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heetId="16" r:id="rId1"/>
    <sheet name="SO 000.1" sheetId="3" r:id="rId2"/>
    <sheet name="SO 020" sheetId="4" r:id="rId3"/>
    <sheet name="SO 101" sheetId="5" r:id="rId4"/>
    <sheet name="SO 102" sheetId="6" r:id="rId5"/>
    <sheet name="SO 103" sheetId="7" r:id="rId6"/>
    <sheet name="SO 104" sheetId="8" r:id="rId7"/>
    <sheet name="SO 105" sheetId="9" r:id="rId8"/>
    <sheet name="SO 106" sheetId="10" r:id="rId9"/>
    <sheet name="SO 107" sheetId="11" r:id="rId10"/>
    <sheet name="SO 108" sheetId="12" r:id="rId11"/>
    <sheet name="SO 180" sheetId="13" r:id="rId12"/>
    <sheet name="SO 190" sheetId="14" r:id="rId13"/>
    <sheet name="SO 191" sheetId="15" r:id="rId14"/>
    <sheet name="Seznam figur" sheetId="2" r:id="rId15"/>
  </sheets>
  <definedNames/>
  <calcPr fullCalcOnLoad="1"/>
</workbook>
</file>

<file path=xl/sharedStrings.xml><?xml version="1.0" encoding="utf-8"?>
<sst xmlns="http://schemas.openxmlformats.org/spreadsheetml/2006/main" count="3517" uniqueCount="723">
  <si>
    <t>EstiCon</t>
  </si>
  <si>
    <t xml:space="preserve">Firma: </t>
  </si>
  <si>
    <t>Rekapitulace ceny</t>
  </si>
  <si>
    <t>Stavba: II/125 - Vlašim - příčná spára u mostu 125-012 - PDPS - DI 8</t>
  </si>
  <si>
    <t>Celková cena bez DPH:</t>
  </si>
  <si>
    <t>Celková cena s DPH:</t>
  </si>
  <si>
    <t>Objekt</t>
  </si>
  <si>
    <t>Popis</t>
  </si>
  <si>
    <t>Cena bez DPH</t>
  </si>
  <si>
    <t>DPH</t>
  </si>
  <si>
    <t>Cena s DPH</t>
  </si>
  <si>
    <t>SO 000.1</t>
  </si>
  <si>
    <t>Všeobecné položky</t>
  </si>
  <si>
    <t>SO 020</t>
  </si>
  <si>
    <t>Příprava staveniště 1. úsek</t>
  </si>
  <si>
    <t>SO 101</t>
  </si>
  <si>
    <t>km 0,000 00 - 2,608 23</t>
  </si>
  <si>
    <t>SO 102</t>
  </si>
  <si>
    <t>část opravy, úsek 1</t>
  </si>
  <si>
    <t>SO 103</t>
  </si>
  <si>
    <t>km 2,608 23 - 3,670 29</t>
  </si>
  <si>
    <t>SO 104</t>
  </si>
  <si>
    <t>km 3,670 29 - 5,180 37</t>
  </si>
  <si>
    <t>SO 105</t>
  </si>
  <si>
    <t>km 5,180 37 - 5,596 57</t>
  </si>
  <si>
    <t>SO 106</t>
  </si>
  <si>
    <t>km 5,596 57 - 6,147 00</t>
  </si>
  <si>
    <t>SO 107</t>
  </si>
  <si>
    <t>část opravy, úsek 2</t>
  </si>
  <si>
    <t>SO 108</t>
  </si>
  <si>
    <t>Sjezdy</t>
  </si>
  <si>
    <t>SO 180</t>
  </si>
  <si>
    <t>Dočasné dopravní značení  II/125 - opravy objízdných tras</t>
  </si>
  <si>
    <t>SO 190</t>
  </si>
  <si>
    <t>Trvalé dopravní značení II/125</t>
  </si>
  <si>
    <t>SO 191</t>
  </si>
  <si>
    <t>Trvalé dopravní značení II/125 - intravilán</t>
  </si>
  <si>
    <t>Soupis prací objektu</t>
  </si>
  <si>
    <t>S</t>
  </si>
  <si>
    <t>Stavba:</t>
  </si>
  <si>
    <t>II/125</t>
  </si>
  <si>
    <t>Vlašim - příčná spára u mostu 125-012 - PDPS - DI 8</t>
  </si>
  <si>
    <t>O</t>
  </si>
  <si>
    <t>Rozpočet:</t>
  </si>
  <si>
    <t>Typ</t>
  </si>
  <si>
    <t>Poř. číslo</t>
  </si>
  <si>
    <t>Kód položky</t>
  </si>
  <si>
    <t>Varianta</t>
  </si>
  <si>
    <t>Název Položky</t>
  </si>
  <si>
    <t>MJ</t>
  </si>
  <si>
    <t>Množství</t>
  </si>
  <si>
    <t>Cena</t>
  </si>
  <si>
    <t>Cenová soustava</t>
  </si>
  <si>
    <t>Jednotková</t>
  </si>
  <si>
    <t>Celkem</t>
  </si>
  <si>
    <t>SD</t>
  </si>
  <si>
    <t>0</t>
  </si>
  <si>
    <t>Všeobecné konstrukce a práce</t>
  </si>
  <si>
    <t>P</t>
  </si>
  <si>
    <t>01000</t>
  </si>
  <si>
    <t>R</t>
  </si>
  <si>
    <t>PASPORTIZACE PŘED STAVBOU</t>
  </si>
  <si>
    <t>KPL</t>
  </si>
  <si>
    <t>PP</t>
  </si>
  <si>
    <t>Před zahájením provozu se provede komisionální prohlídka, která stanoví přesný rozsah poškození stávajícího stavu budov v blízkosti stavby.Položka bude realizovana pouze v případě požadavku TDI.</t>
  </si>
  <si>
    <t>VV</t>
  </si>
  <si>
    <t>1 kpl  = 1,000 [A]</t>
  </si>
  <si>
    <t>TS</t>
  </si>
  <si>
    <t/>
  </si>
  <si>
    <t>01001</t>
  </si>
  <si>
    <t>PASPORTIZACE PO STAVBĚ</t>
  </si>
  <si>
    <t>Položka bude realizovana pouze v případě požadavku TDI.</t>
  </si>
  <si>
    <t>02520</t>
  </si>
  <si>
    <t>ZKOUŠENÍ MATERIÁLŮ NEZÁVISLOU ZKUŠEBNOU</t>
  </si>
  <si>
    <t>na přítomnost PAU dle vyhlášky 130 + ostatní materiály konstrukčních vrstev dle TP a příslušných ČSN.</t>
  </si>
  <si>
    <t>zahrnuje veškeré náklady spojené s objednatelem požadovanými zkouškami</t>
  </si>
  <si>
    <t>02730</t>
  </si>
  <si>
    <t>POMOC PRÁCE ZŘÍZ NEBO ZAJIŠŤ OCHRANU INŽENÝRSKÝCH SÍTÍ</t>
  </si>
  <si>
    <t>1 kpl = 1,000 [A]</t>
  </si>
  <si>
    <t>zahrnuje veškeré náklady spojené s objednatelem požadovanými zařízeními</t>
  </si>
  <si>
    <t>02910</t>
  </si>
  <si>
    <t>OSTATNÍ POŽADAVKY - ZEMĚMĚŘIČSKÁ MĚŘENÍ</t>
  </si>
  <si>
    <t>Zaměření skutečného provedení stavby.</t>
  </si>
  <si>
    <t>zahrnuje veškeré náklady spojené s objednatelem požadovanými pracemi,</t>
  </si>
  <si>
    <t>029112</t>
  </si>
  <si>
    <t>OSTATNÍ POŽADAVKY - GEODETICKÉ ZAMĚŘENÍ - PLOŠNÉ</t>
  </si>
  <si>
    <t>HA</t>
  </si>
  <si>
    <t>40000 m2/10000 = 4,000 [A]</t>
  </si>
  <si>
    <t>zahrnuje veškeré náklady spojené s objednatelem požadovanými pracemi</t>
  </si>
  <si>
    <t>029113</t>
  </si>
  <si>
    <t>OSTATNÍ POŽADAVKY - GEODETICKÉ ZAMĚŘENÍ A VYTYČENÍ</t>
  </si>
  <si>
    <t>KUS</t>
  </si>
  <si>
    <t>Ověření směrové a výškové polohy SO</t>
  </si>
  <si>
    <t>1 = 1,000 [A]</t>
  </si>
  <si>
    <t>02943</t>
  </si>
  <si>
    <t>OSTATNÍ POŽADAVKY - VYPRACOVÁNÍ RDS</t>
  </si>
  <si>
    <t>02944</t>
  </si>
  <si>
    <t>OSTAT POŽADAVKY - DOKUMENTACE SKUTEČ PROVEDENÍ V DIGIT FORMĚ</t>
  </si>
  <si>
    <t>Dokumentace skutečného provedení stavby ( 4 kopie + dokumentace v elektronické podobě)</t>
  </si>
  <si>
    <t>02991</t>
  </si>
  <si>
    <t>OSTATNÍ POŽADAVKY - INFORMAČNÍ TABULE</t>
  </si>
  <si>
    <t>Jedná se o povinné 4 kusy informačních tabulí a to:
1) STŘEDOČESKÝ KRAJ, OMLOUVÁME SE ZA DOČASNÉ OMEZENÍ 1ks
2) INFORMAČNÍ TABULE V PRŮBĚHU STAVBY dle specifikace objednatele - zhotovitel, TDS, cena a další povinné údaje (informační tabule po dobu stavby)
Předpoklad veliksoti inf. tabule cca 2000 × 1500 mm, 2ks
3) TABULE PAMĚTNÍ - pamětní deska (žulový sloupek o rozměrech 25 x 25 x 80 cm, osazený do bet. lože; horní zkosená hrana na kterou bude přikotvena pamětní deska o rozměrech min. 400x300 mm. Detailní návrh desky, materiál a umístění předloží dodavatel stavby ke schválení objednateli). 1ks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</si>
  <si>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</si>
  <si>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</si>
  <si>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</si>
  <si>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zahrnuje objednatelem povolené náklady na pořízení (event. pronájem), provozování, udržování a likvidaci zhotovitelova zařízení a pomocných ploch pro účely realizace stavby</t>
  </si>
  <si>
    <t>zahrnuje objednatelem povolené náklady na pořízení (event. pronájem), provozování, udržování a likvidaci zhotovitelova zařízení pro účely realizace stavby</t>
  </si>
  <si>
    <t>014102</t>
  </si>
  <si>
    <t>POPLATKY ZA SKLÁDKU</t>
  </si>
  <si>
    <t>T</t>
  </si>
  <si>
    <t>dle pol. 912283  100,0 ks*0,002 t = 0 [D]
 dle pol. 914133   7,0 ks*0,015 t  DZ = 0,105 [A]
 dle pol. 914923   7,0 ks*0,01 t    sloupky = 0,070 [B]
 Celkem: A+B+D = 0,000 [C]</t>
  </si>
  <si>
    <t>zahrnuje veškeré poplatky provozovateli skládky související s uložením odpadu na skládce.</t>
  </si>
  <si>
    <t>1</t>
  </si>
  <si>
    <t>Zemní práce</t>
  </si>
  <si>
    <t>111206</t>
  </si>
  <si>
    <t>ODSTRANĚNÍ KŘOVIN S ODVOZEM DO 12KM</t>
  </si>
  <si>
    <t>M2</t>
  </si>
  <si>
    <t>Povinný odkup štěpék dle cenníku KSUS (cenik je příložen k rozpočtu)</t>
  </si>
  <si>
    <t>300 m2  = 300,000 [A]</t>
  </si>
  <si>
    <t>odstranění křovin a stromů do průměru 100 mm
doprava dřevin na předepsanou vzdálenost
spálení na hromadách nebo štěpkování</t>
  </si>
  <si>
    <t>18481</t>
  </si>
  <si>
    <t>OCHRANA STROMŮ BEDNĚNÍM</t>
  </si>
  <si>
    <t>200 m2  = 200,000 [A]</t>
  </si>
  <si>
    <t>položka zahrnuje veškerý materiál, výrobky a polotovary, včetně mimostaveništní a vnitrostaveništní dopravy (rovněž přesuny), včetně naložení a složení, případně s uložením</t>
  </si>
  <si>
    <t>9</t>
  </si>
  <si>
    <t>Ostatní konstrukce a práce</t>
  </si>
  <si>
    <t>912283</t>
  </si>
  <si>
    <t>SMĚROVÉ SLOUPKY Z PLAST HMOT - DEMONTÁŽ A ODVOZ</t>
  </si>
  <si>
    <t>po 50 m</t>
  </si>
  <si>
    <t>100 = 100,000 [A]</t>
  </si>
  <si>
    <t>položka zahrnuje demontáž stávajícího sloupku, jeho odvoz do skladu nebo na skládku</t>
  </si>
  <si>
    <t>914133</t>
  </si>
  <si>
    <t>DOPRAVNÍ ZNAČKY ZÁKLADNÍ VELIKOSTI OCELOVÉ FÓLIE TŘ 2 - DEMONTÁŽ</t>
  </si>
  <si>
    <t>7 = 7,000 [A]</t>
  </si>
  <si>
    <t>Položka zahrnuje odstranění, demontáž a odklizení materiálu s odvozem na předepsané místo</t>
  </si>
  <si>
    <t>914923</t>
  </si>
  <si>
    <t>SLOUPKY A STOJKY DZ Z OCEL TRUBEK DO PATKY DEMONTÁŽ</t>
  </si>
  <si>
    <t>014211</t>
  </si>
  <si>
    <t>POPLATKY ZA ZEMNÍK - ORNICE</t>
  </si>
  <si>
    <t>M3</t>
  </si>
  <si>
    <t>[!18220] = 58,500 [A]</t>
  </si>
  <si>
    <t>zahrnuje veškeré poplatky majiteli zemníku související s nákupem zeminy (nikoliv s otvírkou zemníku)</t>
  </si>
  <si>
    <t>015111</t>
  </si>
  <si>
    <t>POPLATKY ZA LIKVIDACŮ ODPADŮ NEKONTAMINOVANÝCH - 17 05 04  VYTĚŽENÉ ZEMINY A HORNINY -  I. TŘÍDA TĚŽITELNOSTI</t>
  </si>
  <si>
    <t>dle pol. 12930     50 m3 * 1500 kg/m3/1000příkopy = 75,000 [A]
dle 132736 44,8*1,9 = 85,120 [B]
Celkové množství = 160,120</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</si>
  <si>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</si>
  <si>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015113</t>
  </si>
  <si>
    <t>POPLATKY ZA LIKVIDACŮ ODPADŮ NEKONTAMINOVANÝCH - 17 05 04  VYTĚŽENÉ ZEMINY A HORNINY -  III. TŘÍDA TĚŽITELNOSTI</t>
  </si>
  <si>
    <t>balvany ze štětu</t>
  </si>
  <si>
    <t>dle pol 122936 x t/m3 289,68*1,9 = 550,392 [A]</t>
  </si>
  <si>
    <t>015140</t>
  </si>
  <si>
    <t>POPLATKY ZA LIKVIDACŮ ODPADŮ NEKONTAMINOVANÝCH - 17 01 01  BETON Z DEMOLIC OBJEKTŮ, ZÁKLADŮ TV</t>
  </si>
  <si>
    <t>A) Ze zkracení žlabu z prefa tvárnic</t>
  </si>
  <si>
    <t>15 m3 *2500 kg/m3 /1000 = 37,500 [A]
 dle pol. 919133   19 m3 * 2500 kg/m3 / 1000prefa žlab = 47,500 [B]
 dle pol. 129946   1t                                                      propustky = 1,000 [C]
Celkové množství = 86,000</t>
  </si>
  <si>
    <t>015330</t>
  </si>
  <si>
    <t>POPLATKY ZA LIKVIDACŮ ODPADŮ NEKONTAMINOVANÝCH - 17 05 04  KAMENNÁ SUŤ</t>
  </si>
  <si>
    <t>B) Dle pol. 12373 - Nevhodný mat. z výkopu
Položka bude čerpána dle skutečnosti během realizace stavby na základě odsouhlasení TDS a zástupce investora.</t>
  </si>
  <si>
    <t>dle pol. 113326   451.2 m3 * 1900 kg/m3 / 1000nezpev.krajnice = 857,280 [A]
dle pol 12373 16670*0,05*0,5*1,9 t/m3 = 791,825 [B]
Celkové množství = 1649,105</t>
  </si>
  <si>
    <t>113326</t>
  </si>
  <si>
    <t>ODSTRAN PODKL ZPEVNĚNÝCH PLOCH Z KAMENIVA NESTMEL, ODVOZ DO 12KM</t>
  </si>
  <si>
    <t>nezpev.krajnice+ sjezdy 2256 m2 *0.2 m = 451,200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</si>
  <si>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</si>
  <si>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11360</t>
  </si>
  <si>
    <t>ROZRYTÍ VOZOVKY</t>
  </si>
  <si>
    <t>rozfrézování a reprofilace</t>
  </si>
  <si>
    <t>"plocha odečtena digitálně"
 19312 m2 = 19312,000 [A]</t>
  </si>
  <si>
    <t>zahrnuje potřebné mechanizmy a odklizení přebytečného materiálu</t>
  </si>
  <si>
    <t>113744</t>
  </si>
  <si>
    <t>FRÉZOVÁNÍ ZPEVNĚNÝCH PLOCH ASFALTOVÝCH TL. DO 60MM</t>
  </si>
  <si>
    <t>Odfrézování stávajících asfaltových vrstev 60 mm max do úrovně PM. 
Povinný odkup materiálu Zhotovitelem.</t>
  </si>
  <si>
    <t>16670 plocha odečtena digitálně = 16670,000 [A]</t>
  </si>
  <si>
    <t>Položka zahrnuje veškerou manipulaci s vybouranou sutí a s vybouranými hmotami.</t>
  </si>
  <si>
    <t>122936</t>
  </si>
  <si>
    <t>ODKOPÁVKY A PROKOPÁVKY OBECNÉ TŘ. III, ODVOZ DO 12KM</t>
  </si>
  <si>
    <t>odkop pro sanace - štět</t>
  </si>
  <si>
    <t>cca 5% plochy tl 0,3m 19312*0,05*0,3 = 289,680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</si>
  <si>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</si>
  <si>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t>
  </si>
  <si>
    <t>ODKOP PRO SPOD STAVBU SILNIC A ŽELEZNIC TŘ. I</t>
  </si>
  <si>
    <t>Nevhodný materiál z podloží vozovky
předpoklad 5% plochy ACO
Položka (viz 17180)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</si>
  <si>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16670*0,05*0,5 = 416,750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</si>
  <si>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</si>
  <si>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125738</t>
  </si>
  <si>
    <t>VYKOPÁVKY ZE ZEMNÍKŮ A SKLÁDEK TŘ. I, ODVOZ DO 20KM</t>
  </si>
  <si>
    <t>ornice [!18220] = 58,500 [B]
Celkové množství = 58,500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</si>
  <si>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</si>
  <si>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12930</t>
  </si>
  <si>
    <t>ČIŠTĚNÍ PŘÍKOPŮ OD NÁNOSU</t>
  </si>
  <si>
    <t>Číštění zpevněného příkopu z prefa tvárnic do hloubky 100mm</t>
  </si>
  <si>
    <t>500 m2* 0.1 m = 50,000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</si>
  <si>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</si>
  <si>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129946</t>
  </si>
  <si>
    <t>ČIŠTĚNÍ POTRUBÍ DN DO 400MM</t>
  </si>
  <si>
    <t>M</t>
  </si>
  <si>
    <t>Propustky</t>
  </si>
  <si>
    <t>"odečteno digitálně"
 53 m = 0 [A]</t>
  </si>
  <si>
    <t>132736</t>
  </si>
  <si>
    <t>HLOUBENÍ RÝH ŠÍŘ DO 2M PAŽ I NEPAŽ TŘ. I, ODVOZ DO 12KM</t>
  </si>
  <si>
    <t>pol 918346 24*1,2 = 28,800 [A]
pol 9185B2 8*2 = 16,000 [B]
Celkové množství = 44,800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</si>
  <si>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</si>
  <si>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</si>
  <si>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</si>
  <si>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Uložení nevhodného mat. z výkopu na skládku
Položka bude čerpána dle skutečnosti během realizace stavby na základě odsouhlasení TDS a zástupce investora.
Dle pol 12373</t>
  </si>
  <si>
    <t>[!12373] = 416,750 [A]
 [!18220] = 58,500 [B]
Celkové množství = 475,250</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</si>
  <si>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</si>
  <si>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</si>
  <si>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</si>
  <si>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Uložení sypaniny do AKTIVNÍ ZÓNY z nakupovaných mat. se zhutněním na 100% PS tl 0,50m
předpoklad 5% plochy ACO
Položka byla doplněna pro případ, že bude nutné vyměnit/doplnit  podloží pod konstrukcí vozovky. Položka je včetně nákupu a příp. výkopu materiálu, naložení, dovozu na stavbu, uložení a úpravy pláně. 
Položka bude čerpána dle skutečnosti během realizace stavby na základě odsouhlasení TDS a zástupce investora.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</si>
  <si>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</si>
  <si>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173103</t>
  </si>
  <si>
    <t>ZEMNÍ KRAJNICE A DOSYPÁVKY SE ZHUT DO 100% PS</t>
  </si>
  <si>
    <t>Nezpevněna krajnice a sjezdů z R-materiálu</t>
  </si>
  <si>
    <t>"odečteno digitálně"
 350 m3 = 350,000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</si>
  <si>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</si>
  <si>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18220</t>
  </si>
  <si>
    <t>ROZPROSTŘENÍ ORNICE VE SVAHU</t>
  </si>
  <si>
    <t>15% délky trasy 2600*2*0,5*0,15*0,15 = 58,500 [A]</t>
  </si>
  <si>
    <t>položka zahrnuje:
nutné přemístění ornice z dočasných skládek vzdálených do 50m
rozprostření ornice v předepsané tloušťce ve svahu přes 1:5</t>
  </si>
  <si>
    <t>18241</t>
  </si>
  <si>
    <t>ZALOŽENÍ TRÁVNÍKU RUČNÍM VÝSEVEM</t>
  </si>
  <si>
    <t>[!18220]/0,15 = 390,000 [A]</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</si>
  <si>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</si>
  <si>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</si>
  <si>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</si>
  <si>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</si>
  <si>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</si>
  <si>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</si>
  <si>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</si>
  <si>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5</t>
  </si>
  <si>
    <t>Komunikace</t>
  </si>
  <si>
    <t>567542</t>
  </si>
  <si>
    <t>VRST PRO OBNOVU A OPR RECYK ZA STUDENA ASF EMUL TL DO 200MM</t>
  </si>
  <si>
    <t>RS-CA</t>
  </si>
  <si>
    <t>"plocha odečtena digitálně"
 19312 m2  = 19312,000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</si>
  <si>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</si>
  <si>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</si>
  <si>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t>
  </si>
  <si>
    <t>Včetně sjezdů</t>
  </si>
  <si>
    <t>"plocha odečtena digitálně"
 2256,45 m2 = 2256,450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</si>
  <si>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</si>
  <si>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</si>
  <si>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</si>
  <si>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PI-C 0.60 kg/m2</t>
  </si>
  <si>
    <t>dle pol. 567542  19312 m2 = 19312,000 [A]</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</si>
  <si>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</si>
  <si>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</si>
  <si>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</si>
  <si>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PS CP 0.40 kg/m2 mezi ACO a ACL
PS CP 0.50 kg/m2 mezi ACL a podkladní vrstvou</t>
  </si>
  <si>
    <t>dle pol. 574D56 a pol.5774AE 17490 m2+18373 m2  = 35863,000 [A]</t>
  </si>
  <si>
    <t>57475</t>
  </si>
  <si>
    <t>VOZOVKOVÉ VÝZTUŽNÉ VRSTVY Z GEOMŘÍŽOVINY</t>
  </si>
  <si>
    <t>Vyztužení skelnou mříží s oky 25x25 mm s tahovou pevnosti 100 kN na šířku role 1,5-2 m</t>
  </si>
  <si>
    <t>5061 m * 2 m délka x šířka = 10122,000 [A]</t>
  </si>
  <si>
    <t>- dodání geomříže v požadované kvalitě a v množství včetně přesahů (přesahy započteny v jednotkové ceně)
- očištění podkladu
- pokládka geomříže dle předepsaného technologického předpisu</t>
  </si>
  <si>
    <t>574B33</t>
  </si>
  <si>
    <t>ASFALTOVÝ BETON PRO OBRUSNÉ VRSTVY MODIFIK ACO 11 TL. 40MM</t>
  </si>
  <si>
    <t>ACO 11 PmB 45/80-65</t>
  </si>
  <si>
    <t>"plocha odečtena digitálně" 16670 = 16670,000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</si>
  <si>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</si>
  <si>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574D56</t>
  </si>
  <si>
    <t>ASFALTOVÝ BETON PRO LOŽNÍ VRSTVY MODIFIK ACL 16+, 16S TL. 60MM</t>
  </si>
  <si>
    <t>ACL 16S PmB 25/55-60</t>
  </si>
  <si>
    <t>"plocha odečtena digitálně"
 17490 = 17490,000 [A]</t>
  </si>
  <si>
    <t>5774R</t>
  </si>
  <si>
    <t>VRSTVY PRO OBNOVU A OPRAVY Z ASF BETONU ACO 11</t>
  </si>
  <si>
    <t>ACO 11, 50/70</t>
  </si>
  <si>
    <t>18373 m2 *0,03m  = 551,190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</si>
  <si>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</si>
  <si>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918346</t>
  </si>
  <si>
    <t>PROPUSTY Z TRUB DN 400MM</t>
  </si>
  <si>
    <t>propustek č. 1: 8m = 8,000 [A]
 propustek č. 2: 8m = 8,000 [B]
 propustek č. 3: 8m = 8,000 [C]
 A+B+C = 24,000 [D]</t>
  </si>
  <si>
    <t>Položka zahrnuje:
- dodání a položení potrubí z trub z dokumentací předepsaného materiálu a předepsaného průměru
- případné úpravy trub (zkrácení, šikmé seříznutí)
- podkladní vrstvy a obetonování
- obsyp potrubí předepsaným materiálem</t>
  </si>
  <si>
    <t>9185B2</t>
  </si>
  <si>
    <t>ČELA KAMENNÁ PROPUSTU Z TRUB DN DO 400MM</t>
  </si>
  <si>
    <t>Vytvoření čel propustků ze žulové kostky do betonu (stávající i nové propustky)</t>
  </si>
  <si>
    <t>8ks = 8,000 [A]</t>
  </si>
  <si>
    <t>Položka zahrnuje:
zdivo z lomového kamen na MC ve tvaru, předepsaným zadávací dokumentací
vyspárování zdiva MC
římsu ze železobetonu včetně výztuže, pokud je předepsaná zadávací dokumentací
Nezahrnuje zábradlí</t>
  </si>
  <si>
    <t>919133</t>
  </si>
  <si>
    <t>ŘEZÁNÍ BETONOVÝCH KONSTRUKCÍ TL DO 150MM</t>
  </si>
  <si>
    <t>Zkracení žlabu z prefa tvárnic</t>
  </si>
  <si>
    <t>317 m  = 317,000 [A]</t>
  </si>
  <si>
    <t>položka zahrnuje řezání betonových konstrukcí v předepsané tloušťce, včetně spotřeby vody</t>
  </si>
  <si>
    <t>931322</t>
  </si>
  <si>
    <t>TĚSNĚNÍ DILATAČ SPAR ASF ZÁLIVKOU MODIFIK PRŮŘ DO 200MM2</t>
  </si>
  <si>
    <t>Zálivka za horka 12mm</t>
  </si>
  <si>
    <t>481 m = 0 [A]</t>
  </si>
  <si>
    <t>položka zahrnuje dodávku a osazení předepsaného materiálu, očištění ploch spáry před úpravou, očištění okolí spáry po úpravě
nezahrnuje těsnící profil</t>
  </si>
  <si>
    <t>935812</t>
  </si>
  <si>
    <t>ŽLABY A RIGOLY DLÁŽDĚNÉ Z KOSTEK DROBNÝCH DO BETONU TL 100MM</t>
  </si>
  <si>
    <t>dle pol. 919133  317 m *0,3 m  = 95,100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</si>
  <si>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</si>
  <si>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[!18220] = 15,000 [A]</t>
  </si>
  <si>
    <t>dle pol. 12930   1043,2 m3*1500 kg/m3/1000 příkopy = 1564,800 [A]</t>
  </si>
  <si>
    <t>dle pol 122936 12,51*1,9 = 23,769 [A]</t>
  </si>
  <si>
    <t>dle pol. 129946   1tpropustky = 1,000 [A]</t>
  </si>
  <si>
    <t>B) Dle pol. 12373 Nevhodný mat. z výkopu
Položka bude čerpána dle skutečnosti během realizace stavby na základě odsouhlasení TDS a zástupce investora.</t>
  </si>
  <si>
    <t>dle pol. 113326   48,55 m3 * 1900 kg/m3 / 1000nezpev.krajnice = 92,245 [A]
dle pol 12373 1389*0,05*0,5*1,9 = 65,978 [B]</t>
  </si>
  <si>
    <t>nezpev. krajnice 230 m2 * 0.2 m = 46,000 [A]
 sjezd                   17 m2 * 0,15 m = 2,550 [B]
 Celkem: A+B = 48,550 [C]</t>
  </si>
  <si>
    <t>"plocha odečtena digitálně"
 vozovka1609 m2 = 1609,000 [A]</t>
  </si>
  <si>
    <t>Odfrézování stávajících asfaltových vrstev 60 mm max do úrovně PM
Povinný odkup materiálu Zhotovitelem.</t>
  </si>
  <si>
    <t>"plocha odečtena digitálně"
 1389 m2 = 1389,000 [A]</t>
  </si>
  <si>
    <t>834 m2*0,3 m *0,05 = 12,510 [A]</t>
  </si>
  <si>
    <t>Nevhodný materiál z podloží vozovky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</si>
  <si>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1389*0,05*0,5 = 34,725 [A]</t>
  </si>
  <si>
    <t>Reprofilace, prohloubení a pročištění stávajících příkopů do hloubky 200 mm</t>
  </si>
  <si>
    <t>5216m*1m*0.2m = 1043,200 [A]</t>
  </si>
  <si>
    <t>Propustek</t>
  </si>
  <si>
    <t>6m  = 6,000 [A]</t>
  </si>
  <si>
    <t>Uložení nevhodného mat. z výkopu na skládku
Položka bude čerpána dle skutečnosti během realizace stavby na základě odsouhlasení TDS a zástupce investora.
Dle pol 12373</t>
  </si>
  <si>
    <t>34,725 = 34,725 [A]
 [!18220] = 15,000 [B]
Celkové množství = 49,725</t>
  </si>
  <si>
    <t>Uložení sypaniny do AKTIVNÍ ZÓNY z nakupovaných mat. se zhutněním na 100% PS tl 0,50m
předpoklad 5% plochy ACO
Položka byla doplněna pro případ, že bude nutné vyměnit/doplnit  podloží pod konstrukcí vozovky. Položka je včetně nákupu a příp. výkopu materiálu, naložení, dovozu na stavbu, uložení a úpravy pláně. 
Položka bude čerpána dle skutečnosti během realizace stavby na základě odsouhlasení TDS a zástupce investora.</t>
  </si>
  <si>
    <t>Dosypávka nenamrzavou zeminou</t>
  </si>
  <si>
    <t>"odečteno digitálně"
 42 m3 = 42,000 [A]</t>
  </si>
  <si>
    <t>m2 x tl 100 m2*0,15 = 15,000 [A]</t>
  </si>
  <si>
    <t>[!18220]/0,15 = 100,000 [A]</t>
  </si>
  <si>
    <t>567336</t>
  </si>
  <si>
    <t>VRSTVY PRO OBNOVU A OPRAVY Z RECYKL MATERIÁLU TL DO 150MM</t>
  </si>
  <si>
    <t>sjezd17m2 = 17,000 [A]</t>
  </si>
  <si>
    <t>"plocha odečtena digitálně"
 1609 m2  = 1609,000 [A]</t>
  </si>
  <si>
    <t>Nezpevněna krajnice z R-materiálu</t>
  </si>
  <si>
    <t>"plocha odečtena digitálně"
 253 m2 = 253,000 [A]</t>
  </si>
  <si>
    <t>dle pol. 567542  1609 m2 = 1609,000 [A]</t>
  </si>
  <si>
    <t>dle pol. 574D56 a pol.5774AE 1458 m2+1532 m2 = 2990,000 [A]</t>
  </si>
  <si>
    <t>433,65 m* 2m délka x šířka  = 867,300 [A]</t>
  </si>
  <si>
    <t>"plocha odečtena digitálně" 1389 = 1389,000 [A]</t>
  </si>
  <si>
    <t>ACL 16S PmB 25/55-60 tl. 60mm</t>
  </si>
  <si>
    <t>"plocha odečtena digitálně"
 1458m2 = 1458,000 [A]</t>
  </si>
  <si>
    <t>Vozovka ACO 11, 50/70</t>
  </si>
  <si>
    <t>vozovka 1532 m2 *0,03 m  = 45,960 [A]</t>
  </si>
  <si>
    <t>84 m = 84,000 [A]</t>
  </si>
  <si>
    <t>014132</t>
  </si>
  <si>
    <t>POPLATKY ZA SKLÁDKU TYP S-NO (NEBEZPEČNÝ ODPAD)</t>
  </si>
  <si>
    <t>Vyfrezovaná vozovka + AZ</t>
  </si>
  <si>
    <t>dle pol.11332A   990 m3 * 2400 kg/m3 / 1000 vozovka+AZ = 2376,000 [A]
 dle pol.11372A   180.620 m3 * 2400 kg/m3 / 1000 vozovka  = 433,488 [B]
 Celkem: A+B = 2809,488 [C]</t>
  </si>
  <si>
    <t>[!18220] = 13,350 [A]</t>
  </si>
  <si>
    <t>dle pol. 12930   59,8 m3 * 1900 kg/m3/1000 příkopy = 113,620 [A]
 7798*0,05*0,5*1,9 = 370,405 [B]
dle pol 132836 59*1,9 = 112,100 [C]
Celkové množství = 596,125</t>
  </si>
  <si>
    <t>dle pol. 96687   5 t vpustí = 5,000 [A]</t>
  </si>
  <si>
    <t>dle pol. 113326   82,6 m3 * 1900 kg/m3 / 1000 nezpev.krajnice = 156,940 [A]
dle pol 12980 27*0,02*1,9 = 1,026 [B]
dle pol 129946 123*0,05*1,9 = 11,685 [C]
Celkové množství = 169,651</t>
  </si>
  <si>
    <t>Odvoz na skládku</t>
  </si>
  <si>
    <t>nezpev.krajnice 413 m2 * 0.2 m = 82,600 [A]</t>
  </si>
  <si>
    <t>113328</t>
  </si>
  <si>
    <t>ODSTRAN PODKL ZPEVNĚNÝCH PLOCH Z KAMENIVA NESTMEL, ODVOZ DO 20KM</t>
  </si>
  <si>
    <t>Materiál z konstrukcí vozovek z kontaminované PAU. 
Odvoz na skládku - nebezpečný odpad</t>
  </si>
  <si>
    <t>vozovka + AZ   1650 m2 * 0.6 m = 990,000 [A]</t>
  </si>
  <si>
    <t>113728</t>
  </si>
  <si>
    <t>FRÉZOVÁNÍ ZPEVNĚNÝCH PLOCH ASFALTOVÝCH, ODVOZ DO 20KM</t>
  </si>
  <si>
    <t>odfrézovaní/odtěžení 50 mm v místech degradace - 40% plochy vozovky
odfrézovaní/odtěžení 20 mm v místech degradace - 10% plochy vozovky
Odvoz na skládku - nebezpečný opdpad</t>
  </si>
  <si>
    <t>3284 m2*0.05 m = 164,200 [A]
 821 m2*0.02 m = 16,420 [B]
 Celkem: A+B = 180,620 [C]</t>
  </si>
  <si>
    <t>113745</t>
  </si>
  <si>
    <t>FRÉZOVÁNÍ ZPEVNĚNÝCH PLOCH ASFALTOVÝCH TL. DO 80MM</t>
  </si>
  <si>
    <t>Odfrézování stávajících asfaltových vrstev 80 mm max do úrovně PM
Povynný odkup materiálu Zhotovitelem.</t>
  </si>
  <si>
    <t>"plocha odečtena digitálně"
 vozovka 8212 m2 = 8212,000 [A]
 sjezdy 413 m2  = 413,000 [B]
 Celkem: A+B = 8625,000 [C]</t>
  </si>
  <si>
    <t>7798*0,05*0,5 = 194,950 [A]</t>
  </si>
  <si>
    <t>ornice [!18220] = 13,350 [B]</t>
  </si>
  <si>
    <t>299 m*1m* 0,2mdélka x šířka x výška = 59,800 [A]</t>
  </si>
  <si>
    <t>12980</t>
  </si>
  <si>
    <t>ČIŠTĚNÍ ULIČNÍCH VPUSTÍ</t>
  </si>
  <si>
    <t>UV 26 ks = 26,000 [A]
 horská vpust` 1 ks = 1,000 [B]
 Celkem A+B = 27,000 [C]</t>
  </si>
  <si>
    <t>123 m = 123,000 [A]</t>
  </si>
  <si>
    <t>132836</t>
  </si>
  <si>
    <t>HLOUBENÍ RÝH ŠÍŘ DO 2M PAŽ I NEPAŽ TŘ. II, ODVOZ DO 12KM</t>
  </si>
  <si>
    <t>Vykop pro vpusti a přípojky</t>
  </si>
  <si>
    <t>59 m3  = 59,000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</si>
  <si>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</si>
  <si>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194,95 = 194,950 [A]
 [!18220] = 13,350 [B]
Celkové množství = 208,300</t>
  </si>
  <si>
    <t>17131</t>
  </si>
  <si>
    <t>ULOŽENÍ SYPANINY DO NÁSYPŮ V AKTIVNÍ ZÓNĚ SE ZHUT SE ZLEPŠENÍM ZEMINY</t>
  </si>
  <si>
    <t>Provedení hloubkových sanací včetně sanace AZ</t>
  </si>
  <si>
    <t>1522.5 m2 * 0,3 m = 456,750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</si>
  <si>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</si>
  <si>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</si>
  <si>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</si>
  <si>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potrubí štěrkem a pískem na sjezdech</t>
  </si>
  <si>
    <t>61 + 6,3 m3  = 67,300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</si>
  <si>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</si>
  <si>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89*0,15 = 13,350 [A]</t>
  </si>
  <si>
    <t>[!18220]/0,15 = 89,000 [A]</t>
  </si>
  <si>
    <t>4</t>
  </si>
  <si>
    <t>Vodorovné konstrukce</t>
  </si>
  <si>
    <t>451313</t>
  </si>
  <si>
    <t>PODKLADNÍ A VÝPLŇOVÉ VRSTVY Z PROSTÉHO BETONU C16/20</t>
  </si>
  <si>
    <t>pod vpusti</t>
  </si>
  <si>
    <t>0,65 m3  = 0,650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</si>
  <si>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</si>
  <si>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56336</t>
  </si>
  <si>
    <t>VOZOVKOVÉ VRSTVY ZE ŠTĚRKODRTI TL. DO 300MM</t>
  </si>
  <si>
    <t>nový materiál (hloubková sanace)</t>
  </si>
  <si>
    <t>1559 m2  = 1559,000 [A]</t>
  </si>
  <si>
    <t>- dodání kameniva předepsané kvality a zrnitosti
- rozprostření a zhutnění vrstvy v předepsané tloušťce
- zřízení vrstvy bez rozlišení šířky, pokládání vrstvy po etapách
- nezahrnuje postřiky, nátěry</t>
  </si>
  <si>
    <t>"plocha odečtena digitálně"
 329 m2 = 329,000 [A]</t>
  </si>
  <si>
    <t>572224</t>
  </si>
  <si>
    <t>SPOJOVACÍ POSTŘIK Z MODIFIK EMULZE DO 1,0KG/M2</t>
  </si>
  <si>
    <t>PS-CP 
PS-C</t>
  </si>
  <si>
    <t>"plocha odečtena digitálně"
 3x 7798 m2 *3 = 23394,000 [A]</t>
  </si>
  <si>
    <t>"plocha odečtena digitálně" 7798 = 7798,000 [A]</t>
  </si>
  <si>
    <t>5774EG</t>
  </si>
  <si>
    <t>VRSTVY PRO OBNOVU A OPRAVY Z ASF BETONU ACP 16+, 16S</t>
  </si>
  <si>
    <t>ACP 16+ 50/70</t>
  </si>
  <si>
    <t>předpoklad 40% stávající plochy 3044 m2* 0.05 m = 152,200 [A]
předpoklad 10% z celkové plochy ACO 780 m2 *0.05m  = 39,000 [B]
"sjezdy " sjezdy     414 m2 *0.05 m  = 20,700 [C]
Celkové množství = 211,900</t>
  </si>
  <si>
    <t>"plocha odečtena digitálně"
 vozovka 7798 m2*0.03 m  = 233,940 [A]</t>
  </si>
  <si>
    <t>587201</t>
  </si>
  <si>
    <t>PŘEDLÁŽDĚNÍ KRYTU Z VELKÝCH KOSTEK</t>
  </si>
  <si>
    <t>stávající chodníky 210 = 210,000 [A]
 záliv autobusové zastávky 46 = 46,000 [B]
 celkem A+B = 256,000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</si>
  <si>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</si>
  <si>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8</t>
  </si>
  <si>
    <t>Potrubí</t>
  </si>
  <si>
    <t>87534</t>
  </si>
  <si>
    <t>POTRUBÍ DREN Z TRUB PLAST DN DO 200MM</t>
  </si>
  <si>
    <t>Přípojky vpustí DN200</t>
  </si>
  <si>
    <t>31 m  = 31,000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</si>
  <si>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</si>
  <si>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89712</t>
  </si>
  <si>
    <t>VPUSŤ KANALIZAČNÍ ULIČNÍ KOMPLETNÍ Z BETONOVÝCH DÍLCŮ</t>
  </si>
  <si>
    <t>Včetně obsypu štěrkm a pískem.</t>
  </si>
  <si>
    <t>6 ks = 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</si>
  <si>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</si>
  <si>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899123</t>
  </si>
  <si>
    <t>MŘÍŽE Z KOMPOZITU SAMOSTATNÉ</t>
  </si>
  <si>
    <t>PolyPLAST D400</t>
  </si>
  <si>
    <t>35 ks  = 35,000 [A]</t>
  </si>
  <si>
    <t>Položka zahrnuje dodávku a osazení předepsané mříže včetně rámu</t>
  </si>
  <si>
    <t>89922</t>
  </si>
  <si>
    <t>VÝŠKOVÁ ÚPRAVA MŘÍŽÍ</t>
  </si>
  <si>
    <t>- položka výškové úpravy zahrnuje všechny nutné práce a materiály pro zvýšení nebo snížení zařízení (včetně nutné úpravy stávajícího povrchu vozovky nebo chodníku).</t>
  </si>
  <si>
    <t>899901</t>
  </si>
  <si>
    <t>PŘEPOJENÍ PŘÍPOJEK</t>
  </si>
  <si>
    <t>Přípojky vpustí DN200 - 31 m</t>
  </si>
  <si>
    <t>6 = 6,000 [A]</t>
  </si>
  <si>
    <t>položka zahrnuje řez na potrubí, dodání a osazení příslušných tvarovek (POTRUBÍ) a armatur</t>
  </si>
  <si>
    <t>91781</t>
  </si>
  <si>
    <t>VÝŠKOVÁ ÚPRAVA OBRUBNÍKŮ BETONOVÝCH</t>
  </si>
  <si>
    <t>150 m = 0 [A]</t>
  </si>
  <si>
    <t>Položka výšková úprava obrub zahrnuje jejich vytrhání, očištění, manipulaci, nové betonové lože a osazení. Případné nutné doplnění novými obrubami se uvede v položkách 9172 až 9177.</t>
  </si>
  <si>
    <t>1510 = 1510,000 [A]</t>
  </si>
  <si>
    <t>96687</t>
  </si>
  <si>
    <t>VYBOURÁNÍ ULIČNÍCH VPUSTÍ KOMPLETNÍCH</t>
  </si>
  <si>
    <t>5 ks = 5,000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</si>
  <si>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</si>
  <si>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dle pol.113728   7225*0.06 m3 * 2400 kg/m3 / 1000 vozovka+AZ = 1040,400 [A]</t>
  </si>
  <si>
    <t>pol 132736 16*1,9 = 30,400 [A]</t>
  </si>
  <si>
    <t>B) Dle pol. 12373 - Nevhodný mat. z výkopu
Položka bude čerpána dle skutečnosti během realizace stavby na základě odsouhlasení TDS a zástupce investora.</t>
  </si>
  <si>
    <t>dle pol. 113326   230 m3 * 1900 kg/m3 / 1000 nezpev.krajnice, propustky = 437,000 [A]
 7225*0,05*0,5*1,9 = 343,188 [B]
dle pol 129946 14*0,05*1,9 = 1,330 [C]
Celkové množství = 781,518</t>
  </si>
  <si>
    <t>1150 m2 *0.2m = 230,000 [A]</t>
  </si>
  <si>
    <t>"plocha odečtena digitálně"
 8364 m2 = 8364,000 [A]</t>
  </si>
  <si>
    <t>Odfrézování stávajících asfaltových vrstev 60 mm max do úrovně PM
Odvoz na skládku - Nebezpečný odpad.</t>
  </si>
  <si>
    <t>"plocha odečtena digitálně"
 7225 m2*0.06 = 433,500 [A]</t>
  </si>
  <si>
    <t>7225*0,05*0,5 = 180,625 [A]</t>
  </si>
  <si>
    <t>14 m = 14,000 [A]</t>
  </si>
  <si>
    <t>pol 918346 10*1,2 = 12,000 [A]
pol 9185B2 2*2 = 4,000 [B]
Celkové množství = 16,000</t>
  </si>
  <si>
    <t>180,625 = 180,625 [A]</t>
  </si>
  <si>
    <t>"odečteno digitálně"
 262 m3 = 262,000 [A]</t>
  </si>
  <si>
    <t>"plocha odečtena digitálně"
 8364 m2  = 8364,000 [A]</t>
  </si>
  <si>
    <t>Včetně dosypavek sjezdů</t>
  </si>
  <si>
    <t>"plocha odečtena digitálně"
 1150 m2 = 1150,000 [A]</t>
  </si>
  <si>
    <t>dle pol. 567542  8364 m2 = 8364,000 [A]</t>
  </si>
  <si>
    <t>dle pol. 574D56 a pol.5774AE 7586+7966plocha odečtena digitálně = 15552,000 [A]</t>
  </si>
  <si>
    <t>3181.5 m * 2 m délka x šířka = 6363,000 [A]</t>
  </si>
  <si>
    <t>"plocha odečtena digitálně" 7225 = 7225,000 [A]</t>
  </si>
  <si>
    <t>7586plocha odečtena digitálně = 7586,000 [A]</t>
  </si>
  <si>
    <t>7966 m2 *0,03m  = 238,980 [A]</t>
  </si>
  <si>
    <t>propustek č. 1: 10m = 10,000 [A]</t>
  </si>
  <si>
    <t>2ks = 2,000 [A]</t>
  </si>
  <si>
    <t>1500 = 1500,000 [A]</t>
  </si>
  <si>
    <t>dle pol.113728  2867*0.06 m3 * 2400 kg/m3 / 1000 vozovka+AZ = 412,848 [A]</t>
  </si>
  <si>
    <t>pol 132736 32*1,9 = 60,800 [B]</t>
  </si>
  <si>
    <t>dle pol 122936 x t/m3 25,8*1,9 = 49,020 [A]</t>
  </si>
  <si>
    <t>C) Dle pol. 12373 Nevhodný mat. z výkopu
Položka bude čerpána dle skutečnosti během realizace stavby na základě odsouhlasení TDS a zástupce investora.</t>
  </si>
  <si>
    <t>dle pol. 113326   120,6 m3 * 1900 kg/m3 / 1000 nezpev.krajnice = 229,140 [A]
 dle pol. 129946  1t = 1,000 [B]
dle pol 12373 2867*0,05*0,5*1,9 = 136,183 [C]
Celkové množství = 366,323</t>
  </si>
  <si>
    <t>nezpev.krajnice 603 m2 *0.2 m = 120,600 [A]</t>
  </si>
  <si>
    <t>Předrcení výkopu - 516 m3</t>
  </si>
  <si>
    <t>"plocha odečtena digitálně"
 3318 m2 = 3318,000 [A]</t>
  </si>
  <si>
    <t>Odfrézování stávajících asfaltových vrstev 60 mm max do úrovně PM.
Odvoz na skládku - Nebezpečný odpad.</t>
  </si>
  <si>
    <t>"plocha odečtena digitálně"
 2867*0.06 = 172,020 [A]</t>
  </si>
  <si>
    <t>1720 m2 *0,3 m *0,05 = 25,800 [A]</t>
  </si>
  <si>
    <t>2867*0,05*0,5 = 71,675 [A]</t>
  </si>
  <si>
    <t>Odvoz materiálu na skládku - 1 t</t>
  </si>
  <si>
    <t>20m = 20,000 [A]</t>
  </si>
  <si>
    <t>pol 918346 10*1,2 = 12,000 [A]
pol 9185B2 10*2 = 20,000 [B]
Celkové množství = 32,000</t>
  </si>
  <si>
    <t>71,675 = 71,675 [A]</t>
  </si>
  <si>
    <t>"odečteno digitálně"
 Nezpevněna krajnice z R-materiálu 105 m3 = 105,000 [A]</t>
  </si>
  <si>
    <t>17380</t>
  </si>
  <si>
    <t>ZEMNÍ KRAJNICE A DOSYPÁVKY Z NAKUPOVANÝCH MATERIÁLŮ</t>
  </si>
  <si>
    <t>100m3 = 100,000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</si>
  <si>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</si>
  <si>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</si>
  <si>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</si>
  <si>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3000m2 = 3000,000 [A]</t>
  </si>
  <si>
    <t>položka zahrnuje úpravu pláně včetně vyrovnání výškových rozdílů. Míru zhutnění určuje projekt.</t>
  </si>
  <si>
    <t>"plocha odečtena digitálně"
 3318 m2  = 3318,000 [A]</t>
  </si>
  <si>
    <t>"plocha odečtena digitálně"
 603 m2 = 603,000 [A]</t>
  </si>
  <si>
    <t>dle pol. 567542  3318 m2 = 3318,000 [A]</t>
  </si>
  <si>
    <t>dle pol. 574D56 a pol.5774AE 3010+3160 = 6170,000 [A]</t>
  </si>
  <si>
    <t>451.5 m * 2 m délka x šířka = 903,000 [A]</t>
  </si>
  <si>
    <t>"plocha odečtena digitálně" 2867 = 2867,000 [A]</t>
  </si>
  <si>
    <t>3010plocha odečtena digitálně = 3010,000 [A]</t>
  </si>
  <si>
    <t>3160.5 m2 *0,03m  = 94,815 [A]</t>
  </si>
  <si>
    <t>9113A1</t>
  </si>
  <si>
    <t>SVODIDLO OCEL SILNIČ JEDNOSTR, ÚROVEŇ ZADRŽ N1, N2 - DODÁVKA A MONTÁŽ</t>
  </si>
  <si>
    <t>sloupky po 4 m</t>
  </si>
  <si>
    <t>173m = 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</si>
  <si>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</si>
  <si>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propustek č.1: 5m = 5,000 [A]
 propustek č. 2: 5m = 5,000 [B]
 A+B = 10,000 [C]</t>
  </si>
  <si>
    <t>10ks = 10,000 [A]</t>
  </si>
  <si>
    <t>53 = 53,000 [A]</t>
  </si>
  <si>
    <t>dle pol 122936 x t/m3 30,713*1,9 = 58,355 [A]</t>
  </si>
  <si>
    <t>dle pol. 113326   116,34 m3 * 1900 kg/m3 / 1000 nezpev.krajnice = 221,046 [A]
dle pol 17120 82,77*1,9 = 157,263 [C]
Celkové množství = 378,309</t>
  </si>
  <si>
    <t>nezpev.krajnice 581.7 m2 *0.2 m = 116,340 [A]</t>
  </si>
  <si>
    <t>"plocha odečtena digitálně"
 3650,17 m2 = 3650,170 [A]</t>
  </si>
  <si>
    <t>3310,81 plocha odečtena digitálně = 3310,810 [A]</t>
  </si>
  <si>
    <t>2047,5*0,3*0,05 = 30,713 [A]</t>
  </si>
  <si>
    <t>3310,81*0,05*0,5 = 82,770 [A]</t>
  </si>
  <si>
    <t>82,77 = 82,770 [A]</t>
  </si>
  <si>
    <t>"odečteno digitálně"
 90.3 m3 = 90,300 [A]</t>
  </si>
  <si>
    <t>"plocha odečtena digitálně"
 3650,17 m2  = 3650,170 [A]</t>
  </si>
  <si>
    <t>"plocha odečtena digitálně"
 527 m2 = 527,000 [A]</t>
  </si>
  <si>
    <t>dle pol. 567542  3650,17 m2 = 3650,170 [A]</t>
  </si>
  <si>
    <t>dle pol. 574D56 a pol.5774AE 3310,81 m2+3476 m2 = 6786,810 [A]</t>
  </si>
  <si>
    <t>1167 m * 2 m délka x šířka = 2334,000 [A]</t>
  </si>
  <si>
    <t>"plocha odečtena digitálně" 3310,81 = 3310,810 [A]</t>
  </si>
  <si>
    <t>3455.2plocha odečtena digitálně = 3455,200 [A]</t>
  </si>
  <si>
    <t>3476 m2 *0,03m  = 104,280 [A]</t>
  </si>
  <si>
    <t>90 = 90,000 [A]</t>
  </si>
  <si>
    <t>[!18232]*0,15 = 727,650 [A]</t>
  </si>
  <si>
    <t>dle pol. 12930   994 m3 * 1500 kg/m3/1000 příkopy = 1491,000 [A]
pol 132736 4*1,9 = 7,600 [B]
Celkové množství = 1498,600</t>
  </si>
  <si>
    <t>dle pol 122936 x t/m3 21,66*1,9 = 41,154 [A]</t>
  </si>
  <si>
    <t>dle pol. 113326   81,9 m3 * 1900 kg/m3 / 1000 nezpev.krajnice = 155,610 [A]
 dle pol. 129946  1t = 1,000 [B]
 2398*0,05*0,5*1,9 = 113,905 [C]
dle pol 129946 11*0,05*1,9 = 1,045 [D]
Celkové množství = 271,560</t>
  </si>
  <si>
    <t>nezpev.krajnice 409,5 m2 *0.2 m = 81,900 [B]
 Celkem: B = 81,900 [D]</t>
  </si>
  <si>
    <t>"plocha odečtena digitálně"
 2643 = 2643,000 [A]</t>
  </si>
  <si>
    <t>"plocha odečtena digitálně"
 2398 = 2398,000 [A]</t>
  </si>
  <si>
    <t>1444 m2 *0,3 m *0,05 = 21,660 [A]</t>
  </si>
  <si>
    <t>2398*0,05*0,5 = 59,950 [A]</t>
  </si>
  <si>
    <t>4970 m*1m* 0,2m = 994,000 [A]</t>
  </si>
  <si>
    <t>Propusty</t>
  </si>
  <si>
    <t>11 m  = 11,000 [A]</t>
  </si>
  <si>
    <t>pol 9185B4 2*2 = 4,000 [B]
Celkové množství = 4,000</t>
  </si>
  <si>
    <t>59,95 = 59,950 [A]
ornice [!18222]*0,15 = 727,650 [B]
Celkové množství = 787,600</t>
  </si>
  <si>
    <t>"odečteno digitálně"
 61 m3 = 61,000 [A]</t>
  </si>
  <si>
    <t>18222</t>
  </si>
  <si>
    <t>ROZPROSTŘENÍ ORNICE VE SVAHU V TL DO 0,15M</t>
  </si>
  <si>
    <t>"plocha odečtena digitálně"
 4851 m2 = 4851,000 [B]</t>
  </si>
  <si>
    <t>[!18232] = 4851,000 [A]</t>
  </si>
  <si>
    <t>[!18222]*0,15 = 727,650 [A]</t>
  </si>
  <si>
    <t>dle pol. 11332    sjezdy61 m2 *0.15 m = 9,150 [A]</t>
  </si>
  <si>
    <t>"plocha odečtena digitálně"
 2643 m2 = 2643,000 [A]</t>
  </si>
  <si>
    <t>"plocha odečtena digitálně"
 410 m2 = 410,000 [A]</t>
  </si>
  <si>
    <t>dle pol. 567542  2776,1 m2 = 2776,100 [A]</t>
  </si>
  <si>
    <t>dle pol. 574D56 a pol.5774AE  2518 m2+2644 m2 = 5162,000 [A]</t>
  </si>
  <si>
    <t>Vyztužení skelnou mříží s oky 25x25 mm s tahovou pevností 100 kN na šířku role 1,5-2 m
Dle PS-CP</t>
  </si>
  <si>
    <t>2644 = 2644,000 [A]</t>
  </si>
  <si>
    <t>"plocha odečtena digitálně" 2398 = 2398,000 [A]</t>
  </si>
  <si>
    <t>"plocha odečtena digitálně"
 2518 m2 = 2518,000 [A]</t>
  </si>
  <si>
    <t>2644 m2 *0,03m  = 79,320 [A]</t>
  </si>
  <si>
    <t>9181B4</t>
  </si>
  <si>
    <t>ČELA PROPUSTU Z TRUB DN DO 400MM Z BETONU DO C 25/30</t>
  </si>
  <si>
    <t>32/63</t>
  </si>
  <si>
    <t>2 ks = 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</si>
  <si>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</si>
  <si>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368 m  = 368,000 [A]</t>
  </si>
  <si>
    <t>dle pol. 132836 29.5 m3 * 1900 kg/m3/1000 = 56,050 [A]</t>
  </si>
  <si>
    <t>Dle pol. 12373 Nevhodný mat. z výkopu
Položka bude čerpána dle skutečnosti během realizace stavby na základě odsouhlasení TDS a zástupce investora.</t>
  </si>
  <si>
    <t>dle pol 12373 70,35*0,05*0,5*1,9 = 3,342 [A]
dle pol 11332 41,423*1,9 = 78,704 [B]
dle pol 113326 9,15*1,9 = 17,385 [C]
dle pol 129946 65*0,05*1,9 = 6,175 [D]
Celkové množství = 105,606</t>
  </si>
  <si>
    <t>11332</t>
  </si>
  <si>
    <t>ODSTRANĚNÍ PODKLADŮ ZPEVNĚNÝCH PLOCH Z KAMENIVA NESTMELENÉHO</t>
  </si>
  <si>
    <t>tl. 150 mm</t>
  </si>
  <si>
    <t>276,15 m2 * 0.15 = 41,423 [A]</t>
  </si>
  <si>
    <t>sjezdy61 m2 *0.15 m = 9,150 [C]
 Celkem: C = 9,150 [D]</t>
  </si>
  <si>
    <t>113746</t>
  </si>
  <si>
    <t>FRÉZOVÁNÍ ZPEVNĚNÝCH PLOCH ASFALTOVÝCH TL. DO 100MM</t>
  </si>
  <si>
    <t>stávající asf. konstrukce sjezdů
Povinný odkup materiálu Zhotovitelem.</t>
  </si>
  <si>
    <t>"plocha odečtena digitálně"
 70.35m2 = 70,350 [A]</t>
  </si>
  <si>
    <t>70,35*0,05*0,5 = 1,759 [A]</t>
  </si>
  <si>
    <t>65 m = 65,000 [A]</t>
  </si>
  <si>
    <t>"odečteno digitálně"
 29.5 m3 = 29,500 [A]</t>
  </si>
  <si>
    <t>1,759 = 1,759 [A]</t>
  </si>
  <si>
    <t>2</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</si>
  <si>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</si>
  <si>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17511</t>
  </si>
  <si>
    <t>OBSYP POTRUBÍ A OBJEKTŮ SE ZHUTNĚNÍM</t>
  </si>
  <si>
    <t>obsyp propustku štěrkodrtí</t>
  </si>
  <si>
    <t>"odečteno digitálně"
 24 m3 = 24,000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</si>
  <si>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</si>
  <si>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Základy</t>
  </si>
  <si>
    <t>45152</t>
  </si>
  <si>
    <t>PODKLADNÍ A VÝPLŇOVÉ VRSTVY Z KAMENIVA DRCENÉHO</t>
  </si>
  <si>
    <t>pískové lože tl. 0.10m</t>
  </si>
  <si>
    <t>"odečteno digitálně"
 3.2 m3 = 3,200 [A]</t>
  </si>
  <si>
    <t>položka zahrnuje dodávku předepsaného kameniva, mimostaveništní a vnitrostaveništní dopravu a jeho uložení
není-li v zadávací dokumentaci uvedeno jinak, jedná se o nakupovaný materiál</t>
  </si>
  <si>
    <t>dle pol. 11332  249 m2 = 249,000 [A]</t>
  </si>
  <si>
    <t>dle pol. 113746  70,35 m2 = 70,350 [A]</t>
  </si>
  <si>
    <t>dle pol. 113746  70,35 m2 * 0.06 = 4,221 [A]</t>
  </si>
  <si>
    <t>tl. 2x 50 mm</t>
  </si>
  <si>
    <t>dle pol. 113746  70,35 m2 * 0.04 = 2,814 [A]</t>
  </si>
  <si>
    <t>12 ks = 12,000 [A]</t>
  </si>
  <si>
    <t>9183B1</t>
  </si>
  <si>
    <t>PROPUSTY Z TRUB DN 400MM BETONOVÝCH</t>
  </si>
  <si>
    <t>4 ks* 6 m + 2 ks* 5 m  = 34,000 [A]</t>
  </si>
  <si>
    <t>Položka zahrnuje:
- dodání a položení potrubí z trub z dokumentací předepsaného materiálu a předepsaného průměru
- případné úpravy trub (zkrácení, šikmé seříznutí)
Nezahrnuje podkladní vrstvy a obetonování.</t>
  </si>
  <si>
    <t>919143</t>
  </si>
  <si>
    <t>ŘEZÁNÍ ŽELEZOBETONOVÝCH KONSTRUKCÍ TL DO 150MM</t>
  </si>
  <si>
    <t>1,2 m*12 ks = 14,400 [A]</t>
  </si>
  <si>
    <t>položka zahrnuje řezání železobetonových konstrukcí v předepsané tloušťce, včetně spotřeby vody</t>
  </si>
  <si>
    <t>014101</t>
  </si>
  <si>
    <t>Položka bude čerpána na základě skutečného stavu silnic po realizací stavby a po odsouhlasení s objednatelem a TDI.</t>
  </si>
  <si>
    <t>dle pol. 12273 150 = 150,000 [A]
Celkové množství = 150,000</t>
  </si>
  <si>
    <t>02720</t>
  </si>
  <si>
    <t>a</t>
  </si>
  <si>
    <t>POMOC PRÁCE ZRÍZ NEBO ZAJIŠT REGULACI A OCHRANU DOPRAVY</t>
  </si>
  <si>
    <t>Dopravně inženýrská opatření během etapy 1.
Realizace extravilánové části od začátku úseku po obec Kondrac za plné uzavírky
komunikace. Objízdné trasy jsou navrženy pro těžká nákladní vozidla (tranzit) po silnicích II/127 a II/112 a pro osobní vozidla po silnicích III/1256 a III/1258.,
Položka bude čerpána dle skutečnosti a použití objizdné trasy během výstavby. Čerpání položky bude umožněno se souhlasem objednatele a TDI během realizace stavby.</t>
  </si>
  <si>
    <t>zahrnuje veškeré náklady spojené s objednatelem požadovanými zarízeními</t>
  </si>
  <si>
    <t>b</t>
  </si>
  <si>
    <t>Dopravně inženýrská opatření během etapy 2 (podetapy 2.1, 2.2, 2.3, 2.4).
Realizace intravilánové části obce Kondrac. Oprava v obci bude probíhat po polovinách vozovky. Dopravní provoz bude omezen částečnou uzavírkou průtahu silnice II/125 obcí. Dopravní provoz bude v rámci částečné uzavírky fungovat kyvadlově. Při provádění křižovatek napojení místních komunikací na průtah silnice II/125 budou podetapy zhotovitelem voleny tak, aby byla zajištěna objízdná trasa po místních komunikacích pro rezidenty (realizace křižovatek přes víkend atd.).
Objízdné trasy pro těžká nákladní vozidla (tranzit) jsou navrženy po silnicích II/127 a II/112.
Položka bude čerpána dle skutečnosti a použití objizdné trasy během výstavby. Čerpání položky bude umožněno se souhlasem objednatele a TDI během realizace stavby.</t>
  </si>
  <si>
    <t>c</t>
  </si>
  <si>
    <t>Dopravně inženýrská opatření během etapy 3.
Realizace extravilánové části za obcí Kondrac po konec úseku za plné uzavírky komunikace. Objízdné trasy jsou navrženy pro těžká nákladní vozidla (tranzit) po silnicích II/127 a II/112 a pro osobní vozidla po silnicích III/1256 a III/1258. Obec Kondrac bude obsluhována ve směru od Louňovic pod Blaníkem po již dokončené části opravy v rámci Etapy 1.
Položka bude čerpána dle skutečnosti a použití objizdné trasy během výstavby. Čerpání položky bude umožněno se souhlasem objednatele a TDI během realizace stavby.</t>
  </si>
  <si>
    <t>11372</t>
  </si>
  <si>
    <t>FRÉZOVÁNÍ ZPEVNENÝCH PLOCH ASFALTOVÝCH</t>
  </si>
  <si>
    <t>Frézování stávajících konstrukcí vozovky během realizace 
silnice II/125 pro opravu krytu stávajících silnic - předpoklad 5 % půdorysné plochy silnic, které budou dle PD používány jako objízdné trasy nebo pro dopravu materiálu. Předpoklad celkového součtu půdorysných ploch stávajících silnic je 240 000 m2.
Povinný odkup získaného materiálu zhotovitelem. Položka bude čerpána na základě skutečného stavu silnic po realizací stavby a po odsouhlasení s objednatelem a TDI.</t>
  </si>
  <si>
    <t>5% z 110 000 m2, tl. 100 mm 0,05*240000*0,1 = 1200,000 [A]</t>
  </si>
  <si>
    <t>Položka zahrnuje veškerou manipulaci s vybouranou sutí a s vybouranými hmotami vc. uložení na skládku. Nezahrnuje poplatek za skládku, který se vykazuje v položce 0141** (s výjimkou malého množství bouraného materiálu, kde je možné poplatek zahrnout do jednotkové ceny bourání – tento fakt musí být uveden v doplnujícím textu k položce).</t>
  </si>
  <si>
    <t>12273</t>
  </si>
  <si>
    <t>ODKOPÁVKY A PROKOPÁVKY OBECNÉ TR. I</t>
  </si>
  <si>
    <t>Předpoklad odstranění stávajících krajnic během oprav v délce 500 m, vč. odvozu na skládku. Položka bude čerpána na základě skutečného stavu silnic po realizací stavby a po odsouhlasení s objednatelem a TDI.</t>
  </si>
  <si>
    <t>dl. 500 m, kubatura z řezu 0.30 m3/m. 500*0,30 = 150,000 [A]</t>
  </si>
  <si>
    <t>položka zahrnuje:
- vodorovná a svislá doprava, premístení, preložení, manipulace s výkopkem
- kompletní provedení vykopávky nezapažené i zapažené
- ošetrení výkopište po celou dobu práce v nem vc. klimatických opatrení
- ztížení vykopávek v blízkosti podzemního vedení, konstrukcí a objektu vc. jejich docasného zajištení
- ztížení pod vodou, v okolí výbušnin, ve stísnených prostorech a pod.
- príplatek za lepivost
- težení po vrstvách, pásech a po jiných nutných cástech (figurách)
- cerpání vody vc. cerpacích jímek, potrubí a pohotovostní cerpací soupravy (viz ustanovení k pol. 1151,2)
- potrebné snížení hladiny podzemní vody
- težení a rozpojování jednotlivých balvanu
- vytahování a nošení výkopku
- svahování a presvah. svahu do konecného tvaru, výmena hornin v podloží a v pláni znehodnocené klimatickými vlivy
- rucní vykopávky, odstranení korenu a napadávek
- pažení, vzeprení a rozeprení vc. prepažování (vyjma štetových sten)
- úpravu, ochranu a ocištení dna, základové spáry, sten a svahu
- zhutnení podloží, prípadne i svahu vc. svahování
- zrízení stupnu v podloží a lavic na svazích, není-li pro tyto práce zrízena samostatná položka
- udržování výkopište a jeho ochrana proti vode
- odvedení nebo obvedení vody v okolí výkopište a ve výkopišti
- trídení výkopku
- veškeré pomocné konstrukce umožnující provedení vykopávky (príjezdy, sjezdy, nájezdy, lešení, podper. konstr., premostení, zpevnené plochy, zakrytí a pod.)
- nezahrnuje uložení zeminy (na skládku, do násypu) ani poplatky za skládku, vykazují se v položce c.0141**</t>
  </si>
  <si>
    <t>ULOŽENÍ SYPANINY DO NÁSYPU A NA SKLÁDKY BEZ ZHUTNENÍ</t>
  </si>
  <si>
    <t>Uložení výkopku z krajnic na skládku</t>
  </si>
  <si>
    <t>dle pol. 12273 150 = 150,000 [A]</t>
  </si>
  <si>
    <t>položka zahrnuje:
- kompletní provedení zemní konstrukce do predepsaného tvaru
- ošetrení úložište po celou dobu práce v nem vc. klimatických opatrení
- ztížení v okolí vedení, konstrukcí a objektu a jejich docasné zajištení
- ztížení provádení ve ztížených podmínkách a stísnených prostorech
- ztížené ukládání sypaniny pod vodu
- ukládání po vrstvách a po jiných nutných cástech (figurách) vc. dosypávek
- spouštení a nošení materiálu
- úprava, ocištení a ochrana podloží a svahu
- svahování,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</si>
  <si>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Úprava zemních krajnic stávajících silnic, které budou dle PD používány jako objízdné trasy nebo pro dopravu materiálu na stavbu. Předpoklad celkové délky opravy 500 m. Dosypávka materiálem minimálně podmínečně vhodným. Hutněno na 100% PS, dle ČSN 73 6133. Položka bude čerpána na základě skutečného stavu silnic před realizací stavby a po odsouhlasení s objednatelem a TDI.</t>
  </si>
  <si>
    <t>dl. 500 m, z příčného řezu 0.25 m3/m 500*0,25 = 125,000 [A]</t>
  </si>
  <si>
    <t>položka zahrnuje:
- kompletní provedení zemní konstrukce vc. výberu vhodného materiálu
- úprava  ukládaného  materiálu  vlhcením,  trídením,  promícháním  nebo  vysoušením,  príp. jiné úpravy za úcelem zlepšení jeho  mech. vlastností
- hutnení i ruzné míry hutnení 
- ošetrení úložište po celou dobu práce v nem vc. klimatických opatrení
- ztížení v okolí vedení, konstrukcí a objektu a jejich docasné zajištení
- ztížení provádení vc. hutnení ve ztížených podmínkách a stísnených prostorech
- ztížené ukládání sypaniny pod vodu
- ukládání po vrstvách a po jiných nutných cástech (figurách) vc. dosypávek
- spouštení a nošení materiálu
- výmena cástí zemní konstrukce znehodnocené klimatickými vlivy
- rucní hutnení
- svahování, hutnení a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</si>
  <si>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56933</t>
  </si>
  <si>
    <t>ZPEVNENÍ KRAJNIC ZE ŠTERKODRTI TL. DO 150MM</t>
  </si>
  <si>
    <t>Zpevnění krajnic stávajících silnic, které budou dle PD používány jako objízdné trasy nebo pro dopravu materiálu na stavbu. 
Předpoklad celkové délky opravy 500 m. 
Zpevnění krajnice ze štěrkodrti ŠDb fr. 0/32 mm, případně R-MAT fr. 0/22, tl. 0.15 m, š. 0,50 m
Položka bude čerpána na základě skutečného stavu silnic před realizací stavby a po odsouhlasení s objednatelem a TDI.</t>
  </si>
  <si>
    <t>dl. 500 m, š. 0,5 m 500*0,5 = 250,000 [A]</t>
  </si>
  <si>
    <t>- dodání kameniva predepsané kvality a zrnitosti
- rozprostrení a zhutnení vrstvy v predepsané tlouštce
- zrízení vrstvy bez rozlišení šírky, pokládání vrstvy po etapách</t>
  </si>
  <si>
    <t>572213</t>
  </si>
  <si>
    <t>SPOJOVACÍ POSTRIK Z EMULZE DO 0,5KG/M2</t>
  </si>
  <si>
    <t>Spojovací postřik z asf. emulze, PS-C, 0,35 kg/m2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Spojovací postřik pod ACP a ACO.
Položka bude čerpána na základě skutečného stavu silnic před realizací stavby a po odsouhlasení s objednatelem a TDI.</t>
  </si>
  <si>
    <t>dle pol. 574C55 12240 = 12240,000 [A]
dle pol. 574A33 12000 = 12000,000 [B]
Celkové množství = 24240,000</t>
  </si>
  <si>
    <t>- dodání všech predepsaných materiálu pro postriky v predepsaném množství
- provedení dle predepsaného technologického predpisu
- zrízení vrstvy bez rozlišení šírky, pokládání vrstvy po etapách
- úpravu napojení, ukoncení</t>
  </si>
  <si>
    <t>574A33</t>
  </si>
  <si>
    <t>ASFALTOVÝ BETON PRO OBRUSNÉ VRSTVY ACO 11 TL. 40MM</t>
  </si>
  <si>
    <t>Asfaltový beton pro obrusné vrstvy, ACO 11 50/70, tl. 40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</si>
  <si>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0,05*240000 = 12000,000 [A]</t>
  </si>
  <si>
    <t>- dodání smesi v požadované kvalite
- ocištení podkladu
- uložení smesi dle predepsaného technologického predpisu, zhutnení vrstvy v predepsané tlouštce
- zrízení vrstvy bez rozlišení šírky, pokládání vrstvy po etapách, vcetne pracovních spar a spoju
- úpravu napojení, ukoncení podél obrubníku, dilatacních zarízení, odvodnovacích proužku, odvodnovacu, vpustí, šachet a pod.
- nezahrnuje postriky, nátery
- nezahrnuje tesnení podél obrubníku, dilatacních zarízení, odvodnovacích proužku, odvodnovacu, vpustí, šachet a pod.</t>
  </si>
  <si>
    <t>574C55</t>
  </si>
  <si>
    <t>ASFALTOVÝ BETON PRO LOŽNÍ VRSTVY ACL 16 TL. 60MM</t>
  </si>
  <si>
    <t>Asfaltový beton pro obrusné vrstvy, ACL 16 50/70, tl. 60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</si>
  <si>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+ 2% oproti ACO (rozšíření spodnějších vrstev kce vozovky) 0,05*240000*1,02 = 12240,000 [A]</t>
  </si>
  <si>
    <t>915111</t>
  </si>
  <si>
    <t>VODOROVNÉ DOPRAVNÍ ZNACENÍ BARVOU HLADKÉ - DODÁVKA A POKLÁDKA</t>
  </si>
  <si>
    <t>Doplnění vodorovného dopravního značení na opravovaných silnicích, které budou dle PD používány jako objízdné trasy nebo pro dopravu materiálu na stavbu. Předpoklad celkové délky značení 2 x 500 m. DZ bílé barvy, š. 0.125 m. Položka bude čerpána na základě skutečného stavu silnic před realizací stavby a po odsouhlasení s objednatelem a TDI.</t>
  </si>
  <si>
    <t>2*500*0,125 = 125,000 [A]</t>
  </si>
  <si>
    <t>položka zahrnuje:
- dodání a pokládku náterového materiálu (merí se pouze natíraná plocha)
- predznacení a reflexní úpravu</t>
  </si>
  <si>
    <t>919111</t>
  </si>
  <si>
    <t>REZÁNÍ ASFALTOVÉHO KRYTU VOZOVEK TL DO 50MM</t>
  </si>
  <si>
    <t>Řezání spar pro zálivku na komunikacích, které budou dle PD používány jako objízdné trasy nebo pro dopravu materiálu na stavbu. Předpoklad celkové délky opravy řezání spar 100 m. Řezaná spára na tl. obrusné vrstvy. Položka bude čerpána na základě skutečného stavu silnic před realizací stavby a po odsouhlasení s objednatelem a TDI.</t>
  </si>
  <si>
    <t>položka zahrnuje rezání vozovkové vrstvy v predepsané tlouštce, vcetne spotreby vody</t>
  </si>
  <si>
    <t>931325</t>
  </si>
  <si>
    <t>TESNENÍ DILATAC SPAR ASF ZÁLIVKOU MODIFIK PRUR DO 600MM2</t>
  </si>
  <si>
    <t>Zálivka spár pro opravy komunikací, které budou dle PD používány jako objízdné trasy nebo pro dopravu materiálu na stavbu. Předpoklad celkové délky zálivky 100 m. Asfaltová zálivka modifikovaná typ N2 pro utěsnění spár. Předpoklad 100 m. Položka bude čerpána na základě skutečného stavu silnic před realizací stavby a po odsouhlasení s objednatelem a TDI.</t>
  </si>
  <si>
    <t>položka zahrnuje dodávku a osazení predepsaného materiálu, ocištení ploch spáry pred úpravou, ocištení okolí spáry po úprave
nezahrnuje tesnící profil</t>
  </si>
  <si>
    <t>91228</t>
  </si>
  <si>
    <t>SMĚROVÉ SLOUPKY Z PLAST HMOT VČETNĚ ODRAZNÉHO PÁSKU</t>
  </si>
  <si>
    <t>"Výpis směrových sloupků "
 Z11a+Z11b (bílý) = 347 = 347,000 [A]
 [Z11g ( červený) = 62 = 62,000 [B]
 Celkem: A+B = 409,000 [C]</t>
  </si>
  <si>
    <t>položka zahrnuje:
- dodání a osazení sloupku včetně nutných zemních prací
- vnitrostaveništní a mimostaveništní doprava
- odrazky plastové nebo z retroreflexní fólie</t>
  </si>
  <si>
    <t>91238</t>
  </si>
  <si>
    <t>SMĚROVÉ SLOUPKY Z PLAST HMOT - NÁSTAVCE NA SVODIDLA VČETNĚ ODRAZNÉHO PÁSKU</t>
  </si>
  <si>
    <t>5 ks = 0 [A]</t>
  </si>
  <si>
    <t>91257</t>
  </si>
  <si>
    <t>ODRAŽEČE PROTI ZVĚŘI</t>
  </si>
  <si>
    <t>347 ks = 347,000 [A]</t>
  </si>
  <si>
    <t>položka zahrnuje dodání a montáž odražeče včetně připevňovacích dílů</t>
  </si>
  <si>
    <t>914171</t>
  </si>
  <si>
    <t>DOPRAVNÍ ZNAČKY ZÁKLADNÍ VELIKOSTI HLINÍKOVÉ FÓLIE TŘ 2 - DODÁVKA A MONTÁŽ</t>
  </si>
  <si>
    <t>11 ks = 11,000 [A]
 DODATKOVÁ TABULKA E4 4 ks = 4,000 [B]
 Celkem: A+B = 15,000 [C]</t>
  </si>
  <si>
    <t>položka zahrnuje:
- dodávku a montáž značek v požadovaném provedení</t>
  </si>
  <si>
    <t>914731</t>
  </si>
  <si>
    <t>STÁLÁ DOPRAV ZAŘÍZ Z3 OCEL S FÓLIÍ TŘ 2 DODÁVKA A MONTÁŽ</t>
  </si>
  <si>
    <t>DZ Z3</t>
  </si>
  <si>
    <t>914921</t>
  </si>
  <si>
    <t>SLOUPKY A STOJKY DOPRAVNÍCH ZNAČEK Z OCEL TRUBEK DO PATKY - DODÁVKA A MONTÁŽ</t>
  </si>
  <si>
    <t>11+1+12 ks = 24,000 [A]</t>
  </si>
  <si>
    <t>položka zahrnuje:
- sloupky a upevňovací zařízení včetně jejich osazení (betonová patka, zemní práce)</t>
  </si>
  <si>
    <t>914A21</t>
  </si>
  <si>
    <t>EV ČÍSLO MOSTU OCEL S FÓLIÍ TŘ.1 DODÁVKA A MONTÁŽ</t>
  </si>
  <si>
    <t>1 ks = 0 [A]</t>
  </si>
  <si>
    <t>VODOROVNÉ DOPRAVNÍ ZNAČENÍ BARVOU HLADKÉ - DODÁVKA A POKLÁDKA</t>
  </si>
  <si>
    <t>1. provizorní nástřik barvou</t>
  </si>
  <si>
    <t>1600 = 1600,000 [A]</t>
  </si>
  <si>
    <t>položka zahrnuje:
- dodání a pokládku nátěrového materiálu (měří se pouze natíraná plocha)
- předznačení a reflexní úpravu</t>
  </si>
  <si>
    <t>VDZ žlutou barvou</t>
  </si>
  <si>
    <t>50 = 50,000 [A]</t>
  </si>
  <si>
    <t>915231</t>
  </si>
  <si>
    <t>VODOR DOPRAV ZNAČ PLASTEM PROFIL ZVUČÍCÍ - DOD A POKLÁDKA</t>
  </si>
  <si>
    <t>Z11g (červený) 10 ks = 10,000 [A]</t>
  </si>
  <si>
    <t>DOPRAVNÍ ZNAČKA STANDARD P2 8ks = 8,000 [A]
 DODATKOVÁ TABULKA E2b4 9 ks = 9,000 [B]
 Celkem: A+B = 17,000 [C]</t>
  </si>
  <si>
    <t>8 ks = 8,000 [A]</t>
  </si>
  <si>
    <t>1645 = 1645,000 [A]</t>
  </si>
  <si>
    <t>915211</t>
  </si>
  <si>
    <t>VODOROVNÉ DOPRAVNÍ ZNAČENÍ PLASTEM HLADKÉ - DODÁVKA A POKLÁDKA</t>
  </si>
  <si>
    <t>odměřeno v digitálním programu 1645 = 1645,000 [A]</t>
  </si>
  <si>
    <t>923890</t>
  </si>
  <si>
    <t>ŠIKMÝ ŽLUTOČERNÝ BEZPEČNOSTNÍ NÁTĚR</t>
  </si>
  <si>
    <t>6 m2 = 6,000 [A]</t>
  </si>
  <si>
    <t>1. Položka obsahuje:
 – úpravy podkladu (odmaštění, odrezivění, odstranění starých nátěrů a nečistot) a jeho vyspravení
 – provedení nátěru (i různobarevného) včetně základních nátěrů předepsaným postupem a při splnění všech požadavků daných technologickým předpisem
2. Položka neobsahuje:
 X
3. Způsob měření:
Měří se plocha kompletního nátěru v metrech čtverečních.</t>
  </si>
  <si>
    <t>Seznam figur</t>
  </si>
  <si>
    <t>Značka</t>
  </si>
  <si>
    <t>Výměra</t>
  </si>
  <si>
    <t>SO</t>
  </si>
  <si>
    <t>FP</t>
  </si>
  <si>
    <t>nevh_odkop</t>
  </si>
  <si>
    <t>16670*0,05*0,5</t>
  </si>
  <si>
    <t>ornice</t>
  </si>
  <si>
    <t>2600*2*0,5*0,15*0,15</t>
  </si>
  <si>
    <t>100 "m2"*0,15</t>
  </si>
  <si>
    <t>89*0,15</t>
  </si>
  <si>
    <t>F</t>
  </si>
  <si>
    <t>10</t>
  </si>
  <si>
    <t>ornice_pl</t>
  </si>
  <si>
    <t>"plocha odečtena digitálně"</t>
  </si>
  <si>
    <t>4851 "m2"</t>
  </si>
  <si>
    <t>18232</t>
  </si>
</sst>
</file>

<file path=xl/styles.xml><?xml version="1.0" encoding="utf-8"?>
<styleSheet xmlns="http://schemas.openxmlformats.org/spreadsheetml/2006/main">
  <numFmts count="2">
    <numFmt numFmtId="165" formatCode="# ### ### ### ##0.00"/>
    <numFmt numFmtId="164" formatCode="# ### ### ### ##0.000"/>
  </numFmts>
  <fonts count="14">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b/>
      <u val="single"/>
      <sz val="11"/>
      <color rgb="FF0000FF"/>
      <name val="Arial"/>
      <family val="2"/>
    </font>
    <font>
      <b/>
      <u val="single"/>
      <sz val="11"/>
      <color theme="10"/>
      <name val="Calibri"/>
      <family val="2"/>
      <scheme val="minor"/>
    </font>
    <font>
      <sz val="10"/>
      <name val="Calibri"/>
      <family val="2"/>
      <scheme val="minor"/>
    </font>
    <font>
      <u val="single"/>
      <sz val="11"/>
      <color theme="10"/>
      <name val="Calibri"/>
      <family val="2"/>
      <scheme val="minor"/>
    </font>
    <font>
      <i/>
      <sz val="10"/>
      <color rgb="FF000000"/>
      <name val="Arial"/>
      <family val="2"/>
    </font>
  </fonts>
  <fills count="4">
    <fill>
      <patternFill/>
    </fill>
    <fill>
      <patternFill patternType="gray125"/>
    </fill>
    <fill>
      <patternFill patternType="solid">
        <fgColor rgb="FFD9D9D9"/>
        <bgColor indexed="64"/>
      </patternFill>
    </fill>
    <fill>
      <patternFill patternType="solid">
        <fgColor rgb="FF41A5BD"/>
        <bgColor indexed="64"/>
      </patternFill>
    </fill>
  </fills>
  <borders count="28">
    <border>
      <left/>
      <right/>
      <top/>
      <bottom/>
      <diagonal/>
    </border>
    <border>
      <left style="thin"/>
      <right style="thin"/>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style="thin"/>
      <top style="thin"/>
      <bottom style="thin"/>
    </border>
    <border>
      <left style="thin"/>
      <right style="thin">
        <color rgb="FF000000"/>
      </right>
      <top style="thin"/>
      <bottom style="thin"/>
    </border>
    <border>
      <left style="thin"/>
      <right/>
      <top style="thin"/>
      <bottom/>
    </border>
    <border>
      <left style="thin"/>
      <right style="thin"/>
      <top style="thin"/>
      <bottom/>
    </border>
    <border>
      <left style="thin">
        <color rgb="FF000000"/>
      </left>
      <right/>
      <top style="thin"/>
      <bottom/>
    </border>
    <border>
      <left/>
      <right/>
      <top style="thin"/>
      <bottom/>
    </border>
    <border>
      <left/>
      <right style="thin">
        <color rgb="FF000000"/>
      </right>
      <top style="thin"/>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bottom style="thin"/>
    </border>
    <border>
      <left/>
      <right/>
      <top style="thin"/>
      <bottom style="thin"/>
    </border>
    <border>
      <left/>
      <right style="thin">
        <color rgb="FF000000"/>
      </right>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A9A9A9"/>
      </left>
      <right/>
      <top/>
      <bottom/>
    </border>
    <border>
      <left style="thin">
        <color rgb="FFA9A9A9"/>
      </left>
      <right/>
      <top/>
      <bottom style="thin">
        <color rgb="FFA9A9A9"/>
      </bottom>
    </border>
    <border>
      <left/>
      <right style="thin">
        <color rgb="FF000000"/>
      </right>
      <top/>
      <bottom style="thin">
        <color rgb="FFA9A9A9"/>
      </bottom>
    </border>
    <border>
      <left style="thin">
        <color rgb="FFA9A9A9"/>
      </left>
      <right/>
      <top/>
      <bottom style="thin">
        <color rgb="FF00000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12" fillId="0" borderId="0" applyNumberFormat="0" applyFill="0" applyBorder="0" applyAlignment="0" applyProtection="0"/>
    <xf numFmtId="0" fontId="3" fillId="0" borderId="0">
      <alignment horizontal="left" vertical="center" wrapText="1"/>
      <protection/>
    </xf>
    <xf numFmtId="0" fontId="13" fillId="0" borderId="0">
      <alignment horizontal="left" vertical="center" wrapText="1"/>
      <protection/>
    </xf>
  </cellStyleXfs>
  <cellXfs count="75">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5"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5" fontId="3" fillId="0" borderId="1" xfId="20" applyNumberFormat="1" applyBorder="1" applyAlignment="1">
      <alignment horizontal="right" vertical="center" wrapText="1"/>
      <protection/>
    </xf>
    <xf numFmtId="0" fontId="0" fillId="2" borderId="2" xfId="0" applyFill="1" applyBorder="1"/>
    <xf numFmtId="0" fontId="0" fillId="2" borderId="3" xfId="0" applyFill="1" applyBorder="1"/>
    <xf numFmtId="0" fontId="3" fillId="2" borderId="3" xfId="20" applyFill="1" applyBorder="1" applyAlignment="1">
      <alignment horizontal="right" vertical="center" wrapText="1"/>
      <protection/>
    </xf>
    <xf numFmtId="0" fontId="0" fillId="2" borderId="4" xfId="0" applyFill="1" applyBorder="1"/>
    <xf numFmtId="0" fontId="0" fillId="2" borderId="5" xfId="0" applyFill="1" applyBorder="1"/>
    <xf numFmtId="0" fontId="0" fillId="2" borderId="0" xfId="0" applyFill="1" applyBorder="1"/>
    <xf numFmtId="0" fontId="4" fillId="2" borderId="0" xfId="21" applyFill="1" applyBorder="1" applyAlignment="1">
      <alignment horizontal="left" vertical="center" wrapText="1"/>
      <protection/>
    </xf>
    <xf numFmtId="0" fontId="0" fillId="2" borderId="6" xfId="0" applyFill="1" applyBorder="1"/>
    <xf numFmtId="0" fontId="6" fillId="2" borderId="5" xfId="24" applyFill="1" applyBorder="1" applyAlignment="1">
      <alignment horizontal="left" vertical="center" wrapText="1"/>
      <protection/>
    </xf>
    <xf numFmtId="0" fontId="6" fillId="2" borderId="0" xfId="24" applyFill="1" applyBorder="1" applyAlignment="1">
      <alignment horizontal="right" vertical="center" wrapText="1"/>
      <protection/>
    </xf>
    <xf numFmtId="0" fontId="0" fillId="2" borderId="0" xfId="0" applyFill="1" applyBorder="1" applyAlignment="1">
      <alignment horizontal="right"/>
    </xf>
    <xf numFmtId="0" fontId="6" fillId="2" borderId="0" xfId="24" applyFill="1" applyBorder="1" applyAlignment="1">
      <alignment horizontal="left" vertical="center" wrapText="1"/>
      <protection/>
    </xf>
    <xf numFmtId="0" fontId="0" fillId="2" borderId="7" xfId="0" applyFill="1" applyBorder="1" applyAlignment="1">
      <alignment horizontal="center"/>
    </xf>
    <xf numFmtId="165" fontId="0" fillId="2" borderId="7" xfId="0" applyNumberFormat="1" applyFill="1" applyBorder="1" applyAlignment="1">
      <alignment horizontal="center"/>
    </xf>
    <xf numFmtId="0" fontId="5" fillId="3" borderId="8" xfId="23" applyFill="1" applyBorder="1" applyAlignment="1">
      <alignment horizontal="center" vertical="center" wrapText="1"/>
      <protection/>
    </xf>
    <xf numFmtId="0" fontId="5" fillId="3" borderId="9" xfId="23" applyFill="1" applyBorder="1" applyAlignment="1">
      <alignment horizontal="center" vertical="center" wrapText="1"/>
      <protection/>
    </xf>
    <xf numFmtId="0" fontId="5" fillId="3" borderId="10" xfId="23" applyFill="1" applyBorder="1" applyAlignment="1">
      <alignment horizontal="center" vertical="center" wrapText="1"/>
      <protection/>
    </xf>
    <xf numFmtId="0" fontId="5" fillId="3" borderId="11" xfId="23" applyFill="1" applyBorder="1" applyAlignment="1">
      <alignment horizontal="center" vertical="center" wrapText="1"/>
      <protection/>
    </xf>
    <xf numFmtId="0" fontId="5" fillId="3" borderId="12" xfId="23" applyFill="1" applyBorder="1" applyAlignment="1">
      <alignment horizontal="center" vertical="center" wrapText="1"/>
      <protection/>
    </xf>
    <xf numFmtId="0" fontId="7" fillId="2" borderId="7" xfId="0" applyFont="1" applyFill="1" applyBorder="1"/>
    <xf numFmtId="0" fontId="7" fillId="2" borderId="13" xfId="0" applyFont="1" applyFill="1" applyBorder="1"/>
    <xf numFmtId="0" fontId="7" fillId="2" borderId="7" xfId="0" applyFont="1" applyFill="1" applyBorder="1" applyAlignment="1">
      <alignment horizontal="right"/>
    </xf>
    <xf numFmtId="0" fontId="7" fillId="2" borderId="14" xfId="0" applyFont="1" applyFill="1" applyBorder="1"/>
    <xf numFmtId="165" fontId="7" fillId="2" borderId="7" xfId="0" applyNumberFormat="1" applyFont="1" applyFill="1" applyBorder="1" applyAlignment="1">
      <alignment horizontal="center"/>
    </xf>
    <xf numFmtId="0" fontId="0" fillId="2" borderId="15" xfId="0" applyFill="1" applyBorder="1"/>
    <xf numFmtId="0" fontId="0" fillId="0" borderId="7" xfId="0" applyBorder="1"/>
    <xf numFmtId="0" fontId="0" fillId="0" borderId="7" xfId="0" applyBorder="1" applyAlignment="1">
      <alignment horizontal="right"/>
    </xf>
    <xf numFmtId="0" fontId="0" fillId="0" borderId="7" xfId="0" applyBorder="1" applyAlignment="1">
      <alignment wrapText="1"/>
    </xf>
    <xf numFmtId="0" fontId="0" fillId="0" borderId="7" xfId="0" applyBorder="1" applyAlignment="1">
      <alignment horizontal="center"/>
    </xf>
    <xf numFmtId="164" fontId="0" fillId="0" borderId="7" xfId="0" applyNumberFormat="1" applyBorder="1" applyAlignment="1">
      <alignment horizontal="center"/>
    </xf>
    <xf numFmtId="165" fontId="0" fillId="0" borderId="7" xfId="0" applyNumberFormat="1" applyBorder="1" applyAlignment="1">
      <alignment horizontal="center"/>
    </xf>
    <xf numFmtId="165" fontId="0" fillId="0" borderId="0" xfId="0" applyNumberFormat="1"/>
    <xf numFmtId="0" fontId="0" fillId="0" borderId="5" xfId="0" applyBorder="1"/>
    <xf numFmtId="0" fontId="0" fillId="0" borderId="0" xfId="0" applyBorder="1"/>
    <xf numFmtId="0" fontId="0" fillId="0" borderId="6" xfId="0" applyBorder="1"/>
    <xf numFmtId="0" fontId="8" fillId="0" borderId="7" xfId="0" applyFont="1" applyBorder="1" applyAlignment="1">
      <alignment wrapText="1"/>
    </xf>
    <xf numFmtId="0" fontId="0" fillId="0" borderId="0" xfId="0" applyBorder="1" applyAlignment="1">
      <alignment wrapText="1"/>
    </xf>
    <xf numFmtId="0" fontId="0" fillId="0" borderId="16" xfId="0" applyBorder="1"/>
    <xf numFmtId="0" fontId="0" fillId="0" borderId="17" xfId="0" applyBorder="1"/>
    <xf numFmtId="0" fontId="0" fillId="0" borderId="18" xfId="0" applyBorder="1"/>
    <xf numFmtId="0" fontId="7" fillId="2" borderId="19" xfId="0" applyFont="1" applyFill="1" applyBorder="1"/>
    <xf numFmtId="0" fontId="7" fillId="2" borderId="20" xfId="0" applyFont="1" applyFill="1" applyBorder="1"/>
    <xf numFmtId="0" fontId="0" fillId="2" borderId="21" xfId="0" applyFill="1" applyBorder="1"/>
    <xf numFmtId="49" fontId="0" fillId="0" borderId="0" xfId="0" applyNumberFormat="1"/>
    <xf numFmtId="49" fontId="2" fillId="2" borderId="0" xfId="0" applyNumberFormat="1" applyFont="1" applyFill="1"/>
    <xf numFmtId="49" fontId="0" fillId="2" borderId="0" xfId="0" applyNumberFormat="1" applyFill="1"/>
    <xf numFmtId="0" fontId="5" fillId="3" borderId="7" xfId="23" applyFill="1" applyBorder="1" applyAlignment="1">
      <alignment horizontal="center" vertical="center" wrapText="1"/>
      <protection/>
    </xf>
    <xf numFmtId="0" fontId="9" fillId="0" borderId="7" xfId="25" applyFont="1" applyBorder="1" applyAlignment="1">
      <alignment horizontal="left" vertical="center" wrapText="1"/>
      <protection/>
    </xf>
    <xf numFmtId="0" fontId="6" fillId="0" borderId="3" xfId="25" applyBorder="1" applyAlignment="1">
      <alignment horizontal="left" vertical="center" wrapText="1"/>
      <protection/>
    </xf>
    <xf numFmtId="49" fontId="0" fillId="0" borderId="4" xfId="0" applyNumberFormat="1" applyBorder="1"/>
    <xf numFmtId="49" fontId="10" fillId="0" borderId="7" xfId="26" applyNumberFormat="1" applyFont="1" applyBorder="1"/>
    <xf numFmtId="49" fontId="7" fillId="0" borderId="22" xfId="0" applyNumberFormat="1" applyFont="1" applyBorder="1"/>
    <xf numFmtId="164" fontId="7" fillId="0" borderId="23" xfId="0" applyNumberFormat="1" applyFont="1" applyBorder="1"/>
    <xf numFmtId="49" fontId="11" fillId="0" borderId="0" xfId="0" applyNumberFormat="1" applyFont="1"/>
    <xf numFmtId="49" fontId="11" fillId="0" borderId="5" xfId="0" applyNumberFormat="1" applyFont="1" applyBorder="1"/>
    <xf numFmtId="49" fontId="11" fillId="0" borderId="24" xfId="0" applyNumberFormat="1" applyFont="1" applyBorder="1"/>
    <xf numFmtId="164" fontId="11" fillId="0" borderId="6" xfId="0" applyNumberFormat="1" applyFont="1" applyBorder="1"/>
    <xf numFmtId="49" fontId="11" fillId="0" borderId="25" xfId="0" applyNumberFormat="1" applyFont="1" applyBorder="1"/>
    <xf numFmtId="164" fontId="11" fillId="0" borderId="26" xfId="0" applyNumberFormat="1" applyFont="1" applyBorder="1"/>
    <xf numFmtId="0" fontId="6" fillId="0" borderId="0" xfId="25" applyBorder="1" applyAlignment="1">
      <alignment horizontal="left" vertical="center" wrapText="1"/>
      <protection/>
    </xf>
    <xf numFmtId="49" fontId="0" fillId="0" borderId="6" xfId="0" applyNumberFormat="1" applyBorder="1"/>
    <xf numFmtId="49" fontId="7" fillId="0" borderId="7" xfId="0" applyNumberFormat="1" applyFont="1" applyBorder="1"/>
    <xf numFmtId="49" fontId="11" fillId="0" borderId="16" xfId="0" applyNumberFormat="1" applyFont="1" applyBorder="1"/>
    <xf numFmtId="49" fontId="11" fillId="0" borderId="27" xfId="0" applyNumberFormat="1" applyFont="1" applyBorder="1"/>
    <xf numFmtId="164" fontId="11" fillId="0" borderId="18" xfId="0" applyNumberFormat="1" applyFont="1" applyBorder="1"/>
  </cellXfs>
  <cellStyles count="15">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Hyperlink" xfId="26"/>
    <cellStyle name="StavebniDilStyle" xfId="27"/>
    <cellStyle name="PolDoplnInfoStyle" xfId="28"/>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workbookViewId="0" topLeftCell="A1"/>
  </sheetViews>
  <sheetFormatPr defaultColWidth="9.140625" defaultRowHeight="15"/>
  <cols>
    <col min="1" max="2" width="31.421875" style="0" customWidth="1"/>
    <col min="3" max="5" width="18.8515625" style="0" customWidth="1"/>
  </cols>
  <sheetData>
    <row r="1" spans="1:5" ht="15">
      <c r="A1" s="1" t="s">
        <v>0</v>
      </c>
      <c r="B1" s="2" t="s">
        <v>1</v>
      </c>
      <c r="C1" s="3"/>
      <c r="D1" s="3"/>
      <c r="E1" s="3"/>
    </row>
    <row r="2" spans="1:5" ht="15">
      <c r="A2" s="1"/>
      <c r="B2" s="4" t="s">
        <v>2</v>
      </c>
      <c r="C2" s="3"/>
      <c r="D2" s="3"/>
      <c r="E2" s="3"/>
    </row>
    <row r="3" spans="1:5" ht="15">
      <c r="A3" s="3"/>
      <c r="B3" s="3"/>
      <c r="C3" s="3"/>
      <c r="D3" s="3"/>
      <c r="E3" s="3"/>
    </row>
    <row r="4" spans="1:5" ht="21">
      <c r="A4" s="3"/>
      <c r="B4" s="4" t="s">
        <v>3</v>
      </c>
      <c r="C4" s="3"/>
      <c r="D4" s="3"/>
      <c r="E4" s="3"/>
    </row>
    <row r="5" spans="1:5" ht="15">
      <c r="A5" s="3"/>
      <c r="B5" s="3"/>
      <c r="C5" s="3"/>
      <c r="D5" s="3"/>
      <c r="E5" s="3"/>
    </row>
    <row r="6" spans="1:5" ht="15">
      <c r="A6" s="3"/>
      <c r="B6" s="5" t="s">
        <v>4</v>
      </c>
      <c r="C6" s="6">
        <f>SUM(C10:C22)</f>
        <v>0</v>
      </c>
      <c r="D6" s="3"/>
      <c r="E6" s="3"/>
    </row>
    <row r="7" spans="1:5" ht="15">
      <c r="A7" s="3"/>
      <c r="B7" s="5" t="s">
        <v>5</v>
      </c>
      <c r="C7" s="6">
        <f>SUM(E10:E22)</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000.1'!I3</f>
        <v>0</v>
      </c>
      <c r="D10" s="9">
        <f>SUMIFS('SO 000.1'!O:O,'SO 000.1'!A:A,"P")</f>
        <v>0</v>
      </c>
      <c r="E10" s="9">
        <f>C10+D10</f>
        <v>0</v>
      </c>
    </row>
    <row r="11" spans="1:5" ht="15">
      <c r="A11" s="8" t="s">
        <v>13</v>
      </c>
      <c r="B11" s="8" t="s">
        <v>14</v>
      </c>
      <c r="C11" s="9">
        <f>'SO 020'!I3</f>
        <v>0</v>
      </c>
      <c r="D11" s="9">
        <f>SUMIFS('SO 020'!O:O,'SO 020'!A:A,"P")</f>
        <v>0</v>
      </c>
      <c r="E11" s="9">
        <f>C11+D11</f>
        <v>0</v>
      </c>
    </row>
    <row r="12" spans="1:5" ht="15">
      <c r="A12" s="8" t="s">
        <v>15</v>
      </c>
      <c r="B12" s="8" t="s">
        <v>16</v>
      </c>
      <c r="C12" s="9">
        <f>'SO 101'!I3</f>
        <v>0</v>
      </c>
      <c r="D12" s="9">
        <f>SUMIFS('SO 101'!O:O,'SO 101'!A:A,"P")</f>
        <v>0</v>
      </c>
      <c r="E12" s="9">
        <f>C12+D12</f>
        <v>0</v>
      </c>
    </row>
    <row r="13" spans="1:5" ht="15">
      <c r="A13" s="8" t="s">
        <v>17</v>
      </c>
      <c r="B13" s="8" t="s">
        <v>18</v>
      </c>
      <c r="C13" s="9">
        <f>'SO 102'!I3</f>
        <v>0</v>
      </c>
      <c r="D13" s="9">
        <f>SUMIFS('SO 102'!O:O,'SO 102'!A:A,"P")</f>
        <v>0</v>
      </c>
      <c r="E13" s="9">
        <f>C13+D13</f>
        <v>0</v>
      </c>
    </row>
    <row r="14" spans="1:5" ht="15">
      <c r="A14" s="8" t="s">
        <v>19</v>
      </c>
      <c r="B14" s="8" t="s">
        <v>20</v>
      </c>
      <c r="C14" s="9">
        <f>'SO 103'!I3</f>
        <v>0</v>
      </c>
      <c r="D14" s="9">
        <f>SUMIFS('SO 103'!O:O,'SO 103'!A:A,"P")</f>
        <v>0</v>
      </c>
      <c r="E14" s="9">
        <f>C14+D14</f>
        <v>0</v>
      </c>
    </row>
    <row r="15" spans="1:5" ht="15">
      <c r="A15" s="8" t="s">
        <v>21</v>
      </c>
      <c r="B15" s="8" t="s">
        <v>22</v>
      </c>
      <c r="C15" s="9">
        <f>'SO 104'!I3</f>
        <v>0</v>
      </c>
      <c r="D15" s="9">
        <f>SUMIFS('SO 104'!O:O,'SO 104'!A:A,"P")</f>
        <v>0</v>
      </c>
      <c r="E15" s="9">
        <f>C15+D15</f>
        <v>0</v>
      </c>
    </row>
    <row r="16" spans="1:5" ht="15">
      <c r="A16" s="8" t="s">
        <v>23</v>
      </c>
      <c r="B16" s="8" t="s">
        <v>24</v>
      </c>
      <c r="C16" s="9">
        <f>'SO 105'!I3</f>
        <v>0</v>
      </c>
      <c r="D16" s="9">
        <f>SUMIFS('SO 105'!O:O,'SO 105'!A:A,"P")</f>
        <v>0</v>
      </c>
      <c r="E16" s="9">
        <f>C16+D16</f>
        <v>0</v>
      </c>
    </row>
    <row r="17" spans="1:5" ht="15">
      <c r="A17" s="8" t="s">
        <v>25</v>
      </c>
      <c r="B17" s="8" t="s">
        <v>26</v>
      </c>
      <c r="C17" s="9">
        <f>'SO 106'!I3</f>
        <v>0</v>
      </c>
      <c r="D17" s="9">
        <f>SUMIFS('SO 106'!O:O,'SO 106'!A:A,"P")</f>
        <v>0</v>
      </c>
      <c r="E17" s="9">
        <f>C17+D17</f>
        <v>0</v>
      </c>
    </row>
    <row r="18" spans="1:5" ht="15">
      <c r="A18" s="8" t="s">
        <v>27</v>
      </c>
      <c r="B18" s="8" t="s">
        <v>28</v>
      </c>
      <c r="C18" s="9">
        <f>'SO 107'!I3</f>
        <v>0</v>
      </c>
      <c r="D18" s="9">
        <f>SUMIFS('SO 107'!O:O,'SO 107'!A:A,"P")</f>
        <v>0</v>
      </c>
      <c r="E18" s="9">
        <f>C18+D18</f>
        <v>0</v>
      </c>
    </row>
    <row r="19" spans="1:5" ht="15">
      <c r="A19" s="8" t="s">
        <v>29</v>
      </c>
      <c r="B19" s="8" t="s">
        <v>30</v>
      </c>
      <c r="C19" s="9">
        <f>'SO 108'!I3</f>
        <v>0</v>
      </c>
      <c r="D19" s="9">
        <f>SUMIFS('SO 108'!O:O,'SO 108'!A:A,"P")</f>
        <v>0</v>
      </c>
      <c r="E19" s="9">
        <f>C19+D19</f>
        <v>0</v>
      </c>
    </row>
    <row r="20" spans="1:5" ht="26.4">
      <c r="A20" s="8" t="s">
        <v>31</v>
      </c>
      <c r="B20" s="8" t="s">
        <v>32</v>
      </c>
      <c r="C20" s="9">
        <f>'SO 180'!I3</f>
        <v>0</v>
      </c>
      <c r="D20" s="9">
        <f>SUMIFS('SO 180'!O:O,'SO 180'!A:A,"P")</f>
        <v>0</v>
      </c>
      <c r="E20" s="9">
        <f>C20+D20</f>
        <v>0</v>
      </c>
    </row>
    <row r="21" spans="1:5" ht="15">
      <c r="A21" s="8" t="s">
        <v>33</v>
      </c>
      <c r="B21" s="8" t="s">
        <v>34</v>
      </c>
      <c r="C21" s="9">
        <f>'SO 190'!I3</f>
        <v>0</v>
      </c>
      <c r="D21" s="9">
        <f>SUMIFS('SO 190'!O:O,'SO 190'!A:A,"P")</f>
        <v>0</v>
      </c>
      <c r="E21" s="9">
        <f>C21+D21</f>
        <v>0</v>
      </c>
    </row>
    <row r="22" spans="1:5" ht="26.4">
      <c r="A22" s="8" t="s">
        <v>35</v>
      </c>
      <c r="B22" s="8" t="s">
        <v>36</v>
      </c>
      <c r="C22" s="9">
        <f>'SO 191'!I3</f>
        <v>0</v>
      </c>
      <c r="D22" s="9">
        <f>SUMIFS('SO 191'!O:O,'SO 191'!A:A,"P")</f>
        <v>0</v>
      </c>
      <c r="E22" s="9">
        <f>C22+D22</f>
        <v>0</v>
      </c>
    </row>
  </sheetData>
  <mergeCells count="2">
    <mergeCell ref="B2:B3"/>
    <mergeCell ref="B4:E4"/>
  </mergeCells>
  <printOptions/>
  <pageMargins left="0.75" right="0.75" top="1" bottom="1" header="0.5" footer="0.5"/>
  <pageSetup fitToHeight="0" fitToWidth="1"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pageSetUpPr fitToPage="1"/>
  </sheetPr>
  <dimension ref="A1:P135"/>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27</v>
      </c>
      <c r="I3" s="23">
        <f>SUMIFS(I8:I135,A8:A135,"SD")</f>
        <v>0</v>
      </c>
      <c r="J3" s="17"/>
      <c r="O3">
        <v>0</v>
      </c>
      <c r="P3">
        <v>2</v>
      </c>
    </row>
    <row r="4" spans="1:16" ht="15">
      <c r="A4" s="3" t="s">
        <v>42</v>
      </c>
      <c r="B4" s="18" t="s">
        <v>43</v>
      </c>
      <c r="C4" s="19" t="s">
        <v>27</v>
      </c>
      <c r="D4" s="20"/>
      <c r="E4" s="21" t="s">
        <v>28</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SUMIFS(I9:I24,A9:A24,"P")</f>
        <v>0</v>
      </c>
      <c r="J8" s="34"/>
    </row>
    <row r="9" spans="1:16" ht="15">
      <c r="A9" s="35" t="s">
        <v>58</v>
      </c>
      <c r="B9" s="35">
        <v>37</v>
      </c>
      <c r="C9" s="36" t="s">
        <v>137</v>
      </c>
      <c r="D9" s="35" t="s">
        <v>68</v>
      </c>
      <c r="E9" s="37" t="s">
        <v>138</v>
      </c>
      <c r="F9" s="38" t="s">
        <v>139</v>
      </c>
      <c r="G9" s="39">
        <v>727.65</v>
      </c>
      <c r="H9" s="40">
        <v>0</v>
      </c>
      <c r="I9" s="40">
        <f>ROUND(G9*H9,P4)</f>
        <v>0</v>
      </c>
      <c r="J9" s="35"/>
      <c r="O9" s="41">
        <f>I9*0.21</f>
        <v>0</v>
      </c>
      <c r="P9">
        <v>3</v>
      </c>
    </row>
    <row r="10" spans="1:10" ht="15">
      <c r="A10" s="35" t="s">
        <v>63</v>
      </c>
      <c r="B10" s="42"/>
      <c r="C10" s="43"/>
      <c r="D10" s="43"/>
      <c r="E10" s="46"/>
      <c r="F10" s="43"/>
      <c r="G10" s="43"/>
      <c r="H10" s="43"/>
      <c r="I10" s="43"/>
      <c r="J10" s="44"/>
    </row>
    <row r="11" spans="1:10" ht="15">
      <c r="A11" s="35" t="s">
        <v>65</v>
      </c>
      <c r="B11" s="42"/>
      <c r="C11" s="43"/>
      <c r="D11" s="43"/>
      <c r="E11" s="45" t="s">
        <v>522</v>
      </c>
      <c r="F11" s="43"/>
      <c r="G11" s="43"/>
      <c r="H11" s="43"/>
      <c r="I11" s="43"/>
      <c r="J11" s="44"/>
    </row>
    <row r="12" spans="1:10" ht="28.8">
      <c r="A12" s="35" t="s">
        <v>67</v>
      </c>
      <c r="B12" s="42"/>
      <c r="C12" s="43"/>
      <c r="D12" s="43"/>
      <c r="E12" s="37" t="s">
        <v>141</v>
      </c>
      <c r="F12" s="43"/>
      <c r="G12" s="43"/>
      <c r="H12" s="43"/>
      <c r="I12" s="43"/>
      <c r="J12" s="44"/>
    </row>
    <row r="13" spans="1:16" ht="28.8">
      <c r="A13" s="35" t="s">
        <v>58</v>
      </c>
      <c r="B13" s="35">
        <v>27</v>
      </c>
      <c r="C13" s="36" t="s">
        <v>142</v>
      </c>
      <c r="D13" s="35" t="s">
        <v>68</v>
      </c>
      <c r="E13" s="37" t="s">
        <v>143</v>
      </c>
      <c r="F13" s="38" t="s">
        <v>109</v>
      </c>
      <c r="G13" s="39">
        <v>1498.6</v>
      </c>
      <c r="H13" s="40">
        <v>0</v>
      </c>
      <c r="I13" s="40">
        <f>ROUND(G13*H13,P4)</f>
        <v>0</v>
      </c>
      <c r="J13" s="35"/>
      <c r="O13" s="41">
        <f>I13*0.21</f>
        <v>0</v>
      </c>
      <c r="P13">
        <v>3</v>
      </c>
    </row>
    <row r="14" spans="1:10" ht="43.2">
      <c r="A14" s="35" t="s">
        <v>63</v>
      </c>
      <c r="B14" s="42"/>
      <c r="C14" s="43"/>
      <c r="D14" s="43"/>
      <c r="E14" s="37" t="s">
        <v>295</v>
      </c>
      <c r="F14" s="43"/>
      <c r="G14" s="43"/>
      <c r="H14" s="43"/>
      <c r="I14" s="43"/>
      <c r="J14" s="44"/>
    </row>
    <row r="15" spans="1:10" ht="43.2">
      <c r="A15" s="35" t="s">
        <v>65</v>
      </c>
      <c r="B15" s="42"/>
      <c r="C15" s="43"/>
      <c r="D15" s="43"/>
      <c r="E15" s="45" t="s">
        <v>523</v>
      </c>
      <c r="F15" s="43"/>
      <c r="G15" s="43"/>
      <c r="H15" s="43"/>
      <c r="I15" s="43"/>
      <c r="J15" s="44"/>
    </row>
    <row r="16" spans="1:10" ht="158.4">
      <c r="A16" s="35" t="s">
        <v>67</v>
      </c>
      <c r="B16" s="42"/>
      <c r="C16" s="43"/>
      <c r="D16" s="43"/>
      <c r="E16" s="37" t="s">
        <v>145</v>
      </c>
      <c r="F16" s="43"/>
      <c r="G16" s="43"/>
      <c r="H16" s="43"/>
      <c r="I16" s="43"/>
      <c r="J16" s="44"/>
    </row>
    <row r="17" spans="1:16" ht="28.8">
      <c r="A17" s="35" t="s">
        <v>58</v>
      </c>
      <c r="B17" s="35">
        <v>28</v>
      </c>
      <c r="C17" s="36" t="s">
        <v>146</v>
      </c>
      <c r="D17" s="35" t="s">
        <v>68</v>
      </c>
      <c r="E17" s="37" t="s">
        <v>147</v>
      </c>
      <c r="F17" s="38" t="s">
        <v>109</v>
      </c>
      <c r="G17" s="39">
        <v>41.154</v>
      </c>
      <c r="H17" s="40">
        <v>0</v>
      </c>
      <c r="I17" s="40">
        <f>ROUND(G17*H17,P4)</f>
        <v>0</v>
      </c>
      <c r="J17" s="35"/>
      <c r="O17" s="41">
        <f>I17*0.21</f>
        <v>0</v>
      </c>
      <c r="P17">
        <v>3</v>
      </c>
    </row>
    <row r="18" spans="1:10" ht="15">
      <c r="A18" s="35" t="s">
        <v>63</v>
      </c>
      <c r="B18" s="42"/>
      <c r="C18" s="43"/>
      <c r="D18" s="43"/>
      <c r="E18" s="37" t="s">
        <v>148</v>
      </c>
      <c r="F18" s="43"/>
      <c r="G18" s="43"/>
      <c r="H18" s="43"/>
      <c r="I18" s="43"/>
      <c r="J18" s="44"/>
    </row>
    <row r="19" spans="1:10" ht="15">
      <c r="A19" s="35" t="s">
        <v>65</v>
      </c>
      <c r="B19" s="42"/>
      <c r="C19" s="43"/>
      <c r="D19" s="43"/>
      <c r="E19" s="45" t="s">
        <v>524</v>
      </c>
      <c r="F19" s="43"/>
      <c r="G19" s="43"/>
      <c r="H19" s="43"/>
      <c r="I19" s="43"/>
      <c r="J19" s="44"/>
    </row>
    <row r="20" spans="1:10" ht="158.4">
      <c r="A20" s="35" t="s">
        <v>67</v>
      </c>
      <c r="B20" s="42"/>
      <c r="C20" s="43"/>
      <c r="D20" s="43"/>
      <c r="E20" s="37" t="s">
        <v>145</v>
      </c>
      <c r="F20" s="43"/>
      <c r="G20" s="43"/>
      <c r="H20" s="43"/>
      <c r="I20" s="43"/>
      <c r="J20" s="44"/>
    </row>
    <row r="21" spans="1:16" ht="28.8">
      <c r="A21" s="35" t="s">
        <v>58</v>
      </c>
      <c r="B21" s="35">
        <v>29</v>
      </c>
      <c r="C21" s="36" t="s">
        <v>154</v>
      </c>
      <c r="D21" s="35" t="s">
        <v>68</v>
      </c>
      <c r="E21" s="37" t="s">
        <v>155</v>
      </c>
      <c r="F21" s="38" t="s">
        <v>109</v>
      </c>
      <c r="G21" s="39">
        <v>271.56</v>
      </c>
      <c r="H21" s="40">
        <v>0</v>
      </c>
      <c r="I21" s="40">
        <f>ROUND(G21*H21,P4)</f>
        <v>0</v>
      </c>
      <c r="J21" s="35"/>
      <c r="O21" s="41">
        <f>I21*0.21</f>
        <v>0</v>
      </c>
      <c r="P21">
        <v>3</v>
      </c>
    </row>
    <row r="22" spans="1:10" ht="43.2">
      <c r="A22" s="35" t="s">
        <v>63</v>
      </c>
      <c r="B22" s="42"/>
      <c r="C22" s="43"/>
      <c r="D22" s="43"/>
      <c r="E22" s="37" t="s">
        <v>466</v>
      </c>
      <c r="F22" s="43"/>
      <c r="G22" s="43"/>
      <c r="H22" s="43"/>
      <c r="I22" s="43"/>
      <c r="J22" s="44"/>
    </row>
    <row r="23" spans="1:10" ht="72">
      <c r="A23" s="35" t="s">
        <v>65</v>
      </c>
      <c r="B23" s="42"/>
      <c r="C23" s="43"/>
      <c r="D23" s="43"/>
      <c r="E23" s="45" t="s">
        <v>525</v>
      </c>
      <c r="F23" s="43"/>
      <c r="G23" s="43"/>
      <c r="H23" s="43"/>
      <c r="I23" s="43"/>
      <c r="J23" s="44"/>
    </row>
    <row r="24" spans="1:10" ht="158.4">
      <c r="A24" s="35" t="s">
        <v>67</v>
      </c>
      <c r="B24" s="42"/>
      <c r="C24" s="43"/>
      <c r="D24" s="43"/>
      <c r="E24" s="37" t="s">
        <v>145</v>
      </c>
      <c r="F24" s="43"/>
      <c r="G24" s="43"/>
      <c r="H24" s="43"/>
      <c r="I24" s="43"/>
      <c r="J24" s="44"/>
    </row>
    <row r="25" spans="1:10" ht="15">
      <c r="A25" s="29" t="s">
        <v>55</v>
      </c>
      <c r="B25" s="30"/>
      <c r="C25" s="31" t="s">
        <v>112</v>
      </c>
      <c r="D25" s="32"/>
      <c r="E25" s="29" t="s">
        <v>113</v>
      </c>
      <c r="F25" s="32"/>
      <c r="G25" s="32"/>
      <c r="H25" s="32"/>
      <c r="I25" s="33">
        <f>SUMIFS(I26:I89,A26:A89,"P")</f>
        <v>0</v>
      </c>
      <c r="J25" s="34"/>
    </row>
    <row r="26" spans="1:16" ht="28.8">
      <c r="A26" s="35" t="s">
        <v>58</v>
      </c>
      <c r="B26" s="35">
        <v>2</v>
      </c>
      <c r="C26" s="36" t="s">
        <v>158</v>
      </c>
      <c r="D26" s="35" t="s">
        <v>68</v>
      </c>
      <c r="E26" s="37" t="s">
        <v>159</v>
      </c>
      <c r="F26" s="38" t="s">
        <v>139</v>
      </c>
      <c r="G26" s="39">
        <v>81.9</v>
      </c>
      <c r="H26" s="40">
        <v>0</v>
      </c>
      <c r="I26" s="40">
        <f>ROUND(G26*H26,P4)</f>
        <v>0</v>
      </c>
      <c r="J26" s="35"/>
      <c r="O26" s="41">
        <f>I26*0.21</f>
        <v>0</v>
      </c>
      <c r="P26">
        <v>3</v>
      </c>
    </row>
    <row r="27" spans="1:10" ht="15">
      <c r="A27" s="35" t="s">
        <v>63</v>
      </c>
      <c r="B27" s="42"/>
      <c r="C27" s="43"/>
      <c r="D27" s="43"/>
      <c r="E27" s="46" t="s">
        <v>68</v>
      </c>
      <c r="F27" s="43"/>
      <c r="G27" s="43"/>
      <c r="H27" s="43"/>
      <c r="I27" s="43"/>
      <c r="J27" s="44"/>
    </row>
    <row r="28" spans="1:10" ht="28.8">
      <c r="A28" s="35" t="s">
        <v>65</v>
      </c>
      <c r="B28" s="42"/>
      <c r="C28" s="43"/>
      <c r="D28" s="43"/>
      <c r="E28" s="45" t="s">
        <v>526</v>
      </c>
      <c r="F28" s="43"/>
      <c r="G28" s="43"/>
      <c r="H28" s="43"/>
      <c r="I28" s="43"/>
      <c r="J28" s="44"/>
    </row>
    <row r="29" spans="1:10" ht="72">
      <c r="A29" s="35" t="s">
        <v>67</v>
      </c>
      <c r="B29" s="42"/>
      <c r="C29" s="43"/>
      <c r="D29" s="43"/>
      <c r="E29" s="37" t="s">
        <v>161</v>
      </c>
      <c r="F29" s="43"/>
      <c r="G29" s="43"/>
      <c r="H29" s="43"/>
      <c r="I29" s="43"/>
      <c r="J29" s="44"/>
    </row>
    <row r="30" spans="1:16" ht="15">
      <c r="A30" s="35" t="s">
        <v>58</v>
      </c>
      <c r="B30" s="35">
        <v>3</v>
      </c>
      <c r="C30" s="36" t="s">
        <v>162</v>
      </c>
      <c r="D30" s="35" t="s">
        <v>68</v>
      </c>
      <c r="E30" s="37" t="s">
        <v>163</v>
      </c>
      <c r="F30" s="38" t="s">
        <v>116</v>
      </c>
      <c r="G30" s="39">
        <v>2643</v>
      </c>
      <c r="H30" s="40">
        <v>0</v>
      </c>
      <c r="I30" s="40">
        <f>ROUND(G30*H30,P4)</f>
        <v>0</v>
      </c>
      <c r="J30" s="35"/>
      <c r="O30" s="41">
        <f>I30*0.21</f>
        <v>0</v>
      </c>
      <c r="P30">
        <v>3</v>
      </c>
    </row>
    <row r="31" spans="1:10" ht="15">
      <c r="A31" s="35" t="s">
        <v>63</v>
      </c>
      <c r="B31" s="42"/>
      <c r="C31" s="43"/>
      <c r="D31" s="43"/>
      <c r="E31" s="46" t="s">
        <v>68</v>
      </c>
      <c r="F31" s="43"/>
      <c r="G31" s="43"/>
      <c r="H31" s="43"/>
      <c r="I31" s="43"/>
      <c r="J31" s="44"/>
    </row>
    <row r="32" spans="1:10" ht="28.8">
      <c r="A32" s="35" t="s">
        <v>65</v>
      </c>
      <c r="B32" s="42"/>
      <c r="C32" s="43"/>
      <c r="D32" s="43"/>
      <c r="E32" s="45" t="s">
        <v>527</v>
      </c>
      <c r="F32" s="43"/>
      <c r="G32" s="43"/>
      <c r="H32" s="43"/>
      <c r="I32" s="43"/>
      <c r="J32" s="44"/>
    </row>
    <row r="33" spans="1:10" ht="15">
      <c r="A33" s="35" t="s">
        <v>67</v>
      </c>
      <c r="B33" s="42"/>
      <c r="C33" s="43"/>
      <c r="D33" s="43"/>
      <c r="E33" s="37" t="s">
        <v>166</v>
      </c>
      <c r="F33" s="43"/>
      <c r="G33" s="43"/>
      <c r="H33" s="43"/>
      <c r="I33" s="43"/>
      <c r="J33" s="44"/>
    </row>
    <row r="34" spans="1:16" ht="15">
      <c r="A34" s="35" t="s">
        <v>58</v>
      </c>
      <c r="B34" s="35">
        <v>4</v>
      </c>
      <c r="C34" s="36" t="s">
        <v>167</v>
      </c>
      <c r="D34" s="35" t="s">
        <v>60</v>
      </c>
      <c r="E34" s="37" t="s">
        <v>168</v>
      </c>
      <c r="F34" s="38" t="s">
        <v>116</v>
      </c>
      <c r="G34" s="39">
        <v>2398</v>
      </c>
      <c r="H34" s="40">
        <v>0</v>
      </c>
      <c r="I34" s="40">
        <f>ROUND(G34*H34,P4)</f>
        <v>0</v>
      </c>
      <c r="J34" s="35"/>
      <c r="O34" s="41">
        <f>I34*0.21</f>
        <v>0</v>
      </c>
      <c r="P34">
        <v>3</v>
      </c>
    </row>
    <row r="35" spans="1:10" ht="43.2">
      <c r="A35" s="35" t="s">
        <v>63</v>
      </c>
      <c r="B35" s="42"/>
      <c r="C35" s="43"/>
      <c r="D35" s="43"/>
      <c r="E35" s="37" t="s">
        <v>299</v>
      </c>
      <c r="F35" s="43"/>
      <c r="G35" s="43"/>
      <c r="H35" s="43"/>
      <c r="I35" s="43"/>
      <c r="J35" s="44"/>
    </row>
    <row r="36" spans="1:10" ht="28.8">
      <c r="A36" s="35" t="s">
        <v>65</v>
      </c>
      <c r="B36" s="42"/>
      <c r="C36" s="43"/>
      <c r="D36" s="43"/>
      <c r="E36" s="45" t="s">
        <v>528</v>
      </c>
      <c r="F36" s="43"/>
      <c r="G36" s="43"/>
      <c r="H36" s="43"/>
      <c r="I36" s="43"/>
      <c r="J36" s="44"/>
    </row>
    <row r="37" spans="1:10" ht="28.8">
      <c r="A37" s="35" t="s">
        <v>67</v>
      </c>
      <c r="B37" s="42"/>
      <c r="C37" s="43"/>
      <c r="D37" s="43"/>
      <c r="E37" s="37" t="s">
        <v>171</v>
      </c>
      <c r="F37" s="43"/>
      <c r="G37" s="43"/>
      <c r="H37" s="43"/>
      <c r="I37" s="43"/>
      <c r="J37" s="44"/>
    </row>
    <row r="38" spans="1:16" ht="15">
      <c r="A38" s="35" t="s">
        <v>58</v>
      </c>
      <c r="B38" s="35">
        <v>26</v>
      </c>
      <c r="C38" s="36" t="s">
        <v>172</v>
      </c>
      <c r="D38" s="35" t="s">
        <v>68</v>
      </c>
      <c r="E38" s="37" t="s">
        <v>173</v>
      </c>
      <c r="F38" s="38" t="s">
        <v>139</v>
      </c>
      <c r="G38" s="39">
        <v>21.66</v>
      </c>
      <c r="H38" s="40">
        <v>0</v>
      </c>
      <c r="I38" s="40">
        <f>ROUND(G38*H38,P4)</f>
        <v>0</v>
      </c>
      <c r="J38" s="35"/>
      <c r="O38" s="41">
        <f>I38*0.21</f>
        <v>0</v>
      </c>
      <c r="P38">
        <v>3</v>
      </c>
    </row>
    <row r="39" spans="1:10" ht="15">
      <c r="A39" s="35" t="s">
        <v>63</v>
      </c>
      <c r="B39" s="42"/>
      <c r="C39" s="43"/>
      <c r="D39" s="43"/>
      <c r="E39" s="37" t="s">
        <v>174</v>
      </c>
      <c r="F39" s="43"/>
      <c r="G39" s="43"/>
      <c r="H39" s="43"/>
      <c r="I39" s="43"/>
      <c r="J39" s="44"/>
    </row>
    <row r="40" spans="1:10" ht="15">
      <c r="A40" s="35" t="s">
        <v>65</v>
      </c>
      <c r="B40" s="42"/>
      <c r="C40" s="43"/>
      <c r="D40" s="43"/>
      <c r="E40" s="45" t="s">
        <v>529</v>
      </c>
      <c r="F40" s="43"/>
      <c r="G40" s="43"/>
      <c r="H40" s="43"/>
      <c r="I40" s="43"/>
      <c r="J40" s="44"/>
    </row>
    <row r="41" spans="1:10" ht="409.5">
      <c r="A41" s="35" t="s">
        <v>67</v>
      </c>
      <c r="B41" s="42"/>
      <c r="C41" s="43"/>
      <c r="D41" s="43"/>
      <c r="E41" s="37" t="s">
        <v>176</v>
      </c>
      <c r="F41" s="43"/>
      <c r="G41" s="43"/>
      <c r="H41" s="43"/>
      <c r="I41" s="43"/>
      <c r="J41" s="44"/>
    </row>
    <row r="42" spans="1:16" ht="15">
      <c r="A42" s="35" t="s">
        <v>58</v>
      </c>
      <c r="B42" s="35">
        <v>23</v>
      </c>
      <c r="C42" s="36" t="s">
        <v>177</v>
      </c>
      <c r="D42" s="35" t="s">
        <v>68</v>
      </c>
      <c r="E42" s="37" t="s">
        <v>178</v>
      </c>
      <c r="F42" s="38" t="s">
        <v>139</v>
      </c>
      <c r="G42" s="39">
        <v>59.95</v>
      </c>
      <c r="H42" s="40">
        <v>0</v>
      </c>
      <c r="I42" s="40">
        <f>ROUND(G42*H42,P4)</f>
        <v>0</v>
      </c>
      <c r="J42" s="35"/>
      <c r="O42" s="41">
        <f>I42*0.21</f>
        <v>0</v>
      </c>
      <c r="P42">
        <v>3</v>
      </c>
    </row>
    <row r="43" spans="1:10" ht="172.8">
      <c r="A43" s="35" t="s">
        <v>63</v>
      </c>
      <c r="B43" s="42"/>
      <c r="C43" s="43"/>
      <c r="D43" s="43"/>
      <c r="E43" s="37" t="s">
        <v>302</v>
      </c>
      <c r="F43" s="43"/>
      <c r="G43" s="43"/>
      <c r="H43" s="43"/>
      <c r="I43" s="43"/>
      <c r="J43" s="44"/>
    </row>
    <row r="44" spans="1:10" ht="15">
      <c r="A44" s="35" t="s">
        <v>65</v>
      </c>
      <c r="B44" s="42"/>
      <c r="C44" s="43"/>
      <c r="D44" s="43"/>
      <c r="E44" s="45" t="s">
        <v>530</v>
      </c>
      <c r="F44" s="43"/>
      <c r="G44" s="43"/>
      <c r="H44" s="43"/>
      <c r="I44" s="43"/>
      <c r="J44" s="44"/>
    </row>
    <row r="45" spans="1:10" ht="409.5">
      <c r="A45" s="35" t="s">
        <v>67</v>
      </c>
      <c r="B45" s="42"/>
      <c r="C45" s="43"/>
      <c r="D45" s="43"/>
      <c r="E45" s="37" t="s">
        <v>181</v>
      </c>
      <c r="F45" s="43"/>
      <c r="G45" s="43"/>
      <c r="H45" s="43"/>
      <c r="I45" s="43"/>
      <c r="J45" s="44"/>
    </row>
    <row r="46" spans="1:16" ht="15">
      <c r="A46" s="35" t="s">
        <v>58</v>
      </c>
      <c r="B46" s="35">
        <v>33</v>
      </c>
      <c r="C46" s="36" t="s">
        <v>182</v>
      </c>
      <c r="D46" s="35" t="s">
        <v>68</v>
      </c>
      <c r="E46" s="37" t="s">
        <v>183</v>
      </c>
      <c r="F46" s="38" t="s">
        <v>139</v>
      </c>
      <c r="G46" s="39">
        <v>727.65</v>
      </c>
      <c r="H46" s="40">
        <v>0</v>
      </c>
      <c r="I46" s="40">
        <f>ROUND(G46*H46,P4)</f>
        <v>0</v>
      </c>
      <c r="J46" s="35"/>
      <c r="O46" s="41">
        <f>I46*0.21</f>
        <v>0</v>
      </c>
      <c r="P46">
        <v>3</v>
      </c>
    </row>
    <row r="47" spans="1:10" ht="15">
      <c r="A47" s="35" t="s">
        <v>63</v>
      </c>
      <c r="B47" s="42"/>
      <c r="C47" s="43"/>
      <c r="D47" s="43"/>
      <c r="E47" s="46" t="s">
        <v>68</v>
      </c>
      <c r="F47" s="43"/>
      <c r="G47" s="43"/>
      <c r="H47" s="43"/>
      <c r="I47" s="43"/>
      <c r="J47" s="44"/>
    </row>
    <row r="48" spans="1:10" ht="15">
      <c r="A48" s="35" t="s">
        <v>65</v>
      </c>
      <c r="B48" s="42"/>
      <c r="C48" s="43"/>
      <c r="D48" s="43"/>
      <c r="E48" s="45" t="s">
        <v>522</v>
      </c>
      <c r="F48" s="43"/>
      <c r="G48" s="43"/>
      <c r="H48" s="43"/>
      <c r="I48" s="43"/>
      <c r="J48" s="44"/>
    </row>
    <row r="49" spans="1:10" ht="360">
      <c r="A49" s="35" t="s">
        <v>67</v>
      </c>
      <c r="B49" s="42"/>
      <c r="C49" s="43"/>
      <c r="D49" s="43"/>
      <c r="E49" s="37" t="s">
        <v>185</v>
      </c>
      <c r="F49" s="43"/>
      <c r="G49" s="43"/>
      <c r="H49" s="43"/>
      <c r="I49" s="43"/>
      <c r="J49" s="44"/>
    </row>
    <row r="50" spans="1:16" ht="15">
      <c r="A50" s="35" t="s">
        <v>58</v>
      </c>
      <c r="B50" s="35">
        <v>6</v>
      </c>
      <c r="C50" s="36" t="s">
        <v>186</v>
      </c>
      <c r="D50" s="35" t="s">
        <v>68</v>
      </c>
      <c r="E50" s="37" t="s">
        <v>187</v>
      </c>
      <c r="F50" s="38" t="s">
        <v>139</v>
      </c>
      <c r="G50" s="39">
        <v>994</v>
      </c>
      <c r="H50" s="40">
        <v>0</v>
      </c>
      <c r="I50" s="40">
        <f>ROUND(G50*H50,P4)</f>
        <v>0</v>
      </c>
      <c r="J50" s="35"/>
      <c r="O50" s="41">
        <f>I50*0.21</f>
        <v>0</v>
      </c>
      <c r="P50">
        <v>3</v>
      </c>
    </row>
    <row r="51" spans="1:10" ht="15">
      <c r="A51" s="35" t="s">
        <v>63</v>
      </c>
      <c r="B51" s="42"/>
      <c r="C51" s="43"/>
      <c r="D51" s="43"/>
      <c r="E51" s="37" t="s">
        <v>304</v>
      </c>
      <c r="F51" s="43"/>
      <c r="G51" s="43"/>
      <c r="H51" s="43"/>
      <c r="I51" s="43"/>
      <c r="J51" s="44"/>
    </row>
    <row r="52" spans="1:10" ht="15">
      <c r="A52" s="35" t="s">
        <v>65</v>
      </c>
      <c r="B52" s="42"/>
      <c r="C52" s="43"/>
      <c r="D52" s="43"/>
      <c r="E52" s="45" t="s">
        <v>531</v>
      </c>
      <c r="F52" s="43"/>
      <c r="G52" s="43"/>
      <c r="H52" s="43"/>
      <c r="I52" s="43"/>
      <c r="J52" s="44"/>
    </row>
    <row r="53" spans="1:10" ht="86.4">
      <c r="A53" s="35" t="s">
        <v>67</v>
      </c>
      <c r="B53" s="42"/>
      <c r="C53" s="43"/>
      <c r="D53" s="43"/>
      <c r="E53" s="37" t="s">
        <v>190</v>
      </c>
      <c r="F53" s="43"/>
      <c r="G53" s="43"/>
      <c r="H53" s="43"/>
      <c r="I53" s="43"/>
      <c r="J53" s="44"/>
    </row>
    <row r="54" spans="1:16" ht="15">
      <c r="A54" s="35" t="s">
        <v>58</v>
      </c>
      <c r="B54" s="35">
        <v>7</v>
      </c>
      <c r="C54" s="36" t="s">
        <v>191</v>
      </c>
      <c r="D54" s="35" t="s">
        <v>68</v>
      </c>
      <c r="E54" s="37" t="s">
        <v>192</v>
      </c>
      <c r="F54" s="38" t="s">
        <v>193</v>
      </c>
      <c r="G54" s="39">
        <v>11</v>
      </c>
      <c r="H54" s="40">
        <v>0</v>
      </c>
      <c r="I54" s="40">
        <f>ROUND(G54*H54,P4)</f>
        <v>0</v>
      </c>
      <c r="J54" s="35"/>
      <c r="O54" s="41">
        <f>I54*0.21</f>
        <v>0</v>
      </c>
      <c r="P54">
        <v>3</v>
      </c>
    </row>
    <row r="55" spans="1:10" ht="15">
      <c r="A55" s="35" t="s">
        <v>63</v>
      </c>
      <c r="B55" s="42"/>
      <c r="C55" s="43"/>
      <c r="D55" s="43"/>
      <c r="E55" s="37" t="s">
        <v>532</v>
      </c>
      <c r="F55" s="43"/>
      <c r="G55" s="43"/>
      <c r="H55" s="43"/>
      <c r="I55" s="43"/>
      <c r="J55" s="44"/>
    </row>
    <row r="56" spans="1:10" ht="15">
      <c r="A56" s="35" t="s">
        <v>65</v>
      </c>
      <c r="B56" s="42"/>
      <c r="C56" s="43"/>
      <c r="D56" s="43"/>
      <c r="E56" s="45" t="s">
        <v>533</v>
      </c>
      <c r="F56" s="43"/>
      <c r="G56" s="43"/>
      <c r="H56" s="43"/>
      <c r="I56" s="43"/>
      <c r="J56" s="44"/>
    </row>
    <row r="57" spans="1:10" ht="86.4">
      <c r="A57" s="35" t="s">
        <v>67</v>
      </c>
      <c r="B57" s="42"/>
      <c r="C57" s="43"/>
      <c r="D57" s="43"/>
      <c r="E57" s="37" t="s">
        <v>190</v>
      </c>
      <c r="F57" s="43"/>
      <c r="G57" s="43"/>
      <c r="H57" s="43"/>
      <c r="I57" s="43"/>
      <c r="J57" s="44"/>
    </row>
    <row r="58" spans="1:16" ht="15">
      <c r="A58" s="35" t="s">
        <v>58</v>
      </c>
      <c r="B58" s="35">
        <v>35</v>
      </c>
      <c r="C58" s="36" t="s">
        <v>196</v>
      </c>
      <c r="D58" s="35" t="s">
        <v>68</v>
      </c>
      <c r="E58" s="37" t="s">
        <v>197</v>
      </c>
      <c r="F58" s="38" t="s">
        <v>139</v>
      </c>
      <c r="G58" s="39">
        <v>4</v>
      </c>
      <c r="H58" s="40">
        <v>0</v>
      </c>
      <c r="I58" s="40">
        <f>ROUND(G58*H58,P4)</f>
        <v>0</v>
      </c>
      <c r="J58" s="35"/>
      <c r="O58" s="41">
        <f>I58*0.21</f>
        <v>0</v>
      </c>
      <c r="P58">
        <v>3</v>
      </c>
    </row>
    <row r="59" spans="1:10" ht="15">
      <c r="A59" s="35" t="s">
        <v>63</v>
      </c>
      <c r="B59" s="42"/>
      <c r="C59" s="43"/>
      <c r="D59" s="43"/>
      <c r="E59" s="46"/>
      <c r="F59" s="43"/>
      <c r="G59" s="43"/>
      <c r="H59" s="43"/>
      <c r="I59" s="43"/>
      <c r="J59" s="44"/>
    </row>
    <row r="60" spans="1:10" ht="28.8">
      <c r="A60" s="35" t="s">
        <v>65</v>
      </c>
      <c r="B60" s="42"/>
      <c r="C60" s="43"/>
      <c r="D60" s="43"/>
      <c r="E60" s="45" t="s">
        <v>534</v>
      </c>
      <c r="F60" s="43"/>
      <c r="G60" s="43"/>
      <c r="H60" s="43"/>
      <c r="I60" s="43"/>
      <c r="J60" s="44"/>
    </row>
    <row r="61" spans="1:10" ht="374.4">
      <c r="A61" s="35" t="s">
        <v>67</v>
      </c>
      <c r="B61" s="42"/>
      <c r="C61" s="43"/>
      <c r="D61" s="43"/>
      <c r="E61" s="37" t="s">
        <v>199</v>
      </c>
      <c r="F61" s="43"/>
      <c r="G61" s="43"/>
      <c r="H61" s="43"/>
      <c r="I61" s="43"/>
      <c r="J61" s="44"/>
    </row>
    <row r="62" spans="1:16" ht="15">
      <c r="A62" s="35" t="s">
        <v>58</v>
      </c>
      <c r="B62" s="35">
        <v>25</v>
      </c>
      <c r="C62" s="36" t="s">
        <v>200</v>
      </c>
      <c r="D62" s="35" t="s">
        <v>68</v>
      </c>
      <c r="E62" s="37" t="s">
        <v>201</v>
      </c>
      <c r="F62" s="38" t="s">
        <v>139</v>
      </c>
      <c r="G62" s="39">
        <v>787.6</v>
      </c>
      <c r="H62" s="40">
        <v>0</v>
      </c>
      <c r="I62" s="40">
        <f>ROUND(G62*H62,P4)</f>
        <v>0</v>
      </c>
      <c r="J62" s="35"/>
      <c r="O62" s="41">
        <f>I62*0.21</f>
        <v>0</v>
      </c>
      <c r="P62">
        <v>3</v>
      </c>
    </row>
    <row r="63" spans="1:10" ht="57.6">
      <c r="A63" s="35" t="s">
        <v>63</v>
      </c>
      <c r="B63" s="42"/>
      <c r="C63" s="43"/>
      <c r="D63" s="43"/>
      <c r="E63" s="37" t="s">
        <v>308</v>
      </c>
      <c r="F63" s="43"/>
      <c r="G63" s="43"/>
      <c r="H63" s="43"/>
      <c r="I63" s="43"/>
      <c r="J63" s="44"/>
    </row>
    <row r="64" spans="1:10" ht="43.2">
      <c r="A64" s="35" t="s">
        <v>65</v>
      </c>
      <c r="B64" s="42"/>
      <c r="C64" s="43"/>
      <c r="D64" s="43"/>
      <c r="E64" s="45" t="s">
        <v>535</v>
      </c>
      <c r="F64" s="43"/>
      <c r="G64" s="43"/>
      <c r="H64" s="43"/>
      <c r="I64" s="43"/>
      <c r="J64" s="44"/>
    </row>
    <row r="65" spans="1:10" ht="216">
      <c r="A65" s="35" t="s">
        <v>67</v>
      </c>
      <c r="B65" s="42"/>
      <c r="C65" s="43"/>
      <c r="D65" s="43"/>
      <c r="E65" s="37" t="s">
        <v>204</v>
      </c>
      <c r="F65" s="43"/>
      <c r="G65" s="43"/>
      <c r="H65" s="43"/>
      <c r="I65" s="43"/>
      <c r="J65" s="44"/>
    </row>
    <row r="66" spans="1:16" ht="15">
      <c r="A66" s="35" t="s">
        <v>58</v>
      </c>
      <c r="B66" s="35">
        <v>24</v>
      </c>
      <c r="C66" s="36" t="s">
        <v>205</v>
      </c>
      <c r="D66" s="35"/>
      <c r="E66" s="37" t="s">
        <v>206</v>
      </c>
      <c r="F66" s="38" t="s">
        <v>139</v>
      </c>
      <c r="G66" s="39">
        <v>59.95</v>
      </c>
      <c r="H66" s="40">
        <v>0</v>
      </c>
      <c r="I66" s="40">
        <f>ROUND(G66*H66,P4)</f>
        <v>0</v>
      </c>
      <c r="J66" s="35"/>
      <c r="O66" s="41">
        <f>I66*0.21</f>
        <v>0</v>
      </c>
      <c r="P66">
        <v>3</v>
      </c>
    </row>
    <row r="67" spans="1:10" ht="144">
      <c r="A67" s="35" t="s">
        <v>63</v>
      </c>
      <c r="B67" s="42"/>
      <c r="C67" s="43"/>
      <c r="D67" s="43"/>
      <c r="E67" s="37" t="s">
        <v>310</v>
      </c>
      <c r="F67" s="43"/>
      <c r="G67" s="43"/>
      <c r="H67" s="43"/>
      <c r="I67" s="43"/>
      <c r="J67" s="44"/>
    </row>
    <row r="68" spans="1:10" ht="15">
      <c r="A68" s="35" t="s">
        <v>65</v>
      </c>
      <c r="B68" s="42"/>
      <c r="C68" s="43"/>
      <c r="D68" s="43"/>
      <c r="E68" s="45" t="s">
        <v>530</v>
      </c>
      <c r="F68" s="43"/>
      <c r="G68" s="43"/>
      <c r="H68" s="43"/>
      <c r="I68" s="43"/>
      <c r="J68" s="44"/>
    </row>
    <row r="69" spans="1:10" ht="331.2">
      <c r="A69" s="35" t="s">
        <v>67</v>
      </c>
      <c r="B69" s="42"/>
      <c r="C69" s="43"/>
      <c r="D69" s="43"/>
      <c r="E69" s="37" t="s">
        <v>208</v>
      </c>
      <c r="F69" s="43"/>
      <c r="G69" s="43"/>
      <c r="H69" s="43"/>
      <c r="I69" s="43"/>
      <c r="J69" s="44"/>
    </row>
    <row r="70" spans="1:16" ht="15">
      <c r="A70" s="35" t="s">
        <v>58</v>
      </c>
      <c r="B70" s="35">
        <v>8</v>
      </c>
      <c r="C70" s="36" t="s">
        <v>209</v>
      </c>
      <c r="D70" s="35" t="s">
        <v>68</v>
      </c>
      <c r="E70" s="37" t="s">
        <v>210</v>
      </c>
      <c r="F70" s="38" t="s">
        <v>139</v>
      </c>
      <c r="G70" s="39">
        <v>61</v>
      </c>
      <c r="H70" s="40">
        <v>0</v>
      </c>
      <c r="I70" s="40">
        <f>ROUND(G70*H70,P4)</f>
        <v>0</v>
      </c>
      <c r="J70" s="35"/>
      <c r="O70" s="41">
        <f>I70*0.21</f>
        <v>0</v>
      </c>
      <c r="P70">
        <v>3</v>
      </c>
    </row>
    <row r="71" spans="1:10" ht="15">
      <c r="A71" s="35" t="s">
        <v>63</v>
      </c>
      <c r="B71" s="42"/>
      <c r="C71" s="43"/>
      <c r="D71" s="43"/>
      <c r="E71" s="46"/>
      <c r="F71" s="43"/>
      <c r="G71" s="43"/>
      <c r="H71" s="43"/>
      <c r="I71" s="43"/>
      <c r="J71" s="44"/>
    </row>
    <row r="72" spans="1:10" ht="28.8">
      <c r="A72" s="35" t="s">
        <v>65</v>
      </c>
      <c r="B72" s="42"/>
      <c r="C72" s="43"/>
      <c r="D72" s="43"/>
      <c r="E72" s="45" t="s">
        <v>536</v>
      </c>
      <c r="F72" s="43"/>
      <c r="G72" s="43"/>
      <c r="H72" s="43"/>
      <c r="I72" s="43"/>
      <c r="J72" s="44"/>
    </row>
    <row r="73" spans="1:10" ht="288">
      <c r="A73" s="35" t="s">
        <v>67</v>
      </c>
      <c r="B73" s="42"/>
      <c r="C73" s="43"/>
      <c r="D73" s="43"/>
      <c r="E73" s="37" t="s">
        <v>213</v>
      </c>
      <c r="F73" s="43"/>
      <c r="G73" s="43"/>
      <c r="H73" s="43"/>
      <c r="I73" s="43"/>
      <c r="J73" s="44"/>
    </row>
    <row r="74" spans="1:16" ht="15">
      <c r="A74" s="35" t="s">
        <v>58</v>
      </c>
      <c r="B74" s="35">
        <v>38</v>
      </c>
      <c r="C74" s="36" t="s">
        <v>537</v>
      </c>
      <c r="D74" s="35" t="s">
        <v>68</v>
      </c>
      <c r="E74" s="37" t="s">
        <v>538</v>
      </c>
      <c r="F74" s="38" t="s">
        <v>116</v>
      </c>
      <c r="G74" s="39">
        <v>4851</v>
      </c>
      <c r="H74" s="40">
        <v>0</v>
      </c>
      <c r="I74" s="40">
        <f>ROUND(G74*H74,P4)</f>
        <v>0</v>
      </c>
      <c r="J74" s="35"/>
      <c r="O74" s="41">
        <f>I74*0.21</f>
        <v>0</v>
      </c>
      <c r="P74">
        <v>3</v>
      </c>
    </row>
    <row r="75" spans="1:10" ht="15">
      <c r="A75" s="35" t="s">
        <v>63</v>
      </c>
      <c r="B75" s="42"/>
      <c r="C75" s="43"/>
      <c r="D75" s="43"/>
      <c r="E75" s="46"/>
      <c r="F75" s="43"/>
      <c r="G75" s="43"/>
      <c r="H75" s="43"/>
      <c r="I75" s="43"/>
      <c r="J75" s="44"/>
    </row>
    <row r="76" spans="1:10" ht="28.8">
      <c r="A76" s="35" t="s">
        <v>65</v>
      </c>
      <c r="B76" s="42"/>
      <c r="C76" s="43"/>
      <c r="D76" s="43"/>
      <c r="E76" s="45" t="s">
        <v>539</v>
      </c>
      <c r="F76" s="43"/>
      <c r="G76" s="43"/>
      <c r="H76" s="43"/>
      <c r="I76" s="43"/>
      <c r="J76" s="44"/>
    </row>
    <row r="77" spans="1:10" ht="43.2">
      <c r="A77" s="35" t="s">
        <v>67</v>
      </c>
      <c r="B77" s="42"/>
      <c r="C77" s="43"/>
      <c r="D77" s="43"/>
      <c r="E77" s="37" t="s">
        <v>217</v>
      </c>
      <c r="F77" s="43"/>
      <c r="G77" s="43"/>
      <c r="H77" s="43"/>
      <c r="I77" s="43"/>
      <c r="J77" s="44"/>
    </row>
    <row r="78" spans="1:16" ht="15">
      <c r="A78" s="35" t="s">
        <v>58</v>
      </c>
      <c r="B78" s="35">
        <v>30</v>
      </c>
      <c r="C78" s="36" t="s">
        <v>218</v>
      </c>
      <c r="D78" s="35" t="s">
        <v>68</v>
      </c>
      <c r="E78" s="37" t="s">
        <v>219</v>
      </c>
      <c r="F78" s="38" t="s">
        <v>116</v>
      </c>
      <c r="G78" s="39">
        <v>4851</v>
      </c>
      <c r="H78" s="40">
        <v>0</v>
      </c>
      <c r="I78" s="40">
        <f>ROUND(G78*H78,P4)</f>
        <v>0</v>
      </c>
      <c r="J78" s="35"/>
      <c r="O78" s="41">
        <f>I78*0.21</f>
        <v>0</v>
      </c>
      <c r="P78">
        <v>3</v>
      </c>
    </row>
    <row r="79" spans="1:10" ht="15">
      <c r="A79" s="35" t="s">
        <v>63</v>
      </c>
      <c r="B79" s="42"/>
      <c r="C79" s="43"/>
      <c r="D79" s="43"/>
      <c r="E79" s="46"/>
      <c r="F79" s="43"/>
      <c r="G79" s="43"/>
      <c r="H79" s="43"/>
      <c r="I79" s="43"/>
      <c r="J79" s="44"/>
    </row>
    <row r="80" spans="1:10" ht="15">
      <c r="A80" s="35" t="s">
        <v>65</v>
      </c>
      <c r="B80" s="42"/>
      <c r="C80" s="43"/>
      <c r="D80" s="43"/>
      <c r="E80" s="45" t="s">
        <v>540</v>
      </c>
      <c r="F80" s="43"/>
      <c r="G80" s="43"/>
      <c r="H80" s="43"/>
      <c r="I80" s="43"/>
      <c r="J80" s="44"/>
    </row>
    <row r="81" spans="1:10" ht="28.8">
      <c r="A81" s="35" t="s">
        <v>67</v>
      </c>
      <c r="B81" s="42"/>
      <c r="C81" s="43"/>
      <c r="D81" s="43"/>
      <c r="E81" s="37" t="s">
        <v>221</v>
      </c>
      <c r="F81" s="43"/>
      <c r="G81" s="43"/>
      <c r="H81" s="43"/>
      <c r="I81" s="43"/>
      <c r="J81" s="44"/>
    </row>
    <row r="82" spans="1:16" ht="15">
      <c r="A82" s="35" t="s">
        <v>58</v>
      </c>
      <c r="B82" s="35">
        <v>31</v>
      </c>
      <c r="C82" s="36" t="s">
        <v>222</v>
      </c>
      <c r="D82" s="35" t="s">
        <v>68</v>
      </c>
      <c r="E82" s="37" t="s">
        <v>223</v>
      </c>
      <c r="F82" s="38" t="s">
        <v>116</v>
      </c>
      <c r="G82" s="39">
        <v>4851</v>
      </c>
      <c r="H82" s="40">
        <v>0</v>
      </c>
      <c r="I82" s="40">
        <f>ROUND(G82*H82,P4)</f>
        <v>0</v>
      </c>
      <c r="J82" s="35"/>
      <c r="O82" s="41">
        <f>I82*0.21</f>
        <v>0</v>
      </c>
      <c r="P82">
        <v>3</v>
      </c>
    </row>
    <row r="83" spans="1:10" ht="15">
      <c r="A83" s="35" t="s">
        <v>63</v>
      </c>
      <c r="B83" s="42"/>
      <c r="C83" s="43"/>
      <c r="D83" s="43"/>
      <c r="E83" s="46"/>
      <c r="F83" s="43"/>
      <c r="G83" s="43"/>
      <c r="H83" s="43"/>
      <c r="I83" s="43"/>
      <c r="J83" s="44"/>
    </row>
    <row r="84" spans="1:10" ht="15">
      <c r="A84" s="35" t="s">
        <v>65</v>
      </c>
      <c r="B84" s="42"/>
      <c r="C84" s="43"/>
      <c r="D84" s="43"/>
      <c r="E84" s="45" t="s">
        <v>540</v>
      </c>
      <c r="F84" s="43"/>
      <c r="G84" s="43"/>
      <c r="H84" s="43"/>
      <c r="I84" s="43"/>
      <c r="J84" s="44"/>
    </row>
    <row r="85" spans="1:10" ht="43.2">
      <c r="A85" s="35" t="s">
        <v>67</v>
      </c>
      <c r="B85" s="42"/>
      <c r="C85" s="43"/>
      <c r="D85" s="43"/>
      <c r="E85" s="37" t="s">
        <v>224</v>
      </c>
      <c r="F85" s="43"/>
      <c r="G85" s="43"/>
      <c r="H85" s="43"/>
      <c r="I85" s="43"/>
      <c r="J85" s="44"/>
    </row>
    <row r="86" spans="1:16" ht="15">
      <c r="A86" s="35" t="s">
        <v>58</v>
      </c>
      <c r="B86" s="35">
        <v>32</v>
      </c>
      <c r="C86" s="36" t="s">
        <v>225</v>
      </c>
      <c r="D86" s="35" t="s">
        <v>68</v>
      </c>
      <c r="E86" s="37" t="s">
        <v>226</v>
      </c>
      <c r="F86" s="38" t="s">
        <v>139</v>
      </c>
      <c r="G86" s="39">
        <v>727.65</v>
      </c>
      <c r="H86" s="40">
        <v>0</v>
      </c>
      <c r="I86" s="40">
        <f>ROUND(G86*H86,P4)</f>
        <v>0</v>
      </c>
      <c r="J86" s="35"/>
      <c r="O86" s="41">
        <f>I86*0.21</f>
        <v>0</v>
      </c>
      <c r="P86">
        <v>3</v>
      </c>
    </row>
    <row r="87" spans="1:10" ht="15">
      <c r="A87" s="35" t="s">
        <v>63</v>
      </c>
      <c r="B87" s="42"/>
      <c r="C87" s="43"/>
      <c r="D87" s="43"/>
      <c r="E87" s="46" t="s">
        <v>68</v>
      </c>
      <c r="F87" s="43"/>
      <c r="G87" s="43"/>
      <c r="H87" s="43"/>
      <c r="I87" s="43"/>
      <c r="J87" s="44"/>
    </row>
    <row r="88" spans="1:10" ht="15">
      <c r="A88" s="35" t="s">
        <v>65</v>
      </c>
      <c r="B88" s="42"/>
      <c r="C88" s="43"/>
      <c r="D88" s="43"/>
      <c r="E88" s="45" t="s">
        <v>541</v>
      </c>
      <c r="F88" s="43"/>
      <c r="G88" s="43"/>
      <c r="H88" s="43"/>
      <c r="I88" s="43"/>
      <c r="J88" s="44"/>
    </row>
    <row r="89" spans="1:10" ht="57.6">
      <c r="A89" s="35" t="s">
        <v>67</v>
      </c>
      <c r="B89" s="42"/>
      <c r="C89" s="43"/>
      <c r="D89" s="43"/>
      <c r="E89" s="37" t="s">
        <v>227</v>
      </c>
      <c r="F89" s="43"/>
      <c r="G89" s="43"/>
      <c r="H89" s="43"/>
      <c r="I89" s="43"/>
      <c r="J89" s="44"/>
    </row>
    <row r="90" spans="1:10" ht="15">
      <c r="A90" s="29" t="s">
        <v>55</v>
      </c>
      <c r="B90" s="30"/>
      <c r="C90" s="31" t="s">
        <v>228</v>
      </c>
      <c r="D90" s="32"/>
      <c r="E90" s="29" t="s">
        <v>229</v>
      </c>
      <c r="F90" s="32"/>
      <c r="G90" s="32"/>
      <c r="H90" s="32"/>
      <c r="I90" s="33">
        <f>SUMIFS(I91:I126,A91:A126,"P")</f>
        <v>0</v>
      </c>
      <c r="J90" s="34"/>
    </row>
    <row r="91" spans="1:16" ht="15">
      <c r="A91" s="35" t="s">
        <v>58</v>
      </c>
      <c r="B91" s="35">
        <v>11</v>
      </c>
      <c r="C91" s="36" t="s">
        <v>315</v>
      </c>
      <c r="D91" s="35" t="s">
        <v>68</v>
      </c>
      <c r="E91" s="37" t="s">
        <v>316</v>
      </c>
      <c r="F91" s="38" t="s">
        <v>116</v>
      </c>
      <c r="G91" s="39">
        <v>9.15</v>
      </c>
      <c r="H91" s="40">
        <v>0</v>
      </c>
      <c r="I91" s="40">
        <f>ROUND(G91*H91,P4)</f>
        <v>0</v>
      </c>
      <c r="J91" s="35"/>
      <c r="O91" s="41">
        <f>I91*0.21</f>
        <v>0</v>
      </c>
      <c r="P91">
        <v>3</v>
      </c>
    </row>
    <row r="92" spans="1:10" ht="15">
      <c r="A92" s="35" t="s">
        <v>63</v>
      </c>
      <c r="B92" s="42"/>
      <c r="C92" s="43"/>
      <c r="D92" s="43"/>
      <c r="E92" s="46" t="s">
        <v>68</v>
      </c>
      <c r="F92" s="43"/>
      <c r="G92" s="43"/>
      <c r="H92" s="43"/>
      <c r="I92" s="43"/>
      <c r="J92" s="44"/>
    </row>
    <row r="93" spans="1:10" ht="15">
      <c r="A93" s="35" t="s">
        <v>65</v>
      </c>
      <c r="B93" s="42"/>
      <c r="C93" s="43"/>
      <c r="D93" s="43"/>
      <c r="E93" s="45" t="s">
        <v>542</v>
      </c>
      <c r="F93" s="43"/>
      <c r="G93" s="43"/>
      <c r="H93" s="43"/>
      <c r="I93" s="43"/>
      <c r="J93" s="44"/>
    </row>
    <row r="94" spans="1:10" ht="115.2">
      <c r="A94" s="35" t="s">
        <v>67</v>
      </c>
      <c r="B94" s="42"/>
      <c r="C94" s="43"/>
      <c r="D94" s="43"/>
      <c r="E94" s="37" t="s">
        <v>239</v>
      </c>
      <c r="F94" s="43"/>
      <c r="G94" s="43"/>
      <c r="H94" s="43"/>
      <c r="I94" s="43"/>
      <c r="J94" s="44"/>
    </row>
    <row r="95" spans="1:16" ht="15">
      <c r="A95" s="35" t="s">
        <v>58</v>
      </c>
      <c r="B95" s="35">
        <v>12</v>
      </c>
      <c r="C95" s="36" t="s">
        <v>230</v>
      </c>
      <c r="D95" s="35" t="s">
        <v>68</v>
      </c>
      <c r="E95" s="37" t="s">
        <v>231</v>
      </c>
      <c r="F95" s="38" t="s">
        <v>116</v>
      </c>
      <c r="G95" s="39">
        <v>2643</v>
      </c>
      <c r="H95" s="40">
        <v>0</v>
      </c>
      <c r="I95" s="40">
        <f>ROUND(G95*H95,P4)</f>
        <v>0</v>
      </c>
      <c r="J95" s="35"/>
      <c r="O95" s="41">
        <f>I95*0.21</f>
        <v>0</v>
      </c>
      <c r="P95">
        <v>3</v>
      </c>
    </row>
    <row r="96" spans="1:10" ht="15">
      <c r="A96" s="35" t="s">
        <v>63</v>
      </c>
      <c r="B96" s="42"/>
      <c r="C96" s="43"/>
      <c r="D96" s="43"/>
      <c r="E96" s="46" t="s">
        <v>68</v>
      </c>
      <c r="F96" s="43"/>
      <c r="G96" s="43"/>
      <c r="H96" s="43"/>
      <c r="I96" s="43"/>
      <c r="J96" s="44"/>
    </row>
    <row r="97" spans="1:10" ht="28.8">
      <c r="A97" s="35" t="s">
        <v>65</v>
      </c>
      <c r="B97" s="42"/>
      <c r="C97" s="43"/>
      <c r="D97" s="43"/>
      <c r="E97" s="45" t="s">
        <v>543</v>
      </c>
      <c r="F97" s="43"/>
      <c r="G97" s="43"/>
      <c r="H97" s="43"/>
      <c r="I97" s="43"/>
      <c r="J97" s="44"/>
    </row>
    <row r="98" spans="1:10" ht="86.4">
      <c r="A98" s="35" t="s">
        <v>67</v>
      </c>
      <c r="B98" s="42"/>
      <c r="C98" s="43"/>
      <c r="D98" s="43"/>
      <c r="E98" s="37" t="s">
        <v>234</v>
      </c>
      <c r="F98" s="43"/>
      <c r="G98" s="43"/>
      <c r="H98" s="43"/>
      <c r="I98" s="43"/>
      <c r="J98" s="44"/>
    </row>
    <row r="99" spans="1:16" ht="15">
      <c r="A99" s="35" t="s">
        <v>58</v>
      </c>
      <c r="B99" s="35">
        <v>13</v>
      </c>
      <c r="C99" s="36" t="s">
        <v>235</v>
      </c>
      <c r="D99" s="35" t="s">
        <v>68</v>
      </c>
      <c r="E99" s="37" t="s">
        <v>236</v>
      </c>
      <c r="F99" s="38" t="s">
        <v>116</v>
      </c>
      <c r="G99" s="39">
        <v>410</v>
      </c>
      <c r="H99" s="40">
        <v>0</v>
      </c>
      <c r="I99" s="40">
        <f>ROUND(G99*H99,P4)</f>
        <v>0</v>
      </c>
      <c r="J99" s="35"/>
      <c r="O99" s="41">
        <f>I99*0.21</f>
        <v>0</v>
      </c>
      <c r="P99">
        <v>3</v>
      </c>
    </row>
    <row r="100" spans="1:10" ht="15">
      <c r="A100" s="35" t="s">
        <v>63</v>
      </c>
      <c r="B100" s="42"/>
      <c r="C100" s="43"/>
      <c r="D100" s="43"/>
      <c r="E100" s="46" t="s">
        <v>68</v>
      </c>
      <c r="F100" s="43"/>
      <c r="G100" s="43"/>
      <c r="H100" s="43"/>
      <c r="I100" s="43"/>
      <c r="J100" s="44"/>
    </row>
    <row r="101" spans="1:10" ht="28.8">
      <c r="A101" s="35" t="s">
        <v>65</v>
      </c>
      <c r="B101" s="42"/>
      <c r="C101" s="43"/>
      <c r="D101" s="43"/>
      <c r="E101" s="45" t="s">
        <v>544</v>
      </c>
      <c r="F101" s="43"/>
      <c r="G101" s="43"/>
      <c r="H101" s="43"/>
      <c r="I101" s="43"/>
      <c r="J101" s="44"/>
    </row>
    <row r="102" spans="1:10" ht="115.2">
      <c r="A102" s="35" t="s">
        <v>67</v>
      </c>
      <c r="B102" s="42"/>
      <c r="C102" s="43"/>
      <c r="D102" s="43"/>
      <c r="E102" s="37" t="s">
        <v>239</v>
      </c>
      <c r="F102" s="43"/>
      <c r="G102" s="43"/>
      <c r="H102" s="43"/>
      <c r="I102" s="43"/>
      <c r="J102" s="44"/>
    </row>
    <row r="103" spans="1:16" ht="15">
      <c r="A103" s="35" t="s">
        <v>58</v>
      </c>
      <c r="B103" s="35">
        <v>14</v>
      </c>
      <c r="C103" s="36" t="s">
        <v>240</v>
      </c>
      <c r="D103" s="35" t="s">
        <v>68</v>
      </c>
      <c r="E103" s="37" t="s">
        <v>241</v>
      </c>
      <c r="F103" s="38" t="s">
        <v>116</v>
      </c>
      <c r="G103" s="39">
        <v>2776.1</v>
      </c>
      <c r="H103" s="40">
        <v>0</v>
      </c>
      <c r="I103" s="40">
        <f>ROUND(G103*H103,P4)</f>
        <v>0</v>
      </c>
      <c r="J103" s="35"/>
      <c r="O103" s="41">
        <f>I103*0.21</f>
        <v>0</v>
      </c>
      <c r="P103">
        <v>3</v>
      </c>
    </row>
    <row r="104" spans="1:10" ht="15">
      <c r="A104" s="35" t="s">
        <v>63</v>
      </c>
      <c r="B104" s="42"/>
      <c r="C104" s="43"/>
      <c r="D104" s="43"/>
      <c r="E104" s="37" t="s">
        <v>242</v>
      </c>
      <c r="F104" s="43"/>
      <c r="G104" s="43"/>
      <c r="H104" s="43"/>
      <c r="I104" s="43"/>
      <c r="J104" s="44"/>
    </row>
    <row r="105" spans="1:10" ht="15">
      <c r="A105" s="35" t="s">
        <v>65</v>
      </c>
      <c r="B105" s="42"/>
      <c r="C105" s="43"/>
      <c r="D105" s="43"/>
      <c r="E105" s="45" t="s">
        <v>545</v>
      </c>
      <c r="F105" s="43"/>
      <c r="G105" s="43"/>
      <c r="H105" s="43"/>
      <c r="I105" s="43"/>
      <c r="J105" s="44"/>
    </row>
    <row r="106" spans="1:10" ht="72">
      <c r="A106" s="35" t="s">
        <v>67</v>
      </c>
      <c r="B106" s="42"/>
      <c r="C106" s="43"/>
      <c r="D106" s="43"/>
      <c r="E106" s="37" t="s">
        <v>244</v>
      </c>
      <c r="F106" s="43"/>
      <c r="G106" s="43"/>
      <c r="H106" s="43"/>
      <c r="I106" s="43"/>
      <c r="J106" s="44"/>
    </row>
    <row r="107" spans="1:16" ht="15">
      <c r="A107" s="35" t="s">
        <v>58</v>
      </c>
      <c r="B107" s="35">
        <v>15</v>
      </c>
      <c r="C107" s="36" t="s">
        <v>245</v>
      </c>
      <c r="D107" s="35" t="s">
        <v>68</v>
      </c>
      <c r="E107" s="37" t="s">
        <v>246</v>
      </c>
      <c r="F107" s="38" t="s">
        <v>116</v>
      </c>
      <c r="G107" s="39">
        <v>5162</v>
      </c>
      <c r="H107" s="40">
        <v>0</v>
      </c>
      <c r="I107" s="40">
        <f>ROUND(G107*H107,P4)</f>
        <v>0</v>
      </c>
      <c r="J107" s="35"/>
      <c r="O107" s="41">
        <f>I107*0.21</f>
        <v>0</v>
      </c>
      <c r="P107">
        <v>3</v>
      </c>
    </row>
    <row r="108" spans="1:10" ht="28.8">
      <c r="A108" s="35" t="s">
        <v>63</v>
      </c>
      <c r="B108" s="42"/>
      <c r="C108" s="43"/>
      <c r="D108" s="43"/>
      <c r="E108" s="37" t="s">
        <v>247</v>
      </c>
      <c r="F108" s="43"/>
      <c r="G108" s="43"/>
      <c r="H108" s="43"/>
      <c r="I108" s="43"/>
      <c r="J108" s="44"/>
    </row>
    <row r="109" spans="1:10" ht="15">
      <c r="A109" s="35" t="s">
        <v>65</v>
      </c>
      <c r="B109" s="42"/>
      <c r="C109" s="43"/>
      <c r="D109" s="43"/>
      <c r="E109" s="45" t="s">
        <v>546</v>
      </c>
      <c r="F109" s="43"/>
      <c r="G109" s="43"/>
      <c r="H109" s="43"/>
      <c r="I109" s="43"/>
      <c r="J109" s="44"/>
    </row>
    <row r="110" spans="1:10" ht="72">
      <c r="A110" s="35" t="s">
        <v>67</v>
      </c>
      <c r="B110" s="42"/>
      <c r="C110" s="43"/>
      <c r="D110" s="43"/>
      <c r="E110" s="37" t="s">
        <v>244</v>
      </c>
      <c r="F110" s="43"/>
      <c r="G110" s="43"/>
      <c r="H110" s="43"/>
      <c r="I110" s="43"/>
      <c r="J110" s="44"/>
    </row>
    <row r="111" spans="1:16" ht="15">
      <c r="A111" s="35" t="s">
        <v>58</v>
      </c>
      <c r="B111" s="35">
        <v>21</v>
      </c>
      <c r="C111" s="36" t="s">
        <v>249</v>
      </c>
      <c r="D111" s="35" t="s">
        <v>68</v>
      </c>
      <c r="E111" s="37" t="s">
        <v>250</v>
      </c>
      <c r="F111" s="38" t="s">
        <v>116</v>
      </c>
      <c r="G111" s="39">
        <v>2644</v>
      </c>
      <c r="H111" s="40">
        <v>0</v>
      </c>
      <c r="I111" s="40">
        <f>ROUND(G111*H111,P4)</f>
        <v>0</v>
      </c>
      <c r="J111" s="35"/>
      <c r="O111" s="41">
        <f>I111*0.21</f>
        <v>0</v>
      </c>
      <c r="P111">
        <v>3</v>
      </c>
    </row>
    <row r="112" spans="1:10" ht="43.2">
      <c r="A112" s="35" t="s">
        <v>63</v>
      </c>
      <c r="B112" s="42"/>
      <c r="C112" s="43"/>
      <c r="D112" s="43"/>
      <c r="E112" s="37" t="s">
        <v>547</v>
      </c>
      <c r="F112" s="43"/>
      <c r="G112" s="43"/>
      <c r="H112" s="43"/>
      <c r="I112" s="43"/>
      <c r="J112" s="44"/>
    </row>
    <row r="113" spans="1:10" ht="15">
      <c r="A113" s="35" t="s">
        <v>65</v>
      </c>
      <c r="B113" s="42"/>
      <c r="C113" s="43"/>
      <c r="D113" s="43"/>
      <c r="E113" s="45" t="s">
        <v>548</v>
      </c>
      <c r="F113" s="43"/>
      <c r="G113" s="43"/>
      <c r="H113" s="43"/>
      <c r="I113" s="43"/>
      <c r="J113" s="44"/>
    </row>
    <row r="114" spans="1:10" ht="57.6">
      <c r="A114" s="35" t="s">
        <v>67</v>
      </c>
      <c r="B114" s="42"/>
      <c r="C114" s="43"/>
      <c r="D114" s="43"/>
      <c r="E114" s="37" t="s">
        <v>253</v>
      </c>
      <c r="F114" s="43"/>
      <c r="G114" s="43"/>
      <c r="H114" s="43"/>
      <c r="I114" s="43"/>
      <c r="J114" s="44"/>
    </row>
    <row r="115" spans="1:16" ht="15">
      <c r="A115" s="35" t="s">
        <v>58</v>
      </c>
      <c r="B115" s="35">
        <v>36</v>
      </c>
      <c r="C115" s="36" t="s">
        <v>254</v>
      </c>
      <c r="D115" s="35" t="s">
        <v>68</v>
      </c>
      <c r="E115" s="37" t="s">
        <v>255</v>
      </c>
      <c r="F115" s="38" t="s">
        <v>116</v>
      </c>
      <c r="G115" s="39">
        <v>2398</v>
      </c>
      <c r="H115" s="40">
        <v>0</v>
      </c>
      <c r="I115" s="40">
        <f>ROUND(G115*H115,P4)</f>
        <v>0</v>
      </c>
      <c r="J115" s="35"/>
      <c r="O115" s="41">
        <f>I115*0.21</f>
        <v>0</v>
      </c>
      <c r="P115">
        <v>3</v>
      </c>
    </row>
    <row r="116" spans="1:10" ht="15">
      <c r="A116" s="35" t="s">
        <v>63</v>
      </c>
      <c r="B116" s="42"/>
      <c r="C116" s="43"/>
      <c r="D116" s="43"/>
      <c r="E116" s="37" t="s">
        <v>256</v>
      </c>
      <c r="F116" s="43"/>
      <c r="G116" s="43"/>
      <c r="H116" s="43"/>
      <c r="I116" s="43"/>
      <c r="J116" s="44"/>
    </row>
    <row r="117" spans="1:10" ht="15">
      <c r="A117" s="35" t="s">
        <v>65</v>
      </c>
      <c r="B117" s="42"/>
      <c r="C117" s="43"/>
      <c r="D117" s="43"/>
      <c r="E117" s="45" t="s">
        <v>549</v>
      </c>
      <c r="F117" s="43"/>
      <c r="G117" s="43"/>
      <c r="H117" s="43"/>
      <c r="I117" s="43"/>
      <c r="J117" s="44"/>
    </row>
    <row r="118" spans="1:10" ht="158.4">
      <c r="A118" s="35" t="s">
        <v>67</v>
      </c>
      <c r="B118" s="42"/>
      <c r="C118" s="43"/>
      <c r="D118" s="43"/>
      <c r="E118" s="37" t="s">
        <v>258</v>
      </c>
      <c r="F118" s="43"/>
      <c r="G118" s="43"/>
      <c r="H118" s="43"/>
      <c r="I118" s="43"/>
      <c r="J118" s="44"/>
    </row>
    <row r="119" spans="1:16" ht="15">
      <c r="A119" s="35" t="s">
        <v>58</v>
      </c>
      <c r="B119" s="35">
        <v>17</v>
      </c>
      <c r="C119" s="36" t="s">
        <v>259</v>
      </c>
      <c r="D119" s="35" t="s">
        <v>68</v>
      </c>
      <c r="E119" s="37" t="s">
        <v>260</v>
      </c>
      <c r="F119" s="38" t="s">
        <v>116</v>
      </c>
      <c r="G119" s="39">
        <v>2518</v>
      </c>
      <c r="H119" s="40">
        <v>0</v>
      </c>
      <c r="I119" s="40">
        <f>ROUND(G119*H119,P4)</f>
        <v>0</v>
      </c>
      <c r="J119" s="35"/>
      <c r="O119" s="41">
        <f>I119*0.21</f>
        <v>0</v>
      </c>
      <c r="P119">
        <v>3</v>
      </c>
    </row>
    <row r="120" spans="1:10" ht="15">
      <c r="A120" s="35" t="s">
        <v>63</v>
      </c>
      <c r="B120" s="42"/>
      <c r="C120" s="43"/>
      <c r="D120" s="43"/>
      <c r="E120" s="37" t="s">
        <v>261</v>
      </c>
      <c r="F120" s="43"/>
      <c r="G120" s="43"/>
      <c r="H120" s="43"/>
      <c r="I120" s="43"/>
      <c r="J120" s="44"/>
    </row>
    <row r="121" spans="1:10" ht="28.8">
      <c r="A121" s="35" t="s">
        <v>65</v>
      </c>
      <c r="B121" s="42"/>
      <c r="C121" s="43"/>
      <c r="D121" s="43"/>
      <c r="E121" s="45" t="s">
        <v>550</v>
      </c>
      <c r="F121" s="43"/>
      <c r="G121" s="43"/>
      <c r="H121" s="43"/>
      <c r="I121" s="43"/>
      <c r="J121" s="44"/>
    </row>
    <row r="122" spans="1:10" ht="158.4">
      <c r="A122" s="35" t="s">
        <v>67</v>
      </c>
      <c r="B122" s="42"/>
      <c r="C122" s="43"/>
      <c r="D122" s="43"/>
      <c r="E122" s="37" t="s">
        <v>258</v>
      </c>
      <c r="F122" s="43"/>
      <c r="G122" s="43"/>
      <c r="H122" s="43"/>
      <c r="I122" s="43"/>
      <c r="J122" s="44"/>
    </row>
    <row r="123" spans="1:16" ht="15">
      <c r="A123" s="35" t="s">
        <v>58</v>
      </c>
      <c r="B123" s="35">
        <v>18</v>
      </c>
      <c r="C123" s="36" t="s">
        <v>263</v>
      </c>
      <c r="D123" s="35" t="s">
        <v>68</v>
      </c>
      <c r="E123" s="37" t="s">
        <v>264</v>
      </c>
      <c r="F123" s="38" t="s">
        <v>139</v>
      </c>
      <c r="G123" s="39">
        <v>79.32</v>
      </c>
      <c r="H123" s="40">
        <v>0</v>
      </c>
      <c r="I123" s="40">
        <f>ROUND(G123*H123,P4)</f>
        <v>0</v>
      </c>
      <c r="J123" s="35"/>
      <c r="O123" s="41">
        <f>I123*0.21</f>
        <v>0</v>
      </c>
      <c r="P123">
        <v>3</v>
      </c>
    </row>
    <row r="124" spans="1:10" ht="15">
      <c r="A124" s="35" t="s">
        <v>63</v>
      </c>
      <c r="B124" s="42"/>
      <c r="C124" s="43"/>
      <c r="D124" s="43"/>
      <c r="E124" s="37" t="s">
        <v>265</v>
      </c>
      <c r="F124" s="43"/>
      <c r="G124" s="43"/>
      <c r="H124" s="43"/>
      <c r="I124" s="43"/>
      <c r="J124" s="44"/>
    </row>
    <row r="125" spans="1:10" ht="15">
      <c r="A125" s="35" t="s">
        <v>65</v>
      </c>
      <c r="B125" s="42"/>
      <c r="C125" s="43"/>
      <c r="D125" s="43"/>
      <c r="E125" s="45" t="s">
        <v>551</v>
      </c>
      <c r="F125" s="43"/>
      <c r="G125" s="43"/>
      <c r="H125" s="43"/>
      <c r="I125" s="43"/>
      <c r="J125" s="44"/>
    </row>
    <row r="126" spans="1:10" ht="244.8">
      <c r="A126" s="35" t="s">
        <v>67</v>
      </c>
      <c r="B126" s="42"/>
      <c r="C126" s="43"/>
      <c r="D126" s="43"/>
      <c r="E126" s="37" t="s">
        <v>267</v>
      </c>
      <c r="F126" s="43"/>
      <c r="G126" s="43"/>
      <c r="H126" s="43"/>
      <c r="I126" s="43"/>
      <c r="J126" s="44"/>
    </row>
    <row r="127" spans="1:10" ht="15">
      <c r="A127" s="29" t="s">
        <v>55</v>
      </c>
      <c r="B127" s="30"/>
      <c r="C127" s="31" t="s">
        <v>124</v>
      </c>
      <c r="D127" s="32"/>
      <c r="E127" s="29" t="s">
        <v>125</v>
      </c>
      <c r="F127" s="32"/>
      <c r="G127" s="32"/>
      <c r="H127" s="32"/>
      <c r="I127" s="33">
        <f>SUMIFS(I128:I135,A128:A135,"P")</f>
        <v>0</v>
      </c>
      <c r="J127" s="34"/>
    </row>
    <row r="128" spans="1:16" ht="15">
      <c r="A128" s="35" t="s">
        <v>58</v>
      </c>
      <c r="B128" s="35">
        <v>19</v>
      </c>
      <c r="C128" s="36" t="s">
        <v>552</v>
      </c>
      <c r="D128" s="35" t="s">
        <v>68</v>
      </c>
      <c r="E128" s="37" t="s">
        <v>553</v>
      </c>
      <c r="F128" s="38" t="s">
        <v>91</v>
      </c>
      <c r="G128" s="39">
        <v>2</v>
      </c>
      <c r="H128" s="40">
        <v>0</v>
      </c>
      <c r="I128" s="40">
        <f>ROUND(G128*H128,P4)</f>
        <v>0</v>
      </c>
      <c r="J128" s="35"/>
      <c r="O128" s="41">
        <f>I128*0.21</f>
        <v>0</v>
      </c>
      <c r="P128">
        <v>3</v>
      </c>
    </row>
    <row r="129" spans="1:10" ht="15">
      <c r="A129" s="35" t="s">
        <v>63</v>
      </c>
      <c r="B129" s="42"/>
      <c r="C129" s="43"/>
      <c r="D129" s="43"/>
      <c r="E129" s="37" t="s">
        <v>554</v>
      </c>
      <c r="F129" s="43"/>
      <c r="G129" s="43"/>
      <c r="H129" s="43"/>
      <c r="I129" s="43"/>
      <c r="J129" s="44"/>
    </row>
    <row r="130" spans="1:10" ht="15">
      <c r="A130" s="35" t="s">
        <v>65</v>
      </c>
      <c r="B130" s="42"/>
      <c r="C130" s="43"/>
      <c r="D130" s="43"/>
      <c r="E130" s="45" t="s">
        <v>555</v>
      </c>
      <c r="F130" s="43"/>
      <c r="G130" s="43"/>
      <c r="H130" s="43"/>
      <c r="I130" s="43"/>
      <c r="J130" s="44"/>
    </row>
    <row r="131" spans="1:10" ht="409.5">
      <c r="A131" s="35" t="s">
        <v>67</v>
      </c>
      <c r="B131" s="42"/>
      <c r="C131" s="43"/>
      <c r="D131" s="43"/>
      <c r="E131" s="37" t="s">
        <v>556</v>
      </c>
      <c r="F131" s="43"/>
      <c r="G131" s="43"/>
      <c r="H131" s="43"/>
      <c r="I131" s="43"/>
      <c r="J131" s="44"/>
    </row>
    <row r="132" spans="1:16" ht="15">
      <c r="A132" s="35" t="s">
        <v>58</v>
      </c>
      <c r="B132" s="35">
        <v>20</v>
      </c>
      <c r="C132" s="36" t="s">
        <v>282</v>
      </c>
      <c r="D132" s="35" t="s">
        <v>68</v>
      </c>
      <c r="E132" s="37" t="s">
        <v>283</v>
      </c>
      <c r="F132" s="38" t="s">
        <v>193</v>
      </c>
      <c r="G132" s="39">
        <v>368</v>
      </c>
      <c r="H132" s="40">
        <v>0</v>
      </c>
      <c r="I132" s="40">
        <f>ROUND(G132*H132,P4)</f>
        <v>0</v>
      </c>
      <c r="J132" s="35"/>
      <c r="O132" s="41">
        <f>I132*0.21</f>
        <v>0</v>
      </c>
      <c r="P132">
        <v>3</v>
      </c>
    </row>
    <row r="133" spans="1:10" ht="15">
      <c r="A133" s="35" t="s">
        <v>63</v>
      </c>
      <c r="B133" s="42"/>
      <c r="C133" s="43"/>
      <c r="D133" s="43"/>
      <c r="E133" s="46" t="s">
        <v>68</v>
      </c>
      <c r="F133" s="43"/>
      <c r="G133" s="43"/>
      <c r="H133" s="43"/>
      <c r="I133" s="43"/>
      <c r="J133" s="44"/>
    </row>
    <row r="134" spans="1:10" ht="15">
      <c r="A134" s="35" t="s">
        <v>65</v>
      </c>
      <c r="B134" s="42"/>
      <c r="C134" s="43"/>
      <c r="D134" s="43"/>
      <c r="E134" s="45" t="s">
        <v>557</v>
      </c>
      <c r="F134" s="43"/>
      <c r="G134" s="43"/>
      <c r="H134" s="43"/>
      <c r="I134" s="43"/>
      <c r="J134" s="44"/>
    </row>
    <row r="135" spans="1:10" ht="43.2">
      <c r="A135" s="35" t="s">
        <v>67</v>
      </c>
      <c r="B135" s="47"/>
      <c r="C135" s="48"/>
      <c r="D135" s="48"/>
      <c r="E135" s="37" t="s">
        <v>286</v>
      </c>
      <c r="F135" s="48"/>
      <c r="G135" s="48"/>
      <c r="H135" s="48"/>
      <c r="I135" s="48"/>
      <c r="J135"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11.xml><?xml version="1.0" encoding="utf-8"?>
<worksheet xmlns="http://schemas.openxmlformats.org/spreadsheetml/2006/main" xmlns:r="http://schemas.openxmlformats.org/officeDocument/2006/relationships">
  <sheetPr>
    <pageSetUpPr fitToPage="1"/>
  </sheetPr>
  <dimension ref="A1:P9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29</v>
      </c>
      <c r="I3" s="23">
        <f>SUMIFS(I8:I93,A8:A93,"SD")</f>
        <v>0</v>
      </c>
      <c r="J3" s="17"/>
      <c r="O3">
        <v>0</v>
      </c>
      <c r="P3">
        <v>2</v>
      </c>
    </row>
    <row r="4" spans="1:16" ht="15">
      <c r="A4" s="3" t="s">
        <v>42</v>
      </c>
      <c r="B4" s="18" t="s">
        <v>43</v>
      </c>
      <c r="C4" s="19" t="s">
        <v>29</v>
      </c>
      <c r="D4" s="20"/>
      <c r="E4" s="21" t="s">
        <v>30</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SUMIFS(I9:I16,A9:A16,"P")</f>
        <v>0</v>
      </c>
      <c r="J8" s="34"/>
    </row>
    <row r="9" spans="1:16" ht="28.8">
      <c r="A9" s="35" t="s">
        <v>58</v>
      </c>
      <c r="B9" s="35">
        <v>19</v>
      </c>
      <c r="C9" s="36" t="s">
        <v>142</v>
      </c>
      <c r="D9" s="35" t="s">
        <v>68</v>
      </c>
      <c r="E9" s="37" t="s">
        <v>143</v>
      </c>
      <c r="F9" s="38" t="s">
        <v>109</v>
      </c>
      <c r="G9" s="39">
        <v>56.05</v>
      </c>
      <c r="H9" s="40">
        <v>0</v>
      </c>
      <c r="I9" s="40">
        <f>ROUND(G9*H9,P4)</f>
        <v>0</v>
      </c>
      <c r="J9" s="35"/>
      <c r="O9" s="41">
        <f>I9*0.21</f>
        <v>0</v>
      </c>
      <c r="P9">
        <v>3</v>
      </c>
    </row>
    <row r="10" spans="1:10" ht="43.2">
      <c r="A10" s="35" t="s">
        <v>63</v>
      </c>
      <c r="B10" s="42"/>
      <c r="C10" s="43"/>
      <c r="D10" s="43"/>
      <c r="E10" s="37" t="s">
        <v>295</v>
      </c>
      <c r="F10" s="43"/>
      <c r="G10" s="43"/>
      <c r="H10" s="43"/>
      <c r="I10" s="43"/>
      <c r="J10" s="44"/>
    </row>
    <row r="11" spans="1:10" ht="15">
      <c r="A11" s="35" t="s">
        <v>65</v>
      </c>
      <c r="B11" s="42"/>
      <c r="C11" s="43"/>
      <c r="D11" s="43"/>
      <c r="E11" s="45" t="s">
        <v>558</v>
      </c>
      <c r="F11" s="43"/>
      <c r="G11" s="43"/>
      <c r="H11" s="43"/>
      <c r="I11" s="43"/>
      <c r="J11" s="44"/>
    </row>
    <row r="12" spans="1:10" ht="158.4">
      <c r="A12" s="35" t="s">
        <v>67</v>
      </c>
      <c r="B12" s="42"/>
      <c r="C12" s="43"/>
      <c r="D12" s="43"/>
      <c r="E12" s="37" t="s">
        <v>145</v>
      </c>
      <c r="F12" s="43"/>
      <c r="G12" s="43"/>
      <c r="H12" s="43"/>
      <c r="I12" s="43"/>
      <c r="J12" s="44"/>
    </row>
    <row r="13" spans="1:16" ht="28.8">
      <c r="A13" s="35" t="s">
        <v>58</v>
      </c>
      <c r="B13" s="35">
        <v>20</v>
      </c>
      <c r="C13" s="36" t="s">
        <v>154</v>
      </c>
      <c r="D13" s="35" t="s">
        <v>68</v>
      </c>
      <c r="E13" s="37" t="s">
        <v>155</v>
      </c>
      <c r="F13" s="38" t="s">
        <v>109</v>
      </c>
      <c r="G13" s="39">
        <v>105.606</v>
      </c>
      <c r="H13" s="40">
        <v>0</v>
      </c>
      <c r="I13" s="40">
        <f>ROUND(G13*H13,P4)</f>
        <v>0</v>
      </c>
      <c r="J13" s="35"/>
      <c r="O13" s="41">
        <f>I13*0.21</f>
        <v>0</v>
      </c>
      <c r="P13">
        <v>3</v>
      </c>
    </row>
    <row r="14" spans="1:10" ht="43.2">
      <c r="A14" s="35" t="s">
        <v>63</v>
      </c>
      <c r="B14" s="42"/>
      <c r="C14" s="43"/>
      <c r="D14" s="43"/>
      <c r="E14" s="37" t="s">
        <v>559</v>
      </c>
      <c r="F14" s="43"/>
      <c r="G14" s="43"/>
      <c r="H14" s="43"/>
      <c r="I14" s="43"/>
      <c r="J14" s="44"/>
    </row>
    <row r="15" spans="1:10" ht="72">
      <c r="A15" s="35" t="s">
        <v>65</v>
      </c>
      <c r="B15" s="42"/>
      <c r="C15" s="43"/>
      <c r="D15" s="43"/>
      <c r="E15" s="45" t="s">
        <v>560</v>
      </c>
      <c r="F15" s="43"/>
      <c r="G15" s="43"/>
      <c r="H15" s="43"/>
      <c r="I15" s="43"/>
      <c r="J15" s="44"/>
    </row>
    <row r="16" spans="1:10" ht="158.4">
      <c r="A16" s="35" t="s">
        <v>67</v>
      </c>
      <c r="B16" s="42"/>
      <c r="C16" s="43"/>
      <c r="D16" s="43"/>
      <c r="E16" s="37" t="s">
        <v>145</v>
      </c>
      <c r="F16" s="43"/>
      <c r="G16" s="43"/>
      <c r="H16" s="43"/>
      <c r="I16" s="43"/>
      <c r="J16" s="44"/>
    </row>
    <row r="17" spans="1:10" ht="15">
      <c r="A17" s="29" t="s">
        <v>55</v>
      </c>
      <c r="B17" s="30"/>
      <c r="C17" s="31" t="s">
        <v>112</v>
      </c>
      <c r="D17" s="32"/>
      <c r="E17" s="29" t="s">
        <v>113</v>
      </c>
      <c r="F17" s="32"/>
      <c r="G17" s="32"/>
      <c r="H17" s="32"/>
      <c r="I17" s="33">
        <f>SUMIFS(I18:I53,A18:A53,"P")</f>
        <v>0</v>
      </c>
      <c r="J17" s="34"/>
    </row>
    <row r="18" spans="1:16" ht="28.8">
      <c r="A18" s="35" t="s">
        <v>58</v>
      </c>
      <c r="B18" s="35">
        <v>2</v>
      </c>
      <c r="C18" s="36" t="s">
        <v>561</v>
      </c>
      <c r="D18" s="35" t="s">
        <v>68</v>
      </c>
      <c r="E18" s="37" t="s">
        <v>562</v>
      </c>
      <c r="F18" s="38" t="s">
        <v>139</v>
      </c>
      <c r="G18" s="39">
        <v>41.423</v>
      </c>
      <c r="H18" s="40">
        <v>0</v>
      </c>
      <c r="I18" s="40">
        <f>ROUND(G18*H18,P4)</f>
        <v>0</v>
      </c>
      <c r="J18" s="35"/>
      <c r="O18" s="41">
        <f>I18*0.21</f>
        <v>0</v>
      </c>
      <c r="P18">
        <v>3</v>
      </c>
    </row>
    <row r="19" spans="1:10" ht="15">
      <c r="A19" s="35" t="s">
        <v>63</v>
      </c>
      <c r="B19" s="42"/>
      <c r="C19" s="43"/>
      <c r="D19" s="43"/>
      <c r="E19" s="37" t="s">
        <v>563</v>
      </c>
      <c r="F19" s="43"/>
      <c r="G19" s="43"/>
      <c r="H19" s="43"/>
      <c r="I19" s="43"/>
      <c r="J19" s="44"/>
    </row>
    <row r="20" spans="1:10" ht="15">
      <c r="A20" s="35" t="s">
        <v>65</v>
      </c>
      <c r="B20" s="42"/>
      <c r="C20" s="43"/>
      <c r="D20" s="43"/>
      <c r="E20" s="45" t="s">
        <v>564</v>
      </c>
      <c r="F20" s="43"/>
      <c r="G20" s="43"/>
      <c r="H20" s="43"/>
      <c r="I20" s="43"/>
      <c r="J20" s="44"/>
    </row>
    <row r="21" spans="1:10" ht="72">
      <c r="A21" s="35" t="s">
        <v>67</v>
      </c>
      <c r="B21" s="42"/>
      <c r="C21" s="43"/>
      <c r="D21" s="43"/>
      <c r="E21" s="37" t="s">
        <v>161</v>
      </c>
      <c r="F21" s="43"/>
      <c r="G21" s="43"/>
      <c r="H21" s="43"/>
      <c r="I21" s="43"/>
      <c r="J21" s="44"/>
    </row>
    <row r="22" spans="1:16" ht="28.8">
      <c r="A22" s="35" t="s">
        <v>58</v>
      </c>
      <c r="B22" s="35">
        <v>3</v>
      </c>
      <c r="C22" s="36" t="s">
        <v>158</v>
      </c>
      <c r="D22" s="35" t="s">
        <v>68</v>
      </c>
      <c r="E22" s="37" t="s">
        <v>159</v>
      </c>
      <c r="F22" s="38" t="s">
        <v>139</v>
      </c>
      <c r="G22" s="39">
        <v>9.15</v>
      </c>
      <c r="H22" s="40">
        <v>0</v>
      </c>
      <c r="I22" s="40">
        <f>ROUND(G22*H22,P4)</f>
        <v>0</v>
      </c>
      <c r="J22" s="35"/>
      <c r="O22" s="41">
        <f>I22*0.21</f>
        <v>0</v>
      </c>
      <c r="P22">
        <v>3</v>
      </c>
    </row>
    <row r="23" spans="1:10" ht="15">
      <c r="A23" s="35" t="s">
        <v>63</v>
      </c>
      <c r="B23" s="42"/>
      <c r="C23" s="43"/>
      <c r="D23" s="43"/>
      <c r="E23" s="46" t="s">
        <v>68</v>
      </c>
      <c r="F23" s="43"/>
      <c r="G23" s="43"/>
      <c r="H23" s="43"/>
      <c r="I23" s="43"/>
      <c r="J23" s="44"/>
    </row>
    <row r="24" spans="1:10" ht="28.8">
      <c r="A24" s="35" t="s">
        <v>65</v>
      </c>
      <c r="B24" s="42"/>
      <c r="C24" s="43"/>
      <c r="D24" s="43"/>
      <c r="E24" s="45" t="s">
        <v>565</v>
      </c>
      <c r="F24" s="43"/>
      <c r="G24" s="43"/>
      <c r="H24" s="43"/>
      <c r="I24" s="43"/>
      <c r="J24" s="44"/>
    </row>
    <row r="25" spans="1:10" ht="72">
      <c r="A25" s="35" t="s">
        <v>67</v>
      </c>
      <c r="B25" s="42"/>
      <c r="C25" s="43"/>
      <c r="D25" s="43"/>
      <c r="E25" s="37" t="s">
        <v>161</v>
      </c>
      <c r="F25" s="43"/>
      <c r="G25" s="43"/>
      <c r="H25" s="43"/>
      <c r="I25" s="43"/>
      <c r="J25" s="44"/>
    </row>
    <row r="26" spans="1:16" ht="15">
      <c r="A26" s="35" t="s">
        <v>58</v>
      </c>
      <c r="B26" s="35">
        <v>4</v>
      </c>
      <c r="C26" s="36" t="s">
        <v>566</v>
      </c>
      <c r="D26" s="35" t="s">
        <v>60</v>
      </c>
      <c r="E26" s="37" t="s">
        <v>567</v>
      </c>
      <c r="F26" s="38" t="s">
        <v>116</v>
      </c>
      <c r="G26" s="39">
        <v>70.35</v>
      </c>
      <c r="H26" s="40">
        <v>0</v>
      </c>
      <c r="I26" s="40">
        <f>ROUND(G26*H26,P4)</f>
        <v>0</v>
      </c>
      <c r="J26" s="35"/>
      <c r="O26" s="41">
        <f>I26*0.21</f>
        <v>0</v>
      </c>
      <c r="P26">
        <v>3</v>
      </c>
    </row>
    <row r="27" spans="1:10" ht="43.2">
      <c r="A27" s="35" t="s">
        <v>63</v>
      </c>
      <c r="B27" s="42"/>
      <c r="C27" s="43"/>
      <c r="D27" s="43"/>
      <c r="E27" s="37" t="s">
        <v>568</v>
      </c>
      <c r="F27" s="43"/>
      <c r="G27" s="43"/>
      <c r="H27" s="43"/>
      <c r="I27" s="43"/>
      <c r="J27" s="44"/>
    </row>
    <row r="28" spans="1:10" ht="28.8">
      <c r="A28" s="35" t="s">
        <v>65</v>
      </c>
      <c r="B28" s="42"/>
      <c r="C28" s="43"/>
      <c r="D28" s="43"/>
      <c r="E28" s="45" t="s">
        <v>569</v>
      </c>
      <c r="F28" s="43"/>
      <c r="G28" s="43"/>
      <c r="H28" s="43"/>
      <c r="I28" s="43"/>
      <c r="J28" s="44"/>
    </row>
    <row r="29" spans="1:10" ht="28.8">
      <c r="A29" s="35" t="s">
        <v>67</v>
      </c>
      <c r="B29" s="42"/>
      <c r="C29" s="43"/>
      <c r="D29" s="43"/>
      <c r="E29" s="37" t="s">
        <v>171</v>
      </c>
      <c r="F29" s="43"/>
      <c r="G29" s="43"/>
      <c r="H29" s="43"/>
      <c r="I29" s="43"/>
      <c r="J29" s="44"/>
    </row>
    <row r="30" spans="1:16" ht="15">
      <c r="A30" s="35" t="s">
        <v>58</v>
      </c>
      <c r="B30" s="35">
        <v>16</v>
      </c>
      <c r="C30" s="36" t="s">
        <v>177</v>
      </c>
      <c r="D30" s="35" t="s">
        <v>68</v>
      </c>
      <c r="E30" s="37" t="s">
        <v>178</v>
      </c>
      <c r="F30" s="38" t="s">
        <v>139</v>
      </c>
      <c r="G30" s="39">
        <v>1.759</v>
      </c>
      <c r="H30" s="40">
        <v>0</v>
      </c>
      <c r="I30" s="40">
        <f>ROUND(G30*H30,P4)</f>
        <v>0</v>
      </c>
      <c r="J30" s="35"/>
      <c r="O30" s="41">
        <f>I30*0.21</f>
        <v>0</v>
      </c>
      <c r="P30">
        <v>3</v>
      </c>
    </row>
    <row r="31" spans="1:10" ht="172.8">
      <c r="A31" s="35" t="s">
        <v>63</v>
      </c>
      <c r="B31" s="42"/>
      <c r="C31" s="43"/>
      <c r="D31" s="43"/>
      <c r="E31" s="37" t="s">
        <v>302</v>
      </c>
      <c r="F31" s="43"/>
      <c r="G31" s="43"/>
      <c r="H31" s="43"/>
      <c r="I31" s="43"/>
      <c r="J31" s="44"/>
    </row>
    <row r="32" spans="1:10" ht="15">
      <c r="A32" s="35" t="s">
        <v>65</v>
      </c>
      <c r="B32" s="42"/>
      <c r="C32" s="43"/>
      <c r="D32" s="43"/>
      <c r="E32" s="45" t="s">
        <v>570</v>
      </c>
      <c r="F32" s="43"/>
      <c r="G32" s="43"/>
      <c r="H32" s="43"/>
      <c r="I32" s="43"/>
      <c r="J32" s="44"/>
    </row>
    <row r="33" spans="1:10" ht="409.5">
      <c r="A33" s="35" t="s">
        <v>67</v>
      </c>
      <c r="B33" s="42"/>
      <c r="C33" s="43"/>
      <c r="D33" s="43"/>
      <c r="E33" s="37" t="s">
        <v>181</v>
      </c>
      <c r="F33" s="43"/>
      <c r="G33" s="43"/>
      <c r="H33" s="43"/>
      <c r="I33" s="43"/>
      <c r="J33" s="44"/>
    </row>
    <row r="34" spans="1:16" ht="15">
      <c r="A34" s="35" t="s">
        <v>58</v>
      </c>
      <c r="B34" s="35">
        <v>5</v>
      </c>
      <c r="C34" s="36" t="s">
        <v>191</v>
      </c>
      <c r="D34" s="35" t="s">
        <v>68</v>
      </c>
      <c r="E34" s="37" t="s">
        <v>192</v>
      </c>
      <c r="F34" s="38" t="s">
        <v>193</v>
      </c>
      <c r="G34" s="39">
        <v>65</v>
      </c>
      <c r="H34" s="40">
        <v>0</v>
      </c>
      <c r="I34" s="40">
        <f>ROUND(G34*H34,P4)</f>
        <v>0</v>
      </c>
      <c r="J34" s="35"/>
      <c r="O34" s="41">
        <f>I34*0.21</f>
        <v>0</v>
      </c>
      <c r="P34">
        <v>3</v>
      </c>
    </row>
    <row r="35" spans="1:10" ht="15">
      <c r="A35" s="35" t="s">
        <v>63</v>
      </c>
      <c r="B35" s="42"/>
      <c r="C35" s="43"/>
      <c r="D35" s="43"/>
      <c r="E35" s="46" t="s">
        <v>68</v>
      </c>
      <c r="F35" s="43"/>
      <c r="G35" s="43"/>
      <c r="H35" s="43"/>
      <c r="I35" s="43"/>
      <c r="J35" s="44"/>
    </row>
    <row r="36" spans="1:10" ht="15">
      <c r="A36" s="35" t="s">
        <v>65</v>
      </c>
      <c r="B36" s="42"/>
      <c r="C36" s="43"/>
      <c r="D36" s="43"/>
      <c r="E36" s="45" t="s">
        <v>571</v>
      </c>
      <c r="F36" s="43"/>
      <c r="G36" s="43"/>
      <c r="H36" s="43"/>
      <c r="I36" s="43"/>
      <c r="J36" s="44"/>
    </row>
    <row r="37" spans="1:10" ht="86.4">
      <c r="A37" s="35" t="s">
        <v>67</v>
      </c>
      <c r="B37" s="42"/>
      <c r="C37" s="43"/>
      <c r="D37" s="43"/>
      <c r="E37" s="37" t="s">
        <v>190</v>
      </c>
      <c r="F37" s="43"/>
      <c r="G37" s="43"/>
      <c r="H37" s="43"/>
      <c r="I37" s="43"/>
      <c r="J37" s="44"/>
    </row>
    <row r="38" spans="1:16" ht="15">
      <c r="A38" s="35" t="s">
        <v>58</v>
      </c>
      <c r="B38" s="35">
        <v>6</v>
      </c>
      <c r="C38" s="36" t="s">
        <v>359</v>
      </c>
      <c r="D38" s="35" t="s">
        <v>68</v>
      </c>
      <c r="E38" s="37" t="s">
        <v>360</v>
      </c>
      <c r="F38" s="38" t="s">
        <v>139</v>
      </c>
      <c r="G38" s="39">
        <v>29.5</v>
      </c>
      <c r="H38" s="40">
        <v>0</v>
      </c>
      <c r="I38" s="40">
        <f>ROUND(G38*H38,P4)</f>
        <v>0</v>
      </c>
      <c r="J38" s="35"/>
      <c r="O38" s="41">
        <f>I38*0.21</f>
        <v>0</v>
      </c>
      <c r="P38">
        <v>3</v>
      </c>
    </row>
    <row r="39" spans="1:10" ht="15">
      <c r="A39" s="35" t="s">
        <v>63</v>
      </c>
      <c r="B39" s="42"/>
      <c r="C39" s="43"/>
      <c r="D39" s="43"/>
      <c r="E39" s="46" t="s">
        <v>68</v>
      </c>
      <c r="F39" s="43"/>
      <c r="G39" s="43"/>
      <c r="H39" s="43"/>
      <c r="I39" s="43"/>
      <c r="J39" s="44"/>
    </row>
    <row r="40" spans="1:10" ht="28.8">
      <c r="A40" s="35" t="s">
        <v>65</v>
      </c>
      <c r="B40" s="42"/>
      <c r="C40" s="43"/>
      <c r="D40" s="43"/>
      <c r="E40" s="45" t="s">
        <v>572</v>
      </c>
      <c r="F40" s="43"/>
      <c r="G40" s="43"/>
      <c r="H40" s="43"/>
      <c r="I40" s="43"/>
      <c r="J40" s="44"/>
    </row>
    <row r="41" spans="1:10" ht="374.4">
      <c r="A41" s="35" t="s">
        <v>67</v>
      </c>
      <c r="B41" s="42"/>
      <c r="C41" s="43"/>
      <c r="D41" s="43"/>
      <c r="E41" s="37" t="s">
        <v>363</v>
      </c>
      <c r="F41" s="43"/>
      <c r="G41" s="43"/>
      <c r="H41" s="43"/>
      <c r="I41" s="43"/>
      <c r="J41" s="44"/>
    </row>
    <row r="42" spans="1:16" ht="15">
      <c r="A42" s="35" t="s">
        <v>58</v>
      </c>
      <c r="B42" s="35">
        <v>17</v>
      </c>
      <c r="C42" s="36" t="s">
        <v>200</v>
      </c>
      <c r="D42" s="35" t="s">
        <v>68</v>
      </c>
      <c r="E42" s="37" t="s">
        <v>201</v>
      </c>
      <c r="F42" s="38" t="s">
        <v>139</v>
      </c>
      <c r="G42" s="39">
        <v>1.759</v>
      </c>
      <c r="H42" s="40">
        <v>0</v>
      </c>
      <c r="I42" s="40">
        <f>ROUND(G42*H42,P4)</f>
        <v>0</v>
      </c>
      <c r="J42" s="35"/>
      <c r="O42" s="41">
        <f>I42*0.21</f>
        <v>0</v>
      </c>
      <c r="P42">
        <v>3</v>
      </c>
    </row>
    <row r="43" spans="1:10" ht="57.6">
      <c r="A43" s="35" t="s">
        <v>63</v>
      </c>
      <c r="B43" s="42"/>
      <c r="C43" s="43"/>
      <c r="D43" s="43"/>
      <c r="E43" s="37" t="s">
        <v>308</v>
      </c>
      <c r="F43" s="43"/>
      <c r="G43" s="43"/>
      <c r="H43" s="43"/>
      <c r="I43" s="43"/>
      <c r="J43" s="44"/>
    </row>
    <row r="44" spans="1:10" ht="15">
      <c r="A44" s="35" t="s">
        <v>65</v>
      </c>
      <c r="B44" s="42"/>
      <c r="C44" s="43"/>
      <c r="D44" s="43"/>
      <c r="E44" s="45" t="s">
        <v>573</v>
      </c>
      <c r="F44" s="43"/>
      <c r="G44" s="43"/>
      <c r="H44" s="43"/>
      <c r="I44" s="43"/>
      <c r="J44" s="44"/>
    </row>
    <row r="45" spans="1:10" ht="216">
      <c r="A45" s="35" t="s">
        <v>67</v>
      </c>
      <c r="B45" s="42"/>
      <c r="C45" s="43"/>
      <c r="D45" s="43"/>
      <c r="E45" s="37" t="s">
        <v>204</v>
      </c>
      <c r="F45" s="43"/>
      <c r="G45" s="43"/>
      <c r="H45" s="43"/>
      <c r="I45" s="43"/>
      <c r="J45" s="44"/>
    </row>
    <row r="46" spans="1:16" ht="15">
      <c r="A46" s="35" t="s">
        <v>58</v>
      </c>
      <c r="B46" s="35">
        <v>18</v>
      </c>
      <c r="C46" s="36" t="s">
        <v>205</v>
      </c>
      <c r="D46" s="35" t="s">
        <v>574</v>
      </c>
      <c r="E46" s="37" t="s">
        <v>206</v>
      </c>
      <c r="F46" s="38" t="s">
        <v>139</v>
      </c>
      <c r="G46" s="39">
        <v>1.759</v>
      </c>
      <c r="H46" s="40">
        <v>0</v>
      </c>
      <c r="I46" s="40">
        <f>ROUND(G46*H46,P4)</f>
        <v>0</v>
      </c>
      <c r="J46" s="35"/>
      <c r="O46" s="41">
        <f>I46*0.21</f>
        <v>0</v>
      </c>
      <c r="P46">
        <v>3</v>
      </c>
    </row>
    <row r="47" spans="1:10" ht="144">
      <c r="A47" s="35" t="s">
        <v>63</v>
      </c>
      <c r="B47" s="42"/>
      <c r="C47" s="43"/>
      <c r="D47" s="43"/>
      <c r="E47" s="37" t="s">
        <v>575</v>
      </c>
      <c r="F47" s="43"/>
      <c r="G47" s="43"/>
      <c r="H47" s="43"/>
      <c r="I47" s="43"/>
      <c r="J47" s="44"/>
    </row>
    <row r="48" spans="1:10" ht="15">
      <c r="A48" s="35" t="s">
        <v>65</v>
      </c>
      <c r="B48" s="42"/>
      <c r="C48" s="43"/>
      <c r="D48" s="43"/>
      <c r="E48" s="45" t="s">
        <v>570</v>
      </c>
      <c r="F48" s="43"/>
      <c r="G48" s="43"/>
      <c r="H48" s="43"/>
      <c r="I48" s="43"/>
      <c r="J48" s="44"/>
    </row>
    <row r="49" spans="1:10" ht="331.2">
      <c r="A49" s="35" t="s">
        <v>67</v>
      </c>
      <c r="B49" s="42"/>
      <c r="C49" s="43"/>
      <c r="D49" s="43"/>
      <c r="E49" s="37" t="s">
        <v>208</v>
      </c>
      <c r="F49" s="43"/>
      <c r="G49" s="43"/>
      <c r="H49" s="43"/>
      <c r="I49" s="43"/>
      <c r="J49" s="44"/>
    </row>
    <row r="50" spans="1:16" ht="15">
      <c r="A50" s="35" t="s">
        <v>58</v>
      </c>
      <c r="B50" s="35">
        <v>7</v>
      </c>
      <c r="C50" s="36" t="s">
        <v>576</v>
      </c>
      <c r="D50" s="35" t="s">
        <v>68</v>
      </c>
      <c r="E50" s="37" t="s">
        <v>577</v>
      </c>
      <c r="F50" s="38" t="s">
        <v>139</v>
      </c>
      <c r="G50" s="39">
        <v>24</v>
      </c>
      <c r="H50" s="40">
        <v>0</v>
      </c>
      <c r="I50" s="40">
        <f>ROUND(G50*H50,P4)</f>
        <v>0</v>
      </c>
      <c r="J50" s="35"/>
      <c r="O50" s="41">
        <f>I50*0.21</f>
        <v>0</v>
      </c>
      <c r="P50">
        <v>3</v>
      </c>
    </row>
    <row r="51" spans="1:10" ht="15">
      <c r="A51" s="35" t="s">
        <v>63</v>
      </c>
      <c r="B51" s="42"/>
      <c r="C51" s="43"/>
      <c r="D51" s="43"/>
      <c r="E51" s="37" t="s">
        <v>578</v>
      </c>
      <c r="F51" s="43"/>
      <c r="G51" s="43"/>
      <c r="H51" s="43"/>
      <c r="I51" s="43"/>
      <c r="J51" s="44"/>
    </row>
    <row r="52" spans="1:10" ht="28.8">
      <c r="A52" s="35" t="s">
        <v>65</v>
      </c>
      <c r="B52" s="42"/>
      <c r="C52" s="43"/>
      <c r="D52" s="43"/>
      <c r="E52" s="45" t="s">
        <v>579</v>
      </c>
      <c r="F52" s="43"/>
      <c r="G52" s="43"/>
      <c r="H52" s="43"/>
      <c r="I52" s="43"/>
      <c r="J52" s="44"/>
    </row>
    <row r="53" spans="1:10" ht="345.6">
      <c r="A53" s="35" t="s">
        <v>67</v>
      </c>
      <c r="B53" s="42"/>
      <c r="C53" s="43"/>
      <c r="D53" s="43"/>
      <c r="E53" s="37" t="s">
        <v>580</v>
      </c>
      <c r="F53" s="43"/>
      <c r="G53" s="43"/>
      <c r="H53" s="43"/>
      <c r="I53" s="43"/>
      <c r="J53" s="44"/>
    </row>
    <row r="54" spans="1:10" ht="15">
      <c r="A54" s="29" t="s">
        <v>55</v>
      </c>
      <c r="B54" s="50"/>
      <c r="C54" s="31" t="s">
        <v>574</v>
      </c>
      <c r="D54" s="51"/>
      <c r="E54" s="29" t="s">
        <v>581</v>
      </c>
      <c r="F54" s="51"/>
      <c r="G54" s="51"/>
      <c r="H54" s="51"/>
      <c r="I54" s="33">
        <f>SUMIFS(I54:I55,A54:A55,"P")</f>
        <v>0</v>
      </c>
      <c r="J54" s="52"/>
    </row>
    <row r="55" spans="1:10" ht="15">
      <c r="A55" s="29" t="s">
        <v>55</v>
      </c>
      <c r="B55" s="30"/>
      <c r="C55" s="31" t="s">
        <v>377</v>
      </c>
      <c r="D55" s="32"/>
      <c r="E55" s="29" t="s">
        <v>378</v>
      </c>
      <c r="F55" s="32"/>
      <c r="G55" s="32"/>
      <c r="H55" s="32"/>
      <c r="I55" s="33">
        <f>SUMIFS(I56:I59,A56:A59,"P")</f>
        <v>0</v>
      </c>
      <c r="J55" s="34"/>
    </row>
    <row r="56" spans="1:16" ht="15">
      <c r="A56" s="35" t="s">
        <v>58</v>
      </c>
      <c r="B56" s="35">
        <v>9</v>
      </c>
      <c r="C56" s="36" t="s">
        <v>582</v>
      </c>
      <c r="D56" s="35" t="s">
        <v>68</v>
      </c>
      <c r="E56" s="37" t="s">
        <v>583</v>
      </c>
      <c r="F56" s="38" t="s">
        <v>139</v>
      </c>
      <c r="G56" s="39">
        <v>3.2</v>
      </c>
      <c r="H56" s="40">
        <v>0</v>
      </c>
      <c r="I56" s="40">
        <f>ROUND(G56*H56,P4)</f>
        <v>0</v>
      </c>
      <c r="J56" s="35"/>
      <c r="O56" s="41">
        <f>I56*0.21</f>
        <v>0</v>
      </c>
      <c r="P56">
        <v>3</v>
      </c>
    </row>
    <row r="57" spans="1:10" ht="15">
      <c r="A57" s="35" t="s">
        <v>63</v>
      </c>
      <c r="B57" s="42"/>
      <c r="C57" s="43"/>
      <c r="D57" s="43"/>
      <c r="E57" s="37" t="s">
        <v>584</v>
      </c>
      <c r="F57" s="43"/>
      <c r="G57" s="43"/>
      <c r="H57" s="43"/>
      <c r="I57" s="43"/>
      <c r="J57" s="44"/>
    </row>
    <row r="58" spans="1:10" ht="28.8">
      <c r="A58" s="35" t="s">
        <v>65</v>
      </c>
      <c r="B58" s="42"/>
      <c r="C58" s="43"/>
      <c r="D58" s="43"/>
      <c r="E58" s="45" t="s">
        <v>585</v>
      </c>
      <c r="F58" s="43"/>
      <c r="G58" s="43"/>
      <c r="H58" s="43"/>
      <c r="I58" s="43"/>
      <c r="J58" s="44"/>
    </row>
    <row r="59" spans="1:10" ht="57.6">
      <c r="A59" s="35" t="s">
        <v>67</v>
      </c>
      <c r="B59" s="42"/>
      <c r="C59" s="43"/>
      <c r="D59" s="43"/>
      <c r="E59" s="37" t="s">
        <v>586</v>
      </c>
      <c r="F59" s="43"/>
      <c r="G59" s="43"/>
      <c r="H59" s="43"/>
      <c r="I59" s="43"/>
      <c r="J59" s="44"/>
    </row>
    <row r="60" spans="1:10" ht="15">
      <c r="A60" s="29" t="s">
        <v>55</v>
      </c>
      <c r="B60" s="30"/>
      <c r="C60" s="31" t="s">
        <v>228</v>
      </c>
      <c r="D60" s="32"/>
      <c r="E60" s="29" t="s">
        <v>229</v>
      </c>
      <c r="F60" s="32"/>
      <c r="G60" s="32"/>
      <c r="H60" s="32"/>
      <c r="I60" s="33">
        <f>SUMIFS(I61:I80,A61:A80,"P")</f>
        <v>0</v>
      </c>
      <c r="J60" s="34"/>
    </row>
    <row r="61" spans="1:16" ht="15">
      <c r="A61" s="35" t="s">
        <v>58</v>
      </c>
      <c r="B61" s="35">
        <v>10</v>
      </c>
      <c r="C61" s="36" t="s">
        <v>315</v>
      </c>
      <c r="D61" s="35" t="s">
        <v>68</v>
      </c>
      <c r="E61" s="37" t="s">
        <v>316</v>
      </c>
      <c r="F61" s="38" t="s">
        <v>116</v>
      </c>
      <c r="G61" s="39">
        <v>249</v>
      </c>
      <c r="H61" s="40">
        <v>0</v>
      </c>
      <c r="I61" s="40">
        <f>ROUND(G61*H61,P4)</f>
        <v>0</v>
      </c>
      <c r="J61" s="35"/>
      <c r="O61" s="41">
        <f>I61*0.21</f>
        <v>0</v>
      </c>
      <c r="P61">
        <v>3</v>
      </c>
    </row>
    <row r="62" spans="1:10" ht="15">
      <c r="A62" s="35" t="s">
        <v>63</v>
      </c>
      <c r="B62" s="42"/>
      <c r="C62" s="43"/>
      <c r="D62" s="43"/>
      <c r="E62" s="46" t="s">
        <v>68</v>
      </c>
      <c r="F62" s="43"/>
      <c r="G62" s="43"/>
      <c r="H62" s="43"/>
      <c r="I62" s="43"/>
      <c r="J62" s="44"/>
    </row>
    <row r="63" spans="1:10" ht="15">
      <c r="A63" s="35" t="s">
        <v>65</v>
      </c>
      <c r="B63" s="42"/>
      <c r="C63" s="43"/>
      <c r="D63" s="43"/>
      <c r="E63" s="45" t="s">
        <v>587</v>
      </c>
      <c r="F63" s="43"/>
      <c r="G63" s="43"/>
      <c r="H63" s="43"/>
      <c r="I63" s="43"/>
      <c r="J63" s="44"/>
    </row>
    <row r="64" spans="1:10" ht="115.2">
      <c r="A64" s="35" t="s">
        <v>67</v>
      </c>
      <c r="B64" s="42"/>
      <c r="C64" s="43"/>
      <c r="D64" s="43"/>
      <c r="E64" s="37" t="s">
        <v>239</v>
      </c>
      <c r="F64" s="43"/>
      <c r="G64" s="43"/>
      <c r="H64" s="43"/>
      <c r="I64" s="43"/>
      <c r="J64" s="44"/>
    </row>
    <row r="65" spans="1:16" ht="15">
      <c r="A65" s="35" t="s">
        <v>58</v>
      </c>
      <c r="B65" s="35">
        <v>23</v>
      </c>
      <c r="C65" s="36" t="s">
        <v>240</v>
      </c>
      <c r="D65" s="35" t="s">
        <v>68</v>
      </c>
      <c r="E65" s="37" t="s">
        <v>241</v>
      </c>
      <c r="F65" s="38" t="s">
        <v>116</v>
      </c>
      <c r="G65" s="39">
        <v>70.35</v>
      </c>
      <c r="H65" s="40">
        <v>0</v>
      </c>
      <c r="I65" s="40">
        <f>ROUND(G65*H65,P4)</f>
        <v>0</v>
      </c>
      <c r="J65" s="35"/>
      <c r="O65" s="41">
        <f>I65*0.21</f>
        <v>0</v>
      </c>
      <c r="P65">
        <v>3</v>
      </c>
    </row>
    <row r="66" spans="1:10" ht="15">
      <c r="A66" s="35" t="s">
        <v>63</v>
      </c>
      <c r="B66" s="42"/>
      <c r="C66" s="43"/>
      <c r="D66" s="43"/>
      <c r="E66" s="46"/>
      <c r="F66" s="43"/>
      <c r="G66" s="43"/>
      <c r="H66" s="43"/>
      <c r="I66" s="43"/>
      <c r="J66" s="44"/>
    </row>
    <row r="67" spans="1:10" ht="15">
      <c r="A67" s="35" t="s">
        <v>65</v>
      </c>
      <c r="B67" s="42"/>
      <c r="C67" s="43"/>
      <c r="D67" s="43"/>
      <c r="E67" s="45" t="s">
        <v>588</v>
      </c>
      <c r="F67" s="43"/>
      <c r="G67" s="43"/>
      <c r="H67" s="43"/>
      <c r="I67" s="43"/>
      <c r="J67" s="44"/>
    </row>
    <row r="68" spans="1:10" ht="72">
      <c r="A68" s="35" t="s">
        <v>67</v>
      </c>
      <c r="B68" s="42"/>
      <c r="C68" s="43"/>
      <c r="D68" s="43"/>
      <c r="E68" s="37" t="s">
        <v>244</v>
      </c>
      <c r="F68" s="43"/>
      <c r="G68" s="43"/>
      <c r="H68" s="43"/>
      <c r="I68" s="43"/>
      <c r="J68" s="44"/>
    </row>
    <row r="69" spans="1:16" ht="15">
      <c r="A69" s="35" t="s">
        <v>58</v>
      </c>
      <c r="B69" s="35">
        <v>22</v>
      </c>
      <c r="C69" s="36" t="s">
        <v>245</v>
      </c>
      <c r="D69" s="35" t="s">
        <v>68</v>
      </c>
      <c r="E69" s="37" t="s">
        <v>246</v>
      </c>
      <c r="F69" s="38" t="s">
        <v>116</v>
      </c>
      <c r="G69" s="39">
        <v>70.35</v>
      </c>
      <c r="H69" s="40">
        <v>0</v>
      </c>
      <c r="I69" s="40">
        <f>ROUND(G69*H69,P4)</f>
        <v>0</v>
      </c>
      <c r="J69" s="35"/>
      <c r="O69" s="41">
        <f>I69*0.21</f>
        <v>0</v>
      </c>
      <c r="P69">
        <v>3</v>
      </c>
    </row>
    <row r="70" spans="1:10" ht="15">
      <c r="A70" s="35" t="s">
        <v>63</v>
      </c>
      <c r="B70" s="42"/>
      <c r="C70" s="43"/>
      <c r="D70" s="43"/>
      <c r="E70" s="46"/>
      <c r="F70" s="43"/>
      <c r="G70" s="43"/>
      <c r="H70" s="43"/>
      <c r="I70" s="43"/>
      <c r="J70" s="44"/>
    </row>
    <row r="71" spans="1:10" ht="15">
      <c r="A71" s="35" t="s">
        <v>65</v>
      </c>
      <c r="B71" s="42"/>
      <c r="C71" s="43"/>
      <c r="D71" s="43"/>
      <c r="E71" s="45" t="s">
        <v>588</v>
      </c>
      <c r="F71" s="43"/>
      <c r="G71" s="43"/>
      <c r="H71" s="43"/>
      <c r="I71" s="43"/>
      <c r="J71" s="44"/>
    </row>
    <row r="72" spans="1:10" ht="72">
      <c r="A72" s="35" t="s">
        <v>67</v>
      </c>
      <c r="B72" s="42"/>
      <c r="C72" s="43"/>
      <c r="D72" s="43"/>
      <c r="E72" s="37" t="s">
        <v>244</v>
      </c>
      <c r="F72" s="43"/>
      <c r="G72" s="43"/>
      <c r="H72" s="43"/>
      <c r="I72" s="43"/>
      <c r="J72" s="44"/>
    </row>
    <row r="73" spans="1:16" ht="15">
      <c r="A73" s="35" t="s">
        <v>58</v>
      </c>
      <c r="B73" s="35">
        <v>21</v>
      </c>
      <c r="C73" s="36" t="s">
        <v>395</v>
      </c>
      <c r="D73" s="35" t="s">
        <v>68</v>
      </c>
      <c r="E73" s="37" t="s">
        <v>396</v>
      </c>
      <c r="F73" s="38" t="s">
        <v>139</v>
      </c>
      <c r="G73" s="39">
        <v>4.221</v>
      </c>
      <c r="H73" s="40">
        <v>0</v>
      </c>
      <c r="I73" s="40">
        <f>ROUND(G73*H73,P4)</f>
        <v>0</v>
      </c>
      <c r="J73" s="35"/>
      <c r="O73" s="41">
        <f>I73*0.21</f>
        <v>0</v>
      </c>
      <c r="P73">
        <v>3</v>
      </c>
    </row>
    <row r="74" spans="1:10" ht="15">
      <c r="A74" s="35" t="s">
        <v>63</v>
      </c>
      <c r="B74" s="42"/>
      <c r="C74" s="43"/>
      <c r="D74" s="43"/>
      <c r="E74" s="46"/>
      <c r="F74" s="43"/>
      <c r="G74" s="43"/>
      <c r="H74" s="43"/>
      <c r="I74" s="43"/>
      <c r="J74" s="44"/>
    </row>
    <row r="75" spans="1:10" ht="15">
      <c r="A75" s="35" t="s">
        <v>65</v>
      </c>
      <c r="B75" s="42"/>
      <c r="C75" s="43"/>
      <c r="D75" s="43"/>
      <c r="E75" s="45" t="s">
        <v>589</v>
      </c>
      <c r="F75" s="43"/>
      <c r="G75" s="43"/>
      <c r="H75" s="43"/>
      <c r="I75" s="43"/>
      <c r="J75" s="44"/>
    </row>
    <row r="76" spans="1:10" ht="244.8">
      <c r="A76" s="35" t="s">
        <v>67</v>
      </c>
      <c r="B76" s="42"/>
      <c r="C76" s="43"/>
      <c r="D76" s="43"/>
      <c r="E76" s="37" t="s">
        <v>267</v>
      </c>
      <c r="F76" s="43"/>
      <c r="G76" s="43"/>
      <c r="H76" s="43"/>
      <c r="I76" s="43"/>
      <c r="J76" s="44"/>
    </row>
    <row r="77" spans="1:16" ht="15">
      <c r="A77" s="35" t="s">
        <v>58</v>
      </c>
      <c r="B77" s="35">
        <v>11</v>
      </c>
      <c r="C77" s="36" t="s">
        <v>263</v>
      </c>
      <c r="D77" s="35" t="s">
        <v>68</v>
      </c>
      <c r="E77" s="37" t="s">
        <v>264</v>
      </c>
      <c r="F77" s="38" t="s">
        <v>139</v>
      </c>
      <c r="G77" s="39">
        <v>2.814</v>
      </c>
      <c r="H77" s="40">
        <v>0</v>
      </c>
      <c r="I77" s="40">
        <f>ROUND(G77*H77,P4)</f>
        <v>0</v>
      </c>
      <c r="J77" s="35"/>
      <c r="O77" s="41">
        <f>I77*0.21</f>
        <v>0</v>
      </c>
      <c r="P77">
        <v>3</v>
      </c>
    </row>
    <row r="78" spans="1:10" ht="15">
      <c r="A78" s="35" t="s">
        <v>63</v>
      </c>
      <c r="B78" s="42"/>
      <c r="C78" s="43"/>
      <c r="D78" s="43"/>
      <c r="E78" s="37" t="s">
        <v>590</v>
      </c>
      <c r="F78" s="43"/>
      <c r="G78" s="43"/>
      <c r="H78" s="43"/>
      <c r="I78" s="43"/>
      <c r="J78" s="44"/>
    </row>
    <row r="79" spans="1:10" ht="15">
      <c r="A79" s="35" t="s">
        <v>65</v>
      </c>
      <c r="B79" s="42"/>
      <c r="C79" s="43"/>
      <c r="D79" s="43"/>
      <c r="E79" s="45" t="s">
        <v>591</v>
      </c>
      <c r="F79" s="43"/>
      <c r="G79" s="43"/>
      <c r="H79" s="43"/>
      <c r="I79" s="43"/>
      <c r="J79" s="44"/>
    </row>
    <row r="80" spans="1:10" ht="244.8">
      <c r="A80" s="35" t="s">
        <v>67</v>
      </c>
      <c r="B80" s="42"/>
      <c r="C80" s="43"/>
      <c r="D80" s="43"/>
      <c r="E80" s="37" t="s">
        <v>267</v>
      </c>
      <c r="F80" s="43"/>
      <c r="G80" s="43"/>
      <c r="H80" s="43"/>
      <c r="I80" s="43"/>
      <c r="J80" s="44"/>
    </row>
    <row r="81" spans="1:10" ht="15">
      <c r="A81" s="29" t="s">
        <v>55</v>
      </c>
      <c r="B81" s="30"/>
      <c r="C81" s="31" t="s">
        <v>124</v>
      </c>
      <c r="D81" s="32"/>
      <c r="E81" s="29" t="s">
        <v>125</v>
      </c>
      <c r="F81" s="32"/>
      <c r="G81" s="32"/>
      <c r="H81" s="32"/>
      <c r="I81" s="33">
        <f>SUMIFS(I82:I93,A82:A93,"P")</f>
        <v>0</v>
      </c>
      <c r="J81" s="34"/>
    </row>
    <row r="82" spans="1:16" ht="15">
      <c r="A82" s="35" t="s">
        <v>58</v>
      </c>
      <c r="B82" s="35">
        <v>12</v>
      </c>
      <c r="C82" s="36" t="s">
        <v>552</v>
      </c>
      <c r="D82" s="35" t="s">
        <v>60</v>
      </c>
      <c r="E82" s="37" t="s">
        <v>553</v>
      </c>
      <c r="F82" s="38" t="s">
        <v>91</v>
      </c>
      <c r="G82" s="39">
        <v>12</v>
      </c>
      <c r="H82" s="40">
        <v>0</v>
      </c>
      <c r="I82" s="40">
        <f>ROUND(G82*H82,P4)</f>
        <v>0</v>
      </c>
      <c r="J82" s="35"/>
      <c r="O82" s="41">
        <f>I82*0.21</f>
        <v>0</v>
      </c>
      <c r="P82">
        <v>3</v>
      </c>
    </row>
    <row r="83" spans="1:10" ht="15">
      <c r="A83" s="35" t="s">
        <v>63</v>
      </c>
      <c r="B83" s="42"/>
      <c r="C83" s="43"/>
      <c r="D83" s="43"/>
      <c r="E83" s="37" t="s">
        <v>554</v>
      </c>
      <c r="F83" s="43"/>
      <c r="G83" s="43"/>
      <c r="H83" s="43"/>
      <c r="I83" s="43"/>
      <c r="J83" s="44"/>
    </row>
    <row r="84" spans="1:10" ht="15">
      <c r="A84" s="35" t="s">
        <v>65</v>
      </c>
      <c r="B84" s="42"/>
      <c r="C84" s="43"/>
      <c r="D84" s="43"/>
      <c r="E84" s="45" t="s">
        <v>592</v>
      </c>
      <c r="F84" s="43"/>
      <c r="G84" s="43"/>
      <c r="H84" s="43"/>
      <c r="I84" s="43"/>
      <c r="J84" s="44"/>
    </row>
    <row r="85" spans="1:10" ht="409.5">
      <c r="A85" s="35" t="s">
        <v>67</v>
      </c>
      <c r="B85" s="42"/>
      <c r="C85" s="43"/>
      <c r="D85" s="43"/>
      <c r="E85" s="37" t="s">
        <v>556</v>
      </c>
      <c r="F85" s="43"/>
      <c r="G85" s="43"/>
      <c r="H85" s="43"/>
      <c r="I85" s="43"/>
      <c r="J85" s="44"/>
    </row>
    <row r="86" spans="1:16" ht="15">
      <c r="A86" s="35" t="s">
        <v>58</v>
      </c>
      <c r="B86" s="35">
        <v>13</v>
      </c>
      <c r="C86" s="36" t="s">
        <v>593</v>
      </c>
      <c r="D86" s="35" t="s">
        <v>68</v>
      </c>
      <c r="E86" s="37" t="s">
        <v>594</v>
      </c>
      <c r="F86" s="38" t="s">
        <v>193</v>
      </c>
      <c r="G86" s="39">
        <v>34</v>
      </c>
      <c r="H86" s="40">
        <v>0</v>
      </c>
      <c r="I86" s="40">
        <f>ROUND(G86*H86,P4)</f>
        <v>0</v>
      </c>
      <c r="J86" s="35"/>
      <c r="O86" s="41">
        <f>I86*0.21</f>
        <v>0</v>
      </c>
      <c r="P86">
        <v>3</v>
      </c>
    </row>
    <row r="87" spans="1:10" ht="15">
      <c r="A87" s="35" t="s">
        <v>63</v>
      </c>
      <c r="B87" s="42"/>
      <c r="C87" s="43"/>
      <c r="D87" s="43"/>
      <c r="E87" s="46" t="s">
        <v>68</v>
      </c>
      <c r="F87" s="43"/>
      <c r="G87" s="43"/>
      <c r="H87" s="43"/>
      <c r="I87" s="43"/>
      <c r="J87" s="44"/>
    </row>
    <row r="88" spans="1:10" ht="15">
      <c r="A88" s="35" t="s">
        <v>65</v>
      </c>
      <c r="B88" s="42"/>
      <c r="C88" s="43"/>
      <c r="D88" s="43"/>
      <c r="E88" s="45" t="s">
        <v>595</v>
      </c>
      <c r="F88" s="43"/>
      <c r="G88" s="43"/>
      <c r="H88" s="43"/>
      <c r="I88" s="43"/>
      <c r="J88" s="44"/>
    </row>
    <row r="89" spans="1:10" ht="72">
      <c r="A89" s="35" t="s">
        <v>67</v>
      </c>
      <c r="B89" s="42"/>
      <c r="C89" s="43"/>
      <c r="D89" s="43"/>
      <c r="E89" s="37" t="s">
        <v>596</v>
      </c>
      <c r="F89" s="43"/>
      <c r="G89" s="43"/>
      <c r="H89" s="43"/>
      <c r="I89" s="43"/>
      <c r="J89" s="44"/>
    </row>
    <row r="90" spans="1:16" ht="15">
      <c r="A90" s="35" t="s">
        <v>58</v>
      </c>
      <c r="B90" s="35">
        <v>14</v>
      </c>
      <c r="C90" s="36" t="s">
        <v>597</v>
      </c>
      <c r="D90" s="35" t="s">
        <v>60</v>
      </c>
      <c r="E90" s="37" t="s">
        <v>598</v>
      </c>
      <c r="F90" s="38" t="s">
        <v>193</v>
      </c>
      <c r="G90" s="39">
        <v>14.4</v>
      </c>
      <c r="H90" s="40">
        <v>0</v>
      </c>
      <c r="I90" s="40">
        <f>ROUND(G90*H90,P4)</f>
        <v>0</v>
      </c>
      <c r="J90" s="35"/>
      <c r="O90" s="41">
        <f>I90*0.21</f>
        <v>0</v>
      </c>
      <c r="P90">
        <v>3</v>
      </c>
    </row>
    <row r="91" spans="1:10" ht="15">
      <c r="A91" s="35" t="s">
        <v>63</v>
      </c>
      <c r="B91" s="42"/>
      <c r="C91" s="43"/>
      <c r="D91" s="43"/>
      <c r="E91" s="46" t="s">
        <v>68</v>
      </c>
      <c r="F91" s="43"/>
      <c r="G91" s="43"/>
      <c r="H91" s="43"/>
      <c r="I91" s="43"/>
      <c r="J91" s="44"/>
    </row>
    <row r="92" spans="1:10" ht="15">
      <c r="A92" s="35" t="s">
        <v>65</v>
      </c>
      <c r="B92" s="42"/>
      <c r="C92" s="43"/>
      <c r="D92" s="43"/>
      <c r="E92" s="45" t="s">
        <v>599</v>
      </c>
      <c r="F92" s="43"/>
      <c r="G92" s="43"/>
      <c r="H92" s="43"/>
      <c r="I92" s="43"/>
      <c r="J92" s="44"/>
    </row>
    <row r="93" spans="1:10" ht="28.8">
      <c r="A93" s="35" t="s">
        <v>67</v>
      </c>
      <c r="B93" s="47"/>
      <c r="C93" s="48"/>
      <c r="D93" s="48"/>
      <c r="E93" s="37" t="s">
        <v>600</v>
      </c>
      <c r="F93" s="48"/>
      <c r="G93" s="48"/>
      <c r="H93" s="48"/>
      <c r="I93" s="48"/>
      <c r="J93"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12.xml><?xml version="1.0" encoding="utf-8"?>
<worksheet xmlns="http://schemas.openxmlformats.org/spreadsheetml/2006/main" xmlns:r="http://schemas.openxmlformats.org/officeDocument/2006/relationships">
  <sheetPr>
    <pageSetUpPr fitToPage="1"/>
  </sheetPr>
  <dimension ref="A1:P71"/>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31</v>
      </c>
      <c r="I3" s="23">
        <f>SUMIFS(I8:I71,A8:A71,"SD")</f>
        <v>0</v>
      </c>
      <c r="J3" s="17"/>
      <c r="O3">
        <v>0</v>
      </c>
      <c r="P3">
        <v>2</v>
      </c>
    </row>
    <row r="4" spans="1:16" ht="15">
      <c r="A4" s="3" t="s">
        <v>42</v>
      </c>
      <c r="B4" s="18" t="s">
        <v>43</v>
      </c>
      <c r="C4" s="19" t="s">
        <v>31</v>
      </c>
      <c r="D4" s="20"/>
      <c r="E4" s="21" t="s">
        <v>32</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SUMIFS(I9:I24,A9:A24,"P")</f>
        <v>0</v>
      </c>
      <c r="J8" s="34"/>
    </row>
    <row r="9" spans="1:16" ht="15">
      <c r="A9" s="35" t="s">
        <v>58</v>
      </c>
      <c r="B9" s="35">
        <v>6</v>
      </c>
      <c r="C9" s="36" t="s">
        <v>601</v>
      </c>
      <c r="D9" s="35" t="s">
        <v>68</v>
      </c>
      <c r="E9" s="37" t="s">
        <v>108</v>
      </c>
      <c r="F9" s="38" t="s">
        <v>139</v>
      </c>
      <c r="G9" s="39">
        <v>150</v>
      </c>
      <c r="H9" s="40">
        <v>0</v>
      </c>
      <c r="I9" s="40">
        <f>ROUND(G9*H9,P4)</f>
        <v>0</v>
      </c>
      <c r="J9" s="35"/>
      <c r="O9" s="41">
        <f>I9*0.21</f>
        <v>0</v>
      </c>
      <c r="P9">
        <v>3</v>
      </c>
    </row>
    <row r="10" spans="1:10" ht="28.8">
      <c r="A10" s="35" t="s">
        <v>63</v>
      </c>
      <c r="B10" s="42"/>
      <c r="C10" s="43"/>
      <c r="D10" s="43"/>
      <c r="E10" s="37" t="s">
        <v>602</v>
      </c>
      <c r="F10" s="43"/>
      <c r="G10" s="43"/>
      <c r="H10" s="43"/>
      <c r="I10" s="43"/>
      <c r="J10" s="44"/>
    </row>
    <row r="11" spans="1:10" ht="28.8">
      <c r="A11" s="35" t="s">
        <v>65</v>
      </c>
      <c r="B11" s="42"/>
      <c r="C11" s="43"/>
      <c r="D11" s="43"/>
      <c r="E11" s="45" t="s">
        <v>603</v>
      </c>
      <c r="F11" s="43"/>
      <c r="G11" s="43"/>
      <c r="H11" s="43"/>
      <c r="I11" s="43"/>
      <c r="J11" s="44"/>
    </row>
    <row r="12" spans="1:10" ht="28.8">
      <c r="A12" s="35" t="s">
        <v>67</v>
      </c>
      <c r="B12" s="42"/>
      <c r="C12" s="43"/>
      <c r="D12" s="43"/>
      <c r="E12" s="37" t="s">
        <v>111</v>
      </c>
      <c r="F12" s="43"/>
      <c r="G12" s="43"/>
      <c r="H12" s="43"/>
      <c r="I12" s="43"/>
      <c r="J12" s="44"/>
    </row>
    <row r="13" spans="1:16" ht="15">
      <c r="A13" s="35" t="s">
        <v>58</v>
      </c>
      <c r="B13" s="35">
        <v>14</v>
      </c>
      <c r="C13" s="36" t="s">
        <v>604</v>
      </c>
      <c r="D13" s="35" t="s">
        <v>605</v>
      </c>
      <c r="E13" s="37" t="s">
        <v>606</v>
      </c>
      <c r="F13" s="38" t="s">
        <v>62</v>
      </c>
      <c r="G13" s="39">
        <v>1</v>
      </c>
      <c r="H13" s="40">
        <v>0</v>
      </c>
      <c r="I13" s="40">
        <f>ROUND(G13*H13,P4)</f>
        <v>0</v>
      </c>
      <c r="J13" s="35"/>
      <c r="O13" s="41">
        <f>I13*0.21</f>
        <v>0</v>
      </c>
      <c r="P13">
        <v>3</v>
      </c>
    </row>
    <row r="14" spans="1:10" ht="129.6">
      <c r="A14" s="35" t="s">
        <v>63</v>
      </c>
      <c r="B14" s="42"/>
      <c r="C14" s="43"/>
      <c r="D14" s="43"/>
      <c r="E14" s="37" t="s">
        <v>607</v>
      </c>
      <c r="F14" s="43"/>
      <c r="G14" s="43"/>
      <c r="H14" s="43"/>
      <c r="I14" s="43"/>
      <c r="J14" s="44"/>
    </row>
    <row r="15" spans="1:10" ht="15">
      <c r="A15" s="35" t="s">
        <v>65</v>
      </c>
      <c r="B15" s="42"/>
      <c r="C15" s="43"/>
      <c r="D15" s="43"/>
      <c r="E15" s="45" t="s">
        <v>93</v>
      </c>
      <c r="F15" s="43"/>
      <c r="G15" s="43"/>
      <c r="H15" s="43"/>
      <c r="I15" s="43"/>
      <c r="J15" s="44"/>
    </row>
    <row r="16" spans="1:10" ht="15">
      <c r="A16" s="35" t="s">
        <v>67</v>
      </c>
      <c r="B16" s="42"/>
      <c r="C16" s="43"/>
      <c r="D16" s="43"/>
      <c r="E16" s="37" t="s">
        <v>608</v>
      </c>
      <c r="F16" s="43"/>
      <c r="G16" s="43"/>
      <c r="H16" s="43"/>
      <c r="I16" s="43"/>
      <c r="J16" s="44"/>
    </row>
    <row r="17" spans="1:16" ht="15">
      <c r="A17" s="35" t="s">
        <v>58</v>
      </c>
      <c r="B17" s="35">
        <v>15</v>
      </c>
      <c r="C17" s="36" t="s">
        <v>604</v>
      </c>
      <c r="D17" s="35" t="s">
        <v>609</v>
      </c>
      <c r="E17" s="37" t="s">
        <v>606</v>
      </c>
      <c r="F17" s="38" t="s">
        <v>62</v>
      </c>
      <c r="G17" s="39">
        <v>1</v>
      </c>
      <c r="H17" s="40">
        <v>0</v>
      </c>
      <c r="I17" s="40">
        <f>ROUND(G17*H17,P4)</f>
        <v>0</v>
      </c>
      <c r="J17" s="35"/>
      <c r="O17" s="41">
        <f>I17*0.21</f>
        <v>0</v>
      </c>
      <c r="P17">
        <v>3</v>
      </c>
    </row>
    <row r="18" spans="1:10" ht="187.2">
      <c r="A18" s="35" t="s">
        <v>63</v>
      </c>
      <c r="B18" s="42"/>
      <c r="C18" s="43"/>
      <c r="D18" s="43"/>
      <c r="E18" s="37" t="s">
        <v>610</v>
      </c>
      <c r="F18" s="43"/>
      <c r="G18" s="43"/>
      <c r="H18" s="43"/>
      <c r="I18" s="43"/>
      <c r="J18" s="44"/>
    </row>
    <row r="19" spans="1:10" ht="15">
      <c r="A19" s="35" t="s">
        <v>65</v>
      </c>
      <c r="B19" s="42"/>
      <c r="C19" s="43"/>
      <c r="D19" s="43"/>
      <c r="E19" s="45" t="s">
        <v>93</v>
      </c>
      <c r="F19" s="43"/>
      <c r="G19" s="43"/>
      <c r="H19" s="43"/>
      <c r="I19" s="43"/>
      <c r="J19" s="44"/>
    </row>
    <row r="20" spans="1:10" ht="15">
      <c r="A20" s="35" t="s">
        <v>67</v>
      </c>
      <c r="B20" s="42"/>
      <c r="C20" s="43"/>
      <c r="D20" s="43"/>
      <c r="E20" s="37" t="s">
        <v>608</v>
      </c>
      <c r="F20" s="43"/>
      <c r="G20" s="43"/>
      <c r="H20" s="43"/>
      <c r="I20" s="43"/>
      <c r="J20" s="44"/>
    </row>
    <row r="21" spans="1:16" ht="15">
      <c r="A21" s="35" t="s">
        <v>58</v>
      </c>
      <c r="B21" s="35">
        <v>16</v>
      </c>
      <c r="C21" s="36" t="s">
        <v>604</v>
      </c>
      <c r="D21" s="35" t="s">
        <v>611</v>
      </c>
      <c r="E21" s="37" t="s">
        <v>606</v>
      </c>
      <c r="F21" s="38" t="s">
        <v>62</v>
      </c>
      <c r="G21" s="39">
        <v>1</v>
      </c>
      <c r="H21" s="40">
        <v>0</v>
      </c>
      <c r="I21" s="40">
        <f>ROUND(G21*H21,P4)</f>
        <v>0</v>
      </c>
      <c r="J21" s="35"/>
      <c r="O21" s="41">
        <f>I21*0.21</f>
        <v>0</v>
      </c>
      <c r="P21">
        <v>3</v>
      </c>
    </row>
    <row r="22" spans="1:10" ht="129.6">
      <c r="A22" s="35" t="s">
        <v>63</v>
      </c>
      <c r="B22" s="42"/>
      <c r="C22" s="43"/>
      <c r="D22" s="43"/>
      <c r="E22" s="37" t="s">
        <v>612</v>
      </c>
      <c r="F22" s="43"/>
      <c r="G22" s="43"/>
      <c r="H22" s="43"/>
      <c r="I22" s="43"/>
      <c r="J22" s="44"/>
    </row>
    <row r="23" spans="1:10" ht="15">
      <c r="A23" s="35" t="s">
        <v>65</v>
      </c>
      <c r="B23" s="42"/>
      <c r="C23" s="43"/>
      <c r="D23" s="43"/>
      <c r="E23" s="45" t="s">
        <v>93</v>
      </c>
      <c r="F23" s="43"/>
      <c r="G23" s="43"/>
      <c r="H23" s="43"/>
      <c r="I23" s="43"/>
      <c r="J23" s="44"/>
    </row>
    <row r="24" spans="1:10" ht="15">
      <c r="A24" s="35" t="s">
        <v>67</v>
      </c>
      <c r="B24" s="42"/>
      <c r="C24" s="43"/>
      <c r="D24" s="43"/>
      <c r="E24" s="37" t="s">
        <v>608</v>
      </c>
      <c r="F24" s="43"/>
      <c r="G24" s="43"/>
      <c r="H24" s="43"/>
      <c r="I24" s="43"/>
      <c r="J24" s="44"/>
    </row>
    <row r="25" spans="1:10" ht="15">
      <c r="A25" s="29" t="s">
        <v>55</v>
      </c>
      <c r="B25" s="30"/>
      <c r="C25" s="31" t="s">
        <v>112</v>
      </c>
      <c r="D25" s="32"/>
      <c r="E25" s="29" t="s">
        <v>113</v>
      </c>
      <c r="F25" s="32"/>
      <c r="G25" s="32"/>
      <c r="H25" s="32"/>
      <c r="I25" s="33">
        <f>SUMIFS(I26:I41,A26:A41,"P")</f>
        <v>0</v>
      </c>
      <c r="J25" s="34"/>
    </row>
    <row r="26" spans="1:16" ht="15">
      <c r="A26" s="35" t="s">
        <v>58</v>
      </c>
      <c r="B26" s="35">
        <v>2</v>
      </c>
      <c r="C26" s="36" t="s">
        <v>613</v>
      </c>
      <c r="D26" s="35" t="s">
        <v>68</v>
      </c>
      <c r="E26" s="37" t="s">
        <v>614</v>
      </c>
      <c r="F26" s="38" t="s">
        <v>139</v>
      </c>
      <c r="G26" s="39">
        <v>1200</v>
      </c>
      <c r="H26" s="40">
        <v>0</v>
      </c>
      <c r="I26" s="40">
        <f>ROUND(G26*H26,P4)</f>
        <v>0</v>
      </c>
      <c r="J26" s="35"/>
      <c r="O26" s="41">
        <f>I26*0.21</f>
        <v>0</v>
      </c>
      <c r="P26">
        <v>3</v>
      </c>
    </row>
    <row r="27" spans="1:10" ht="115.2">
      <c r="A27" s="35" t="s">
        <v>63</v>
      </c>
      <c r="B27" s="42"/>
      <c r="C27" s="43"/>
      <c r="D27" s="43"/>
      <c r="E27" s="37" t="s">
        <v>615</v>
      </c>
      <c r="F27" s="43"/>
      <c r="G27" s="43"/>
      <c r="H27" s="43"/>
      <c r="I27" s="43"/>
      <c r="J27" s="44"/>
    </row>
    <row r="28" spans="1:10" ht="15">
      <c r="A28" s="35" t="s">
        <v>65</v>
      </c>
      <c r="B28" s="42"/>
      <c r="C28" s="43"/>
      <c r="D28" s="43"/>
      <c r="E28" s="45" t="s">
        <v>616</v>
      </c>
      <c r="F28" s="43"/>
      <c r="G28" s="43"/>
      <c r="H28" s="43"/>
      <c r="I28" s="43"/>
      <c r="J28" s="44"/>
    </row>
    <row r="29" spans="1:10" ht="72">
      <c r="A29" s="35" t="s">
        <v>67</v>
      </c>
      <c r="B29" s="42"/>
      <c r="C29" s="43"/>
      <c r="D29" s="43"/>
      <c r="E29" s="37" t="s">
        <v>617</v>
      </c>
      <c r="F29" s="43"/>
      <c r="G29" s="43"/>
      <c r="H29" s="43"/>
      <c r="I29" s="43"/>
      <c r="J29" s="44"/>
    </row>
    <row r="30" spans="1:16" ht="15">
      <c r="A30" s="35" t="s">
        <v>58</v>
      </c>
      <c r="B30" s="35">
        <v>4</v>
      </c>
      <c r="C30" s="36" t="s">
        <v>618</v>
      </c>
      <c r="D30" s="35" t="s">
        <v>68</v>
      </c>
      <c r="E30" s="37" t="s">
        <v>619</v>
      </c>
      <c r="F30" s="38" t="s">
        <v>139</v>
      </c>
      <c r="G30" s="39">
        <v>150</v>
      </c>
      <c r="H30" s="40">
        <v>0</v>
      </c>
      <c r="I30" s="40">
        <f>ROUND(G30*H30,P4)</f>
        <v>0</v>
      </c>
      <c r="J30" s="35"/>
      <c r="O30" s="41">
        <f>I30*0.21</f>
        <v>0</v>
      </c>
      <c r="P30">
        <v>3</v>
      </c>
    </row>
    <row r="31" spans="1:10" ht="43.2">
      <c r="A31" s="35" t="s">
        <v>63</v>
      </c>
      <c r="B31" s="42"/>
      <c r="C31" s="43"/>
      <c r="D31" s="43"/>
      <c r="E31" s="37" t="s">
        <v>620</v>
      </c>
      <c r="F31" s="43"/>
      <c r="G31" s="43"/>
      <c r="H31" s="43"/>
      <c r="I31" s="43"/>
      <c r="J31" s="44"/>
    </row>
    <row r="32" spans="1:10" ht="15">
      <c r="A32" s="35" t="s">
        <v>65</v>
      </c>
      <c r="B32" s="42"/>
      <c r="C32" s="43"/>
      <c r="D32" s="43"/>
      <c r="E32" s="45" t="s">
        <v>621</v>
      </c>
      <c r="F32" s="43"/>
      <c r="G32" s="43"/>
      <c r="H32" s="43"/>
      <c r="I32" s="43"/>
      <c r="J32" s="44"/>
    </row>
    <row r="33" spans="1:10" ht="409.5">
      <c r="A33" s="35" t="s">
        <v>67</v>
      </c>
      <c r="B33" s="42"/>
      <c r="C33" s="43"/>
      <c r="D33" s="43"/>
      <c r="E33" s="37" t="s">
        <v>622</v>
      </c>
      <c r="F33" s="43"/>
      <c r="G33" s="43"/>
      <c r="H33" s="43"/>
      <c r="I33" s="43"/>
      <c r="J33" s="44"/>
    </row>
    <row r="34" spans="1:16" ht="15">
      <c r="A34" s="35" t="s">
        <v>58</v>
      </c>
      <c r="B34" s="35">
        <v>9</v>
      </c>
      <c r="C34" s="36" t="s">
        <v>200</v>
      </c>
      <c r="D34" s="35" t="s">
        <v>68</v>
      </c>
      <c r="E34" s="37" t="s">
        <v>623</v>
      </c>
      <c r="F34" s="38" t="s">
        <v>139</v>
      </c>
      <c r="G34" s="39">
        <v>150</v>
      </c>
      <c r="H34" s="40">
        <v>0</v>
      </c>
      <c r="I34" s="40">
        <f>ROUND(G34*H34,P4)</f>
        <v>0</v>
      </c>
      <c r="J34" s="35"/>
      <c r="O34" s="41">
        <f>I34*0.21</f>
        <v>0</v>
      </c>
      <c r="P34">
        <v>3</v>
      </c>
    </row>
    <row r="35" spans="1:10" ht="15">
      <c r="A35" s="35" t="s">
        <v>63</v>
      </c>
      <c r="B35" s="42"/>
      <c r="C35" s="43"/>
      <c r="D35" s="43"/>
      <c r="E35" s="37" t="s">
        <v>624</v>
      </c>
      <c r="F35" s="43"/>
      <c r="G35" s="43"/>
      <c r="H35" s="43"/>
      <c r="I35" s="43"/>
      <c r="J35" s="44"/>
    </row>
    <row r="36" spans="1:10" ht="15">
      <c r="A36" s="35" t="s">
        <v>65</v>
      </c>
      <c r="B36" s="42"/>
      <c r="C36" s="43"/>
      <c r="D36" s="43"/>
      <c r="E36" s="45" t="s">
        <v>625</v>
      </c>
      <c r="F36" s="43"/>
      <c r="G36" s="43"/>
      <c r="H36" s="43"/>
      <c r="I36" s="43"/>
      <c r="J36" s="44"/>
    </row>
    <row r="37" spans="1:10" ht="216">
      <c r="A37" s="35" t="s">
        <v>67</v>
      </c>
      <c r="B37" s="42"/>
      <c r="C37" s="43"/>
      <c r="D37" s="43"/>
      <c r="E37" s="37" t="s">
        <v>626</v>
      </c>
      <c r="F37" s="43"/>
      <c r="G37" s="43"/>
      <c r="H37" s="43"/>
      <c r="I37" s="43"/>
      <c r="J37" s="44"/>
    </row>
    <row r="38" spans="1:16" ht="15">
      <c r="A38" s="35" t="s">
        <v>58</v>
      </c>
      <c r="B38" s="35">
        <v>3</v>
      </c>
      <c r="C38" s="36" t="s">
        <v>209</v>
      </c>
      <c r="D38" s="35" t="s">
        <v>68</v>
      </c>
      <c r="E38" s="37" t="s">
        <v>210</v>
      </c>
      <c r="F38" s="38" t="s">
        <v>139</v>
      </c>
      <c r="G38" s="39">
        <v>125</v>
      </c>
      <c r="H38" s="40">
        <v>0</v>
      </c>
      <c r="I38" s="40">
        <f>ROUND(G38*H38,P4)</f>
        <v>0</v>
      </c>
      <c r="J38" s="35"/>
      <c r="O38" s="41">
        <f>I38*0.21</f>
        <v>0</v>
      </c>
      <c r="P38">
        <v>3</v>
      </c>
    </row>
    <row r="39" spans="1:10" ht="86.4">
      <c r="A39" s="35" t="s">
        <v>63</v>
      </c>
      <c r="B39" s="42"/>
      <c r="C39" s="43"/>
      <c r="D39" s="43"/>
      <c r="E39" s="37" t="s">
        <v>627</v>
      </c>
      <c r="F39" s="43"/>
      <c r="G39" s="43"/>
      <c r="H39" s="43"/>
      <c r="I39" s="43"/>
      <c r="J39" s="44"/>
    </row>
    <row r="40" spans="1:10" ht="15">
      <c r="A40" s="35" t="s">
        <v>65</v>
      </c>
      <c r="B40" s="42"/>
      <c r="C40" s="43"/>
      <c r="D40" s="43"/>
      <c r="E40" s="45" t="s">
        <v>628</v>
      </c>
      <c r="F40" s="43"/>
      <c r="G40" s="43"/>
      <c r="H40" s="43"/>
      <c r="I40" s="43"/>
      <c r="J40" s="44"/>
    </row>
    <row r="41" spans="1:10" ht="288">
      <c r="A41" s="35" t="s">
        <v>67</v>
      </c>
      <c r="B41" s="42"/>
      <c r="C41" s="43"/>
      <c r="D41" s="43"/>
      <c r="E41" s="37" t="s">
        <v>629</v>
      </c>
      <c r="F41" s="43"/>
      <c r="G41" s="43"/>
      <c r="H41" s="43"/>
      <c r="I41" s="43"/>
      <c r="J41" s="44"/>
    </row>
    <row r="42" spans="1:10" ht="15">
      <c r="A42" s="29" t="s">
        <v>55</v>
      </c>
      <c r="B42" s="30"/>
      <c r="C42" s="31" t="s">
        <v>228</v>
      </c>
      <c r="D42" s="32"/>
      <c r="E42" s="29" t="s">
        <v>229</v>
      </c>
      <c r="F42" s="32"/>
      <c r="G42" s="32"/>
      <c r="H42" s="32"/>
      <c r="I42" s="33">
        <f>SUMIFS(I43:I58,A43:A58,"P")</f>
        <v>0</v>
      </c>
      <c r="J42" s="34"/>
    </row>
    <row r="43" spans="1:16" ht="15">
      <c r="A43" s="35" t="s">
        <v>58</v>
      </c>
      <c r="B43" s="35">
        <v>5</v>
      </c>
      <c r="C43" s="36" t="s">
        <v>630</v>
      </c>
      <c r="D43" s="35" t="s">
        <v>68</v>
      </c>
      <c r="E43" s="37" t="s">
        <v>631</v>
      </c>
      <c r="F43" s="38" t="s">
        <v>116</v>
      </c>
      <c r="G43" s="39">
        <v>250</v>
      </c>
      <c r="H43" s="40">
        <v>0</v>
      </c>
      <c r="I43" s="40">
        <f>ROUND(G43*H43,P4)</f>
        <v>0</v>
      </c>
      <c r="J43" s="35"/>
      <c r="O43" s="41">
        <f>I43*0.21</f>
        <v>0</v>
      </c>
      <c r="P43">
        <v>3</v>
      </c>
    </row>
    <row r="44" spans="1:10" ht="100.8">
      <c r="A44" s="35" t="s">
        <v>63</v>
      </c>
      <c r="B44" s="42"/>
      <c r="C44" s="43"/>
      <c r="D44" s="43"/>
      <c r="E44" s="37" t="s">
        <v>632</v>
      </c>
      <c r="F44" s="43"/>
      <c r="G44" s="43"/>
      <c r="H44" s="43"/>
      <c r="I44" s="43"/>
      <c r="J44" s="44"/>
    </row>
    <row r="45" spans="1:10" ht="15">
      <c r="A45" s="35" t="s">
        <v>65</v>
      </c>
      <c r="B45" s="42"/>
      <c r="C45" s="43"/>
      <c r="D45" s="43"/>
      <c r="E45" s="45" t="s">
        <v>633</v>
      </c>
      <c r="F45" s="43"/>
      <c r="G45" s="43"/>
      <c r="H45" s="43"/>
      <c r="I45" s="43"/>
      <c r="J45" s="44"/>
    </row>
    <row r="46" spans="1:10" ht="43.2">
      <c r="A46" s="35" t="s">
        <v>67</v>
      </c>
      <c r="B46" s="42"/>
      <c r="C46" s="43"/>
      <c r="D46" s="43"/>
      <c r="E46" s="37" t="s">
        <v>634</v>
      </c>
      <c r="F46" s="43"/>
      <c r="G46" s="43"/>
      <c r="H46" s="43"/>
      <c r="I46" s="43"/>
      <c r="J46" s="44"/>
    </row>
    <row r="47" spans="1:16" ht="15">
      <c r="A47" s="35" t="s">
        <v>58</v>
      </c>
      <c r="B47" s="35">
        <v>7</v>
      </c>
      <c r="C47" s="36" t="s">
        <v>635</v>
      </c>
      <c r="D47" s="35" t="s">
        <v>68</v>
      </c>
      <c r="E47" s="37" t="s">
        <v>636</v>
      </c>
      <c r="F47" s="38" t="s">
        <v>116</v>
      </c>
      <c r="G47" s="39">
        <v>24240</v>
      </c>
      <c r="H47" s="40">
        <v>0</v>
      </c>
      <c r="I47" s="40">
        <f>ROUND(G47*H47,P4)</f>
        <v>0</v>
      </c>
      <c r="J47" s="35"/>
      <c r="O47" s="41">
        <f>I47*0.21</f>
        <v>0</v>
      </c>
      <c r="P47">
        <v>3</v>
      </c>
    </row>
    <row r="48" spans="1:10" ht="115.2">
      <c r="A48" s="35" t="s">
        <v>63</v>
      </c>
      <c r="B48" s="42"/>
      <c r="C48" s="43"/>
      <c r="D48" s="43"/>
      <c r="E48" s="37" t="s">
        <v>637</v>
      </c>
      <c r="F48" s="43"/>
      <c r="G48" s="43"/>
      <c r="H48" s="43"/>
      <c r="I48" s="43"/>
      <c r="J48" s="44"/>
    </row>
    <row r="49" spans="1:10" ht="43.2">
      <c r="A49" s="35" t="s">
        <v>65</v>
      </c>
      <c r="B49" s="42"/>
      <c r="C49" s="43"/>
      <c r="D49" s="43"/>
      <c r="E49" s="45" t="s">
        <v>638</v>
      </c>
      <c r="F49" s="43"/>
      <c r="G49" s="43"/>
      <c r="H49" s="43"/>
      <c r="I49" s="43"/>
      <c r="J49" s="44"/>
    </row>
    <row r="50" spans="1:10" ht="72">
      <c r="A50" s="35" t="s">
        <v>67</v>
      </c>
      <c r="B50" s="42"/>
      <c r="C50" s="43"/>
      <c r="D50" s="43"/>
      <c r="E50" s="37" t="s">
        <v>639</v>
      </c>
      <c r="F50" s="43"/>
      <c r="G50" s="43"/>
      <c r="H50" s="43"/>
      <c r="I50" s="43"/>
      <c r="J50" s="44"/>
    </row>
    <row r="51" spans="1:16" ht="15">
      <c r="A51" s="35" t="s">
        <v>58</v>
      </c>
      <c r="B51" s="35">
        <v>8</v>
      </c>
      <c r="C51" s="36" t="s">
        <v>640</v>
      </c>
      <c r="D51" s="35" t="s">
        <v>68</v>
      </c>
      <c r="E51" s="37" t="s">
        <v>641</v>
      </c>
      <c r="F51" s="38" t="s">
        <v>116</v>
      </c>
      <c r="G51" s="39">
        <v>12000</v>
      </c>
      <c r="H51" s="40">
        <v>0</v>
      </c>
      <c r="I51" s="40">
        <f>ROUND(G51*H51,P4)</f>
        <v>0</v>
      </c>
      <c r="J51" s="35"/>
      <c r="O51" s="41">
        <f>I51*0.21</f>
        <v>0</v>
      </c>
      <c r="P51">
        <v>3</v>
      </c>
    </row>
    <row r="52" spans="1:10" ht="100.8">
      <c r="A52" s="35" t="s">
        <v>63</v>
      </c>
      <c r="B52" s="42"/>
      <c r="C52" s="43"/>
      <c r="D52" s="43"/>
      <c r="E52" s="37" t="s">
        <v>642</v>
      </c>
      <c r="F52" s="43"/>
      <c r="G52" s="43"/>
      <c r="H52" s="43"/>
      <c r="I52" s="43"/>
      <c r="J52" s="44"/>
    </row>
    <row r="53" spans="1:10" ht="15">
      <c r="A53" s="35" t="s">
        <v>65</v>
      </c>
      <c r="B53" s="42"/>
      <c r="C53" s="43"/>
      <c r="D53" s="43"/>
      <c r="E53" s="45" t="s">
        <v>643</v>
      </c>
      <c r="F53" s="43"/>
      <c r="G53" s="43"/>
      <c r="H53" s="43"/>
      <c r="I53" s="43"/>
      <c r="J53" s="44"/>
    </row>
    <row r="54" spans="1:10" ht="158.4">
      <c r="A54" s="35" t="s">
        <v>67</v>
      </c>
      <c r="B54" s="42"/>
      <c r="C54" s="43"/>
      <c r="D54" s="43"/>
      <c r="E54" s="37" t="s">
        <v>644</v>
      </c>
      <c r="F54" s="43"/>
      <c r="G54" s="43"/>
      <c r="H54" s="43"/>
      <c r="I54" s="43"/>
      <c r="J54" s="44"/>
    </row>
    <row r="55" spans="1:16" ht="15">
      <c r="A55" s="35" t="s">
        <v>58</v>
      </c>
      <c r="B55" s="35">
        <v>13</v>
      </c>
      <c r="C55" s="36" t="s">
        <v>645</v>
      </c>
      <c r="D55" s="35" t="s">
        <v>68</v>
      </c>
      <c r="E55" s="37" t="s">
        <v>646</v>
      </c>
      <c r="F55" s="38" t="s">
        <v>116</v>
      </c>
      <c r="G55" s="39">
        <v>12240</v>
      </c>
      <c r="H55" s="40">
        <v>0</v>
      </c>
      <c r="I55" s="40">
        <f>ROUND(G55*H55,P4)</f>
        <v>0</v>
      </c>
      <c r="J55" s="35"/>
      <c r="O55" s="41">
        <f>I55*0.21</f>
        <v>0</v>
      </c>
      <c r="P55">
        <v>3</v>
      </c>
    </row>
    <row r="56" spans="1:10" ht="100.8">
      <c r="A56" s="35" t="s">
        <v>63</v>
      </c>
      <c r="B56" s="42"/>
      <c r="C56" s="43"/>
      <c r="D56" s="43"/>
      <c r="E56" s="37" t="s">
        <v>647</v>
      </c>
      <c r="F56" s="43"/>
      <c r="G56" s="43"/>
      <c r="H56" s="43"/>
      <c r="I56" s="43"/>
      <c r="J56" s="44"/>
    </row>
    <row r="57" spans="1:10" ht="28.8">
      <c r="A57" s="35" t="s">
        <v>65</v>
      </c>
      <c r="B57" s="42"/>
      <c r="C57" s="43"/>
      <c r="D57" s="43"/>
      <c r="E57" s="45" t="s">
        <v>648</v>
      </c>
      <c r="F57" s="43"/>
      <c r="G57" s="43"/>
      <c r="H57" s="43"/>
      <c r="I57" s="43"/>
      <c r="J57" s="44"/>
    </row>
    <row r="58" spans="1:10" ht="158.4">
      <c r="A58" s="35" t="s">
        <v>67</v>
      </c>
      <c r="B58" s="42"/>
      <c r="C58" s="43"/>
      <c r="D58" s="43"/>
      <c r="E58" s="37" t="s">
        <v>644</v>
      </c>
      <c r="F58" s="43"/>
      <c r="G58" s="43"/>
      <c r="H58" s="43"/>
      <c r="I58" s="43"/>
      <c r="J58" s="44"/>
    </row>
    <row r="59" spans="1:10" ht="15">
      <c r="A59" s="29" t="s">
        <v>55</v>
      </c>
      <c r="B59" s="30"/>
      <c r="C59" s="31" t="s">
        <v>124</v>
      </c>
      <c r="D59" s="32"/>
      <c r="E59" s="29" t="s">
        <v>125</v>
      </c>
      <c r="F59" s="32"/>
      <c r="G59" s="32"/>
      <c r="H59" s="32"/>
      <c r="I59" s="33">
        <f>SUMIFS(I60:I71,A60:A71,"P")</f>
        <v>0</v>
      </c>
      <c r="J59" s="34"/>
    </row>
    <row r="60" spans="1:16" ht="28.8">
      <c r="A60" s="35" t="s">
        <v>58</v>
      </c>
      <c r="B60" s="35">
        <v>12</v>
      </c>
      <c r="C60" s="36" t="s">
        <v>649</v>
      </c>
      <c r="D60" s="35" t="s">
        <v>68</v>
      </c>
      <c r="E60" s="37" t="s">
        <v>650</v>
      </c>
      <c r="F60" s="38" t="s">
        <v>116</v>
      </c>
      <c r="G60" s="39">
        <v>125</v>
      </c>
      <c r="H60" s="40">
        <v>0</v>
      </c>
      <c r="I60" s="40">
        <f>ROUND(G60*H60,P4)</f>
        <v>0</v>
      </c>
      <c r="J60" s="35"/>
      <c r="O60" s="41">
        <f>I60*0.21</f>
        <v>0</v>
      </c>
      <c r="P60">
        <v>3</v>
      </c>
    </row>
    <row r="61" spans="1:10" ht="72">
      <c r="A61" s="35" t="s">
        <v>63</v>
      </c>
      <c r="B61" s="42"/>
      <c r="C61" s="43"/>
      <c r="D61" s="43"/>
      <c r="E61" s="37" t="s">
        <v>651</v>
      </c>
      <c r="F61" s="43"/>
      <c r="G61" s="43"/>
      <c r="H61" s="43"/>
      <c r="I61" s="43"/>
      <c r="J61" s="44"/>
    </row>
    <row r="62" spans="1:10" ht="15">
      <c r="A62" s="35" t="s">
        <v>65</v>
      </c>
      <c r="B62" s="42"/>
      <c r="C62" s="43"/>
      <c r="D62" s="43"/>
      <c r="E62" s="45" t="s">
        <v>652</v>
      </c>
      <c r="F62" s="43"/>
      <c r="G62" s="43"/>
      <c r="H62" s="43"/>
      <c r="I62" s="43"/>
      <c r="J62" s="44"/>
    </row>
    <row r="63" spans="1:10" ht="43.2">
      <c r="A63" s="35" t="s">
        <v>67</v>
      </c>
      <c r="B63" s="42"/>
      <c r="C63" s="43"/>
      <c r="D63" s="43"/>
      <c r="E63" s="37" t="s">
        <v>653</v>
      </c>
      <c r="F63" s="43"/>
      <c r="G63" s="43"/>
      <c r="H63" s="43"/>
      <c r="I63" s="43"/>
      <c r="J63" s="44"/>
    </row>
    <row r="64" spans="1:16" ht="15">
      <c r="A64" s="35" t="s">
        <v>58</v>
      </c>
      <c r="B64" s="35">
        <v>11</v>
      </c>
      <c r="C64" s="36" t="s">
        <v>654</v>
      </c>
      <c r="D64" s="35" t="s">
        <v>68</v>
      </c>
      <c r="E64" s="37" t="s">
        <v>655</v>
      </c>
      <c r="F64" s="38" t="s">
        <v>193</v>
      </c>
      <c r="G64" s="39">
        <v>100</v>
      </c>
      <c r="H64" s="40">
        <v>0</v>
      </c>
      <c r="I64" s="40">
        <f>ROUND(G64*H64,P4)</f>
        <v>0</v>
      </c>
      <c r="J64" s="35"/>
      <c r="O64" s="41">
        <f>I64*0.21</f>
        <v>0</v>
      </c>
      <c r="P64">
        <v>3</v>
      </c>
    </row>
    <row r="65" spans="1:10" ht="72">
      <c r="A65" s="35" t="s">
        <v>63</v>
      </c>
      <c r="B65" s="42"/>
      <c r="C65" s="43"/>
      <c r="D65" s="43"/>
      <c r="E65" s="37" t="s">
        <v>656</v>
      </c>
      <c r="F65" s="43"/>
      <c r="G65" s="43"/>
      <c r="H65" s="43"/>
      <c r="I65" s="43"/>
      <c r="J65" s="44"/>
    </row>
    <row r="66" spans="1:10" ht="15">
      <c r="A66" s="35" t="s">
        <v>65</v>
      </c>
      <c r="B66" s="42"/>
      <c r="C66" s="43"/>
      <c r="D66" s="43"/>
      <c r="E66" s="45" t="s">
        <v>129</v>
      </c>
      <c r="F66" s="43"/>
      <c r="G66" s="43"/>
      <c r="H66" s="43"/>
      <c r="I66" s="43"/>
      <c r="J66" s="44"/>
    </row>
    <row r="67" spans="1:10" ht="28.8">
      <c r="A67" s="35" t="s">
        <v>67</v>
      </c>
      <c r="B67" s="42"/>
      <c r="C67" s="43"/>
      <c r="D67" s="43"/>
      <c r="E67" s="37" t="s">
        <v>657</v>
      </c>
      <c r="F67" s="43"/>
      <c r="G67" s="43"/>
      <c r="H67" s="43"/>
      <c r="I67" s="43"/>
      <c r="J67" s="44"/>
    </row>
    <row r="68" spans="1:16" ht="15">
      <c r="A68" s="35" t="s">
        <v>58</v>
      </c>
      <c r="B68" s="35">
        <v>10</v>
      </c>
      <c r="C68" s="36" t="s">
        <v>658</v>
      </c>
      <c r="D68" s="35" t="s">
        <v>68</v>
      </c>
      <c r="E68" s="37" t="s">
        <v>659</v>
      </c>
      <c r="F68" s="38" t="s">
        <v>193</v>
      </c>
      <c r="G68" s="39">
        <v>100</v>
      </c>
      <c r="H68" s="40">
        <v>0</v>
      </c>
      <c r="I68" s="40">
        <f>ROUND(G68*H68,P4)</f>
        <v>0</v>
      </c>
      <c r="J68" s="35"/>
      <c r="O68" s="41">
        <f>I68*0.21</f>
        <v>0</v>
      </c>
      <c r="P68">
        <v>3</v>
      </c>
    </row>
    <row r="69" spans="1:10" ht="72">
      <c r="A69" s="35" t="s">
        <v>63</v>
      </c>
      <c r="B69" s="42"/>
      <c r="C69" s="43"/>
      <c r="D69" s="43"/>
      <c r="E69" s="37" t="s">
        <v>660</v>
      </c>
      <c r="F69" s="43"/>
      <c r="G69" s="43"/>
      <c r="H69" s="43"/>
      <c r="I69" s="43"/>
      <c r="J69" s="44"/>
    </row>
    <row r="70" spans="1:10" ht="15">
      <c r="A70" s="35" t="s">
        <v>65</v>
      </c>
      <c r="B70" s="42"/>
      <c r="C70" s="43"/>
      <c r="D70" s="43"/>
      <c r="E70" s="45" t="s">
        <v>129</v>
      </c>
      <c r="F70" s="43"/>
      <c r="G70" s="43"/>
      <c r="H70" s="43"/>
      <c r="I70" s="43"/>
      <c r="J70" s="44"/>
    </row>
    <row r="71" spans="1:10" ht="43.2">
      <c r="A71" s="35" t="s">
        <v>67</v>
      </c>
      <c r="B71" s="47"/>
      <c r="C71" s="48"/>
      <c r="D71" s="48"/>
      <c r="E71" s="37" t="s">
        <v>661</v>
      </c>
      <c r="F71" s="48"/>
      <c r="G71" s="48"/>
      <c r="H71" s="48"/>
      <c r="I71" s="48"/>
      <c r="J71"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13.xml><?xml version="1.0" encoding="utf-8"?>
<worksheet xmlns="http://schemas.openxmlformats.org/spreadsheetml/2006/main" xmlns:r="http://schemas.openxmlformats.org/officeDocument/2006/relationships">
  <sheetPr>
    <pageSetUpPr fitToPage="1"/>
  </sheetPr>
  <dimension ref="A1:P48"/>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33</v>
      </c>
      <c r="I3" s="23">
        <f>SUMIFS(I8:I48,A8:A48,"SD")</f>
        <v>0</v>
      </c>
      <c r="J3" s="17"/>
      <c r="O3">
        <v>0</v>
      </c>
      <c r="P3">
        <v>2</v>
      </c>
    </row>
    <row r="4" spans="1:16" ht="15">
      <c r="A4" s="3" t="s">
        <v>42</v>
      </c>
      <c r="B4" s="18" t="s">
        <v>43</v>
      </c>
      <c r="C4" s="19" t="s">
        <v>33</v>
      </c>
      <c r="D4" s="20"/>
      <c r="E4" s="21" t="s">
        <v>34</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124</v>
      </c>
      <c r="D8" s="32"/>
      <c r="E8" s="29" t="s">
        <v>125</v>
      </c>
      <c r="F8" s="32"/>
      <c r="G8" s="32"/>
      <c r="H8" s="32"/>
      <c r="I8" s="33">
        <f>SUMIFS(I9:I48,A9:A48,"P")</f>
        <v>0</v>
      </c>
      <c r="J8" s="34"/>
    </row>
    <row r="9" spans="1:16" ht="15">
      <c r="A9" s="35" t="s">
        <v>58</v>
      </c>
      <c r="B9" s="35">
        <v>1</v>
      </c>
      <c r="C9" s="36" t="s">
        <v>662</v>
      </c>
      <c r="D9" s="35" t="s">
        <v>68</v>
      </c>
      <c r="E9" s="37" t="s">
        <v>663</v>
      </c>
      <c r="F9" s="38" t="s">
        <v>91</v>
      </c>
      <c r="G9" s="39">
        <v>409</v>
      </c>
      <c r="H9" s="40">
        <v>0</v>
      </c>
      <c r="I9" s="40">
        <f>ROUND(G9*H9,P4)</f>
        <v>0</v>
      </c>
      <c r="J9" s="35"/>
      <c r="O9" s="41">
        <f>I9*0.21</f>
        <v>0</v>
      </c>
      <c r="P9">
        <v>3</v>
      </c>
    </row>
    <row r="10" spans="1:10" ht="15">
      <c r="A10" s="35" t="s">
        <v>63</v>
      </c>
      <c r="B10" s="42"/>
      <c r="C10" s="43"/>
      <c r="D10" s="43"/>
      <c r="E10" s="46" t="s">
        <v>68</v>
      </c>
      <c r="F10" s="43"/>
      <c r="G10" s="43"/>
      <c r="H10" s="43"/>
      <c r="I10" s="43"/>
      <c r="J10" s="44"/>
    </row>
    <row r="11" spans="1:10" ht="57.6">
      <c r="A11" s="35" t="s">
        <v>65</v>
      </c>
      <c r="B11" s="42"/>
      <c r="C11" s="43"/>
      <c r="D11" s="43"/>
      <c r="E11" s="45" t="s">
        <v>664</v>
      </c>
      <c r="F11" s="43"/>
      <c r="G11" s="43"/>
      <c r="H11" s="43"/>
      <c r="I11" s="43"/>
      <c r="J11" s="44"/>
    </row>
    <row r="12" spans="1:10" ht="57.6">
      <c r="A12" s="35" t="s">
        <v>67</v>
      </c>
      <c r="B12" s="42"/>
      <c r="C12" s="43"/>
      <c r="D12" s="43"/>
      <c r="E12" s="37" t="s">
        <v>665</v>
      </c>
      <c r="F12" s="43"/>
      <c r="G12" s="43"/>
      <c r="H12" s="43"/>
      <c r="I12" s="43"/>
      <c r="J12" s="44"/>
    </row>
    <row r="13" spans="1:16" ht="28.8">
      <c r="A13" s="35" t="s">
        <v>58</v>
      </c>
      <c r="B13" s="35">
        <v>3</v>
      </c>
      <c r="C13" s="36" t="s">
        <v>666</v>
      </c>
      <c r="D13" s="35" t="s">
        <v>68</v>
      </c>
      <c r="E13" s="37" t="s">
        <v>667</v>
      </c>
      <c r="F13" s="38" t="s">
        <v>91</v>
      </c>
      <c r="G13" s="39">
        <v>5</v>
      </c>
      <c r="H13" s="40">
        <v>0</v>
      </c>
      <c r="I13" s="40">
        <f>ROUND(G13*H13,P4)</f>
        <v>0</v>
      </c>
      <c r="J13" s="35"/>
      <c r="O13" s="41">
        <f>I13*0.21</f>
        <v>0</v>
      </c>
      <c r="P13">
        <v>3</v>
      </c>
    </row>
    <row r="14" spans="1:10" ht="15">
      <c r="A14" s="35" t="s">
        <v>63</v>
      </c>
      <c r="B14" s="42"/>
      <c r="C14" s="43"/>
      <c r="D14" s="43"/>
      <c r="E14" s="46" t="s">
        <v>68</v>
      </c>
      <c r="F14" s="43"/>
      <c r="G14" s="43"/>
      <c r="H14" s="43"/>
      <c r="I14" s="43"/>
      <c r="J14" s="44"/>
    </row>
    <row r="15" spans="1:10" ht="15">
      <c r="A15" s="35" t="s">
        <v>65</v>
      </c>
      <c r="B15" s="42"/>
      <c r="C15" s="43"/>
      <c r="D15" s="43"/>
      <c r="E15" s="45" t="s">
        <v>668</v>
      </c>
      <c r="F15" s="43"/>
      <c r="G15" s="43"/>
      <c r="H15" s="43"/>
      <c r="I15" s="43"/>
      <c r="J15" s="44"/>
    </row>
    <row r="16" spans="1:10" ht="57.6">
      <c r="A16" s="35" t="s">
        <v>67</v>
      </c>
      <c r="B16" s="42"/>
      <c r="C16" s="43"/>
      <c r="D16" s="43"/>
      <c r="E16" s="37" t="s">
        <v>665</v>
      </c>
      <c r="F16" s="43"/>
      <c r="G16" s="43"/>
      <c r="H16" s="43"/>
      <c r="I16" s="43"/>
      <c r="J16" s="44"/>
    </row>
    <row r="17" spans="1:16" ht="15">
      <c r="A17" s="35" t="s">
        <v>58</v>
      </c>
      <c r="B17" s="35">
        <v>2</v>
      </c>
      <c r="C17" s="36" t="s">
        <v>669</v>
      </c>
      <c r="D17" s="35" t="s">
        <v>68</v>
      </c>
      <c r="E17" s="37" t="s">
        <v>670</v>
      </c>
      <c r="F17" s="38" t="s">
        <v>91</v>
      </c>
      <c r="G17" s="39">
        <v>347</v>
      </c>
      <c r="H17" s="40">
        <v>0</v>
      </c>
      <c r="I17" s="40">
        <f>ROUND(G17*H17,P4)</f>
        <v>0</v>
      </c>
      <c r="J17" s="35"/>
      <c r="O17" s="41">
        <f>I17*0.21</f>
        <v>0</v>
      </c>
      <c r="P17">
        <v>3</v>
      </c>
    </row>
    <row r="18" spans="1:10" ht="15">
      <c r="A18" s="35" t="s">
        <v>63</v>
      </c>
      <c r="B18" s="42"/>
      <c r="C18" s="43"/>
      <c r="D18" s="43"/>
      <c r="E18" s="46" t="s">
        <v>68</v>
      </c>
      <c r="F18" s="43"/>
      <c r="G18" s="43"/>
      <c r="H18" s="43"/>
      <c r="I18" s="43"/>
      <c r="J18" s="44"/>
    </row>
    <row r="19" spans="1:10" ht="15">
      <c r="A19" s="35" t="s">
        <v>65</v>
      </c>
      <c r="B19" s="42"/>
      <c r="C19" s="43"/>
      <c r="D19" s="43"/>
      <c r="E19" s="45" t="s">
        <v>671</v>
      </c>
      <c r="F19" s="43"/>
      <c r="G19" s="43"/>
      <c r="H19" s="43"/>
      <c r="I19" s="43"/>
      <c r="J19" s="44"/>
    </row>
    <row r="20" spans="1:10" ht="15">
      <c r="A20" s="35" t="s">
        <v>67</v>
      </c>
      <c r="B20" s="42"/>
      <c r="C20" s="43"/>
      <c r="D20" s="43"/>
      <c r="E20" s="37" t="s">
        <v>672</v>
      </c>
      <c r="F20" s="43"/>
      <c r="G20" s="43"/>
      <c r="H20" s="43"/>
      <c r="I20" s="43"/>
      <c r="J20" s="44"/>
    </row>
    <row r="21" spans="1:16" ht="28.8">
      <c r="A21" s="35" t="s">
        <v>58</v>
      </c>
      <c r="B21" s="35">
        <v>4</v>
      </c>
      <c r="C21" s="36" t="s">
        <v>673</v>
      </c>
      <c r="D21" s="35" t="s">
        <v>68</v>
      </c>
      <c r="E21" s="37" t="s">
        <v>674</v>
      </c>
      <c r="F21" s="38" t="s">
        <v>91</v>
      </c>
      <c r="G21" s="39">
        <v>15</v>
      </c>
      <c r="H21" s="40">
        <v>0</v>
      </c>
      <c r="I21" s="40">
        <f>ROUND(G21*H21,P4)</f>
        <v>0</v>
      </c>
      <c r="J21" s="35"/>
      <c r="O21" s="41">
        <f>I21*0.21</f>
        <v>0</v>
      </c>
      <c r="P21">
        <v>3</v>
      </c>
    </row>
    <row r="22" spans="1:10" ht="15">
      <c r="A22" s="35" t="s">
        <v>63</v>
      </c>
      <c r="B22" s="42"/>
      <c r="C22" s="43"/>
      <c r="D22" s="43"/>
      <c r="E22" s="46" t="s">
        <v>68</v>
      </c>
      <c r="F22" s="43"/>
      <c r="G22" s="43"/>
      <c r="H22" s="43"/>
      <c r="I22" s="43"/>
      <c r="J22" s="44"/>
    </row>
    <row r="23" spans="1:10" ht="43.2">
      <c r="A23" s="35" t="s">
        <v>65</v>
      </c>
      <c r="B23" s="42"/>
      <c r="C23" s="43"/>
      <c r="D23" s="43"/>
      <c r="E23" s="45" t="s">
        <v>675</v>
      </c>
      <c r="F23" s="43"/>
      <c r="G23" s="43"/>
      <c r="H23" s="43"/>
      <c r="I23" s="43"/>
      <c r="J23" s="44"/>
    </row>
    <row r="24" spans="1:10" ht="28.8">
      <c r="A24" s="35" t="s">
        <v>67</v>
      </c>
      <c r="B24" s="42"/>
      <c r="C24" s="43"/>
      <c r="D24" s="43"/>
      <c r="E24" s="37" t="s">
        <v>676</v>
      </c>
      <c r="F24" s="43"/>
      <c r="G24" s="43"/>
      <c r="H24" s="43"/>
      <c r="I24" s="43"/>
      <c r="J24" s="44"/>
    </row>
    <row r="25" spans="1:16" ht="15">
      <c r="A25" s="35" t="s">
        <v>58</v>
      </c>
      <c r="B25" s="35">
        <v>5</v>
      </c>
      <c r="C25" s="36" t="s">
        <v>677</v>
      </c>
      <c r="D25" s="35" t="s">
        <v>68</v>
      </c>
      <c r="E25" s="37" t="s">
        <v>678</v>
      </c>
      <c r="F25" s="38" t="s">
        <v>91</v>
      </c>
      <c r="G25" s="39">
        <v>12</v>
      </c>
      <c r="H25" s="40">
        <v>0</v>
      </c>
      <c r="I25" s="40">
        <f>ROUND(G25*H25,P4)</f>
        <v>0</v>
      </c>
      <c r="J25" s="35"/>
      <c r="O25" s="41">
        <f>I25*0.21</f>
        <v>0</v>
      </c>
      <c r="P25">
        <v>3</v>
      </c>
    </row>
    <row r="26" spans="1:10" ht="15">
      <c r="A26" s="35" t="s">
        <v>63</v>
      </c>
      <c r="B26" s="42"/>
      <c r="C26" s="43"/>
      <c r="D26" s="43"/>
      <c r="E26" s="37" t="s">
        <v>679</v>
      </c>
      <c r="F26" s="43"/>
      <c r="G26" s="43"/>
      <c r="H26" s="43"/>
      <c r="I26" s="43"/>
      <c r="J26" s="44"/>
    </row>
    <row r="27" spans="1:10" ht="15">
      <c r="A27" s="35" t="s">
        <v>65</v>
      </c>
      <c r="B27" s="42"/>
      <c r="C27" s="43"/>
      <c r="D27" s="43"/>
      <c r="E27" s="45" t="s">
        <v>592</v>
      </c>
      <c r="F27" s="43"/>
      <c r="G27" s="43"/>
      <c r="H27" s="43"/>
      <c r="I27" s="43"/>
      <c r="J27" s="44"/>
    </row>
    <row r="28" spans="1:10" ht="28.8">
      <c r="A28" s="35" t="s">
        <v>67</v>
      </c>
      <c r="B28" s="42"/>
      <c r="C28" s="43"/>
      <c r="D28" s="43"/>
      <c r="E28" s="37" t="s">
        <v>676</v>
      </c>
      <c r="F28" s="43"/>
      <c r="G28" s="43"/>
      <c r="H28" s="43"/>
      <c r="I28" s="43"/>
      <c r="J28" s="44"/>
    </row>
    <row r="29" spans="1:16" ht="28.8">
      <c r="A29" s="35" t="s">
        <v>58</v>
      </c>
      <c r="B29" s="35">
        <v>6</v>
      </c>
      <c r="C29" s="36" t="s">
        <v>680</v>
      </c>
      <c r="D29" s="35" t="s">
        <v>68</v>
      </c>
      <c r="E29" s="37" t="s">
        <v>681</v>
      </c>
      <c r="F29" s="38" t="s">
        <v>91</v>
      </c>
      <c r="G29" s="39">
        <v>24</v>
      </c>
      <c r="H29" s="40">
        <v>0</v>
      </c>
      <c r="I29" s="40">
        <f>ROUND(G29*H29,P4)</f>
        <v>0</v>
      </c>
      <c r="J29" s="35"/>
      <c r="O29" s="41">
        <f>I29*0.21</f>
        <v>0</v>
      </c>
      <c r="P29">
        <v>3</v>
      </c>
    </row>
    <row r="30" spans="1:10" ht="15">
      <c r="A30" s="35" t="s">
        <v>63</v>
      </c>
      <c r="B30" s="42"/>
      <c r="C30" s="43"/>
      <c r="D30" s="43"/>
      <c r="E30" s="46" t="s">
        <v>68</v>
      </c>
      <c r="F30" s="43"/>
      <c r="G30" s="43"/>
      <c r="H30" s="43"/>
      <c r="I30" s="43"/>
      <c r="J30" s="44"/>
    </row>
    <row r="31" spans="1:10" ht="15">
      <c r="A31" s="35" t="s">
        <v>65</v>
      </c>
      <c r="B31" s="42"/>
      <c r="C31" s="43"/>
      <c r="D31" s="43"/>
      <c r="E31" s="45" t="s">
        <v>682</v>
      </c>
      <c r="F31" s="43"/>
      <c r="G31" s="43"/>
      <c r="H31" s="43"/>
      <c r="I31" s="43"/>
      <c r="J31" s="44"/>
    </row>
    <row r="32" spans="1:10" ht="43.2">
      <c r="A32" s="35" t="s">
        <v>67</v>
      </c>
      <c r="B32" s="42"/>
      <c r="C32" s="43"/>
      <c r="D32" s="43"/>
      <c r="E32" s="37" t="s">
        <v>683</v>
      </c>
      <c r="F32" s="43"/>
      <c r="G32" s="43"/>
      <c r="H32" s="43"/>
      <c r="I32" s="43"/>
      <c r="J32" s="44"/>
    </row>
    <row r="33" spans="1:16" ht="15">
      <c r="A33" s="35" t="s">
        <v>58</v>
      </c>
      <c r="B33" s="35">
        <v>7</v>
      </c>
      <c r="C33" s="36" t="s">
        <v>684</v>
      </c>
      <c r="D33" s="35" t="s">
        <v>68</v>
      </c>
      <c r="E33" s="37" t="s">
        <v>685</v>
      </c>
      <c r="F33" s="38" t="s">
        <v>91</v>
      </c>
      <c r="G33" s="39">
        <v>1</v>
      </c>
      <c r="H33" s="40">
        <v>0</v>
      </c>
      <c r="I33" s="40">
        <f>ROUND(G33*H33,P4)</f>
        <v>0</v>
      </c>
      <c r="J33" s="35"/>
      <c r="O33" s="41">
        <f>I33*0.21</f>
        <v>0</v>
      </c>
      <c r="P33">
        <v>3</v>
      </c>
    </row>
    <row r="34" spans="1:10" ht="15">
      <c r="A34" s="35" t="s">
        <v>63</v>
      </c>
      <c r="B34" s="42"/>
      <c r="C34" s="43"/>
      <c r="D34" s="43"/>
      <c r="E34" s="46" t="s">
        <v>68</v>
      </c>
      <c r="F34" s="43"/>
      <c r="G34" s="43"/>
      <c r="H34" s="43"/>
      <c r="I34" s="43"/>
      <c r="J34" s="44"/>
    </row>
    <row r="35" spans="1:10" ht="15">
      <c r="A35" s="35" t="s">
        <v>65</v>
      </c>
      <c r="B35" s="42"/>
      <c r="C35" s="43"/>
      <c r="D35" s="43"/>
      <c r="E35" s="45" t="s">
        <v>686</v>
      </c>
      <c r="F35" s="43"/>
      <c r="G35" s="43"/>
      <c r="H35" s="43"/>
      <c r="I35" s="43"/>
      <c r="J35" s="44"/>
    </row>
    <row r="36" spans="1:10" ht="28.8">
      <c r="A36" s="35" t="s">
        <v>67</v>
      </c>
      <c r="B36" s="42"/>
      <c r="C36" s="43"/>
      <c r="D36" s="43"/>
      <c r="E36" s="37" t="s">
        <v>676</v>
      </c>
      <c r="F36" s="43"/>
      <c r="G36" s="43"/>
      <c r="H36" s="43"/>
      <c r="I36" s="43"/>
      <c r="J36" s="44"/>
    </row>
    <row r="37" spans="1:16" ht="28.8">
      <c r="A37" s="35" t="s">
        <v>58</v>
      </c>
      <c r="B37" s="35">
        <v>8</v>
      </c>
      <c r="C37" s="36" t="s">
        <v>649</v>
      </c>
      <c r="D37" s="35" t="s">
        <v>112</v>
      </c>
      <c r="E37" s="37" t="s">
        <v>687</v>
      </c>
      <c r="F37" s="38" t="s">
        <v>116</v>
      </c>
      <c r="G37" s="39">
        <v>1600</v>
      </c>
      <c r="H37" s="40">
        <v>0</v>
      </c>
      <c r="I37" s="40">
        <f>ROUND(G37*H37,P4)</f>
        <v>0</v>
      </c>
      <c r="J37" s="35"/>
      <c r="O37" s="41">
        <f>I37*0.21</f>
        <v>0</v>
      </c>
      <c r="P37">
        <v>3</v>
      </c>
    </row>
    <row r="38" spans="1:10" ht="15">
      <c r="A38" s="35" t="s">
        <v>63</v>
      </c>
      <c r="B38" s="42"/>
      <c r="C38" s="43"/>
      <c r="D38" s="43"/>
      <c r="E38" s="37" t="s">
        <v>688</v>
      </c>
      <c r="F38" s="43"/>
      <c r="G38" s="43"/>
      <c r="H38" s="43"/>
      <c r="I38" s="43"/>
      <c r="J38" s="44"/>
    </row>
    <row r="39" spans="1:10" ht="15">
      <c r="A39" s="35" t="s">
        <v>65</v>
      </c>
      <c r="B39" s="42"/>
      <c r="C39" s="43"/>
      <c r="D39" s="43"/>
      <c r="E39" s="45" t="s">
        <v>689</v>
      </c>
      <c r="F39" s="43"/>
      <c r="G39" s="43"/>
      <c r="H39" s="43"/>
      <c r="I39" s="43"/>
      <c r="J39" s="44"/>
    </row>
    <row r="40" spans="1:10" ht="43.2">
      <c r="A40" s="35" t="s">
        <v>67</v>
      </c>
      <c r="B40" s="42"/>
      <c r="C40" s="43"/>
      <c r="D40" s="43"/>
      <c r="E40" s="37" t="s">
        <v>690</v>
      </c>
      <c r="F40" s="43"/>
      <c r="G40" s="43"/>
      <c r="H40" s="43"/>
      <c r="I40" s="43"/>
      <c r="J40" s="44"/>
    </row>
    <row r="41" spans="1:16" ht="28.8">
      <c r="A41" s="35" t="s">
        <v>58</v>
      </c>
      <c r="B41" s="35">
        <v>9</v>
      </c>
      <c r="C41" s="36" t="s">
        <v>649</v>
      </c>
      <c r="D41" s="35" t="s">
        <v>574</v>
      </c>
      <c r="E41" s="37" t="s">
        <v>687</v>
      </c>
      <c r="F41" s="38" t="s">
        <v>116</v>
      </c>
      <c r="G41" s="39">
        <v>50</v>
      </c>
      <c r="H41" s="40">
        <v>0</v>
      </c>
      <c r="I41" s="40">
        <f>ROUND(G41*H41,P4)</f>
        <v>0</v>
      </c>
      <c r="J41" s="35"/>
      <c r="O41" s="41">
        <f>I41*0.21</f>
        <v>0</v>
      </c>
      <c r="P41">
        <v>3</v>
      </c>
    </row>
    <row r="42" spans="1:10" ht="15">
      <c r="A42" s="35" t="s">
        <v>63</v>
      </c>
      <c r="B42" s="42"/>
      <c r="C42" s="43"/>
      <c r="D42" s="43"/>
      <c r="E42" s="37" t="s">
        <v>691</v>
      </c>
      <c r="F42" s="43"/>
      <c r="G42" s="43"/>
      <c r="H42" s="43"/>
      <c r="I42" s="43"/>
      <c r="J42" s="44"/>
    </row>
    <row r="43" spans="1:10" ht="15">
      <c r="A43" s="35" t="s">
        <v>65</v>
      </c>
      <c r="B43" s="42"/>
      <c r="C43" s="43"/>
      <c r="D43" s="43"/>
      <c r="E43" s="45" t="s">
        <v>692</v>
      </c>
      <c r="F43" s="43"/>
      <c r="G43" s="43"/>
      <c r="H43" s="43"/>
      <c r="I43" s="43"/>
      <c r="J43" s="44"/>
    </row>
    <row r="44" spans="1:10" ht="43.2">
      <c r="A44" s="35" t="s">
        <v>67</v>
      </c>
      <c r="B44" s="42"/>
      <c r="C44" s="43"/>
      <c r="D44" s="43"/>
      <c r="E44" s="37" t="s">
        <v>690</v>
      </c>
      <c r="F44" s="43"/>
      <c r="G44" s="43"/>
      <c r="H44" s="43"/>
      <c r="I44" s="43"/>
      <c r="J44" s="44"/>
    </row>
    <row r="45" spans="1:16" ht="15">
      <c r="A45" s="35" t="s">
        <v>58</v>
      </c>
      <c r="B45" s="35">
        <v>10</v>
      </c>
      <c r="C45" s="36" t="s">
        <v>693</v>
      </c>
      <c r="D45" s="35" t="s">
        <v>68</v>
      </c>
      <c r="E45" s="37" t="s">
        <v>694</v>
      </c>
      <c r="F45" s="38" t="s">
        <v>116</v>
      </c>
      <c r="G45" s="39">
        <v>1600</v>
      </c>
      <c r="H45" s="40">
        <v>0</v>
      </c>
      <c r="I45" s="40">
        <f>ROUND(G45*H45,P4)</f>
        <v>0</v>
      </c>
      <c r="J45" s="35"/>
      <c r="O45" s="41">
        <f>I45*0.21</f>
        <v>0</v>
      </c>
      <c r="P45">
        <v>3</v>
      </c>
    </row>
    <row r="46" spans="1:10" ht="15">
      <c r="A46" s="35" t="s">
        <v>63</v>
      </c>
      <c r="B46" s="42"/>
      <c r="C46" s="43"/>
      <c r="D46" s="43"/>
      <c r="E46" s="46" t="s">
        <v>68</v>
      </c>
      <c r="F46" s="43"/>
      <c r="G46" s="43"/>
      <c r="H46" s="43"/>
      <c r="I46" s="43"/>
      <c r="J46" s="44"/>
    </row>
    <row r="47" spans="1:10" ht="15">
      <c r="A47" s="35" t="s">
        <v>65</v>
      </c>
      <c r="B47" s="42"/>
      <c r="C47" s="43"/>
      <c r="D47" s="43"/>
      <c r="E47" s="45" t="s">
        <v>689</v>
      </c>
      <c r="F47" s="43"/>
      <c r="G47" s="43"/>
      <c r="H47" s="43"/>
      <c r="I47" s="43"/>
      <c r="J47" s="44"/>
    </row>
    <row r="48" spans="1:10" ht="43.2">
      <c r="A48" s="35" t="s">
        <v>67</v>
      </c>
      <c r="B48" s="47"/>
      <c r="C48" s="48"/>
      <c r="D48" s="48"/>
      <c r="E48" s="37" t="s">
        <v>690</v>
      </c>
      <c r="F48" s="48"/>
      <c r="G48" s="48"/>
      <c r="H48" s="48"/>
      <c r="I48" s="48"/>
      <c r="J48"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14.xml><?xml version="1.0" encoding="utf-8"?>
<worksheet xmlns="http://schemas.openxmlformats.org/spreadsheetml/2006/main" xmlns:r="http://schemas.openxmlformats.org/officeDocument/2006/relationships">
  <sheetPr>
    <pageSetUpPr fitToPage="1"/>
  </sheetPr>
  <dimension ref="A1:P36"/>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35</v>
      </c>
      <c r="I3" s="23">
        <f>SUMIFS(I8:I36,A8:A36,"SD")</f>
        <v>0</v>
      </c>
      <c r="J3" s="17"/>
      <c r="O3">
        <v>0</v>
      </c>
      <c r="P3">
        <v>2</v>
      </c>
    </row>
    <row r="4" spans="1:16" ht="15">
      <c r="A4" s="3" t="s">
        <v>42</v>
      </c>
      <c r="B4" s="18" t="s">
        <v>43</v>
      </c>
      <c r="C4" s="19" t="s">
        <v>35</v>
      </c>
      <c r="D4" s="20"/>
      <c r="E4" s="21" t="s">
        <v>36</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124</v>
      </c>
      <c r="D8" s="32"/>
      <c r="E8" s="29" t="s">
        <v>125</v>
      </c>
      <c r="F8" s="32"/>
      <c r="G8" s="32"/>
      <c r="H8" s="32"/>
      <c r="I8" s="33">
        <f>SUMIFS(I9:I36,A9:A36,"P")</f>
        <v>0</v>
      </c>
      <c r="J8" s="34"/>
    </row>
    <row r="9" spans="1:16" ht="15">
      <c r="A9" s="35" t="s">
        <v>58</v>
      </c>
      <c r="B9" s="35">
        <v>1</v>
      </c>
      <c r="C9" s="36" t="s">
        <v>662</v>
      </c>
      <c r="D9" s="35" t="s">
        <v>68</v>
      </c>
      <c r="E9" s="37" t="s">
        <v>663</v>
      </c>
      <c r="F9" s="38" t="s">
        <v>91</v>
      </c>
      <c r="G9" s="39">
        <v>10</v>
      </c>
      <c r="H9" s="40">
        <v>0</v>
      </c>
      <c r="I9" s="40">
        <f>ROUND(G9*H9,P4)</f>
        <v>0</v>
      </c>
      <c r="J9" s="35"/>
      <c r="O9" s="41">
        <f>I9*0.21</f>
        <v>0</v>
      </c>
      <c r="P9">
        <v>3</v>
      </c>
    </row>
    <row r="10" spans="1:10" ht="15">
      <c r="A10" s="35" t="s">
        <v>63</v>
      </c>
      <c r="B10" s="42"/>
      <c r="C10" s="43"/>
      <c r="D10" s="43"/>
      <c r="E10" s="46" t="s">
        <v>68</v>
      </c>
      <c r="F10" s="43"/>
      <c r="G10" s="43"/>
      <c r="H10" s="43"/>
      <c r="I10" s="43"/>
      <c r="J10" s="44"/>
    </row>
    <row r="11" spans="1:10" ht="15">
      <c r="A11" s="35" t="s">
        <v>65</v>
      </c>
      <c r="B11" s="42"/>
      <c r="C11" s="43"/>
      <c r="D11" s="43"/>
      <c r="E11" s="45" t="s">
        <v>695</v>
      </c>
      <c r="F11" s="43"/>
      <c r="G11" s="43"/>
      <c r="H11" s="43"/>
      <c r="I11" s="43"/>
      <c r="J11" s="44"/>
    </row>
    <row r="12" spans="1:10" ht="57.6">
      <c r="A12" s="35" t="s">
        <v>67</v>
      </c>
      <c r="B12" s="42"/>
      <c r="C12" s="43"/>
      <c r="D12" s="43"/>
      <c r="E12" s="37" t="s">
        <v>665</v>
      </c>
      <c r="F12" s="43"/>
      <c r="G12" s="43"/>
      <c r="H12" s="43"/>
      <c r="I12" s="43"/>
      <c r="J12" s="44"/>
    </row>
    <row r="13" spans="1:16" ht="28.8">
      <c r="A13" s="35" t="s">
        <v>58</v>
      </c>
      <c r="B13" s="35">
        <v>2</v>
      </c>
      <c r="C13" s="36" t="s">
        <v>673</v>
      </c>
      <c r="D13" s="35" t="s">
        <v>68</v>
      </c>
      <c r="E13" s="37" t="s">
        <v>674</v>
      </c>
      <c r="F13" s="38" t="s">
        <v>91</v>
      </c>
      <c r="G13" s="39">
        <v>17</v>
      </c>
      <c r="H13" s="40">
        <v>0</v>
      </c>
      <c r="I13" s="40">
        <f>ROUND(G13*H13,P4)</f>
        <v>0</v>
      </c>
      <c r="J13" s="35"/>
      <c r="O13" s="41">
        <f>I13*0.21</f>
        <v>0</v>
      </c>
      <c r="P13">
        <v>3</v>
      </c>
    </row>
    <row r="14" spans="1:10" ht="15">
      <c r="A14" s="35" t="s">
        <v>63</v>
      </c>
      <c r="B14" s="42"/>
      <c r="C14" s="43"/>
      <c r="D14" s="43"/>
      <c r="E14" s="46" t="s">
        <v>68</v>
      </c>
      <c r="F14" s="43"/>
      <c r="G14" s="43"/>
      <c r="H14" s="43"/>
      <c r="I14" s="43"/>
      <c r="J14" s="44"/>
    </row>
    <row r="15" spans="1:10" ht="43.2">
      <c r="A15" s="35" t="s">
        <v>65</v>
      </c>
      <c r="B15" s="42"/>
      <c r="C15" s="43"/>
      <c r="D15" s="43"/>
      <c r="E15" s="45" t="s">
        <v>696</v>
      </c>
      <c r="F15" s="43"/>
      <c r="G15" s="43"/>
      <c r="H15" s="43"/>
      <c r="I15" s="43"/>
      <c r="J15" s="44"/>
    </row>
    <row r="16" spans="1:10" ht="28.8">
      <c r="A16" s="35" t="s">
        <v>67</v>
      </c>
      <c r="B16" s="42"/>
      <c r="C16" s="43"/>
      <c r="D16" s="43"/>
      <c r="E16" s="37" t="s">
        <v>676</v>
      </c>
      <c r="F16" s="43"/>
      <c r="G16" s="43"/>
      <c r="H16" s="43"/>
      <c r="I16" s="43"/>
      <c r="J16" s="44"/>
    </row>
    <row r="17" spans="1:16" ht="28.8">
      <c r="A17" s="35" t="s">
        <v>58</v>
      </c>
      <c r="B17" s="35">
        <v>3</v>
      </c>
      <c r="C17" s="36" t="s">
        <v>680</v>
      </c>
      <c r="D17" s="35" t="s">
        <v>68</v>
      </c>
      <c r="E17" s="37" t="s">
        <v>681</v>
      </c>
      <c r="F17" s="38" t="s">
        <v>91</v>
      </c>
      <c r="G17" s="39">
        <v>8</v>
      </c>
      <c r="H17" s="40">
        <v>0</v>
      </c>
      <c r="I17" s="40">
        <f>ROUND(G17*H17,P4)</f>
        <v>0</v>
      </c>
      <c r="J17" s="35"/>
      <c r="O17" s="41">
        <f>I17*0.21</f>
        <v>0</v>
      </c>
      <c r="P17">
        <v>3</v>
      </c>
    </row>
    <row r="18" spans="1:10" ht="15">
      <c r="A18" s="35" t="s">
        <v>63</v>
      </c>
      <c r="B18" s="42"/>
      <c r="C18" s="43"/>
      <c r="D18" s="43"/>
      <c r="E18" s="46" t="s">
        <v>68</v>
      </c>
      <c r="F18" s="43"/>
      <c r="G18" s="43"/>
      <c r="H18" s="43"/>
      <c r="I18" s="43"/>
      <c r="J18" s="44"/>
    </row>
    <row r="19" spans="1:10" ht="15">
      <c r="A19" s="35" t="s">
        <v>65</v>
      </c>
      <c r="B19" s="42"/>
      <c r="C19" s="43"/>
      <c r="D19" s="43"/>
      <c r="E19" s="45" t="s">
        <v>697</v>
      </c>
      <c r="F19" s="43"/>
      <c r="G19" s="43"/>
      <c r="H19" s="43"/>
      <c r="I19" s="43"/>
      <c r="J19" s="44"/>
    </row>
    <row r="20" spans="1:10" ht="43.2">
      <c r="A20" s="35" t="s">
        <v>67</v>
      </c>
      <c r="B20" s="42"/>
      <c r="C20" s="43"/>
      <c r="D20" s="43"/>
      <c r="E20" s="37" t="s">
        <v>683</v>
      </c>
      <c r="F20" s="43"/>
      <c r="G20" s="43"/>
      <c r="H20" s="43"/>
      <c r="I20" s="43"/>
      <c r="J20" s="44"/>
    </row>
    <row r="21" spans="1:16" ht="28.8">
      <c r="A21" s="35" t="s">
        <v>58</v>
      </c>
      <c r="B21" s="35">
        <v>4</v>
      </c>
      <c r="C21" s="36" t="s">
        <v>649</v>
      </c>
      <c r="D21" s="35" t="s">
        <v>112</v>
      </c>
      <c r="E21" s="37" t="s">
        <v>687</v>
      </c>
      <c r="F21" s="38" t="s">
        <v>116</v>
      </c>
      <c r="G21" s="39">
        <v>1645</v>
      </c>
      <c r="H21" s="40">
        <v>0</v>
      </c>
      <c r="I21" s="40">
        <f>ROUND(G21*H21,P4)</f>
        <v>0</v>
      </c>
      <c r="J21" s="35"/>
      <c r="O21" s="41">
        <f>I21*0.21</f>
        <v>0</v>
      </c>
      <c r="P21">
        <v>3</v>
      </c>
    </row>
    <row r="22" spans="1:10" ht="15">
      <c r="A22" s="35" t="s">
        <v>63</v>
      </c>
      <c r="B22" s="42"/>
      <c r="C22" s="43"/>
      <c r="D22" s="43"/>
      <c r="E22" s="37" t="s">
        <v>688</v>
      </c>
      <c r="F22" s="43"/>
      <c r="G22" s="43"/>
      <c r="H22" s="43"/>
      <c r="I22" s="43"/>
      <c r="J22" s="44"/>
    </row>
    <row r="23" spans="1:10" ht="15">
      <c r="A23" s="35" t="s">
        <v>65</v>
      </c>
      <c r="B23" s="42"/>
      <c r="C23" s="43"/>
      <c r="D23" s="43"/>
      <c r="E23" s="45" t="s">
        <v>698</v>
      </c>
      <c r="F23" s="43"/>
      <c r="G23" s="43"/>
      <c r="H23" s="43"/>
      <c r="I23" s="43"/>
      <c r="J23" s="44"/>
    </row>
    <row r="24" spans="1:10" ht="43.2">
      <c r="A24" s="35" t="s">
        <v>67</v>
      </c>
      <c r="B24" s="42"/>
      <c r="C24" s="43"/>
      <c r="D24" s="43"/>
      <c r="E24" s="37" t="s">
        <v>690</v>
      </c>
      <c r="F24" s="43"/>
      <c r="G24" s="43"/>
      <c r="H24" s="43"/>
      <c r="I24" s="43"/>
      <c r="J24" s="44"/>
    </row>
    <row r="25" spans="1:16" ht="28.8">
      <c r="A25" s="35" t="s">
        <v>58</v>
      </c>
      <c r="B25" s="35">
        <v>5</v>
      </c>
      <c r="C25" s="36" t="s">
        <v>649</v>
      </c>
      <c r="D25" s="35" t="s">
        <v>574</v>
      </c>
      <c r="E25" s="37" t="s">
        <v>687</v>
      </c>
      <c r="F25" s="38" t="s">
        <v>116</v>
      </c>
      <c r="G25" s="39">
        <v>50</v>
      </c>
      <c r="H25" s="40">
        <v>0</v>
      </c>
      <c r="I25" s="40">
        <f>ROUND(G25*H25,P4)</f>
        <v>0</v>
      </c>
      <c r="J25" s="35"/>
      <c r="O25" s="41">
        <f>I25*0.21</f>
        <v>0</v>
      </c>
      <c r="P25">
        <v>3</v>
      </c>
    </row>
    <row r="26" spans="1:10" ht="15">
      <c r="A26" s="35" t="s">
        <v>63</v>
      </c>
      <c r="B26" s="42"/>
      <c r="C26" s="43"/>
      <c r="D26" s="43"/>
      <c r="E26" s="37" t="s">
        <v>691</v>
      </c>
      <c r="F26" s="43"/>
      <c r="G26" s="43"/>
      <c r="H26" s="43"/>
      <c r="I26" s="43"/>
      <c r="J26" s="44"/>
    </row>
    <row r="27" spans="1:10" ht="15">
      <c r="A27" s="35" t="s">
        <v>65</v>
      </c>
      <c r="B27" s="42"/>
      <c r="C27" s="43"/>
      <c r="D27" s="43"/>
      <c r="E27" s="45" t="s">
        <v>692</v>
      </c>
      <c r="F27" s="43"/>
      <c r="G27" s="43"/>
      <c r="H27" s="43"/>
      <c r="I27" s="43"/>
      <c r="J27" s="44"/>
    </row>
    <row r="28" spans="1:10" ht="43.2">
      <c r="A28" s="35" t="s">
        <v>67</v>
      </c>
      <c r="B28" s="42"/>
      <c r="C28" s="43"/>
      <c r="D28" s="43"/>
      <c r="E28" s="37" t="s">
        <v>690</v>
      </c>
      <c r="F28" s="43"/>
      <c r="G28" s="43"/>
      <c r="H28" s="43"/>
      <c r="I28" s="43"/>
      <c r="J28" s="44"/>
    </row>
    <row r="29" spans="1:16" ht="28.8">
      <c r="A29" s="35" t="s">
        <v>58</v>
      </c>
      <c r="B29" s="35">
        <v>6</v>
      </c>
      <c r="C29" s="36" t="s">
        <v>699</v>
      </c>
      <c r="D29" s="35" t="s">
        <v>68</v>
      </c>
      <c r="E29" s="37" t="s">
        <v>700</v>
      </c>
      <c r="F29" s="38" t="s">
        <v>116</v>
      </c>
      <c r="G29" s="39">
        <v>1645</v>
      </c>
      <c r="H29" s="40">
        <v>0</v>
      </c>
      <c r="I29" s="40">
        <f>ROUND(G29*H29,P4)</f>
        <v>0</v>
      </c>
      <c r="J29" s="35"/>
      <c r="O29" s="41">
        <f>I29*0.21</f>
        <v>0</v>
      </c>
      <c r="P29">
        <v>3</v>
      </c>
    </row>
    <row r="30" spans="1:10" ht="15">
      <c r="A30" s="35" t="s">
        <v>63</v>
      </c>
      <c r="B30" s="42"/>
      <c r="C30" s="43"/>
      <c r="D30" s="43"/>
      <c r="E30" s="46" t="s">
        <v>68</v>
      </c>
      <c r="F30" s="43"/>
      <c r="G30" s="43"/>
      <c r="H30" s="43"/>
      <c r="I30" s="43"/>
      <c r="J30" s="44"/>
    </row>
    <row r="31" spans="1:10" ht="15">
      <c r="A31" s="35" t="s">
        <v>65</v>
      </c>
      <c r="B31" s="42"/>
      <c r="C31" s="43"/>
      <c r="D31" s="43"/>
      <c r="E31" s="45" t="s">
        <v>701</v>
      </c>
      <c r="F31" s="43"/>
      <c r="G31" s="43"/>
      <c r="H31" s="43"/>
      <c r="I31" s="43"/>
      <c r="J31" s="44"/>
    </row>
    <row r="32" spans="1:10" ht="43.2">
      <c r="A32" s="35" t="s">
        <v>67</v>
      </c>
      <c r="B32" s="42"/>
      <c r="C32" s="43"/>
      <c r="D32" s="43"/>
      <c r="E32" s="37" t="s">
        <v>690</v>
      </c>
      <c r="F32" s="43"/>
      <c r="G32" s="43"/>
      <c r="H32" s="43"/>
      <c r="I32" s="43"/>
      <c r="J32" s="44"/>
    </row>
    <row r="33" spans="1:16" ht="15">
      <c r="A33" s="35" t="s">
        <v>58</v>
      </c>
      <c r="B33" s="35">
        <v>7</v>
      </c>
      <c r="C33" s="36" t="s">
        <v>702</v>
      </c>
      <c r="D33" s="35" t="s">
        <v>68</v>
      </c>
      <c r="E33" s="37" t="s">
        <v>703</v>
      </c>
      <c r="F33" s="38" t="s">
        <v>116</v>
      </c>
      <c r="G33" s="39">
        <v>6</v>
      </c>
      <c r="H33" s="40">
        <v>0</v>
      </c>
      <c r="I33" s="40">
        <f>ROUND(G33*H33,P4)</f>
        <v>0</v>
      </c>
      <c r="J33" s="35"/>
      <c r="O33" s="41">
        <f>I33*0.21</f>
        <v>0</v>
      </c>
      <c r="P33">
        <v>3</v>
      </c>
    </row>
    <row r="34" spans="1:10" ht="15">
      <c r="A34" s="35" t="s">
        <v>63</v>
      </c>
      <c r="B34" s="42"/>
      <c r="C34" s="43"/>
      <c r="D34" s="43"/>
      <c r="E34" s="46" t="s">
        <v>68</v>
      </c>
      <c r="F34" s="43"/>
      <c r="G34" s="43"/>
      <c r="H34" s="43"/>
      <c r="I34" s="43"/>
      <c r="J34" s="44"/>
    </row>
    <row r="35" spans="1:10" ht="15">
      <c r="A35" s="35" t="s">
        <v>65</v>
      </c>
      <c r="B35" s="42"/>
      <c r="C35" s="43"/>
      <c r="D35" s="43"/>
      <c r="E35" s="45" t="s">
        <v>704</v>
      </c>
      <c r="F35" s="43"/>
      <c r="G35" s="43"/>
      <c r="H35" s="43"/>
      <c r="I35" s="43"/>
      <c r="J35" s="44"/>
    </row>
    <row r="36" spans="1:10" ht="144">
      <c r="A36" s="35" t="s">
        <v>67</v>
      </c>
      <c r="B36" s="47"/>
      <c r="C36" s="48"/>
      <c r="D36" s="48"/>
      <c r="E36" s="37" t="s">
        <v>705</v>
      </c>
      <c r="F36" s="48"/>
      <c r="G36" s="48"/>
      <c r="H36" s="48"/>
      <c r="I36" s="48"/>
      <c r="J36"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15.xml><?xml version="1.0" encoding="utf-8"?>
<worksheet xmlns="http://schemas.openxmlformats.org/spreadsheetml/2006/main" xmlns:r="http://schemas.openxmlformats.org/officeDocument/2006/relationships">
  <dimension ref="A1:D27"/>
  <sheetViews>
    <sheetView showGridLines="0" workbookViewId="0" topLeftCell="A1"/>
  </sheetViews>
  <sheetFormatPr defaultColWidth="9.140625" defaultRowHeight="15"/>
  <cols>
    <col min="1" max="1" width="8.8515625" style="53" hidden="1" customWidth="1"/>
    <col min="2" max="2" width="9.421875" style="53" customWidth="1"/>
    <col min="3" max="3" width="94.421875" style="53" customWidth="1"/>
    <col min="4" max="4" width="22.00390625" style="53" customWidth="1"/>
    <col min="5" max="16384" width="8.8515625" style="53" customWidth="1"/>
  </cols>
  <sheetData>
    <row r="1" spans="1:4" ht="15">
      <c r="A1" s="54" t="s">
        <v>0</v>
      </c>
      <c r="B1" s="55"/>
      <c r="C1" s="55" t="s">
        <v>1</v>
      </c>
      <c r="D1" s="55"/>
    </row>
    <row r="2" spans="1:4" ht="15">
      <c r="A2" s="54"/>
      <c r="B2" s="55"/>
      <c r="C2" s="4" t="s">
        <v>706</v>
      </c>
      <c r="D2" s="55"/>
    </row>
    <row r="3" spans="1:4" ht="15">
      <c r="A3" s="55"/>
      <c r="B3" s="55"/>
      <c r="C3" s="55"/>
      <c r="D3" s="55"/>
    </row>
    <row r="4" spans="1:4" ht="21">
      <c r="A4" s="55"/>
      <c r="B4" s="55"/>
      <c r="C4" s="4" t="s">
        <v>3</v>
      </c>
      <c r="D4" s="55"/>
    </row>
    <row r="5" spans="1:4" ht="15">
      <c r="A5" s="55"/>
      <c r="B5" s="55"/>
      <c r="C5" s="55"/>
      <c r="D5" s="55"/>
    </row>
    <row r="6" spans="2:4" ht="15">
      <c r="B6" s="56" t="s">
        <v>707</v>
      </c>
      <c r="C6" s="56" t="s">
        <v>7</v>
      </c>
      <c r="D6" s="56" t="s">
        <v>708</v>
      </c>
    </row>
    <row r="7" spans="1:4" ht="25.5" customHeight="1">
      <c r="A7" s="53" t="s">
        <v>709</v>
      </c>
      <c r="B7" s="57" t="s">
        <v>15</v>
      </c>
      <c r="C7" s="58" t="s">
        <v>16</v>
      </c>
      <c r="D7" s="59"/>
    </row>
    <row r="8" spans="1:4" ht="15">
      <c r="A8" s="53" t="s">
        <v>710</v>
      </c>
      <c r="B8" s="60" t="s">
        <v>177</v>
      </c>
      <c r="C8" s="61" t="s">
        <v>711</v>
      </c>
      <c r="D8" s="62">
        <v>416.75</v>
      </c>
    </row>
    <row r="9" spans="1:4" ht="15">
      <c r="A9" s="63" t="s">
        <v>65</v>
      </c>
      <c r="B9" s="64"/>
      <c r="C9" s="65" t="s">
        <v>712</v>
      </c>
      <c r="D9" s="66">
        <v>416.75</v>
      </c>
    </row>
    <row r="10" spans="1:4" ht="15">
      <c r="A10" s="53" t="s">
        <v>710</v>
      </c>
      <c r="B10" s="60" t="s">
        <v>214</v>
      </c>
      <c r="C10" s="61" t="s">
        <v>713</v>
      </c>
      <c r="D10" s="62">
        <v>58.5</v>
      </c>
    </row>
    <row r="11" spans="1:4" ht="15">
      <c r="A11" s="63" t="s">
        <v>65</v>
      </c>
      <c r="B11" s="64"/>
      <c r="C11" s="67" t="s">
        <v>714</v>
      </c>
      <c r="D11" s="68">
        <v>58.5</v>
      </c>
    </row>
    <row r="12" spans="1:4" ht="25.5" customHeight="1">
      <c r="A12" s="53" t="s">
        <v>709</v>
      </c>
      <c r="B12" s="57" t="s">
        <v>17</v>
      </c>
      <c r="C12" s="69" t="s">
        <v>18</v>
      </c>
      <c r="D12" s="70"/>
    </row>
    <row r="13" spans="1:4" ht="15">
      <c r="A13" s="53" t="s">
        <v>710</v>
      </c>
      <c r="B13" s="60" t="s">
        <v>214</v>
      </c>
      <c r="C13" s="61" t="s">
        <v>713</v>
      </c>
      <c r="D13" s="62">
        <v>15</v>
      </c>
    </row>
    <row r="14" spans="1:4" ht="15">
      <c r="A14" s="63" t="s">
        <v>65</v>
      </c>
      <c r="B14" s="64"/>
      <c r="C14" s="67" t="s">
        <v>715</v>
      </c>
      <c r="D14" s="68">
        <v>15</v>
      </c>
    </row>
    <row r="15" spans="1:4" ht="25.5" customHeight="1">
      <c r="A15" s="53" t="s">
        <v>709</v>
      </c>
      <c r="B15" s="57" t="s">
        <v>19</v>
      </c>
      <c r="C15" s="69" t="s">
        <v>20</v>
      </c>
      <c r="D15" s="70"/>
    </row>
    <row r="16" spans="1:4" ht="15">
      <c r="A16" s="53" t="s">
        <v>710</v>
      </c>
      <c r="B16" s="60" t="s">
        <v>214</v>
      </c>
      <c r="C16" s="61"/>
      <c r="D16" s="62">
        <v>13.35</v>
      </c>
    </row>
    <row r="17" spans="1:4" ht="15">
      <c r="A17" s="63" t="s">
        <v>65</v>
      </c>
      <c r="B17" s="64"/>
      <c r="C17" s="67" t="s">
        <v>716</v>
      </c>
      <c r="D17" s="68">
        <v>13.35</v>
      </c>
    </row>
    <row r="18" spans="1:4" ht="25.5" customHeight="1">
      <c r="A18" s="53" t="s">
        <v>709</v>
      </c>
      <c r="B18" s="57" t="s">
        <v>21</v>
      </c>
      <c r="C18" s="69" t="s">
        <v>22</v>
      </c>
      <c r="D18" s="70"/>
    </row>
    <row r="19" spans="1:4" ht="15">
      <c r="A19" s="53" t="s">
        <v>717</v>
      </c>
      <c r="B19" s="71" t="s">
        <v>214</v>
      </c>
      <c r="C19" s="61" t="s">
        <v>713</v>
      </c>
      <c r="D19" s="62">
        <v>10</v>
      </c>
    </row>
    <row r="20" spans="1:4" ht="15">
      <c r="A20" s="63" t="s">
        <v>65</v>
      </c>
      <c r="B20" s="64"/>
      <c r="C20" s="67" t="s">
        <v>718</v>
      </c>
      <c r="D20" s="68">
        <v>10</v>
      </c>
    </row>
    <row r="21" spans="1:4" ht="25.5" customHeight="1">
      <c r="A21" s="53" t="s">
        <v>709</v>
      </c>
      <c r="B21" s="57" t="s">
        <v>27</v>
      </c>
      <c r="C21" s="69" t="s">
        <v>28</v>
      </c>
      <c r="D21" s="70"/>
    </row>
    <row r="22" spans="1:4" ht="15">
      <c r="A22" s="53" t="s">
        <v>710</v>
      </c>
      <c r="B22" s="60" t="s">
        <v>537</v>
      </c>
      <c r="C22" s="61" t="s">
        <v>719</v>
      </c>
      <c r="D22" s="62">
        <v>4851</v>
      </c>
    </row>
    <row r="23" spans="1:4" ht="15">
      <c r="A23" s="63" t="s">
        <v>65</v>
      </c>
      <c r="B23" s="64"/>
      <c r="C23" s="67" t="s">
        <v>720</v>
      </c>
      <c r="D23" s="68"/>
    </row>
    <row r="24" spans="1:4" ht="15">
      <c r="A24" s="63" t="s">
        <v>65</v>
      </c>
      <c r="B24" s="64"/>
      <c r="C24" s="65" t="s">
        <v>721</v>
      </c>
      <c r="D24" s="66">
        <v>4851</v>
      </c>
    </row>
    <row r="25" spans="1:4" ht="15">
      <c r="A25" s="53" t="s">
        <v>717</v>
      </c>
      <c r="B25" s="71" t="s">
        <v>722</v>
      </c>
      <c r="C25" s="61" t="s">
        <v>719</v>
      </c>
      <c r="D25" s="62">
        <v>4851</v>
      </c>
    </row>
    <row r="26" spans="1:4" ht="15">
      <c r="A26" s="63" t="s">
        <v>65</v>
      </c>
      <c r="B26" s="64"/>
      <c r="C26" s="67" t="s">
        <v>720</v>
      </c>
      <c r="D26" s="68"/>
    </row>
    <row r="27" spans="1:4" ht="15">
      <c r="A27" s="63" t="s">
        <v>65</v>
      </c>
      <c r="B27" s="72"/>
      <c r="C27" s="73" t="s">
        <v>721</v>
      </c>
      <c r="D27" s="74">
        <v>4851</v>
      </c>
    </row>
  </sheetData>
  <mergeCells count="2">
    <mergeCell ref="C2:C3"/>
    <mergeCell ref="C4:D4"/>
  </mergeCells>
  <hyperlinks>
    <hyperlink ref="B7" location="'SO 101'!C4" display="SO 101"/>
    <hyperlink ref="B8" location="'SO 101'!E26" display="12373"/>
    <hyperlink ref="B10" location="'SO 101'!E11" display="18220"/>
    <hyperlink ref="B12" location="'SO 102'!C4" display="SO 102"/>
    <hyperlink ref="B13" location="'SO 102'!E11" display="18220"/>
    <hyperlink ref="B15" location="'SO 103'!C4" display="SO 103"/>
    <hyperlink ref="B16" location="'SO 103'!E15" display="18220"/>
    <hyperlink ref="B18" location="'SO 104'!C4" display="SO 104"/>
    <hyperlink ref="B21" location="'SO 107'!C4" display="SO 107"/>
    <hyperlink ref="B22" location="'SO 107'!E64" display="18222"/>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11</v>
      </c>
      <c r="I3" s="23">
        <f>SUMIFS(I8:I52,A8:A52,"SD")</f>
        <v>0</v>
      </c>
      <c r="J3" s="17"/>
      <c r="O3">
        <v>0</v>
      </c>
      <c r="P3">
        <v>2</v>
      </c>
    </row>
    <row r="4" spans="1:16" ht="15">
      <c r="A4" s="3" t="s">
        <v>42</v>
      </c>
      <c r="B4" s="18" t="s">
        <v>43</v>
      </c>
      <c r="C4" s="19" t="s">
        <v>11</v>
      </c>
      <c r="D4" s="20"/>
      <c r="E4" s="21" t="s">
        <v>12</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SUMIFS(I9:I52,A9:A52,"P")</f>
        <v>0</v>
      </c>
      <c r="J8" s="34"/>
    </row>
    <row r="9" spans="1:16" ht="15">
      <c r="A9" s="35" t="s">
        <v>58</v>
      </c>
      <c r="B9" s="35">
        <v>1</v>
      </c>
      <c r="C9" s="36" t="s">
        <v>59</v>
      </c>
      <c r="D9" s="35" t="s">
        <v>60</v>
      </c>
      <c r="E9" s="37" t="s">
        <v>61</v>
      </c>
      <c r="F9" s="38" t="s">
        <v>62</v>
      </c>
      <c r="G9" s="39">
        <v>1</v>
      </c>
      <c r="H9" s="40">
        <v>0</v>
      </c>
      <c r="I9" s="40">
        <f>ROUND(G9*H9,P4)</f>
        <v>0</v>
      </c>
      <c r="J9" s="35"/>
      <c r="O9" s="41">
        <f>I9*0.21</f>
        <v>0</v>
      </c>
      <c r="P9">
        <v>3</v>
      </c>
    </row>
    <row r="10" spans="1:10" ht="43.2">
      <c r="A10" s="35" t="s">
        <v>63</v>
      </c>
      <c r="B10" s="42"/>
      <c r="C10" s="43"/>
      <c r="D10" s="43"/>
      <c r="E10" s="37" t="s">
        <v>64</v>
      </c>
      <c r="F10" s="43"/>
      <c r="G10" s="43"/>
      <c r="H10" s="43"/>
      <c r="I10" s="43"/>
      <c r="J10" s="44"/>
    </row>
    <row r="11" spans="1:10" ht="15">
      <c r="A11" s="35" t="s">
        <v>65</v>
      </c>
      <c r="B11" s="42"/>
      <c r="C11" s="43"/>
      <c r="D11" s="43"/>
      <c r="E11" s="45" t="s">
        <v>66</v>
      </c>
      <c r="F11" s="43"/>
      <c r="G11" s="43"/>
      <c r="H11" s="43"/>
      <c r="I11" s="43"/>
      <c r="J11" s="44"/>
    </row>
    <row r="12" spans="1:10" ht="15">
      <c r="A12" s="35" t="s">
        <v>67</v>
      </c>
      <c r="B12" s="42"/>
      <c r="C12" s="43"/>
      <c r="D12" s="43"/>
      <c r="E12" s="46" t="s">
        <v>68</v>
      </c>
      <c r="F12" s="43"/>
      <c r="G12" s="43"/>
      <c r="H12" s="43"/>
      <c r="I12" s="43"/>
      <c r="J12" s="44"/>
    </row>
    <row r="13" spans="1:16" ht="15">
      <c r="A13" s="35" t="s">
        <v>58</v>
      </c>
      <c r="B13" s="35">
        <v>2</v>
      </c>
      <c r="C13" s="36" t="s">
        <v>69</v>
      </c>
      <c r="D13" s="35" t="s">
        <v>60</v>
      </c>
      <c r="E13" s="37" t="s">
        <v>70</v>
      </c>
      <c r="F13" s="38" t="s">
        <v>62</v>
      </c>
      <c r="G13" s="39">
        <v>1</v>
      </c>
      <c r="H13" s="40">
        <v>0</v>
      </c>
      <c r="I13" s="40">
        <f>ROUND(G13*H13,P4)</f>
        <v>0</v>
      </c>
      <c r="J13" s="35"/>
      <c r="O13" s="41">
        <f>I13*0.21</f>
        <v>0</v>
      </c>
      <c r="P13">
        <v>3</v>
      </c>
    </row>
    <row r="14" spans="1:10" ht="15">
      <c r="A14" s="35" t="s">
        <v>63</v>
      </c>
      <c r="B14" s="42"/>
      <c r="C14" s="43"/>
      <c r="D14" s="43"/>
      <c r="E14" s="37" t="s">
        <v>71</v>
      </c>
      <c r="F14" s="43"/>
      <c r="G14" s="43"/>
      <c r="H14" s="43"/>
      <c r="I14" s="43"/>
      <c r="J14" s="44"/>
    </row>
    <row r="15" spans="1:10" ht="15">
      <c r="A15" s="35" t="s">
        <v>65</v>
      </c>
      <c r="B15" s="42"/>
      <c r="C15" s="43"/>
      <c r="D15" s="43"/>
      <c r="E15" s="45" t="s">
        <v>66</v>
      </c>
      <c r="F15" s="43"/>
      <c r="G15" s="43"/>
      <c r="H15" s="43"/>
      <c r="I15" s="43"/>
      <c r="J15" s="44"/>
    </row>
    <row r="16" spans="1:10" ht="15">
      <c r="A16" s="35" t="s">
        <v>67</v>
      </c>
      <c r="B16" s="42"/>
      <c r="C16" s="43"/>
      <c r="D16" s="43"/>
      <c r="E16" s="46" t="s">
        <v>68</v>
      </c>
      <c r="F16" s="43"/>
      <c r="G16" s="43"/>
      <c r="H16" s="43"/>
      <c r="I16" s="43"/>
      <c r="J16" s="44"/>
    </row>
    <row r="17" spans="1:16" ht="15">
      <c r="A17" s="35" t="s">
        <v>58</v>
      </c>
      <c r="B17" s="35">
        <v>3</v>
      </c>
      <c r="C17" s="36" t="s">
        <v>72</v>
      </c>
      <c r="D17" s="35" t="s">
        <v>60</v>
      </c>
      <c r="E17" s="37" t="s">
        <v>73</v>
      </c>
      <c r="F17" s="38" t="s">
        <v>62</v>
      </c>
      <c r="G17" s="39">
        <v>1</v>
      </c>
      <c r="H17" s="40">
        <v>0</v>
      </c>
      <c r="I17" s="40">
        <f>ROUND(G17*H17,P4)</f>
        <v>0</v>
      </c>
      <c r="J17" s="35"/>
      <c r="O17" s="41">
        <f>I17*0.21</f>
        <v>0</v>
      </c>
      <c r="P17">
        <v>3</v>
      </c>
    </row>
    <row r="18" spans="1:10" ht="28.8">
      <c r="A18" s="35" t="s">
        <v>63</v>
      </c>
      <c r="B18" s="42"/>
      <c r="C18" s="43"/>
      <c r="D18" s="43"/>
      <c r="E18" s="37" t="s">
        <v>74</v>
      </c>
      <c r="F18" s="43"/>
      <c r="G18" s="43"/>
      <c r="H18" s="43"/>
      <c r="I18" s="43"/>
      <c r="J18" s="44"/>
    </row>
    <row r="19" spans="1:10" ht="15">
      <c r="A19" s="35" t="s">
        <v>65</v>
      </c>
      <c r="B19" s="42"/>
      <c r="C19" s="43"/>
      <c r="D19" s="43"/>
      <c r="E19" s="45" t="s">
        <v>66</v>
      </c>
      <c r="F19" s="43"/>
      <c r="G19" s="43"/>
      <c r="H19" s="43"/>
      <c r="I19" s="43"/>
      <c r="J19" s="44"/>
    </row>
    <row r="20" spans="1:10" ht="15">
      <c r="A20" s="35" t="s">
        <v>67</v>
      </c>
      <c r="B20" s="42"/>
      <c r="C20" s="43"/>
      <c r="D20" s="43"/>
      <c r="E20" s="37" t="s">
        <v>75</v>
      </c>
      <c r="F20" s="43"/>
      <c r="G20" s="43"/>
      <c r="H20" s="43"/>
      <c r="I20" s="43"/>
      <c r="J20" s="44"/>
    </row>
    <row r="21" spans="1:16" ht="15">
      <c r="A21" s="35" t="s">
        <v>58</v>
      </c>
      <c r="B21" s="35">
        <v>4</v>
      </c>
      <c r="C21" s="36" t="s">
        <v>76</v>
      </c>
      <c r="D21" s="35" t="s">
        <v>60</v>
      </c>
      <c r="E21" s="37" t="s">
        <v>77</v>
      </c>
      <c r="F21" s="38" t="s">
        <v>62</v>
      </c>
      <c r="G21" s="39">
        <v>1</v>
      </c>
      <c r="H21" s="40">
        <v>0</v>
      </c>
      <c r="I21" s="40">
        <f>ROUND(G21*H21,P4)</f>
        <v>0</v>
      </c>
      <c r="J21" s="35"/>
      <c r="O21" s="41">
        <f>I21*0.21</f>
        <v>0</v>
      </c>
      <c r="P21">
        <v>3</v>
      </c>
    </row>
    <row r="22" spans="1:10" ht="15">
      <c r="A22" s="35" t="s">
        <v>63</v>
      </c>
      <c r="B22" s="42"/>
      <c r="C22" s="43"/>
      <c r="D22" s="43"/>
      <c r="E22" s="46" t="s">
        <v>68</v>
      </c>
      <c r="F22" s="43"/>
      <c r="G22" s="43"/>
      <c r="H22" s="43"/>
      <c r="I22" s="43"/>
      <c r="J22" s="44"/>
    </row>
    <row r="23" spans="1:10" ht="15">
      <c r="A23" s="35" t="s">
        <v>65</v>
      </c>
      <c r="B23" s="42"/>
      <c r="C23" s="43"/>
      <c r="D23" s="43"/>
      <c r="E23" s="45" t="s">
        <v>78</v>
      </c>
      <c r="F23" s="43"/>
      <c r="G23" s="43"/>
      <c r="H23" s="43"/>
      <c r="I23" s="43"/>
      <c r="J23" s="44"/>
    </row>
    <row r="24" spans="1:10" ht="15">
      <c r="A24" s="35" t="s">
        <v>67</v>
      </c>
      <c r="B24" s="42"/>
      <c r="C24" s="43"/>
      <c r="D24" s="43"/>
      <c r="E24" s="37" t="s">
        <v>79</v>
      </c>
      <c r="F24" s="43"/>
      <c r="G24" s="43"/>
      <c r="H24" s="43"/>
      <c r="I24" s="43"/>
      <c r="J24" s="44"/>
    </row>
    <row r="25" spans="1:16" ht="15">
      <c r="A25" s="35" t="s">
        <v>58</v>
      </c>
      <c r="B25" s="35">
        <v>5</v>
      </c>
      <c r="C25" s="36" t="s">
        <v>80</v>
      </c>
      <c r="D25" s="35" t="s">
        <v>60</v>
      </c>
      <c r="E25" s="37" t="s">
        <v>81</v>
      </c>
      <c r="F25" s="38" t="s">
        <v>62</v>
      </c>
      <c r="G25" s="39">
        <v>1</v>
      </c>
      <c r="H25" s="40">
        <v>0</v>
      </c>
      <c r="I25" s="40">
        <f>ROUND(G25*H25,P4)</f>
        <v>0</v>
      </c>
      <c r="J25" s="35"/>
      <c r="O25" s="41">
        <f>I25*0.21</f>
        <v>0</v>
      </c>
      <c r="P25">
        <v>3</v>
      </c>
    </row>
    <row r="26" spans="1:10" ht="15">
      <c r="A26" s="35" t="s">
        <v>63</v>
      </c>
      <c r="B26" s="42"/>
      <c r="C26" s="43"/>
      <c r="D26" s="43"/>
      <c r="E26" s="37" t="s">
        <v>82</v>
      </c>
      <c r="F26" s="43"/>
      <c r="G26" s="43"/>
      <c r="H26" s="43"/>
      <c r="I26" s="43"/>
      <c r="J26" s="44"/>
    </row>
    <row r="27" spans="1:10" ht="15">
      <c r="A27" s="35" t="s">
        <v>65</v>
      </c>
      <c r="B27" s="42"/>
      <c r="C27" s="43"/>
      <c r="D27" s="43"/>
      <c r="E27" s="45" t="s">
        <v>66</v>
      </c>
      <c r="F27" s="43"/>
      <c r="G27" s="43"/>
      <c r="H27" s="43"/>
      <c r="I27" s="43"/>
      <c r="J27" s="44"/>
    </row>
    <row r="28" spans="1:10" ht="15">
      <c r="A28" s="35" t="s">
        <v>67</v>
      </c>
      <c r="B28" s="42"/>
      <c r="C28" s="43"/>
      <c r="D28" s="43"/>
      <c r="E28" s="37" t="s">
        <v>83</v>
      </c>
      <c r="F28" s="43"/>
      <c r="G28" s="43"/>
      <c r="H28" s="43"/>
      <c r="I28" s="43"/>
      <c r="J28" s="44"/>
    </row>
    <row r="29" spans="1:16" ht="15">
      <c r="A29" s="35" t="s">
        <v>58</v>
      </c>
      <c r="B29" s="35">
        <v>6</v>
      </c>
      <c r="C29" s="36" t="s">
        <v>84</v>
      </c>
      <c r="D29" s="35" t="s">
        <v>60</v>
      </c>
      <c r="E29" s="37" t="s">
        <v>85</v>
      </c>
      <c r="F29" s="38" t="s">
        <v>86</v>
      </c>
      <c r="G29" s="39">
        <v>4</v>
      </c>
      <c r="H29" s="40">
        <v>0</v>
      </c>
      <c r="I29" s="40">
        <f>ROUND(G29*H29,P4)</f>
        <v>0</v>
      </c>
      <c r="J29" s="35"/>
      <c r="O29" s="41">
        <f>I29*0.21</f>
        <v>0</v>
      </c>
      <c r="P29">
        <v>3</v>
      </c>
    </row>
    <row r="30" spans="1:10" ht="15">
      <c r="A30" s="35" t="s">
        <v>63</v>
      </c>
      <c r="B30" s="42"/>
      <c r="C30" s="43"/>
      <c r="D30" s="43"/>
      <c r="E30" s="46" t="s">
        <v>68</v>
      </c>
      <c r="F30" s="43"/>
      <c r="G30" s="43"/>
      <c r="H30" s="43"/>
      <c r="I30" s="43"/>
      <c r="J30" s="44"/>
    </row>
    <row r="31" spans="1:10" ht="15">
      <c r="A31" s="35" t="s">
        <v>65</v>
      </c>
      <c r="B31" s="42"/>
      <c r="C31" s="43"/>
      <c r="D31" s="43"/>
      <c r="E31" s="45" t="s">
        <v>87</v>
      </c>
      <c r="F31" s="43"/>
      <c r="G31" s="43"/>
      <c r="H31" s="43"/>
      <c r="I31" s="43"/>
      <c r="J31" s="44"/>
    </row>
    <row r="32" spans="1:10" ht="15">
      <c r="A32" s="35" t="s">
        <v>67</v>
      </c>
      <c r="B32" s="42"/>
      <c r="C32" s="43"/>
      <c r="D32" s="43"/>
      <c r="E32" s="37" t="s">
        <v>88</v>
      </c>
      <c r="F32" s="43"/>
      <c r="G32" s="43"/>
      <c r="H32" s="43"/>
      <c r="I32" s="43"/>
      <c r="J32" s="44"/>
    </row>
    <row r="33" spans="1:16" ht="15">
      <c r="A33" s="35" t="s">
        <v>58</v>
      </c>
      <c r="B33" s="35">
        <v>7</v>
      </c>
      <c r="C33" s="36" t="s">
        <v>89</v>
      </c>
      <c r="D33" s="35" t="s">
        <v>60</v>
      </c>
      <c r="E33" s="37" t="s">
        <v>90</v>
      </c>
      <c r="F33" s="38" t="s">
        <v>91</v>
      </c>
      <c r="G33" s="39">
        <v>1</v>
      </c>
      <c r="H33" s="40">
        <v>0</v>
      </c>
      <c r="I33" s="40">
        <f>ROUND(G33*H33,P4)</f>
        <v>0</v>
      </c>
      <c r="J33" s="35"/>
      <c r="O33" s="41">
        <f>I33*0.21</f>
        <v>0</v>
      </c>
      <c r="P33">
        <v>3</v>
      </c>
    </row>
    <row r="34" spans="1:10" ht="15">
      <c r="A34" s="35" t="s">
        <v>63</v>
      </c>
      <c r="B34" s="42"/>
      <c r="C34" s="43"/>
      <c r="D34" s="43"/>
      <c r="E34" s="37" t="s">
        <v>92</v>
      </c>
      <c r="F34" s="43"/>
      <c r="G34" s="43"/>
      <c r="H34" s="43"/>
      <c r="I34" s="43"/>
      <c r="J34" s="44"/>
    </row>
    <row r="35" spans="1:10" ht="15">
      <c r="A35" s="35" t="s">
        <v>65</v>
      </c>
      <c r="B35" s="42"/>
      <c r="C35" s="43"/>
      <c r="D35" s="43"/>
      <c r="E35" s="45" t="s">
        <v>93</v>
      </c>
      <c r="F35" s="43"/>
      <c r="G35" s="43"/>
      <c r="H35" s="43"/>
      <c r="I35" s="43"/>
      <c r="J35" s="44"/>
    </row>
    <row r="36" spans="1:10" ht="15">
      <c r="A36" s="35" t="s">
        <v>67</v>
      </c>
      <c r="B36" s="42"/>
      <c r="C36" s="43"/>
      <c r="D36" s="43"/>
      <c r="E36" s="37" t="s">
        <v>88</v>
      </c>
      <c r="F36" s="43"/>
      <c r="G36" s="43"/>
      <c r="H36" s="43"/>
      <c r="I36" s="43"/>
      <c r="J36" s="44"/>
    </row>
    <row r="37" spans="1:16" ht="15">
      <c r="A37" s="35" t="s">
        <v>58</v>
      </c>
      <c r="B37" s="35">
        <v>8</v>
      </c>
      <c r="C37" s="36" t="s">
        <v>94</v>
      </c>
      <c r="D37" s="35" t="s">
        <v>60</v>
      </c>
      <c r="E37" s="37" t="s">
        <v>95</v>
      </c>
      <c r="F37" s="38" t="s">
        <v>62</v>
      </c>
      <c r="G37" s="39">
        <v>1</v>
      </c>
      <c r="H37" s="40">
        <v>0</v>
      </c>
      <c r="I37" s="40">
        <f>ROUND(G37*H37,P4)</f>
        <v>0</v>
      </c>
      <c r="J37" s="35"/>
      <c r="O37" s="41">
        <f>I37*0.21</f>
        <v>0</v>
      </c>
      <c r="P37">
        <v>3</v>
      </c>
    </row>
    <row r="38" spans="1:10" ht="15">
      <c r="A38" s="35" t="s">
        <v>63</v>
      </c>
      <c r="B38" s="42"/>
      <c r="C38" s="43"/>
      <c r="D38" s="43"/>
      <c r="E38" s="46" t="s">
        <v>68</v>
      </c>
      <c r="F38" s="43"/>
      <c r="G38" s="43"/>
      <c r="H38" s="43"/>
      <c r="I38" s="43"/>
      <c r="J38" s="44"/>
    </row>
    <row r="39" spans="1:10" ht="15">
      <c r="A39" s="35" t="s">
        <v>65</v>
      </c>
      <c r="B39" s="42"/>
      <c r="C39" s="43"/>
      <c r="D39" s="43"/>
      <c r="E39" s="45" t="s">
        <v>78</v>
      </c>
      <c r="F39" s="43"/>
      <c r="G39" s="43"/>
      <c r="H39" s="43"/>
      <c r="I39" s="43"/>
      <c r="J39" s="44"/>
    </row>
    <row r="40" spans="1:10" ht="15">
      <c r="A40" s="35" t="s">
        <v>67</v>
      </c>
      <c r="B40" s="42"/>
      <c r="C40" s="43"/>
      <c r="D40" s="43"/>
      <c r="E40" s="37" t="s">
        <v>88</v>
      </c>
      <c r="F40" s="43"/>
      <c r="G40" s="43"/>
      <c r="H40" s="43"/>
      <c r="I40" s="43"/>
      <c r="J40" s="44"/>
    </row>
    <row r="41" spans="1:16" ht="15">
      <c r="A41" s="35" t="s">
        <v>58</v>
      </c>
      <c r="B41" s="35">
        <v>9</v>
      </c>
      <c r="C41" s="36" t="s">
        <v>96</v>
      </c>
      <c r="D41" s="35" t="s">
        <v>60</v>
      </c>
      <c r="E41" s="37" t="s">
        <v>97</v>
      </c>
      <c r="F41" s="38" t="s">
        <v>62</v>
      </c>
      <c r="G41" s="39">
        <v>1</v>
      </c>
      <c r="H41" s="40">
        <v>0</v>
      </c>
      <c r="I41" s="40">
        <f>ROUND(G41*H41,P4)</f>
        <v>0</v>
      </c>
      <c r="J41" s="35"/>
      <c r="O41" s="41">
        <f>I41*0.21</f>
        <v>0</v>
      </c>
      <c r="P41">
        <v>3</v>
      </c>
    </row>
    <row r="42" spans="1:10" ht="28.8">
      <c r="A42" s="35" t="s">
        <v>63</v>
      </c>
      <c r="B42" s="42"/>
      <c r="C42" s="43"/>
      <c r="D42" s="43"/>
      <c r="E42" s="37" t="s">
        <v>98</v>
      </c>
      <c r="F42" s="43"/>
      <c r="G42" s="43"/>
      <c r="H42" s="43"/>
      <c r="I42" s="43"/>
      <c r="J42" s="44"/>
    </row>
    <row r="43" spans="1:10" ht="15">
      <c r="A43" s="35" t="s">
        <v>65</v>
      </c>
      <c r="B43" s="42"/>
      <c r="C43" s="43"/>
      <c r="D43" s="43"/>
      <c r="E43" s="45" t="s">
        <v>66</v>
      </c>
      <c r="F43" s="43"/>
      <c r="G43" s="43"/>
      <c r="H43" s="43"/>
      <c r="I43" s="43"/>
      <c r="J43" s="44"/>
    </row>
    <row r="44" spans="1:10" ht="15">
      <c r="A44" s="35" t="s">
        <v>67</v>
      </c>
      <c r="B44" s="42"/>
      <c r="C44" s="43"/>
      <c r="D44" s="43"/>
      <c r="E44" s="37" t="s">
        <v>88</v>
      </c>
      <c r="F44" s="43"/>
      <c r="G44" s="43"/>
      <c r="H44" s="43"/>
      <c r="I44" s="43"/>
      <c r="J44" s="44"/>
    </row>
    <row r="45" spans="1:16" ht="15">
      <c r="A45" s="35" t="s">
        <v>58</v>
      </c>
      <c r="B45" s="35">
        <v>10</v>
      </c>
      <c r="C45" s="36" t="s">
        <v>99</v>
      </c>
      <c r="D45" s="35" t="s">
        <v>60</v>
      </c>
      <c r="E45" s="37" t="s">
        <v>100</v>
      </c>
      <c r="F45" s="38" t="s">
        <v>62</v>
      </c>
      <c r="G45" s="39">
        <v>1</v>
      </c>
      <c r="H45" s="40">
        <v>0</v>
      </c>
      <c r="I45" s="40">
        <f>ROUND(G45*H45,P4)</f>
        <v>0</v>
      </c>
      <c r="J45" s="35"/>
      <c r="O45" s="41">
        <f>I45*0.21</f>
        <v>0</v>
      </c>
      <c r="P45">
        <v>3</v>
      </c>
    </row>
    <row r="46" spans="1:10" ht="144">
      <c r="A46" s="35" t="s">
        <v>63</v>
      </c>
      <c r="B46" s="42"/>
      <c r="C46" s="43"/>
      <c r="D46" s="43"/>
      <c r="E46" s="37" t="s">
        <v>101</v>
      </c>
      <c r="F46" s="43"/>
      <c r="G46" s="43"/>
      <c r="H46" s="43"/>
      <c r="I46" s="43"/>
      <c r="J46" s="44"/>
    </row>
    <row r="47" spans="1:10" ht="15">
      <c r="A47" s="35" t="s">
        <v>65</v>
      </c>
      <c r="B47" s="42"/>
      <c r="C47" s="43"/>
      <c r="D47" s="43"/>
      <c r="E47" s="45" t="s">
        <v>66</v>
      </c>
      <c r="F47" s="43"/>
      <c r="G47" s="43"/>
      <c r="H47" s="43"/>
      <c r="I47" s="43"/>
      <c r="J47" s="44"/>
    </row>
    <row r="48" spans="1:10" ht="100.8">
      <c r="A48" s="35" t="s">
        <v>67</v>
      </c>
      <c r="B48" s="42"/>
      <c r="C48" s="43"/>
      <c r="D48" s="43"/>
      <c r="E48" s="37" t="s">
        <v>102</v>
      </c>
      <c r="F48" s="43"/>
      <c r="G48" s="43"/>
      <c r="H48" s="43"/>
      <c r="I48" s="43"/>
      <c r="J48" s="44"/>
    </row>
    <row r="49" spans="1:16" ht="15">
      <c r="A49" s="35" t="s">
        <v>58</v>
      </c>
      <c r="B49" s="35">
        <v>11</v>
      </c>
      <c r="C49" s="36" t="s">
        <v>103</v>
      </c>
      <c r="D49" s="35" t="s">
        <v>60</v>
      </c>
      <c r="E49" s="37" t="s">
        <v>104</v>
      </c>
      <c r="F49" s="38" t="s">
        <v>62</v>
      </c>
      <c r="G49" s="39">
        <v>1</v>
      </c>
      <c r="H49" s="40">
        <v>0</v>
      </c>
      <c r="I49" s="40">
        <f>ROUND(G49*H49,P4)</f>
        <v>0</v>
      </c>
      <c r="J49" s="35"/>
      <c r="O49" s="41">
        <f>I49*0.21</f>
        <v>0</v>
      </c>
      <c r="P49">
        <v>3</v>
      </c>
    </row>
    <row r="50" spans="1:10" ht="43.2">
      <c r="A50" s="35" t="s">
        <v>63</v>
      </c>
      <c r="B50" s="42"/>
      <c r="C50" s="43"/>
      <c r="D50" s="43"/>
      <c r="E50" s="37" t="s">
        <v>105</v>
      </c>
      <c r="F50" s="43"/>
      <c r="G50" s="43"/>
      <c r="H50" s="43"/>
      <c r="I50" s="43"/>
      <c r="J50" s="44"/>
    </row>
    <row r="51" spans="1:10" ht="15">
      <c r="A51" s="35" t="s">
        <v>65</v>
      </c>
      <c r="B51" s="42"/>
      <c r="C51" s="43"/>
      <c r="D51" s="43"/>
      <c r="E51" s="45" t="s">
        <v>78</v>
      </c>
      <c r="F51" s="43"/>
      <c r="G51" s="43"/>
      <c r="H51" s="43"/>
      <c r="I51" s="43"/>
      <c r="J51" s="44"/>
    </row>
    <row r="52" spans="1:10" ht="43.2">
      <c r="A52" s="35" t="s">
        <v>67</v>
      </c>
      <c r="B52" s="47"/>
      <c r="C52" s="48"/>
      <c r="D52" s="48"/>
      <c r="E52" s="37" t="s">
        <v>106</v>
      </c>
      <c r="F52" s="48"/>
      <c r="G52" s="48"/>
      <c r="H52" s="48"/>
      <c r="I52" s="48"/>
      <c r="J52"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13</v>
      </c>
      <c r="I3" s="23">
        <f>SUMIFS(I8:I34,A8:A34,"SD")</f>
        <v>0</v>
      </c>
      <c r="J3" s="17"/>
      <c r="O3">
        <v>0</v>
      </c>
      <c r="P3">
        <v>2</v>
      </c>
    </row>
    <row r="4" spans="1:16" ht="15">
      <c r="A4" s="3" t="s">
        <v>42</v>
      </c>
      <c r="B4" s="18" t="s">
        <v>43</v>
      </c>
      <c r="C4" s="19" t="s">
        <v>13</v>
      </c>
      <c r="D4" s="20"/>
      <c r="E4" s="21" t="s">
        <v>14</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SUMIFS(I9:I12,A9:A12,"P")</f>
        <v>0</v>
      </c>
      <c r="J8" s="34"/>
    </row>
    <row r="9" spans="1:16" ht="15">
      <c r="A9" s="35" t="s">
        <v>58</v>
      </c>
      <c r="B9" s="35">
        <v>1</v>
      </c>
      <c r="C9" s="36" t="s">
        <v>107</v>
      </c>
      <c r="D9" s="35" t="s">
        <v>60</v>
      </c>
      <c r="E9" s="37" t="s">
        <v>108</v>
      </c>
      <c r="F9" s="38" t="s">
        <v>109</v>
      </c>
      <c r="G9" s="39">
        <v>0.375</v>
      </c>
      <c r="H9" s="40">
        <v>0</v>
      </c>
      <c r="I9" s="40">
        <f>ROUND(G9*H9,P4)</f>
        <v>0</v>
      </c>
      <c r="J9" s="35"/>
      <c r="O9" s="41">
        <f>I9*0.21</f>
        <v>0</v>
      </c>
      <c r="P9">
        <v>3</v>
      </c>
    </row>
    <row r="10" spans="1:10" ht="15">
      <c r="A10" s="35" t="s">
        <v>63</v>
      </c>
      <c r="B10" s="42"/>
      <c r="C10" s="43"/>
      <c r="D10" s="43"/>
      <c r="E10" s="46" t="s">
        <v>68</v>
      </c>
      <c r="F10" s="43"/>
      <c r="G10" s="43"/>
      <c r="H10" s="43"/>
      <c r="I10" s="43"/>
      <c r="J10" s="44"/>
    </row>
    <row r="11" spans="1:10" ht="57.6">
      <c r="A11" s="35" t="s">
        <v>65</v>
      </c>
      <c r="B11" s="42"/>
      <c r="C11" s="43"/>
      <c r="D11" s="43"/>
      <c r="E11" s="45" t="s">
        <v>110</v>
      </c>
      <c r="F11" s="43"/>
      <c r="G11" s="43"/>
      <c r="H11" s="43"/>
      <c r="I11" s="43"/>
      <c r="J11" s="44"/>
    </row>
    <row r="12" spans="1:10" ht="28.8">
      <c r="A12" s="35" t="s">
        <v>67</v>
      </c>
      <c r="B12" s="42"/>
      <c r="C12" s="43"/>
      <c r="D12" s="43"/>
      <c r="E12" s="37" t="s">
        <v>111</v>
      </c>
      <c r="F12" s="43"/>
      <c r="G12" s="43"/>
      <c r="H12" s="43"/>
      <c r="I12" s="43"/>
      <c r="J12" s="44"/>
    </row>
    <row r="13" spans="1:10" ht="15">
      <c r="A13" s="29" t="s">
        <v>55</v>
      </c>
      <c r="B13" s="30"/>
      <c r="C13" s="31" t="s">
        <v>112</v>
      </c>
      <c r="D13" s="32"/>
      <c r="E13" s="29" t="s">
        <v>113</v>
      </c>
      <c r="F13" s="32"/>
      <c r="G13" s="32"/>
      <c r="H13" s="32"/>
      <c r="I13" s="33">
        <f>SUMIFS(I14:I21,A14:A21,"P")</f>
        <v>0</v>
      </c>
      <c r="J13" s="34"/>
    </row>
    <row r="14" spans="1:16" ht="15">
      <c r="A14" s="35" t="s">
        <v>58</v>
      </c>
      <c r="B14" s="35">
        <v>2</v>
      </c>
      <c r="C14" s="36" t="s">
        <v>114</v>
      </c>
      <c r="D14" s="35" t="s">
        <v>68</v>
      </c>
      <c r="E14" s="37" t="s">
        <v>115</v>
      </c>
      <c r="F14" s="38" t="s">
        <v>116</v>
      </c>
      <c r="G14" s="39">
        <v>300</v>
      </c>
      <c r="H14" s="40">
        <v>0</v>
      </c>
      <c r="I14" s="40">
        <f>ROUND(G14*H14,P4)</f>
        <v>0</v>
      </c>
      <c r="J14" s="35"/>
      <c r="O14" s="41">
        <f>I14*0.21</f>
        <v>0</v>
      </c>
      <c r="P14">
        <v>3</v>
      </c>
    </row>
    <row r="15" spans="1:10" ht="15">
      <c r="A15" s="35" t="s">
        <v>63</v>
      </c>
      <c r="B15" s="42"/>
      <c r="C15" s="43"/>
      <c r="D15" s="43"/>
      <c r="E15" s="37" t="s">
        <v>117</v>
      </c>
      <c r="F15" s="43"/>
      <c r="G15" s="43"/>
      <c r="H15" s="43"/>
      <c r="I15" s="43"/>
      <c r="J15" s="44"/>
    </row>
    <row r="16" spans="1:10" ht="15">
      <c r="A16" s="35" t="s">
        <v>65</v>
      </c>
      <c r="B16" s="42"/>
      <c r="C16" s="43"/>
      <c r="D16" s="43"/>
      <c r="E16" s="45" t="s">
        <v>118</v>
      </c>
      <c r="F16" s="43"/>
      <c r="G16" s="43"/>
      <c r="H16" s="43"/>
      <c r="I16" s="43"/>
      <c r="J16" s="44"/>
    </row>
    <row r="17" spans="1:10" ht="43.2">
      <c r="A17" s="35" t="s">
        <v>67</v>
      </c>
      <c r="B17" s="42"/>
      <c r="C17" s="43"/>
      <c r="D17" s="43"/>
      <c r="E17" s="37" t="s">
        <v>119</v>
      </c>
      <c r="F17" s="43"/>
      <c r="G17" s="43"/>
      <c r="H17" s="43"/>
      <c r="I17" s="43"/>
      <c r="J17" s="44"/>
    </row>
    <row r="18" spans="1:16" ht="15">
      <c r="A18" s="35" t="s">
        <v>58</v>
      </c>
      <c r="B18" s="35">
        <v>3</v>
      </c>
      <c r="C18" s="36" t="s">
        <v>120</v>
      </c>
      <c r="D18" s="35" t="s">
        <v>68</v>
      </c>
      <c r="E18" s="37" t="s">
        <v>121</v>
      </c>
      <c r="F18" s="38" t="s">
        <v>116</v>
      </c>
      <c r="G18" s="39">
        <v>200</v>
      </c>
      <c r="H18" s="40">
        <v>0</v>
      </c>
      <c r="I18" s="40">
        <f>ROUND(G18*H18,P4)</f>
        <v>0</v>
      </c>
      <c r="J18" s="35"/>
      <c r="O18" s="41">
        <f>I18*0.21</f>
        <v>0</v>
      </c>
      <c r="P18">
        <v>3</v>
      </c>
    </row>
    <row r="19" spans="1:10" ht="15">
      <c r="A19" s="35" t="s">
        <v>63</v>
      </c>
      <c r="B19" s="42"/>
      <c r="C19" s="43"/>
      <c r="D19" s="43"/>
      <c r="E19" s="46" t="s">
        <v>68</v>
      </c>
      <c r="F19" s="43"/>
      <c r="G19" s="43"/>
      <c r="H19" s="43"/>
      <c r="I19" s="43"/>
      <c r="J19" s="44"/>
    </row>
    <row r="20" spans="1:10" ht="15">
      <c r="A20" s="35" t="s">
        <v>65</v>
      </c>
      <c r="B20" s="42"/>
      <c r="C20" s="43"/>
      <c r="D20" s="43"/>
      <c r="E20" s="45" t="s">
        <v>122</v>
      </c>
      <c r="F20" s="43"/>
      <c r="G20" s="43"/>
      <c r="H20" s="43"/>
      <c r="I20" s="43"/>
      <c r="J20" s="44"/>
    </row>
    <row r="21" spans="1:10" ht="43.2">
      <c r="A21" s="35" t="s">
        <v>67</v>
      </c>
      <c r="B21" s="42"/>
      <c r="C21" s="43"/>
      <c r="D21" s="43"/>
      <c r="E21" s="37" t="s">
        <v>123</v>
      </c>
      <c r="F21" s="43"/>
      <c r="G21" s="43"/>
      <c r="H21" s="43"/>
      <c r="I21" s="43"/>
      <c r="J21" s="44"/>
    </row>
    <row r="22" spans="1:10" ht="15">
      <c r="A22" s="29" t="s">
        <v>55</v>
      </c>
      <c r="B22" s="30"/>
      <c r="C22" s="31" t="s">
        <v>124</v>
      </c>
      <c r="D22" s="32"/>
      <c r="E22" s="29" t="s">
        <v>125</v>
      </c>
      <c r="F22" s="32"/>
      <c r="G22" s="32"/>
      <c r="H22" s="32"/>
      <c r="I22" s="33">
        <f>SUMIFS(I23:I34,A23:A34,"P")</f>
        <v>0</v>
      </c>
      <c r="J22" s="34"/>
    </row>
    <row r="23" spans="1:16" ht="15">
      <c r="A23" s="35" t="s">
        <v>58</v>
      </c>
      <c r="B23" s="35">
        <v>4</v>
      </c>
      <c r="C23" s="36" t="s">
        <v>126</v>
      </c>
      <c r="D23" s="35" t="s">
        <v>68</v>
      </c>
      <c r="E23" s="37" t="s">
        <v>127</v>
      </c>
      <c r="F23" s="38" t="s">
        <v>91</v>
      </c>
      <c r="G23" s="39">
        <v>100</v>
      </c>
      <c r="H23" s="40">
        <v>0</v>
      </c>
      <c r="I23" s="40">
        <f>ROUND(G23*H23,P4)</f>
        <v>0</v>
      </c>
      <c r="J23" s="35"/>
      <c r="O23" s="41">
        <f>I23*0.21</f>
        <v>0</v>
      </c>
      <c r="P23">
        <v>3</v>
      </c>
    </row>
    <row r="24" spans="1:10" ht="15">
      <c r="A24" s="35" t="s">
        <v>63</v>
      </c>
      <c r="B24" s="42"/>
      <c r="C24" s="43"/>
      <c r="D24" s="43"/>
      <c r="E24" s="37" t="s">
        <v>128</v>
      </c>
      <c r="F24" s="43"/>
      <c r="G24" s="43"/>
      <c r="H24" s="43"/>
      <c r="I24" s="43"/>
      <c r="J24" s="44"/>
    </row>
    <row r="25" spans="1:10" ht="15">
      <c r="A25" s="35" t="s">
        <v>65</v>
      </c>
      <c r="B25" s="42"/>
      <c r="C25" s="43"/>
      <c r="D25" s="43"/>
      <c r="E25" s="45" t="s">
        <v>129</v>
      </c>
      <c r="F25" s="43"/>
      <c r="G25" s="43"/>
      <c r="H25" s="43"/>
      <c r="I25" s="43"/>
      <c r="J25" s="44"/>
    </row>
    <row r="26" spans="1:10" ht="28.8">
      <c r="A26" s="35" t="s">
        <v>67</v>
      </c>
      <c r="B26" s="42"/>
      <c r="C26" s="43"/>
      <c r="D26" s="43"/>
      <c r="E26" s="37" t="s">
        <v>130</v>
      </c>
      <c r="F26" s="43"/>
      <c r="G26" s="43"/>
      <c r="H26" s="43"/>
      <c r="I26" s="43"/>
      <c r="J26" s="44"/>
    </row>
    <row r="27" spans="1:16" ht="15">
      <c r="A27" s="35" t="s">
        <v>58</v>
      </c>
      <c r="B27" s="35">
        <v>5</v>
      </c>
      <c r="C27" s="36" t="s">
        <v>131</v>
      </c>
      <c r="D27" s="35" t="s">
        <v>68</v>
      </c>
      <c r="E27" s="37" t="s">
        <v>132</v>
      </c>
      <c r="F27" s="38" t="s">
        <v>91</v>
      </c>
      <c r="G27" s="39">
        <v>7</v>
      </c>
      <c r="H27" s="40">
        <v>0</v>
      </c>
      <c r="I27" s="40">
        <f>ROUND(G27*H27,P4)</f>
        <v>0</v>
      </c>
      <c r="J27" s="35"/>
      <c r="O27" s="41">
        <f>I27*0.21</f>
        <v>0</v>
      </c>
      <c r="P27">
        <v>3</v>
      </c>
    </row>
    <row r="28" spans="1:10" ht="15">
      <c r="A28" s="35" t="s">
        <v>63</v>
      </c>
      <c r="B28" s="42"/>
      <c r="C28" s="43"/>
      <c r="D28" s="43"/>
      <c r="E28" s="46" t="s">
        <v>68</v>
      </c>
      <c r="F28" s="43"/>
      <c r="G28" s="43"/>
      <c r="H28" s="43"/>
      <c r="I28" s="43"/>
      <c r="J28" s="44"/>
    </row>
    <row r="29" spans="1:10" ht="15">
      <c r="A29" s="35" t="s">
        <v>65</v>
      </c>
      <c r="B29" s="42"/>
      <c r="C29" s="43"/>
      <c r="D29" s="43"/>
      <c r="E29" s="45" t="s">
        <v>133</v>
      </c>
      <c r="F29" s="43"/>
      <c r="G29" s="43"/>
      <c r="H29" s="43"/>
      <c r="I29" s="43"/>
      <c r="J29" s="44"/>
    </row>
    <row r="30" spans="1:10" ht="28.8">
      <c r="A30" s="35" t="s">
        <v>67</v>
      </c>
      <c r="B30" s="42"/>
      <c r="C30" s="43"/>
      <c r="D30" s="43"/>
      <c r="E30" s="37" t="s">
        <v>134</v>
      </c>
      <c r="F30" s="43"/>
      <c r="G30" s="43"/>
      <c r="H30" s="43"/>
      <c r="I30" s="43"/>
      <c r="J30" s="44"/>
    </row>
    <row r="31" spans="1:16" ht="15">
      <c r="A31" s="35" t="s">
        <v>58</v>
      </c>
      <c r="B31" s="35">
        <v>6</v>
      </c>
      <c r="C31" s="36" t="s">
        <v>135</v>
      </c>
      <c r="D31" s="35" t="s">
        <v>68</v>
      </c>
      <c r="E31" s="37" t="s">
        <v>136</v>
      </c>
      <c r="F31" s="38" t="s">
        <v>91</v>
      </c>
      <c r="G31" s="39">
        <v>7</v>
      </c>
      <c r="H31" s="40">
        <v>0</v>
      </c>
      <c r="I31" s="40">
        <f>ROUND(G31*H31,P4)</f>
        <v>0</v>
      </c>
      <c r="J31" s="35"/>
      <c r="O31" s="41">
        <f>I31*0.21</f>
        <v>0</v>
      </c>
      <c r="P31">
        <v>3</v>
      </c>
    </row>
    <row r="32" spans="1:10" ht="15">
      <c r="A32" s="35" t="s">
        <v>63</v>
      </c>
      <c r="B32" s="42"/>
      <c r="C32" s="43"/>
      <c r="D32" s="43"/>
      <c r="E32" s="46" t="s">
        <v>68</v>
      </c>
      <c r="F32" s="43"/>
      <c r="G32" s="43"/>
      <c r="H32" s="43"/>
      <c r="I32" s="43"/>
      <c r="J32" s="44"/>
    </row>
    <row r="33" spans="1:10" ht="15">
      <c r="A33" s="35" t="s">
        <v>65</v>
      </c>
      <c r="B33" s="42"/>
      <c r="C33" s="43"/>
      <c r="D33" s="43"/>
      <c r="E33" s="45" t="s">
        <v>133</v>
      </c>
      <c r="F33" s="43"/>
      <c r="G33" s="43"/>
      <c r="H33" s="43"/>
      <c r="I33" s="43"/>
      <c r="J33" s="44"/>
    </row>
    <row r="34" spans="1:10" ht="28.8">
      <c r="A34" s="35" t="s">
        <v>67</v>
      </c>
      <c r="B34" s="47"/>
      <c r="C34" s="48"/>
      <c r="D34" s="48"/>
      <c r="E34" s="37" t="s">
        <v>134</v>
      </c>
      <c r="F34" s="48"/>
      <c r="G34" s="48"/>
      <c r="H34" s="48"/>
      <c r="I34" s="48"/>
      <c r="J34"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pageSetUpPr fitToPage="1"/>
  </sheetPr>
  <dimension ref="A1:P14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15</v>
      </c>
      <c r="I3" s="23">
        <f>SUMIFS(I8:I147,A8:A147,"SD")</f>
        <v>0</v>
      </c>
      <c r="J3" s="17"/>
      <c r="O3">
        <v>0</v>
      </c>
      <c r="P3">
        <v>2</v>
      </c>
    </row>
    <row r="4" spans="1:16" ht="15">
      <c r="A4" s="3" t="s">
        <v>42</v>
      </c>
      <c r="B4" s="18" t="s">
        <v>43</v>
      </c>
      <c r="C4" s="19" t="s">
        <v>15</v>
      </c>
      <c r="D4" s="20"/>
      <c r="E4" s="21" t="s">
        <v>16</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SUMIFS(I9:I28,A9:A28,"P")</f>
        <v>0</v>
      </c>
      <c r="J8" s="34"/>
    </row>
    <row r="9" spans="1:16" ht="15">
      <c r="A9" s="35" t="s">
        <v>58</v>
      </c>
      <c r="B9" s="35">
        <v>47</v>
      </c>
      <c r="C9" s="36" t="s">
        <v>137</v>
      </c>
      <c r="D9" s="35" t="s">
        <v>68</v>
      </c>
      <c r="E9" s="37" t="s">
        <v>138</v>
      </c>
      <c r="F9" s="38" t="s">
        <v>139</v>
      </c>
      <c r="G9" s="39">
        <v>58.5</v>
      </c>
      <c r="H9" s="40">
        <v>0</v>
      </c>
      <c r="I9" s="40">
        <f>ROUND(G9*H9,P4)</f>
        <v>0</v>
      </c>
      <c r="J9" s="35"/>
      <c r="O9" s="41">
        <f>I9*0.21</f>
        <v>0</v>
      </c>
      <c r="P9">
        <v>3</v>
      </c>
    </row>
    <row r="10" spans="1:10" ht="15">
      <c r="A10" s="35" t="s">
        <v>63</v>
      </c>
      <c r="B10" s="42"/>
      <c r="C10" s="43"/>
      <c r="D10" s="43"/>
      <c r="E10" s="46"/>
      <c r="F10" s="43"/>
      <c r="G10" s="43"/>
      <c r="H10" s="43"/>
      <c r="I10" s="43"/>
      <c r="J10" s="44"/>
    </row>
    <row r="11" spans="1:10" ht="15">
      <c r="A11" s="35" t="s">
        <v>65</v>
      </c>
      <c r="B11" s="42"/>
      <c r="C11" s="43"/>
      <c r="D11" s="43"/>
      <c r="E11" s="45" t="s">
        <v>140</v>
      </c>
      <c r="F11" s="43"/>
      <c r="G11" s="43"/>
      <c r="H11" s="43"/>
      <c r="I11" s="43"/>
      <c r="J11" s="44"/>
    </row>
    <row r="12" spans="1:10" ht="28.8">
      <c r="A12" s="35" t="s">
        <v>67</v>
      </c>
      <c r="B12" s="42"/>
      <c r="C12" s="43"/>
      <c r="D12" s="43"/>
      <c r="E12" s="37" t="s">
        <v>141</v>
      </c>
      <c r="F12" s="43"/>
      <c r="G12" s="43"/>
      <c r="H12" s="43"/>
      <c r="I12" s="43"/>
      <c r="J12" s="44"/>
    </row>
    <row r="13" spans="1:16" ht="28.8">
      <c r="A13" s="35" t="s">
        <v>58</v>
      </c>
      <c r="B13" s="35">
        <v>40</v>
      </c>
      <c r="C13" s="36" t="s">
        <v>142</v>
      </c>
      <c r="D13" s="35" t="s">
        <v>68</v>
      </c>
      <c r="E13" s="37" t="s">
        <v>143</v>
      </c>
      <c r="F13" s="38" t="s">
        <v>109</v>
      </c>
      <c r="G13" s="39">
        <v>160.12</v>
      </c>
      <c r="H13" s="40">
        <v>0</v>
      </c>
      <c r="I13" s="40">
        <f>ROUND(G13*H13,P4)</f>
        <v>0</v>
      </c>
      <c r="J13" s="35"/>
      <c r="O13" s="41">
        <f>I13*0.21</f>
        <v>0</v>
      </c>
      <c r="P13">
        <v>3</v>
      </c>
    </row>
    <row r="14" spans="1:10" ht="15">
      <c r="A14" s="35" t="s">
        <v>63</v>
      </c>
      <c r="B14" s="42"/>
      <c r="C14" s="43"/>
      <c r="D14" s="43"/>
      <c r="E14" s="46"/>
      <c r="F14" s="43"/>
      <c r="G14" s="43"/>
      <c r="H14" s="43"/>
      <c r="I14" s="43"/>
      <c r="J14" s="44"/>
    </row>
    <row r="15" spans="1:10" ht="43.2">
      <c r="A15" s="35" t="s">
        <v>65</v>
      </c>
      <c r="B15" s="42"/>
      <c r="C15" s="43"/>
      <c r="D15" s="43"/>
      <c r="E15" s="45" t="s">
        <v>144</v>
      </c>
      <c r="F15" s="43"/>
      <c r="G15" s="43"/>
      <c r="H15" s="43"/>
      <c r="I15" s="43"/>
      <c r="J15" s="44"/>
    </row>
    <row r="16" spans="1:10" ht="158.4">
      <c r="A16" s="35" t="s">
        <v>67</v>
      </c>
      <c r="B16" s="42"/>
      <c r="C16" s="43"/>
      <c r="D16" s="43"/>
      <c r="E16" s="37" t="s">
        <v>145</v>
      </c>
      <c r="F16" s="43"/>
      <c r="G16" s="43"/>
      <c r="H16" s="43"/>
      <c r="I16" s="43"/>
      <c r="J16" s="44"/>
    </row>
    <row r="17" spans="1:16" ht="28.8">
      <c r="A17" s="35" t="s">
        <v>58</v>
      </c>
      <c r="B17" s="35">
        <v>38</v>
      </c>
      <c r="C17" s="36" t="s">
        <v>146</v>
      </c>
      <c r="D17" s="35" t="s">
        <v>68</v>
      </c>
      <c r="E17" s="37" t="s">
        <v>147</v>
      </c>
      <c r="F17" s="38" t="s">
        <v>109</v>
      </c>
      <c r="G17" s="39">
        <v>550.392</v>
      </c>
      <c r="H17" s="40">
        <v>0</v>
      </c>
      <c r="I17" s="40">
        <f>ROUND(G17*H17,P4)</f>
        <v>0</v>
      </c>
      <c r="J17" s="35"/>
      <c r="O17" s="41">
        <f>I17*0.21</f>
        <v>0</v>
      </c>
      <c r="P17">
        <v>3</v>
      </c>
    </row>
    <row r="18" spans="1:10" ht="15">
      <c r="A18" s="35" t="s">
        <v>63</v>
      </c>
      <c r="B18" s="42"/>
      <c r="C18" s="43"/>
      <c r="D18" s="43"/>
      <c r="E18" s="37" t="s">
        <v>148</v>
      </c>
      <c r="F18" s="43"/>
      <c r="G18" s="43"/>
      <c r="H18" s="43"/>
      <c r="I18" s="43"/>
      <c r="J18" s="44"/>
    </row>
    <row r="19" spans="1:10" ht="15">
      <c r="A19" s="35" t="s">
        <v>65</v>
      </c>
      <c r="B19" s="42"/>
      <c r="C19" s="43"/>
      <c r="D19" s="43"/>
      <c r="E19" s="45" t="s">
        <v>149</v>
      </c>
      <c r="F19" s="43"/>
      <c r="G19" s="43"/>
      <c r="H19" s="43"/>
      <c r="I19" s="43"/>
      <c r="J19" s="44"/>
    </row>
    <row r="20" spans="1:10" ht="158.4">
      <c r="A20" s="35" t="s">
        <v>67</v>
      </c>
      <c r="B20" s="42"/>
      <c r="C20" s="43"/>
      <c r="D20" s="43"/>
      <c r="E20" s="37" t="s">
        <v>145</v>
      </c>
      <c r="F20" s="43"/>
      <c r="G20" s="43"/>
      <c r="H20" s="43"/>
      <c r="I20" s="43"/>
      <c r="J20" s="44"/>
    </row>
    <row r="21" spans="1:16" ht="28.8">
      <c r="A21" s="35" t="s">
        <v>58</v>
      </c>
      <c r="B21" s="35">
        <v>2</v>
      </c>
      <c r="C21" s="36" t="s">
        <v>150</v>
      </c>
      <c r="D21" s="35"/>
      <c r="E21" s="37" t="s">
        <v>151</v>
      </c>
      <c r="F21" s="38" t="s">
        <v>109</v>
      </c>
      <c r="G21" s="39">
        <v>86</v>
      </c>
      <c r="H21" s="40">
        <v>0</v>
      </c>
      <c r="I21" s="40">
        <f>ROUND(G21*H21,P4)</f>
        <v>0</v>
      </c>
      <c r="J21" s="35"/>
      <c r="O21" s="41">
        <f>I21*0.21</f>
        <v>0</v>
      </c>
      <c r="P21">
        <v>3</v>
      </c>
    </row>
    <row r="22" spans="1:10" ht="15">
      <c r="A22" s="35" t="s">
        <v>63</v>
      </c>
      <c r="B22" s="42"/>
      <c r="C22" s="43"/>
      <c r="D22" s="43"/>
      <c r="E22" s="37" t="s">
        <v>152</v>
      </c>
      <c r="F22" s="43"/>
      <c r="G22" s="43"/>
      <c r="H22" s="43"/>
      <c r="I22" s="43"/>
      <c r="J22" s="44"/>
    </row>
    <row r="23" spans="1:10" ht="57.6">
      <c r="A23" s="35" t="s">
        <v>65</v>
      </c>
      <c r="B23" s="42"/>
      <c r="C23" s="43"/>
      <c r="D23" s="43"/>
      <c r="E23" s="45" t="s">
        <v>153</v>
      </c>
      <c r="F23" s="43"/>
      <c r="G23" s="43"/>
      <c r="H23" s="43"/>
      <c r="I23" s="43"/>
      <c r="J23" s="44"/>
    </row>
    <row r="24" spans="1:10" ht="158.4">
      <c r="A24" s="35" t="s">
        <v>67</v>
      </c>
      <c r="B24" s="42"/>
      <c r="C24" s="43"/>
      <c r="D24" s="43"/>
      <c r="E24" s="37" t="s">
        <v>145</v>
      </c>
      <c r="F24" s="43"/>
      <c r="G24" s="43"/>
      <c r="H24" s="43"/>
      <c r="I24" s="43"/>
      <c r="J24" s="44"/>
    </row>
    <row r="25" spans="1:16" ht="28.8">
      <c r="A25" s="35" t="s">
        <v>58</v>
      </c>
      <c r="B25" s="35">
        <v>41</v>
      </c>
      <c r="C25" s="36" t="s">
        <v>154</v>
      </c>
      <c r="D25" s="35" t="s">
        <v>68</v>
      </c>
      <c r="E25" s="37" t="s">
        <v>155</v>
      </c>
      <c r="F25" s="38" t="s">
        <v>109</v>
      </c>
      <c r="G25" s="39">
        <v>1649.105</v>
      </c>
      <c r="H25" s="40">
        <v>0</v>
      </c>
      <c r="I25" s="40">
        <f>ROUND(G25*H25,P4)</f>
        <v>0</v>
      </c>
      <c r="J25" s="35"/>
      <c r="O25" s="41">
        <f>I25*0.21</f>
        <v>0</v>
      </c>
      <c r="P25">
        <v>3</v>
      </c>
    </row>
    <row r="26" spans="1:10" ht="43.2">
      <c r="A26" s="35" t="s">
        <v>63</v>
      </c>
      <c r="B26" s="42"/>
      <c r="C26" s="43"/>
      <c r="D26" s="43"/>
      <c r="E26" s="37" t="s">
        <v>156</v>
      </c>
      <c r="F26" s="43"/>
      <c r="G26" s="43"/>
      <c r="H26" s="43"/>
      <c r="I26" s="43"/>
      <c r="J26" s="44"/>
    </row>
    <row r="27" spans="1:10" ht="57.6">
      <c r="A27" s="35" t="s">
        <v>65</v>
      </c>
      <c r="B27" s="42"/>
      <c r="C27" s="43"/>
      <c r="D27" s="43"/>
      <c r="E27" s="45" t="s">
        <v>157</v>
      </c>
      <c r="F27" s="43"/>
      <c r="G27" s="43"/>
      <c r="H27" s="43"/>
      <c r="I27" s="43"/>
      <c r="J27" s="44"/>
    </row>
    <row r="28" spans="1:10" ht="158.4">
      <c r="A28" s="35" t="s">
        <v>67</v>
      </c>
      <c r="B28" s="42"/>
      <c r="C28" s="43"/>
      <c r="D28" s="43"/>
      <c r="E28" s="37" t="s">
        <v>145</v>
      </c>
      <c r="F28" s="43"/>
      <c r="G28" s="43"/>
      <c r="H28" s="43"/>
      <c r="I28" s="43"/>
      <c r="J28" s="44"/>
    </row>
    <row r="29" spans="1:10" ht="15">
      <c r="A29" s="29" t="s">
        <v>55</v>
      </c>
      <c r="B29" s="30"/>
      <c r="C29" s="31" t="s">
        <v>112</v>
      </c>
      <c r="D29" s="32"/>
      <c r="E29" s="29" t="s">
        <v>113</v>
      </c>
      <c r="F29" s="32"/>
      <c r="G29" s="32"/>
      <c r="H29" s="32"/>
      <c r="I29" s="33">
        <f>SUMIFS(I30:I93,A30:A93,"P")</f>
        <v>0</v>
      </c>
      <c r="J29" s="34"/>
    </row>
    <row r="30" spans="1:16" ht="28.8">
      <c r="A30" s="35" t="s">
        <v>58</v>
      </c>
      <c r="B30" s="35">
        <v>3</v>
      </c>
      <c r="C30" s="36" t="s">
        <v>158</v>
      </c>
      <c r="D30" s="35" t="s">
        <v>68</v>
      </c>
      <c r="E30" s="37" t="s">
        <v>159</v>
      </c>
      <c r="F30" s="38" t="s">
        <v>139</v>
      </c>
      <c r="G30" s="39">
        <v>451.2</v>
      </c>
      <c r="H30" s="40">
        <v>0</v>
      </c>
      <c r="I30" s="40">
        <f>ROUND(G30*H30,P4)</f>
        <v>0</v>
      </c>
      <c r="J30" s="35"/>
      <c r="O30" s="41">
        <f>I30*0.21</f>
        <v>0</v>
      </c>
      <c r="P30">
        <v>3</v>
      </c>
    </row>
    <row r="31" spans="1:10" ht="15">
      <c r="A31" s="35" t="s">
        <v>63</v>
      </c>
      <c r="B31" s="42"/>
      <c r="C31" s="43"/>
      <c r="D31" s="43"/>
      <c r="E31" s="46" t="s">
        <v>68</v>
      </c>
      <c r="F31" s="43"/>
      <c r="G31" s="43"/>
      <c r="H31" s="43"/>
      <c r="I31" s="43"/>
      <c r="J31" s="44"/>
    </row>
    <row r="32" spans="1:10" ht="15">
      <c r="A32" s="35" t="s">
        <v>65</v>
      </c>
      <c r="B32" s="42"/>
      <c r="C32" s="43"/>
      <c r="D32" s="43"/>
      <c r="E32" s="45" t="s">
        <v>160</v>
      </c>
      <c r="F32" s="43"/>
      <c r="G32" s="43"/>
      <c r="H32" s="43"/>
      <c r="I32" s="43"/>
      <c r="J32" s="44"/>
    </row>
    <row r="33" spans="1:10" ht="72">
      <c r="A33" s="35" t="s">
        <v>67</v>
      </c>
      <c r="B33" s="42"/>
      <c r="C33" s="43"/>
      <c r="D33" s="43"/>
      <c r="E33" s="37" t="s">
        <v>161</v>
      </c>
      <c r="F33" s="43"/>
      <c r="G33" s="43"/>
      <c r="H33" s="43"/>
      <c r="I33" s="43"/>
      <c r="J33" s="44"/>
    </row>
    <row r="34" spans="1:16" ht="15">
      <c r="A34" s="35" t="s">
        <v>58</v>
      </c>
      <c r="B34" s="35">
        <v>4</v>
      </c>
      <c r="C34" s="36" t="s">
        <v>162</v>
      </c>
      <c r="D34" s="35" t="s">
        <v>68</v>
      </c>
      <c r="E34" s="37" t="s">
        <v>163</v>
      </c>
      <c r="F34" s="38" t="s">
        <v>116</v>
      </c>
      <c r="G34" s="39">
        <v>19312</v>
      </c>
      <c r="H34" s="40">
        <v>0</v>
      </c>
      <c r="I34" s="40">
        <f>ROUND(G34*H34,P4)</f>
        <v>0</v>
      </c>
      <c r="J34" s="35"/>
      <c r="O34" s="41">
        <f>I34*0.21</f>
        <v>0</v>
      </c>
      <c r="P34">
        <v>3</v>
      </c>
    </row>
    <row r="35" spans="1:10" ht="15">
      <c r="A35" s="35" t="s">
        <v>63</v>
      </c>
      <c r="B35" s="42"/>
      <c r="C35" s="43"/>
      <c r="D35" s="43"/>
      <c r="E35" s="37" t="s">
        <v>164</v>
      </c>
      <c r="F35" s="43"/>
      <c r="G35" s="43"/>
      <c r="H35" s="43"/>
      <c r="I35" s="43"/>
      <c r="J35" s="44"/>
    </row>
    <row r="36" spans="1:10" ht="28.8">
      <c r="A36" s="35" t="s">
        <v>65</v>
      </c>
      <c r="B36" s="42"/>
      <c r="C36" s="43"/>
      <c r="D36" s="43"/>
      <c r="E36" s="45" t="s">
        <v>165</v>
      </c>
      <c r="F36" s="43"/>
      <c r="G36" s="43"/>
      <c r="H36" s="43"/>
      <c r="I36" s="43"/>
      <c r="J36" s="44"/>
    </row>
    <row r="37" spans="1:10" ht="15">
      <c r="A37" s="35" t="s">
        <v>67</v>
      </c>
      <c r="B37" s="42"/>
      <c r="C37" s="43"/>
      <c r="D37" s="43"/>
      <c r="E37" s="37" t="s">
        <v>166</v>
      </c>
      <c r="F37" s="43"/>
      <c r="G37" s="43"/>
      <c r="H37" s="43"/>
      <c r="I37" s="43"/>
      <c r="J37" s="44"/>
    </row>
    <row r="38" spans="1:16" ht="15">
      <c r="A38" s="35" t="s">
        <v>58</v>
      </c>
      <c r="B38" s="35">
        <v>5</v>
      </c>
      <c r="C38" s="36" t="s">
        <v>167</v>
      </c>
      <c r="D38" s="35" t="s">
        <v>60</v>
      </c>
      <c r="E38" s="37" t="s">
        <v>168</v>
      </c>
      <c r="F38" s="38" t="s">
        <v>116</v>
      </c>
      <c r="G38" s="39">
        <v>16670</v>
      </c>
      <c r="H38" s="40">
        <v>0</v>
      </c>
      <c r="I38" s="40">
        <f>ROUND(G38*H38,P4)</f>
        <v>0</v>
      </c>
      <c r="J38" s="35"/>
      <c r="O38" s="41">
        <f>I38*0.21</f>
        <v>0</v>
      </c>
      <c r="P38">
        <v>3</v>
      </c>
    </row>
    <row r="39" spans="1:10" ht="43.2">
      <c r="A39" s="35" t="s">
        <v>63</v>
      </c>
      <c r="B39" s="42"/>
      <c r="C39" s="43"/>
      <c r="D39" s="43"/>
      <c r="E39" s="37" t="s">
        <v>169</v>
      </c>
      <c r="F39" s="43"/>
      <c r="G39" s="43"/>
      <c r="H39" s="43"/>
      <c r="I39" s="43"/>
      <c r="J39" s="44"/>
    </row>
    <row r="40" spans="1:10" ht="15">
      <c r="A40" s="35" t="s">
        <v>65</v>
      </c>
      <c r="B40" s="42"/>
      <c r="C40" s="43"/>
      <c r="D40" s="43"/>
      <c r="E40" s="45" t="s">
        <v>170</v>
      </c>
      <c r="F40" s="43"/>
      <c r="G40" s="43"/>
      <c r="H40" s="43"/>
      <c r="I40" s="43"/>
      <c r="J40" s="44"/>
    </row>
    <row r="41" spans="1:10" ht="28.8">
      <c r="A41" s="35" t="s">
        <v>67</v>
      </c>
      <c r="B41" s="42"/>
      <c r="C41" s="43"/>
      <c r="D41" s="43"/>
      <c r="E41" s="37" t="s">
        <v>171</v>
      </c>
      <c r="F41" s="43"/>
      <c r="G41" s="43"/>
      <c r="H41" s="43"/>
      <c r="I41" s="43"/>
      <c r="J41" s="44"/>
    </row>
    <row r="42" spans="1:16" ht="15">
      <c r="A42" s="35" t="s">
        <v>58</v>
      </c>
      <c r="B42" s="35">
        <v>37</v>
      </c>
      <c r="C42" s="36" t="s">
        <v>172</v>
      </c>
      <c r="D42" s="35" t="s">
        <v>68</v>
      </c>
      <c r="E42" s="37" t="s">
        <v>173</v>
      </c>
      <c r="F42" s="38" t="s">
        <v>139</v>
      </c>
      <c r="G42" s="39">
        <v>289.68</v>
      </c>
      <c r="H42" s="40">
        <v>0</v>
      </c>
      <c r="I42" s="40">
        <f>ROUND(G42*H42,P4)</f>
        <v>0</v>
      </c>
      <c r="J42" s="35"/>
      <c r="O42" s="41">
        <f>I42*0.21</f>
        <v>0</v>
      </c>
      <c r="P42">
        <v>3</v>
      </c>
    </row>
    <row r="43" spans="1:10" ht="15">
      <c r="A43" s="35" t="s">
        <v>63</v>
      </c>
      <c r="B43" s="42"/>
      <c r="C43" s="43"/>
      <c r="D43" s="43"/>
      <c r="E43" s="37" t="s">
        <v>174</v>
      </c>
      <c r="F43" s="43"/>
      <c r="G43" s="43"/>
      <c r="H43" s="43"/>
      <c r="I43" s="43"/>
      <c r="J43" s="44"/>
    </row>
    <row r="44" spans="1:10" ht="15">
      <c r="A44" s="35" t="s">
        <v>65</v>
      </c>
      <c r="B44" s="42"/>
      <c r="C44" s="43"/>
      <c r="D44" s="43"/>
      <c r="E44" s="45" t="s">
        <v>175</v>
      </c>
      <c r="F44" s="43"/>
      <c r="G44" s="43"/>
      <c r="H44" s="43"/>
      <c r="I44" s="43"/>
      <c r="J44" s="44"/>
    </row>
    <row r="45" spans="1:10" ht="409.5">
      <c r="A45" s="35" t="s">
        <v>67</v>
      </c>
      <c r="B45" s="42"/>
      <c r="C45" s="43"/>
      <c r="D45" s="43"/>
      <c r="E45" s="37" t="s">
        <v>176</v>
      </c>
      <c r="F45" s="43"/>
      <c r="G45" s="43"/>
      <c r="H45" s="43"/>
      <c r="I45" s="43"/>
      <c r="J45" s="44"/>
    </row>
    <row r="46" spans="1:16" ht="15">
      <c r="A46" s="35" t="s">
        <v>58</v>
      </c>
      <c r="B46" s="35">
        <v>31</v>
      </c>
      <c r="C46" s="36" t="s">
        <v>177</v>
      </c>
      <c r="D46" s="35" t="s">
        <v>68</v>
      </c>
      <c r="E46" s="37" t="s">
        <v>178</v>
      </c>
      <c r="F46" s="38" t="s">
        <v>139</v>
      </c>
      <c r="G46" s="39">
        <v>416.75</v>
      </c>
      <c r="H46" s="40">
        <v>0</v>
      </c>
      <c r="I46" s="40">
        <f>ROUND(G46*H46,P4)</f>
        <v>0</v>
      </c>
      <c r="J46" s="35"/>
      <c r="O46" s="41">
        <f>I46*0.21</f>
        <v>0</v>
      </c>
      <c r="P46">
        <v>3</v>
      </c>
    </row>
    <row r="47" spans="1:10" ht="172.8">
      <c r="A47" s="35" t="s">
        <v>63</v>
      </c>
      <c r="B47" s="42"/>
      <c r="C47" s="43"/>
      <c r="D47" s="43"/>
      <c r="E47" s="37" t="s">
        <v>179</v>
      </c>
      <c r="F47" s="43"/>
      <c r="G47" s="43"/>
      <c r="H47" s="43"/>
      <c r="I47" s="43"/>
      <c r="J47" s="44"/>
    </row>
    <row r="48" spans="1:10" ht="15">
      <c r="A48" s="35" t="s">
        <v>65</v>
      </c>
      <c r="B48" s="42"/>
      <c r="C48" s="43"/>
      <c r="D48" s="43"/>
      <c r="E48" s="45" t="s">
        <v>180</v>
      </c>
      <c r="F48" s="43"/>
      <c r="G48" s="43"/>
      <c r="H48" s="43"/>
      <c r="I48" s="43"/>
      <c r="J48" s="44"/>
    </row>
    <row r="49" spans="1:10" ht="409.5">
      <c r="A49" s="35" t="s">
        <v>67</v>
      </c>
      <c r="B49" s="42"/>
      <c r="C49" s="43"/>
      <c r="D49" s="43"/>
      <c r="E49" s="37" t="s">
        <v>181</v>
      </c>
      <c r="F49" s="43"/>
      <c r="G49" s="43"/>
      <c r="H49" s="43"/>
      <c r="I49" s="43"/>
      <c r="J49" s="44"/>
    </row>
    <row r="50" spans="1:16" ht="15">
      <c r="A50" s="35" t="s">
        <v>58</v>
      </c>
      <c r="B50" s="35">
        <v>7</v>
      </c>
      <c r="C50" s="36" t="s">
        <v>182</v>
      </c>
      <c r="D50" s="35" t="s">
        <v>68</v>
      </c>
      <c r="E50" s="37" t="s">
        <v>183</v>
      </c>
      <c r="F50" s="38" t="s">
        <v>139</v>
      </c>
      <c r="G50" s="39">
        <v>58.5</v>
      </c>
      <c r="H50" s="40">
        <v>0</v>
      </c>
      <c r="I50" s="40">
        <f>ROUND(G50*H50,P4)</f>
        <v>0</v>
      </c>
      <c r="J50" s="35"/>
      <c r="O50" s="41">
        <f>I50*0.21</f>
        <v>0</v>
      </c>
      <c r="P50">
        <v>3</v>
      </c>
    </row>
    <row r="51" spans="1:10" ht="15">
      <c r="A51" s="35" t="s">
        <v>63</v>
      </c>
      <c r="B51" s="42"/>
      <c r="C51" s="43"/>
      <c r="D51" s="43"/>
      <c r="E51" s="46" t="s">
        <v>68</v>
      </c>
      <c r="F51" s="43"/>
      <c r="G51" s="43"/>
      <c r="H51" s="43"/>
      <c r="I51" s="43"/>
      <c r="J51" s="44"/>
    </row>
    <row r="52" spans="1:10" ht="28.8">
      <c r="A52" s="35" t="s">
        <v>65</v>
      </c>
      <c r="B52" s="42"/>
      <c r="C52" s="43"/>
      <c r="D52" s="43"/>
      <c r="E52" s="45" t="s">
        <v>184</v>
      </c>
      <c r="F52" s="43"/>
      <c r="G52" s="43"/>
      <c r="H52" s="43"/>
      <c r="I52" s="43"/>
      <c r="J52" s="44"/>
    </row>
    <row r="53" spans="1:10" ht="360">
      <c r="A53" s="35" t="s">
        <v>67</v>
      </c>
      <c r="B53" s="42"/>
      <c r="C53" s="43"/>
      <c r="D53" s="43"/>
      <c r="E53" s="37" t="s">
        <v>185</v>
      </c>
      <c r="F53" s="43"/>
      <c r="G53" s="43"/>
      <c r="H53" s="43"/>
      <c r="I53" s="43"/>
      <c r="J53" s="44"/>
    </row>
    <row r="54" spans="1:16" ht="15">
      <c r="A54" s="35" t="s">
        <v>58</v>
      </c>
      <c r="B54" s="35">
        <v>9</v>
      </c>
      <c r="C54" s="36" t="s">
        <v>186</v>
      </c>
      <c r="D54" s="35" t="s">
        <v>68</v>
      </c>
      <c r="E54" s="37" t="s">
        <v>187</v>
      </c>
      <c r="F54" s="38" t="s">
        <v>139</v>
      </c>
      <c r="G54" s="39">
        <v>50</v>
      </c>
      <c r="H54" s="40">
        <v>0</v>
      </c>
      <c r="I54" s="40">
        <f>ROUND(G54*H54,P4)</f>
        <v>0</v>
      </c>
      <c r="J54" s="35"/>
      <c r="O54" s="41">
        <f>I54*0.21</f>
        <v>0</v>
      </c>
      <c r="P54">
        <v>3</v>
      </c>
    </row>
    <row r="55" spans="1:10" ht="15">
      <c r="A55" s="35" t="s">
        <v>63</v>
      </c>
      <c r="B55" s="42"/>
      <c r="C55" s="43"/>
      <c r="D55" s="43"/>
      <c r="E55" s="37" t="s">
        <v>188</v>
      </c>
      <c r="F55" s="43"/>
      <c r="G55" s="43"/>
      <c r="H55" s="43"/>
      <c r="I55" s="43"/>
      <c r="J55" s="44"/>
    </row>
    <row r="56" spans="1:10" ht="15">
      <c r="A56" s="35" t="s">
        <v>65</v>
      </c>
      <c r="B56" s="42"/>
      <c r="C56" s="43"/>
      <c r="D56" s="43"/>
      <c r="E56" s="45" t="s">
        <v>189</v>
      </c>
      <c r="F56" s="43"/>
      <c r="G56" s="43"/>
      <c r="H56" s="43"/>
      <c r="I56" s="43"/>
      <c r="J56" s="44"/>
    </row>
    <row r="57" spans="1:10" ht="86.4">
      <c r="A57" s="35" t="s">
        <v>67</v>
      </c>
      <c r="B57" s="42"/>
      <c r="C57" s="43"/>
      <c r="D57" s="43"/>
      <c r="E57" s="37" t="s">
        <v>190</v>
      </c>
      <c r="F57" s="43"/>
      <c r="G57" s="43"/>
      <c r="H57" s="43"/>
      <c r="I57" s="43"/>
      <c r="J57" s="44"/>
    </row>
    <row r="58" spans="1:16" ht="15">
      <c r="A58" s="35" t="s">
        <v>58</v>
      </c>
      <c r="B58" s="35">
        <v>10</v>
      </c>
      <c r="C58" s="36" t="s">
        <v>191</v>
      </c>
      <c r="D58" s="35" t="s">
        <v>68</v>
      </c>
      <c r="E58" s="37" t="s">
        <v>192</v>
      </c>
      <c r="F58" s="38" t="s">
        <v>193</v>
      </c>
      <c r="G58" s="39">
        <v>53</v>
      </c>
      <c r="H58" s="40">
        <v>0</v>
      </c>
      <c r="I58" s="40">
        <f>ROUND(G58*H58,P4)</f>
        <v>0</v>
      </c>
      <c r="J58" s="35"/>
      <c r="O58" s="41">
        <f>I58*0.21</f>
        <v>0</v>
      </c>
      <c r="P58">
        <v>3</v>
      </c>
    </row>
    <row r="59" spans="1:10" ht="15">
      <c r="A59" s="35" t="s">
        <v>63</v>
      </c>
      <c r="B59" s="42"/>
      <c r="C59" s="43"/>
      <c r="D59" s="43"/>
      <c r="E59" s="37" t="s">
        <v>194</v>
      </c>
      <c r="F59" s="43"/>
      <c r="G59" s="43"/>
      <c r="H59" s="43"/>
      <c r="I59" s="43"/>
      <c r="J59" s="44"/>
    </row>
    <row r="60" spans="1:10" ht="28.8">
      <c r="A60" s="35" t="s">
        <v>65</v>
      </c>
      <c r="B60" s="42"/>
      <c r="C60" s="43"/>
      <c r="D60" s="43"/>
      <c r="E60" s="45" t="s">
        <v>195</v>
      </c>
      <c r="F60" s="43"/>
      <c r="G60" s="43"/>
      <c r="H60" s="43"/>
      <c r="I60" s="43"/>
      <c r="J60" s="44"/>
    </row>
    <row r="61" spans="1:10" ht="86.4">
      <c r="A61" s="35" t="s">
        <v>67</v>
      </c>
      <c r="B61" s="42"/>
      <c r="C61" s="43"/>
      <c r="D61" s="43"/>
      <c r="E61" s="37" t="s">
        <v>190</v>
      </c>
      <c r="F61" s="43"/>
      <c r="G61" s="43"/>
      <c r="H61" s="43"/>
      <c r="I61" s="43"/>
      <c r="J61" s="44"/>
    </row>
    <row r="62" spans="1:16" ht="15">
      <c r="A62" s="35" t="s">
        <v>58</v>
      </c>
      <c r="B62" s="35">
        <v>45</v>
      </c>
      <c r="C62" s="36" t="s">
        <v>196</v>
      </c>
      <c r="D62" s="35" t="s">
        <v>68</v>
      </c>
      <c r="E62" s="37" t="s">
        <v>197</v>
      </c>
      <c r="F62" s="38" t="s">
        <v>139</v>
      </c>
      <c r="G62" s="39">
        <v>44.8</v>
      </c>
      <c r="H62" s="40">
        <v>0</v>
      </c>
      <c r="I62" s="40">
        <f>ROUND(G62*H62,P4)</f>
        <v>0</v>
      </c>
      <c r="J62" s="35"/>
      <c r="O62" s="41">
        <f>I62*0.21</f>
        <v>0</v>
      </c>
      <c r="P62">
        <v>3</v>
      </c>
    </row>
    <row r="63" spans="1:10" ht="15">
      <c r="A63" s="35" t="s">
        <v>63</v>
      </c>
      <c r="B63" s="42"/>
      <c r="C63" s="43"/>
      <c r="D63" s="43"/>
      <c r="E63" s="46"/>
      <c r="F63" s="43"/>
      <c r="G63" s="43"/>
      <c r="H63" s="43"/>
      <c r="I63" s="43"/>
      <c r="J63" s="44"/>
    </row>
    <row r="64" spans="1:10" ht="43.2">
      <c r="A64" s="35" t="s">
        <v>65</v>
      </c>
      <c r="B64" s="42"/>
      <c r="C64" s="43"/>
      <c r="D64" s="43"/>
      <c r="E64" s="45" t="s">
        <v>198</v>
      </c>
      <c r="F64" s="43"/>
      <c r="G64" s="43"/>
      <c r="H64" s="43"/>
      <c r="I64" s="43"/>
      <c r="J64" s="44"/>
    </row>
    <row r="65" spans="1:10" ht="374.4">
      <c r="A65" s="35" t="s">
        <v>67</v>
      </c>
      <c r="B65" s="42"/>
      <c r="C65" s="43"/>
      <c r="D65" s="43"/>
      <c r="E65" s="37" t="s">
        <v>199</v>
      </c>
      <c r="F65" s="43"/>
      <c r="G65" s="43"/>
      <c r="H65" s="43"/>
      <c r="I65" s="43"/>
      <c r="J65" s="44"/>
    </row>
    <row r="66" spans="1:16" ht="15">
      <c r="A66" s="35" t="s">
        <v>58</v>
      </c>
      <c r="B66" s="35">
        <v>33</v>
      </c>
      <c r="C66" s="36" t="s">
        <v>200</v>
      </c>
      <c r="D66" s="35" t="s">
        <v>68</v>
      </c>
      <c r="E66" s="37" t="s">
        <v>201</v>
      </c>
      <c r="F66" s="38" t="s">
        <v>139</v>
      </c>
      <c r="G66" s="39">
        <v>475.25</v>
      </c>
      <c r="H66" s="40">
        <v>0</v>
      </c>
      <c r="I66" s="40">
        <f>ROUND(G66*H66,P4)</f>
        <v>0</v>
      </c>
      <c r="J66" s="35"/>
      <c r="O66" s="41">
        <f>I66*0.21</f>
        <v>0</v>
      </c>
      <c r="P66">
        <v>3</v>
      </c>
    </row>
    <row r="67" spans="1:10" ht="57.6">
      <c r="A67" s="35" t="s">
        <v>63</v>
      </c>
      <c r="B67" s="42"/>
      <c r="C67" s="43"/>
      <c r="D67" s="43"/>
      <c r="E67" s="37" t="s">
        <v>202</v>
      </c>
      <c r="F67" s="43"/>
      <c r="G67" s="43"/>
      <c r="H67" s="43"/>
      <c r="I67" s="43"/>
      <c r="J67" s="44"/>
    </row>
    <row r="68" spans="1:10" ht="43.2">
      <c r="A68" s="35" t="s">
        <v>65</v>
      </c>
      <c r="B68" s="42"/>
      <c r="C68" s="43"/>
      <c r="D68" s="43"/>
      <c r="E68" s="45" t="s">
        <v>203</v>
      </c>
      <c r="F68" s="43"/>
      <c r="G68" s="43"/>
      <c r="H68" s="43"/>
      <c r="I68" s="43"/>
      <c r="J68" s="44"/>
    </row>
    <row r="69" spans="1:10" ht="216">
      <c r="A69" s="35" t="s">
        <v>67</v>
      </c>
      <c r="B69" s="42"/>
      <c r="C69" s="43"/>
      <c r="D69" s="43"/>
      <c r="E69" s="37" t="s">
        <v>204</v>
      </c>
      <c r="F69" s="43"/>
      <c r="G69" s="43"/>
      <c r="H69" s="43"/>
      <c r="I69" s="43"/>
      <c r="J69" s="44"/>
    </row>
    <row r="70" spans="1:16" ht="15">
      <c r="A70" s="35" t="s">
        <v>58</v>
      </c>
      <c r="B70" s="35">
        <v>30</v>
      </c>
      <c r="C70" s="36" t="s">
        <v>205</v>
      </c>
      <c r="D70" s="35"/>
      <c r="E70" s="37" t="s">
        <v>206</v>
      </c>
      <c r="F70" s="38" t="s">
        <v>139</v>
      </c>
      <c r="G70" s="39">
        <v>416.75</v>
      </c>
      <c r="H70" s="40">
        <v>0</v>
      </c>
      <c r="I70" s="40">
        <f>ROUND(G70*H70,P4)</f>
        <v>0</v>
      </c>
      <c r="J70" s="35"/>
      <c r="O70" s="41">
        <f>I70*0.21</f>
        <v>0</v>
      </c>
      <c r="P70">
        <v>3</v>
      </c>
    </row>
    <row r="71" spans="1:10" ht="144">
      <c r="A71" s="35" t="s">
        <v>63</v>
      </c>
      <c r="B71" s="42"/>
      <c r="C71" s="43"/>
      <c r="D71" s="43"/>
      <c r="E71" s="37" t="s">
        <v>207</v>
      </c>
      <c r="F71" s="43"/>
      <c r="G71" s="43"/>
      <c r="H71" s="43"/>
      <c r="I71" s="43"/>
      <c r="J71" s="44"/>
    </row>
    <row r="72" spans="1:10" ht="15">
      <c r="A72" s="35" t="s">
        <v>65</v>
      </c>
      <c r="B72" s="42"/>
      <c r="C72" s="43"/>
      <c r="D72" s="43"/>
      <c r="E72" s="45" t="s">
        <v>180</v>
      </c>
      <c r="F72" s="43"/>
      <c r="G72" s="43"/>
      <c r="H72" s="43"/>
      <c r="I72" s="43"/>
      <c r="J72" s="44"/>
    </row>
    <row r="73" spans="1:10" ht="331.2">
      <c r="A73" s="35" t="s">
        <v>67</v>
      </c>
      <c r="B73" s="42"/>
      <c r="C73" s="43"/>
      <c r="D73" s="43"/>
      <c r="E73" s="37" t="s">
        <v>208</v>
      </c>
      <c r="F73" s="43"/>
      <c r="G73" s="43"/>
      <c r="H73" s="43"/>
      <c r="I73" s="43"/>
      <c r="J73" s="44"/>
    </row>
    <row r="74" spans="1:16" ht="15">
      <c r="A74" s="35" t="s">
        <v>58</v>
      </c>
      <c r="B74" s="35">
        <v>12</v>
      </c>
      <c r="C74" s="36" t="s">
        <v>209</v>
      </c>
      <c r="D74" s="35" t="s">
        <v>68</v>
      </c>
      <c r="E74" s="37" t="s">
        <v>210</v>
      </c>
      <c r="F74" s="38" t="s">
        <v>139</v>
      </c>
      <c r="G74" s="39">
        <v>350</v>
      </c>
      <c r="H74" s="40">
        <v>0</v>
      </c>
      <c r="I74" s="40">
        <f>ROUND(G74*H74,P4)</f>
        <v>0</v>
      </c>
      <c r="J74" s="35"/>
      <c r="O74" s="41">
        <f>I74*0.21</f>
        <v>0</v>
      </c>
      <c r="P74">
        <v>3</v>
      </c>
    </row>
    <row r="75" spans="1:10" ht="15">
      <c r="A75" s="35" t="s">
        <v>63</v>
      </c>
      <c r="B75" s="42"/>
      <c r="C75" s="43"/>
      <c r="D75" s="43"/>
      <c r="E75" s="37" t="s">
        <v>211</v>
      </c>
      <c r="F75" s="43"/>
      <c r="G75" s="43"/>
      <c r="H75" s="43"/>
      <c r="I75" s="43"/>
      <c r="J75" s="44"/>
    </row>
    <row r="76" spans="1:10" ht="28.8">
      <c r="A76" s="35" t="s">
        <v>65</v>
      </c>
      <c r="B76" s="42"/>
      <c r="C76" s="43"/>
      <c r="D76" s="43"/>
      <c r="E76" s="45" t="s">
        <v>212</v>
      </c>
      <c r="F76" s="43"/>
      <c r="G76" s="43"/>
      <c r="H76" s="43"/>
      <c r="I76" s="43"/>
      <c r="J76" s="44"/>
    </row>
    <row r="77" spans="1:10" ht="288">
      <c r="A77" s="35" t="s">
        <v>67</v>
      </c>
      <c r="B77" s="42"/>
      <c r="C77" s="43"/>
      <c r="D77" s="43"/>
      <c r="E77" s="37" t="s">
        <v>213</v>
      </c>
      <c r="F77" s="43"/>
      <c r="G77" s="43"/>
      <c r="H77" s="43"/>
      <c r="I77" s="43"/>
      <c r="J77" s="44"/>
    </row>
    <row r="78" spans="1:16" ht="15">
      <c r="A78" s="35" t="s">
        <v>58</v>
      </c>
      <c r="B78" s="35">
        <v>14</v>
      </c>
      <c r="C78" s="36" t="s">
        <v>214</v>
      </c>
      <c r="D78" s="35" t="s">
        <v>68</v>
      </c>
      <c r="E78" s="37" t="s">
        <v>215</v>
      </c>
      <c r="F78" s="38" t="s">
        <v>139</v>
      </c>
      <c r="G78" s="39">
        <v>58.5</v>
      </c>
      <c r="H78" s="40">
        <v>0</v>
      </c>
      <c r="I78" s="40">
        <f>ROUND(G78*H78,P4)</f>
        <v>0</v>
      </c>
      <c r="J78" s="35"/>
      <c r="O78" s="41">
        <f>I78*0.21</f>
        <v>0</v>
      </c>
      <c r="P78">
        <v>3</v>
      </c>
    </row>
    <row r="79" spans="1:10" ht="15">
      <c r="A79" s="35" t="s">
        <v>63</v>
      </c>
      <c r="B79" s="42"/>
      <c r="C79" s="43"/>
      <c r="D79" s="43"/>
      <c r="E79" s="46" t="s">
        <v>68</v>
      </c>
      <c r="F79" s="43"/>
      <c r="G79" s="43"/>
      <c r="H79" s="43"/>
      <c r="I79" s="43"/>
      <c r="J79" s="44"/>
    </row>
    <row r="80" spans="1:10" ht="15">
      <c r="A80" s="35" t="s">
        <v>65</v>
      </c>
      <c r="B80" s="42"/>
      <c r="C80" s="43"/>
      <c r="D80" s="43"/>
      <c r="E80" s="45" t="s">
        <v>216</v>
      </c>
      <c r="F80" s="43"/>
      <c r="G80" s="43"/>
      <c r="H80" s="43"/>
      <c r="I80" s="43"/>
      <c r="J80" s="44"/>
    </row>
    <row r="81" spans="1:10" ht="43.2">
      <c r="A81" s="35" t="s">
        <v>67</v>
      </c>
      <c r="B81" s="42"/>
      <c r="C81" s="43"/>
      <c r="D81" s="43"/>
      <c r="E81" s="37" t="s">
        <v>217</v>
      </c>
      <c r="F81" s="43"/>
      <c r="G81" s="43"/>
      <c r="H81" s="43"/>
      <c r="I81" s="43"/>
      <c r="J81" s="44"/>
    </row>
    <row r="82" spans="1:16" ht="15">
      <c r="A82" s="35" t="s">
        <v>58</v>
      </c>
      <c r="B82" s="35">
        <v>42</v>
      </c>
      <c r="C82" s="36" t="s">
        <v>218</v>
      </c>
      <c r="D82" s="35" t="s">
        <v>68</v>
      </c>
      <c r="E82" s="37" t="s">
        <v>219</v>
      </c>
      <c r="F82" s="38" t="s">
        <v>116</v>
      </c>
      <c r="G82" s="39">
        <v>390</v>
      </c>
      <c r="H82" s="40">
        <v>0</v>
      </c>
      <c r="I82" s="40">
        <f>ROUND(G82*H82,P4)</f>
        <v>0</v>
      </c>
      <c r="J82" s="35"/>
      <c r="O82" s="41">
        <f>I82*0.21</f>
        <v>0</v>
      </c>
      <c r="P82">
        <v>3</v>
      </c>
    </row>
    <row r="83" spans="1:10" ht="15">
      <c r="A83" s="35" t="s">
        <v>63</v>
      </c>
      <c r="B83" s="42"/>
      <c r="C83" s="43"/>
      <c r="D83" s="43"/>
      <c r="E83" s="46"/>
      <c r="F83" s="43"/>
      <c r="G83" s="43"/>
      <c r="H83" s="43"/>
      <c r="I83" s="43"/>
      <c r="J83" s="44"/>
    </row>
    <row r="84" spans="1:10" ht="15">
      <c r="A84" s="35" t="s">
        <v>65</v>
      </c>
      <c r="B84" s="42"/>
      <c r="C84" s="43"/>
      <c r="D84" s="43"/>
      <c r="E84" s="45" t="s">
        <v>220</v>
      </c>
      <c r="F84" s="43"/>
      <c r="G84" s="43"/>
      <c r="H84" s="43"/>
      <c r="I84" s="43"/>
      <c r="J84" s="44"/>
    </row>
    <row r="85" spans="1:10" ht="28.8">
      <c r="A85" s="35" t="s">
        <v>67</v>
      </c>
      <c r="B85" s="42"/>
      <c r="C85" s="43"/>
      <c r="D85" s="43"/>
      <c r="E85" s="37" t="s">
        <v>221</v>
      </c>
      <c r="F85" s="43"/>
      <c r="G85" s="43"/>
      <c r="H85" s="43"/>
      <c r="I85" s="43"/>
      <c r="J85" s="44"/>
    </row>
    <row r="86" spans="1:16" ht="15">
      <c r="A86" s="35" t="s">
        <v>58</v>
      </c>
      <c r="B86" s="35">
        <v>43</v>
      </c>
      <c r="C86" s="36" t="s">
        <v>222</v>
      </c>
      <c r="D86" s="35" t="s">
        <v>68</v>
      </c>
      <c r="E86" s="37" t="s">
        <v>223</v>
      </c>
      <c r="F86" s="38" t="s">
        <v>116</v>
      </c>
      <c r="G86" s="39">
        <v>390</v>
      </c>
      <c r="H86" s="40">
        <v>0</v>
      </c>
      <c r="I86" s="40">
        <f>ROUND(G86*H86,P4)</f>
        <v>0</v>
      </c>
      <c r="J86" s="35"/>
      <c r="O86" s="41">
        <f>I86*0.21</f>
        <v>0</v>
      </c>
      <c r="P86">
        <v>3</v>
      </c>
    </row>
    <row r="87" spans="1:10" ht="15">
      <c r="A87" s="35" t="s">
        <v>63</v>
      </c>
      <c r="B87" s="42"/>
      <c r="C87" s="43"/>
      <c r="D87" s="43"/>
      <c r="E87" s="46"/>
      <c r="F87" s="43"/>
      <c r="G87" s="43"/>
      <c r="H87" s="43"/>
      <c r="I87" s="43"/>
      <c r="J87" s="44"/>
    </row>
    <row r="88" spans="1:10" ht="15">
      <c r="A88" s="35" t="s">
        <v>65</v>
      </c>
      <c r="B88" s="42"/>
      <c r="C88" s="43"/>
      <c r="D88" s="43"/>
      <c r="E88" s="45" t="s">
        <v>220</v>
      </c>
      <c r="F88" s="43"/>
      <c r="G88" s="43"/>
      <c r="H88" s="43"/>
      <c r="I88" s="43"/>
      <c r="J88" s="44"/>
    </row>
    <row r="89" spans="1:10" ht="43.2">
      <c r="A89" s="35" t="s">
        <v>67</v>
      </c>
      <c r="B89" s="42"/>
      <c r="C89" s="43"/>
      <c r="D89" s="43"/>
      <c r="E89" s="37" t="s">
        <v>224</v>
      </c>
      <c r="F89" s="43"/>
      <c r="G89" s="43"/>
      <c r="H89" s="43"/>
      <c r="I89" s="43"/>
      <c r="J89" s="44"/>
    </row>
    <row r="90" spans="1:16" ht="15">
      <c r="A90" s="35" t="s">
        <v>58</v>
      </c>
      <c r="B90" s="35">
        <v>15</v>
      </c>
      <c r="C90" s="36" t="s">
        <v>225</v>
      </c>
      <c r="D90" s="35" t="s">
        <v>68</v>
      </c>
      <c r="E90" s="37" t="s">
        <v>226</v>
      </c>
      <c r="F90" s="38" t="s">
        <v>139</v>
      </c>
      <c r="G90" s="39">
        <v>58.5</v>
      </c>
      <c r="H90" s="40">
        <v>0</v>
      </c>
      <c r="I90" s="40">
        <f>ROUND(G90*H90,P4)</f>
        <v>0</v>
      </c>
      <c r="J90" s="35"/>
      <c r="O90" s="41">
        <f>I90*0.21</f>
        <v>0</v>
      </c>
      <c r="P90">
        <v>3</v>
      </c>
    </row>
    <row r="91" spans="1:10" ht="15">
      <c r="A91" s="35" t="s">
        <v>63</v>
      </c>
      <c r="B91" s="42"/>
      <c r="C91" s="43"/>
      <c r="D91" s="43"/>
      <c r="E91" s="46" t="s">
        <v>68</v>
      </c>
      <c r="F91" s="43"/>
      <c r="G91" s="43"/>
      <c r="H91" s="43"/>
      <c r="I91" s="43"/>
      <c r="J91" s="44"/>
    </row>
    <row r="92" spans="1:10" ht="15">
      <c r="A92" s="35" t="s">
        <v>65</v>
      </c>
      <c r="B92" s="42"/>
      <c r="C92" s="43"/>
      <c r="D92" s="43"/>
      <c r="E92" s="45" t="s">
        <v>140</v>
      </c>
      <c r="F92" s="43"/>
      <c r="G92" s="43"/>
      <c r="H92" s="43"/>
      <c r="I92" s="43"/>
      <c r="J92" s="44"/>
    </row>
    <row r="93" spans="1:10" ht="57.6">
      <c r="A93" s="35" t="s">
        <v>67</v>
      </c>
      <c r="B93" s="42"/>
      <c r="C93" s="43"/>
      <c r="D93" s="43"/>
      <c r="E93" s="37" t="s">
        <v>227</v>
      </c>
      <c r="F93" s="43"/>
      <c r="G93" s="43"/>
      <c r="H93" s="43"/>
      <c r="I93" s="43"/>
      <c r="J93" s="44"/>
    </row>
    <row r="94" spans="1:10" ht="15">
      <c r="A94" s="29" t="s">
        <v>55</v>
      </c>
      <c r="B94" s="30"/>
      <c r="C94" s="31" t="s">
        <v>228</v>
      </c>
      <c r="D94" s="32"/>
      <c r="E94" s="29" t="s">
        <v>229</v>
      </c>
      <c r="F94" s="32"/>
      <c r="G94" s="32"/>
      <c r="H94" s="32"/>
      <c r="I94" s="33">
        <f>SUMIFS(I95:I126,A95:A126,"P")</f>
        <v>0</v>
      </c>
      <c r="J94" s="34"/>
    </row>
    <row r="95" spans="1:16" ht="15">
      <c r="A95" s="35" t="s">
        <v>58</v>
      </c>
      <c r="B95" s="35">
        <v>17</v>
      </c>
      <c r="C95" s="36" t="s">
        <v>230</v>
      </c>
      <c r="D95" s="35" t="s">
        <v>68</v>
      </c>
      <c r="E95" s="37" t="s">
        <v>231</v>
      </c>
      <c r="F95" s="38" t="s">
        <v>116</v>
      </c>
      <c r="G95" s="39">
        <v>19312</v>
      </c>
      <c r="H95" s="40">
        <v>0</v>
      </c>
      <c r="I95" s="40">
        <f>ROUND(G95*H95,P4)</f>
        <v>0</v>
      </c>
      <c r="J95" s="35"/>
      <c r="O95" s="41">
        <f>I95*0.21</f>
        <v>0</v>
      </c>
      <c r="P95">
        <v>3</v>
      </c>
    </row>
    <row r="96" spans="1:10" ht="15">
      <c r="A96" s="35" t="s">
        <v>63</v>
      </c>
      <c r="B96" s="42"/>
      <c r="C96" s="43"/>
      <c r="D96" s="43"/>
      <c r="E96" s="37" t="s">
        <v>232</v>
      </c>
      <c r="F96" s="43"/>
      <c r="G96" s="43"/>
      <c r="H96" s="43"/>
      <c r="I96" s="43"/>
      <c r="J96" s="44"/>
    </row>
    <row r="97" spans="1:10" ht="28.8">
      <c r="A97" s="35" t="s">
        <v>65</v>
      </c>
      <c r="B97" s="42"/>
      <c r="C97" s="43"/>
      <c r="D97" s="43"/>
      <c r="E97" s="45" t="s">
        <v>233</v>
      </c>
      <c r="F97" s="43"/>
      <c r="G97" s="43"/>
      <c r="H97" s="43"/>
      <c r="I97" s="43"/>
      <c r="J97" s="44"/>
    </row>
    <row r="98" spans="1:10" ht="86.4">
      <c r="A98" s="35" t="s">
        <v>67</v>
      </c>
      <c r="B98" s="42"/>
      <c r="C98" s="43"/>
      <c r="D98" s="43"/>
      <c r="E98" s="37" t="s">
        <v>234</v>
      </c>
      <c r="F98" s="43"/>
      <c r="G98" s="43"/>
      <c r="H98" s="43"/>
      <c r="I98" s="43"/>
      <c r="J98" s="44"/>
    </row>
    <row r="99" spans="1:16" ht="15">
      <c r="A99" s="35" t="s">
        <v>58</v>
      </c>
      <c r="B99" s="35">
        <v>18</v>
      </c>
      <c r="C99" s="36" t="s">
        <v>235</v>
      </c>
      <c r="D99" s="35" t="s">
        <v>68</v>
      </c>
      <c r="E99" s="37" t="s">
        <v>236</v>
      </c>
      <c r="F99" s="38" t="s">
        <v>116</v>
      </c>
      <c r="G99" s="39">
        <v>2256.45</v>
      </c>
      <c r="H99" s="40">
        <v>0</v>
      </c>
      <c r="I99" s="40">
        <f>ROUND(G99*H99,P4)</f>
        <v>0</v>
      </c>
      <c r="J99" s="35"/>
      <c r="O99" s="41">
        <f>I99*0.21</f>
        <v>0</v>
      </c>
      <c r="P99">
        <v>3</v>
      </c>
    </row>
    <row r="100" spans="1:10" ht="15">
      <c r="A100" s="35" t="s">
        <v>63</v>
      </c>
      <c r="B100" s="42"/>
      <c r="C100" s="43"/>
      <c r="D100" s="43"/>
      <c r="E100" s="37" t="s">
        <v>237</v>
      </c>
      <c r="F100" s="43"/>
      <c r="G100" s="43"/>
      <c r="H100" s="43"/>
      <c r="I100" s="43"/>
      <c r="J100" s="44"/>
    </row>
    <row r="101" spans="1:10" ht="28.8">
      <c r="A101" s="35" t="s">
        <v>65</v>
      </c>
      <c r="B101" s="42"/>
      <c r="C101" s="43"/>
      <c r="D101" s="43"/>
      <c r="E101" s="45" t="s">
        <v>238</v>
      </c>
      <c r="F101" s="43"/>
      <c r="G101" s="43"/>
      <c r="H101" s="43"/>
      <c r="I101" s="43"/>
      <c r="J101" s="44"/>
    </row>
    <row r="102" spans="1:10" ht="115.2">
      <c r="A102" s="35" t="s">
        <v>67</v>
      </c>
      <c r="B102" s="42"/>
      <c r="C102" s="43"/>
      <c r="D102" s="43"/>
      <c r="E102" s="37" t="s">
        <v>239</v>
      </c>
      <c r="F102" s="43"/>
      <c r="G102" s="43"/>
      <c r="H102" s="43"/>
      <c r="I102" s="43"/>
      <c r="J102" s="44"/>
    </row>
    <row r="103" spans="1:16" ht="15">
      <c r="A103" s="35" t="s">
        <v>58</v>
      </c>
      <c r="B103" s="35">
        <v>19</v>
      </c>
      <c r="C103" s="36" t="s">
        <v>240</v>
      </c>
      <c r="D103" s="35" t="s">
        <v>68</v>
      </c>
      <c r="E103" s="37" t="s">
        <v>241</v>
      </c>
      <c r="F103" s="38" t="s">
        <v>116</v>
      </c>
      <c r="G103" s="39">
        <v>19312</v>
      </c>
      <c r="H103" s="40">
        <v>0</v>
      </c>
      <c r="I103" s="40">
        <f>ROUND(G103*H103,P4)</f>
        <v>0</v>
      </c>
      <c r="J103" s="35"/>
      <c r="O103" s="41">
        <f>I103*0.21</f>
        <v>0</v>
      </c>
      <c r="P103">
        <v>3</v>
      </c>
    </row>
    <row r="104" spans="1:10" ht="15">
      <c r="A104" s="35" t="s">
        <v>63</v>
      </c>
      <c r="B104" s="42"/>
      <c r="C104" s="43"/>
      <c r="D104" s="43"/>
      <c r="E104" s="37" t="s">
        <v>242</v>
      </c>
      <c r="F104" s="43"/>
      <c r="G104" s="43"/>
      <c r="H104" s="43"/>
      <c r="I104" s="43"/>
      <c r="J104" s="44"/>
    </row>
    <row r="105" spans="1:10" ht="15">
      <c r="A105" s="35" t="s">
        <v>65</v>
      </c>
      <c r="B105" s="42"/>
      <c r="C105" s="43"/>
      <c r="D105" s="43"/>
      <c r="E105" s="45" t="s">
        <v>243</v>
      </c>
      <c r="F105" s="43"/>
      <c r="G105" s="43"/>
      <c r="H105" s="43"/>
      <c r="I105" s="43"/>
      <c r="J105" s="44"/>
    </row>
    <row r="106" spans="1:10" ht="72">
      <c r="A106" s="35" t="s">
        <v>67</v>
      </c>
      <c r="B106" s="42"/>
      <c r="C106" s="43"/>
      <c r="D106" s="43"/>
      <c r="E106" s="37" t="s">
        <v>244</v>
      </c>
      <c r="F106" s="43"/>
      <c r="G106" s="43"/>
      <c r="H106" s="43"/>
      <c r="I106" s="43"/>
      <c r="J106" s="44"/>
    </row>
    <row r="107" spans="1:16" ht="15">
      <c r="A107" s="35" t="s">
        <v>58</v>
      </c>
      <c r="B107" s="35">
        <v>20</v>
      </c>
      <c r="C107" s="36" t="s">
        <v>245</v>
      </c>
      <c r="D107" s="35" t="s">
        <v>68</v>
      </c>
      <c r="E107" s="37" t="s">
        <v>246</v>
      </c>
      <c r="F107" s="38" t="s">
        <v>116</v>
      </c>
      <c r="G107" s="39">
        <v>35863</v>
      </c>
      <c r="H107" s="40">
        <v>0</v>
      </c>
      <c r="I107" s="40">
        <f>ROUND(G107*H107,P4)</f>
        <v>0</v>
      </c>
      <c r="J107" s="35"/>
      <c r="O107" s="41">
        <f>I107*0.21</f>
        <v>0</v>
      </c>
      <c r="P107">
        <v>3</v>
      </c>
    </row>
    <row r="108" spans="1:10" ht="28.8">
      <c r="A108" s="35" t="s">
        <v>63</v>
      </c>
      <c r="B108" s="42"/>
      <c r="C108" s="43"/>
      <c r="D108" s="43"/>
      <c r="E108" s="37" t="s">
        <v>247</v>
      </c>
      <c r="F108" s="43"/>
      <c r="G108" s="43"/>
      <c r="H108" s="43"/>
      <c r="I108" s="43"/>
      <c r="J108" s="44"/>
    </row>
    <row r="109" spans="1:10" ht="15">
      <c r="A109" s="35" t="s">
        <v>65</v>
      </c>
      <c r="B109" s="42"/>
      <c r="C109" s="43"/>
      <c r="D109" s="43"/>
      <c r="E109" s="45" t="s">
        <v>248</v>
      </c>
      <c r="F109" s="43"/>
      <c r="G109" s="43"/>
      <c r="H109" s="43"/>
      <c r="I109" s="43"/>
      <c r="J109" s="44"/>
    </row>
    <row r="110" spans="1:10" ht="72">
      <c r="A110" s="35" t="s">
        <v>67</v>
      </c>
      <c r="B110" s="42"/>
      <c r="C110" s="43"/>
      <c r="D110" s="43"/>
      <c r="E110" s="37" t="s">
        <v>244</v>
      </c>
      <c r="F110" s="43"/>
      <c r="G110" s="43"/>
      <c r="H110" s="43"/>
      <c r="I110" s="43"/>
      <c r="J110" s="44"/>
    </row>
    <row r="111" spans="1:16" ht="15">
      <c r="A111" s="35" t="s">
        <v>58</v>
      </c>
      <c r="B111" s="35">
        <v>21</v>
      </c>
      <c r="C111" s="36" t="s">
        <v>249</v>
      </c>
      <c r="D111" s="35" t="s">
        <v>68</v>
      </c>
      <c r="E111" s="37" t="s">
        <v>250</v>
      </c>
      <c r="F111" s="38" t="s">
        <v>116</v>
      </c>
      <c r="G111" s="39">
        <v>10122</v>
      </c>
      <c r="H111" s="40">
        <v>0</v>
      </c>
      <c r="I111" s="40">
        <f>ROUND(G111*H111,P4)</f>
        <v>0</v>
      </c>
      <c r="J111" s="35"/>
      <c r="O111" s="41">
        <f>I111*0.21</f>
        <v>0</v>
      </c>
      <c r="P111">
        <v>3</v>
      </c>
    </row>
    <row r="112" spans="1:10" ht="28.8">
      <c r="A112" s="35" t="s">
        <v>63</v>
      </c>
      <c r="B112" s="42"/>
      <c r="C112" s="43"/>
      <c r="D112" s="43"/>
      <c r="E112" s="37" t="s">
        <v>251</v>
      </c>
      <c r="F112" s="43"/>
      <c r="G112" s="43"/>
      <c r="H112" s="43"/>
      <c r="I112" s="43"/>
      <c r="J112" s="44"/>
    </row>
    <row r="113" spans="1:10" ht="15">
      <c r="A113" s="35" t="s">
        <v>65</v>
      </c>
      <c r="B113" s="42"/>
      <c r="C113" s="43"/>
      <c r="D113" s="43"/>
      <c r="E113" s="45" t="s">
        <v>252</v>
      </c>
      <c r="F113" s="43"/>
      <c r="G113" s="43"/>
      <c r="H113" s="43"/>
      <c r="I113" s="43"/>
      <c r="J113" s="44"/>
    </row>
    <row r="114" spans="1:10" ht="57.6">
      <c r="A114" s="35" t="s">
        <v>67</v>
      </c>
      <c r="B114" s="42"/>
      <c r="C114" s="43"/>
      <c r="D114" s="43"/>
      <c r="E114" s="37" t="s">
        <v>253</v>
      </c>
      <c r="F114" s="43"/>
      <c r="G114" s="43"/>
      <c r="H114" s="43"/>
      <c r="I114" s="43"/>
      <c r="J114" s="44"/>
    </row>
    <row r="115" spans="1:16" ht="15">
      <c r="A115" s="35" t="s">
        <v>58</v>
      </c>
      <c r="B115" s="35">
        <v>46</v>
      </c>
      <c r="C115" s="36" t="s">
        <v>254</v>
      </c>
      <c r="D115" s="35" t="s">
        <v>68</v>
      </c>
      <c r="E115" s="37" t="s">
        <v>255</v>
      </c>
      <c r="F115" s="38" t="s">
        <v>116</v>
      </c>
      <c r="G115" s="39">
        <v>16670</v>
      </c>
      <c r="H115" s="40">
        <v>0</v>
      </c>
      <c r="I115" s="40">
        <f>ROUND(G115*H115,P4)</f>
        <v>0</v>
      </c>
      <c r="J115" s="35"/>
      <c r="O115" s="41">
        <f>I115*0.21</f>
        <v>0</v>
      </c>
      <c r="P115">
        <v>3</v>
      </c>
    </row>
    <row r="116" spans="1:10" ht="15">
      <c r="A116" s="35" t="s">
        <v>63</v>
      </c>
      <c r="B116" s="42"/>
      <c r="C116" s="43"/>
      <c r="D116" s="43"/>
      <c r="E116" s="37" t="s">
        <v>256</v>
      </c>
      <c r="F116" s="43"/>
      <c r="G116" s="43"/>
      <c r="H116" s="43"/>
      <c r="I116" s="43"/>
      <c r="J116" s="44"/>
    </row>
    <row r="117" spans="1:10" ht="15">
      <c r="A117" s="35" t="s">
        <v>65</v>
      </c>
      <c r="B117" s="42"/>
      <c r="C117" s="43"/>
      <c r="D117" s="43"/>
      <c r="E117" s="45" t="s">
        <v>257</v>
      </c>
      <c r="F117" s="43"/>
      <c r="G117" s="43"/>
      <c r="H117" s="43"/>
      <c r="I117" s="43"/>
      <c r="J117" s="44"/>
    </row>
    <row r="118" spans="1:10" ht="158.4">
      <c r="A118" s="35" t="s">
        <v>67</v>
      </c>
      <c r="B118" s="42"/>
      <c r="C118" s="43"/>
      <c r="D118" s="43"/>
      <c r="E118" s="37" t="s">
        <v>258</v>
      </c>
      <c r="F118" s="43"/>
      <c r="G118" s="43"/>
      <c r="H118" s="43"/>
      <c r="I118" s="43"/>
      <c r="J118" s="44"/>
    </row>
    <row r="119" spans="1:16" ht="15">
      <c r="A119" s="35" t="s">
        <v>58</v>
      </c>
      <c r="B119" s="35">
        <v>23</v>
      </c>
      <c r="C119" s="36" t="s">
        <v>259</v>
      </c>
      <c r="D119" s="35" t="s">
        <v>68</v>
      </c>
      <c r="E119" s="37" t="s">
        <v>260</v>
      </c>
      <c r="F119" s="38" t="s">
        <v>116</v>
      </c>
      <c r="G119" s="39">
        <v>17490</v>
      </c>
      <c r="H119" s="40">
        <v>0</v>
      </c>
      <c r="I119" s="40">
        <f>ROUND(G119*H119,P4)</f>
        <v>0</v>
      </c>
      <c r="J119" s="35"/>
      <c r="O119" s="41">
        <f>I119*0.21</f>
        <v>0</v>
      </c>
      <c r="P119">
        <v>3</v>
      </c>
    </row>
    <row r="120" spans="1:10" ht="15">
      <c r="A120" s="35" t="s">
        <v>63</v>
      </c>
      <c r="B120" s="42"/>
      <c r="C120" s="43"/>
      <c r="D120" s="43"/>
      <c r="E120" s="37" t="s">
        <v>261</v>
      </c>
      <c r="F120" s="43"/>
      <c r="G120" s="43"/>
      <c r="H120" s="43"/>
      <c r="I120" s="43"/>
      <c r="J120" s="44"/>
    </row>
    <row r="121" spans="1:10" ht="28.8">
      <c r="A121" s="35" t="s">
        <v>65</v>
      </c>
      <c r="B121" s="42"/>
      <c r="C121" s="43"/>
      <c r="D121" s="43"/>
      <c r="E121" s="45" t="s">
        <v>262</v>
      </c>
      <c r="F121" s="43"/>
      <c r="G121" s="43"/>
      <c r="H121" s="43"/>
      <c r="I121" s="43"/>
      <c r="J121" s="44"/>
    </row>
    <row r="122" spans="1:10" ht="158.4">
      <c r="A122" s="35" t="s">
        <v>67</v>
      </c>
      <c r="B122" s="42"/>
      <c r="C122" s="43"/>
      <c r="D122" s="43"/>
      <c r="E122" s="37" t="s">
        <v>258</v>
      </c>
      <c r="F122" s="43"/>
      <c r="G122" s="43"/>
      <c r="H122" s="43"/>
      <c r="I122" s="43"/>
      <c r="J122" s="44"/>
    </row>
    <row r="123" spans="1:16" ht="15">
      <c r="A123" s="35" t="s">
        <v>58</v>
      </c>
      <c r="B123" s="35">
        <v>24</v>
      </c>
      <c r="C123" s="36" t="s">
        <v>263</v>
      </c>
      <c r="D123" s="35" t="s">
        <v>68</v>
      </c>
      <c r="E123" s="37" t="s">
        <v>264</v>
      </c>
      <c r="F123" s="38" t="s">
        <v>139</v>
      </c>
      <c r="G123" s="39">
        <v>551.19</v>
      </c>
      <c r="H123" s="40">
        <v>0</v>
      </c>
      <c r="I123" s="40">
        <f>ROUND(G123*H123,P4)</f>
        <v>0</v>
      </c>
      <c r="J123" s="35"/>
      <c r="O123" s="41">
        <f>I123*0.21</f>
        <v>0</v>
      </c>
      <c r="P123">
        <v>3</v>
      </c>
    </row>
    <row r="124" spans="1:10" ht="15">
      <c r="A124" s="35" t="s">
        <v>63</v>
      </c>
      <c r="B124" s="42"/>
      <c r="C124" s="43"/>
      <c r="D124" s="43"/>
      <c r="E124" s="37" t="s">
        <v>265</v>
      </c>
      <c r="F124" s="43"/>
      <c r="G124" s="43"/>
      <c r="H124" s="43"/>
      <c r="I124" s="43"/>
      <c r="J124" s="44"/>
    </row>
    <row r="125" spans="1:10" ht="15">
      <c r="A125" s="35" t="s">
        <v>65</v>
      </c>
      <c r="B125" s="42"/>
      <c r="C125" s="43"/>
      <c r="D125" s="43"/>
      <c r="E125" s="45" t="s">
        <v>266</v>
      </c>
      <c r="F125" s="43"/>
      <c r="G125" s="43"/>
      <c r="H125" s="43"/>
      <c r="I125" s="43"/>
      <c r="J125" s="44"/>
    </row>
    <row r="126" spans="1:10" ht="244.8">
      <c r="A126" s="35" t="s">
        <v>67</v>
      </c>
      <c r="B126" s="42"/>
      <c r="C126" s="43"/>
      <c r="D126" s="43"/>
      <c r="E126" s="37" t="s">
        <v>267</v>
      </c>
      <c r="F126" s="43"/>
      <c r="G126" s="43"/>
      <c r="H126" s="43"/>
      <c r="I126" s="43"/>
      <c r="J126" s="44"/>
    </row>
    <row r="127" spans="1:10" ht="15">
      <c r="A127" s="29" t="s">
        <v>55</v>
      </c>
      <c r="B127" s="30"/>
      <c r="C127" s="31" t="s">
        <v>124</v>
      </c>
      <c r="D127" s="32"/>
      <c r="E127" s="29" t="s">
        <v>125</v>
      </c>
      <c r="F127" s="32"/>
      <c r="G127" s="32"/>
      <c r="H127" s="32"/>
      <c r="I127" s="33">
        <f>SUMIFS(I128:I147,A128:A147,"P")</f>
        <v>0</v>
      </c>
      <c r="J127" s="34"/>
    </row>
    <row r="128" spans="1:16" ht="15">
      <c r="A128" s="35" t="s">
        <v>58</v>
      </c>
      <c r="B128" s="35">
        <v>25</v>
      </c>
      <c r="C128" s="36" t="s">
        <v>268</v>
      </c>
      <c r="D128" s="35" t="s">
        <v>60</v>
      </c>
      <c r="E128" s="37" t="s">
        <v>269</v>
      </c>
      <c r="F128" s="38" t="s">
        <v>193</v>
      </c>
      <c r="G128" s="39">
        <v>24</v>
      </c>
      <c r="H128" s="40">
        <v>0</v>
      </c>
      <c r="I128" s="40">
        <f>ROUND(G128*H128,P4)</f>
        <v>0</v>
      </c>
      <c r="J128" s="35"/>
      <c r="O128" s="41">
        <f>I128*0.21</f>
        <v>0</v>
      </c>
      <c r="P128">
        <v>3</v>
      </c>
    </row>
    <row r="129" spans="1:10" ht="15">
      <c r="A129" s="35" t="s">
        <v>63</v>
      </c>
      <c r="B129" s="42"/>
      <c r="C129" s="43"/>
      <c r="D129" s="43"/>
      <c r="E129" s="46" t="s">
        <v>68</v>
      </c>
      <c r="F129" s="43"/>
      <c r="G129" s="43"/>
      <c r="H129" s="43"/>
      <c r="I129" s="43"/>
      <c r="J129" s="44"/>
    </row>
    <row r="130" spans="1:10" ht="57.6">
      <c r="A130" s="35" t="s">
        <v>65</v>
      </c>
      <c r="B130" s="42"/>
      <c r="C130" s="43"/>
      <c r="D130" s="43"/>
      <c r="E130" s="45" t="s">
        <v>270</v>
      </c>
      <c r="F130" s="43"/>
      <c r="G130" s="43"/>
      <c r="H130" s="43"/>
      <c r="I130" s="43"/>
      <c r="J130" s="44"/>
    </row>
    <row r="131" spans="1:10" ht="86.4">
      <c r="A131" s="35" t="s">
        <v>67</v>
      </c>
      <c r="B131" s="42"/>
      <c r="C131" s="43"/>
      <c r="D131" s="43"/>
      <c r="E131" s="37" t="s">
        <v>271</v>
      </c>
      <c r="F131" s="43"/>
      <c r="G131" s="43"/>
      <c r="H131" s="43"/>
      <c r="I131" s="43"/>
      <c r="J131" s="44"/>
    </row>
    <row r="132" spans="1:16" ht="15">
      <c r="A132" s="35" t="s">
        <v>58</v>
      </c>
      <c r="B132" s="35">
        <v>26</v>
      </c>
      <c r="C132" s="36" t="s">
        <v>272</v>
      </c>
      <c r="D132" s="35" t="s">
        <v>68</v>
      </c>
      <c r="E132" s="37" t="s">
        <v>273</v>
      </c>
      <c r="F132" s="38" t="s">
        <v>91</v>
      </c>
      <c r="G132" s="39">
        <v>8</v>
      </c>
      <c r="H132" s="40">
        <v>0</v>
      </c>
      <c r="I132" s="40">
        <f>ROUND(G132*H132,P4)</f>
        <v>0</v>
      </c>
      <c r="J132" s="35"/>
      <c r="O132" s="41">
        <f>I132*0.21</f>
        <v>0</v>
      </c>
      <c r="P132">
        <v>3</v>
      </c>
    </row>
    <row r="133" spans="1:10" ht="28.8">
      <c r="A133" s="35" t="s">
        <v>63</v>
      </c>
      <c r="B133" s="42"/>
      <c r="C133" s="43"/>
      <c r="D133" s="43"/>
      <c r="E133" s="37" t="s">
        <v>274</v>
      </c>
      <c r="F133" s="43"/>
      <c r="G133" s="43"/>
      <c r="H133" s="43"/>
      <c r="I133" s="43"/>
      <c r="J133" s="44"/>
    </row>
    <row r="134" spans="1:10" ht="15">
      <c r="A134" s="35" t="s">
        <v>65</v>
      </c>
      <c r="B134" s="42"/>
      <c r="C134" s="43"/>
      <c r="D134" s="43"/>
      <c r="E134" s="45" t="s">
        <v>275</v>
      </c>
      <c r="F134" s="43"/>
      <c r="G134" s="43"/>
      <c r="H134" s="43"/>
      <c r="I134" s="43"/>
      <c r="J134" s="44"/>
    </row>
    <row r="135" spans="1:10" ht="100.8">
      <c r="A135" s="35" t="s">
        <v>67</v>
      </c>
      <c r="B135" s="42"/>
      <c r="C135" s="43"/>
      <c r="D135" s="43"/>
      <c r="E135" s="37" t="s">
        <v>276</v>
      </c>
      <c r="F135" s="43"/>
      <c r="G135" s="43"/>
      <c r="H135" s="43"/>
      <c r="I135" s="43"/>
      <c r="J135" s="44"/>
    </row>
    <row r="136" spans="1:16" ht="15">
      <c r="A136" s="35" t="s">
        <v>58</v>
      </c>
      <c r="B136" s="35">
        <v>27</v>
      </c>
      <c r="C136" s="36" t="s">
        <v>277</v>
      </c>
      <c r="D136" s="35" t="s">
        <v>68</v>
      </c>
      <c r="E136" s="37" t="s">
        <v>278</v>
      </c>
      <c r="F136" s="38" t="s">
        <v>193</v>
      </c>
      <c r="G136" s="39">
        <v>317</v>
      </c>
      <c r="H136" s="40">
        <v>0</v>
      </c>
      <c r="I136" s="40">
        <f>ROUND(G136*H136,P4)</f>
        <v>0</v>
      </c>
      <c r="J136" s="35"/>
      <c r="O136" s="41">
        <f>I136*0.21</f>
        <v>0</v>
      </c>
      <c r="P136">
        <v>3</v>
      </c>
    </row>
    <row r="137" spans="1:10" ht="15">
      <c r="A137" s="35" t="s">
        <v>63</v>
      </c>
      <c r="B137" s="42"/>
      <c r="C137" s="43"/>
      <c r="D137" s="43"/>
      <c r="E137" s="37" t="s">
        <v>279</v>
      </c>
      <c r="F137" s="43"/>
      <c r="G137" s="43"/>
      <c r="H137" s="43"/>
      <c r="I137" s="43"/>
      <c r="J137" s="44"/>
    </row>
    <row r="138" spans="1:10" ht="15">
      <c r="A138" s="35" t="s">
        <v>65</v>
      </c>
      <c r="B138" s="42"/>
      <c r="C138" s="43"/>
      <c r="D138" s="43"/>
      <c r="E138" s="45" t="s">
        <v>280</v>
      </c>
      <c r="F138" s="43"/>
      <c r="G138" s="43"/>
      <c r="H138" s="43"/>
      <c r="I138" s="43"/>
      <c r="J138" s="44"/>
    </row>
    <row r="139" spans="1:10" ht="28.8">
      <c r="A139" s="35" t="s">
        <v>67</v>
      </c>
      <c r="B139" s="42"/>
      <c r="C139" s="43"/>
      <c r="D139" s="43"/>
      <c r="E139" s="37" t="s">
        <v>281</v>
      </c>
      <c r="F139" s="43"/>
      <c r="G139" s="43"/>
      <c r="H139" s="43"/>
      <c r="I139" s="43"/>
      <c r="J139" s="44"/>
    </row>
    <row r="140" spans="1:16" ht="15">
      <c r="A140" s="35" t="s">
        <v>58</v>
      </c>
      <c r="B140" s="35">
        <v>28</v>
      </c>
      <c r="C140" s="36" t="s">
        <v>282</v>
      </c>
      <c r="D140" s="35" t="s">
        <v>68</v>
      </c>
      <c r="E140" s="37" t="s">
        <v>283</v>
      </c>
      <c r="F140" s="38" t="s">
        <v>193</v>
      </c>
      <c r="G140" s="39">
        <v>481</v>
      </c>
      <c r="H140" s="40">
        <v>0</v>
      </c>
      <c r="I140" s="40">
        <f>ROUND(G140*H140,P4)</f>
        <v>0</v>
      </c>
      <c r="J140" s="35"/>
      <c r="O140" s="41">
        <f>I140*0.21</f>
        <v>0</v>
      </c>
      <c r="P140">
        <v>3</v>
      </c>
    </row>
    <row r="141" spans="1:10" ht="15">
      <c r="A141" s="35" t="s">
        <v>63</v>
      </c>
      <c r="B141" s="42"/>
      <c r="C141" s="43"/>
      <c r="D141" s="43"/>
      <c r="E141" s="37" t="s">
        <v>284</v>
      </c>
      <c r="F141" s="43"/>
      <c r="G141" s="43"/>
      <c r="H141" s="43"/>
      <c r="I141" s="43"/>
      <c r="J141" s="44"/>
    </row>
    <row r="142" spans="1:10" ht="15">
      <c r="A142" s="35" t="s">
        <v>65</v>
      </c>
      <c r="B142" s="42"/>
      <c r="C142" s="43"/>
      <c r="D142" s="43"/>
      <c r="E142" s="45" t="s">
        <v>285</v>
      </c>
      <c r="F142" s="43"/>
      <c r="G142" s="43"/>
      <c r="H142" s="43"/>
      <c r="I142" s="43"/>
      <c r="J142" s="44"/>
    </row>
    <row r="143" spans="1:10" ht="43.2">
      <c r="A143" s="35" t="s">
        <v>67</v>
      </c>
      <c r="B143" s="42"/>
      <c r="C143" s="43"/>
      <c r="D143" s="43"/>
      <c r="E143" s="37" t="s">
        <v>286</v>
      </c>
      <c r="F143" s="43"/>
      <c r="G143" s="43"/>
      <c r="H143" s="43"/>
      <c r="I143" s="43"/>
      <c r="J143" s="44"/>
    </row>
    <row r="144" spans="1:16" ht="15">
      <c r="A144" s="35" t="s">
        <v>58</v>
      </c>
      <c r="B144" s="35">
        <v>29</v>
      </c>
      <c r="C144" s="36" t="s">
        <v>287</v>
      </c>
      <c r="D144" s="35" t="s">
        <v>68</v>
      </c>
      <c r="E144" s="37" t="s">
        <v>288</v>
      </c>
      <c r="F144" s="38" t="s">
        <v>116</v>
      </c>
      <c r="G144" s="39">
        <v>95.1</v>
      </c>
      <c r="H144" s="40">
        <v>0</v>
      </c>
      <c r="I144" s="40">
        <f>ROUND(G144*H144,P4)</f>
        <v>0</v>
      </c>
      <c r="J144" s="35"/>
      <c r="O144" s="41">
        <f>I144*0.21</f>
        <v>0</v>
      </c>
      <c r="P144">
        <v>3</v>
      </c>
    </row>
    <row r="145" spans="1:10" ht="15">
      <c r="A145" s="35" t="s">
        <v>63</v>
      </c>
      <c r="B145" s="42"/>
      <c r="C145" s="43"/>
      <c r="D145" s="43"/>
      <c r="E145" s="46" t="s">
        <v>68</v>
      </c>
      <c r="F145" s="43"/>
      <c r="G145" s="43"/>
      <c r="H145" s="43"/>
      <c r="I145" s="43"/>
      <c r="J145" s="44"/>
    </row>
    <row r="146" spans="1:10" ht="15">
      <c r="A146" s="35" t="s">
        <v>65</v>
      </c>
      <c r="B146" s="42"/>
      <c r="C146" s="43"/>
      <c r="D146" s="43"/>
      <c r="E146" s="45" t="s">
        <v>289</v>
      </c>
      <c r="F146" s="43"/>
      <c r="G146" s="43"/>
      <c r="H146" s="43"/>
      <c r="I146" s="43"/>
      <c r="J146" s="44"/>
    </row>
    <row r="147" spans="1:10" ht="115.2">
      <c r="A147" s="35" t="s">
        <v>67</v>
      </c>
      <c r="B147" s="47"/>
      <c r="C147" s="48"/>
      <c r="D147" s="48"/>
      <c r="E147" s="37" t="s">
        <v>290</v>
      </c>
      <c r="F147" s="48"/>
      <c r="G147" s="48"/>
      <c r="H147" s="48"/>
      <c r="I147" s="48"/>
      <c r="J147"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P131"/>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17</v>
      </c>
      <c r="I3" s="23">
        <f>SUMIFS(I8:I131,A8:A131,"SD")</f>
        <v>0</v>
      </c>
      <c r="J3" s="17"/>
      <c r="O3">
        <v>0</v>
      </c>
      <c r="P3">
        <v>2</v>
      </c>
    </row>
    <row r="4" spans="1:16" ht="15">
      <c r="A4" s="3" t="s">
        <v>42</v>
      </c>
      <c r="B4" s="18" t="s">
        <v>43</v>
      </c>
      <c r="C4" s="19" t="s">
        <v>17</v>
      </c>
      <c r="D4" s="20"/>
      <c r="E4" s="21" t="s">
        <v>18</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SUMIFS(I9:I28,A9:A28,"P")</f>
        <v>0</v>
      </c>
      <c r="J8" s="34"/>
    </row>
    <row r="9" spans="1:16" ht="15">
      <c r="A9" s="35" t="s">
        <v>58</v>
      </c>
      <c r="B9" s="35">
        <v>36</v>
      </c>
      <c r="C9" s="36" t="s">
        <v>137</v>
      </c>
      <c r="D9" s="35" t="s">
        <v>68</v>
      </c>
      <c r="E9" s="37" t="s">
        <v>138</v>
      </c>
      <c r="F9" s="38" t="s">
        <v>139</v>
      </c>
      <c r="G9" s="39">
        <v>15</v>
      </c>
      <c r="H9" s="40">
        <v>0</v>
      </c>
      <c r="I9" s="40">
        <f>ROUND(G9*H9,P4)</f>
        <v>0</v>
      </c>
      <c r="J9" s="35"/>
      <c r="O9" s="41">
        <f>I9*0.21</f>
        <v>0</v>
      </c>
      <c r="P9">
        <v>3</v>
      </c>
    </row>
    <row r="10" spans="1:10" ht="15">
      <c r="A10" s="35" t="s">
        <v>63</v>
      </c>
      <c r="B10" s="42"/>
      <c r="C10" s="43"/>
      <c r="D10" s="43"/>
      <c r="E10" s="46"/>
      <c r="F10" s="43"/>
      <c r="G10" s="43"/>
      <c r="H10" s="43"/>
      <c r="I10" s="43"/>
      <c r="J10" s="44"/>
    </row>
    <row r="11" spans="1:10" ht="15">
      <c r="A11" s="35" t="s">
        <v>65</v>
      </c>
      <c r="B11" s="42"/>
      <c r="C11" s="43"/>
      <c r="D11" s="43"/>
      <c r="E11" s="45" t="s">
        <v>291</v>
      </c>
      <c r="F11" s="43"/>
      <c r="G11" s="43"/>
      <c r="H11" s="43"/>
      <c r="I11" s="43"/>
      <c r="J11" s="44"/>
    </row>
    <row r="12" spans="1:10" ht="28.8">
      <c r="A12" s="35" t="s">
        <v>67</v>
      </c>
      <c r="B12" s="42"/>
      <c r="C12" s="43"/>
      <c r="D12" s="43"/>
      <c r="E12" s="37" t="s">
        <v>141</v>
      </c>
      <c r="F12" s="43"/>
      <c r="G12" s="43"/>
      <c r="H12" s="43"/>
      <c r="I12" s="43"/>
      <c r="J12" s="44"/>
    </row>
    <row r="13" spans="1:16" ht="28.8">
      <c r="A13" s="35" t="s">
        <v>58</v>
      </c>
      <c r="B13" s="35">
        <v>27</v>
      </c>
      <c r="C13" s="36" t="s">
        <v>142</v>
      </c>
      <c r="D13" s="35" t="s">
        <v>68</v>
      </c>
      <c r="E13" s="37" t="s">
        <v>143</v>
      </c>
      <c r="F13" s="38" t="s">
        <v>109</v>
      </c>
      <c r="G13" s="39">
        <v>1564.8</v>
      </c>
      <c r="H13" s="40">
        <v>0</v>
      </c>
      <c r="I13" s="40">
        <f>ROUND(G13*H13,P4)</f>
        <v>0</v>
      </c>
      <c r="J13" s="35"/>
      <c r="O13" s="41">
        <f>I13*0.21</f>
        <v>0</v>
      </c>
      <c r="P13">
        <v>3</v>
      </c>
    </row>
    <row r="14" spans="1:10" ht="15">
      <c r="A14" s="35" t="s">
        <v>63</v>
      </c>
      <c r="B14" s="42"/>
      <c r="C14" s="43"/>
      <c r="D14" s="43"/>
      <c r="E14" s="46"/>
      <c r="F14" s="43"/>
      <c r="G14" s="43"/>
      <c r="H14" s="43"/>
      <c r="I14" s="43"/>
      <c r="J14" s="44"/>
    </row>
    <row r="15" spans="1:10" ht="15">
      <c r="A15" s="35" t="s">
        <v>65</v>
      </c>
      <c r="B15" s="42"/>
      <c r="C15" s="43"/>
      <c r="D15" s="43"/>
      <c r="E15" s="45" t="s">
        <v>292</v>
      </c>
      <c r="F15" s="43"/>
      <c r="G15" s="43"/>
      <c r="H15" s="43"/>
      <c r="I15" s="43"/>
      <c r="J15" s="44"/>
    </row>
    <row r="16" spans="1:10" ht="158.4">
      <c r="A16" s="35" t="s">
        <v>67</v>
      </c>
      <c r="B16" s="42"/>
      <c r="C16" s="43"/>
      <c r="D16" s="43"/>
      <c r="E16" s="37" t="s">
        <v>145</v>
      </c>
      <c r="F16" s="43"/>
      <c r="G16" s="43"/>
      <c r="H16" s="43"/>
      <c r="I16" s="43"/>
      <c r="J16" s="44"/>
    </row>
    <row r="17" spans="1:16" ht="28.8">
      <c r="A17" s="35" t="s">
        <v>58</v>
      </c>
      <c r="B17" s="35">
        <v>32</v>
      </c>
      <c r="C17" s="36" t="s">
        <v>146</v>
      </c>
      <c r="D17" s="35" t="s">
        <v>68</v>
      </c>
      <c r="E17" s="37" t="s">
        <v>147</v>
      </c>
      <c r="F17" s="38" t="s">
        <v>109</v>
      </c>
      <c r="G17" s="39">
        <v>23.769</v>
      </c>
      <c r="H17" s="40">
        <v>0</v>
      </c>
      <c r="I17" s="40">
        <f>ROUND(G17*H17,P4)</f>
        <v>0</v>
      </c>
      <c r="J17" s="35"/>
      <c r="O17" s="41">
        <f>I17*0.21</f>
        <v>0</v>
      </c>
      <c r="P17">
        <v>3</v>
      </c>
    </row>
    <row r="18" spans="1:10" ht="15">
      <c r="A18" s="35" t="s">
        <v>63</v>
      </c>
      <c r="B18" s="42"/>
      <c r="C18" s="43"/>
      <c r="D18" s="43"/>
      <c r="E18" s="37" t="s">
        <v>148</v>
      </c>
      <c r="F18" s="43"/>
      <c r="G18" s="43"/>
      <c r="H18" s="43"/>
      <c r="I18" s="43"/>
      <c r="J18" s="44"/>
    </row>
    <row r="19" spans="1:10" ht="15">
      <c r="A19" s="35" t="s">
        <v>65</v>
      </c>
      <c r="B19" s="42"/>
      <c r="C19" s="43"/>
      <c r="D19" s="43"/>
      <c r="E19" s="45" t="s">
        <v>293</v>
      </c>
      <c r="F19" s="43"/>
      <c r="G19" s="43"/>
      <c r="H19" s="43"/>
      <c r="I19" s="43"/>
      <c r="J19" s="44"/>
    </row>
    <row r="20" spans="1:10" ht="158.4">
      <c r="A20" s="35" t="s">
        <v>67</v>
      </c>
      <c r="B20" s="42"/>
      <c r="C20" s="43"/>
      <c r="D20" s="43"/>
      <c r="E20" s="37" t="s">
        <v>145</v>
      </c>
      <c r="F20" s="43"/>
      <c r="G20" s="43"/>
      <c r="H20" s="43"/>
      <c r="I20" s="43"/>
      <c r="J20" s="44"/>
    </row>
    <row r="21" spans="1:16" ht="28.8">
      <c r="A21" s="35" t="s">
        <v>58</v>
      </c>
      <c r="B21" s="35">
        <v>28</v>
      </c>
      <c r="C21" s="36" t="s">
        <v>150</v>
      </c>
      <c r="D21" s="35" t="s">
        <v>68</v>
      </c>
      <c r="E21" s="37" t="s">
        <v>151</v>
      </c>
      <c r="F21" s="38" t="s">
        <v>109</v>
      </c>
      <c r="G21" s="39">
        <v>1</v>
      </c>
      <c r="H21" s="40">
        <v>0</v>
      </c>
      <c r="I21" s="40">
        <f>ROUND(G21*H21,P4)</f>
        <v>0</v>
      </c>
      <c r="J21" s="35"/>
      <c r="O21" s="41">
        <f>I21*0.21</f>
        <v>0</v>
      </c>
      <c r="P21">
        <v>3</v>
      </c>
    </row>
    <row r="22" spans="1:10" ht="15">
      <c r="A22" s="35" t="s">
        <v>63</v>
      </c>
      <c r="B22" s="42"/>
      <c r="C22" s="43"/>
      <c r="D22" s="43"/>
      <c r="E22" s="46"/>
      <c r="F22" s="43"/>
      <c r="G22" s="43"/>
      <c r="H22" s="43"/>
      <c r="I22" s="43"/>
      <c r="J22" s="44"/>
    </row>
    <row r="23" spans="1:10" ht="15">
      <c r="A23" s="35" t="s">
        <v>65</v>
      </c>
      <c r="B23" s="42"/>
      <c r="C23" s="43"/>
      <c r="D23" s="43"/>
      <c r="E23" s="45" t="s">
        <v>294</v>
      </c>
      <c r="F23" s="43"/>
      <c r="G23" s="43"/>
      <c r="H23" s="43"/>
      <c r="I23" s="43"/>
      <c r="J23" s="44"/>
    </row>
    <row r="24" spans="1:10" ht="158.4">
      <c r="A24" s="35" t="s">
        <v>67</v>
      </c>
      <c r="B24" s="42"/>
      <c r="C24" s="43"/>
      <c r="D24" s="43"/>
      <c r="E24" s="37" t="s">
        <v>145</v>
      </c>
      <c r="F24" s="43"/>
      <c r="G24" s="43"/>
      <c r="H24" s="43"/>
      <c r="I24" s="43"/>
      <c r="J24" s="44"/>
    </row>
    <row r="25" spans="1:16" ht="28.8">
      <c r="A25" s="35" t="s">
        <v>58</v>
      </c>
      <c r="B25" s="35">
        <v>26</v>
      </c>
      <c r="C25" s="36" t="s">
        <v>154</v>
      </c>
      <c r="D25" s="35" t="s">
        <v>68</v>
      </c>
      <c r="E25" s="37" t="s">
        <v>155</v>
      </c>
      <c r="F25" s="38" t="s">
        <v>109</v>
      </c>
      <c r="G25" s="39">
        <v>65.978</v>
      </c>
      <c r="H25" s="40">
        <v>0</v>
      </c>
      <c r="I25" s="40">
        <f>ROUND(G25*H25,P4)</f>
        <v>0</v>
      </c>
      <c r="J25" s="35"/>
      <c r="O25" s="41">
        <f>I25*0.21</f>
        <v>0</v>
      </c>
      <c r="P25">
        <v>3</v>
      </c>
    </row>
    <row r="26" spans="1:10" ht="43.2">
      <c r="A26" s="35" t="s">
        <v>63</v>
      </c>
      <c r="B26" s="42"/>
      <c r="C26" s="43"/>
      <c r="D26" s="43"/>
      <c r="E26" s="37" t="s">
        <v>295</v>
      </c>
      <c r="F26" s="43"/>
      <c r="G26" s="43"/>
      <c r="H26" s="43"/>
      <c r="I26" s="43"/>
      <c r="J26" s="44"/>
    </row>
    <row r="27" spans="1:10" ht="28.8">
      <c r="A27" s="35" t="s">
        <v>65</v>
      </c>
      <c r="B27" s="42"/>
      <c r="C27" s="43"/>
      <c r="D27" s="43"/>
      <c r="E27" s="45" t="s">
        <v>296</v>
      </c>
      <c r="F27" s="43"/>
      <c r="G27" s="43"/>
      <c r="H27" s="43"/>
      <c r="I27" s="43"/>
      <c r="J27" s="44"/>
    </row>
    <row r="28" spans="1:10" ht="158.4">
      <c r="A28" s="35" t="s">
        <v>67</v>
      </c>
      <c r="B28" s="42"/>
      <c r="C28" s="43"/>
      <c r="D28" s="43"/>
      <c r="E28" s="37" t="s">
        <v>145</v>
      </c>
      <c r="F28" s="43"/>
      <c r="G28" s="43"/>
      <c r="H28" s="43"/>
      <c r="I28" s="43"/>
      <c r="J28" s="44"/>
    </row>
    <row r="29" spans="1:10" ht="15">
      <c r="A29" s="29" t="s">
        <v>55</v>
      </c>
      <c r="B29" s="30"/>
      <c r="C29" s="31" t="s">
        <v>112</v>
      </c>
      <c r="D29" s="32"/>
      <c r="E29" s="29" t="s">
        <v>113</v>
      </c>
      <c r="F29" s="32"/>
      <c r="G29" s="32"/>
      <c r="H29" s="32"/>
      <c r="I29" s="33">
        <f>SUMIFS(I30:I89,A30:A89,"P")</f>
        <v>0</v>
      </c>
      <c r="J29" s="34"/>
    </row>
    <row r="30" spans="1:16" ht="28.8">
      <c r="A30" s="35" t="s">
        <v>58</v>
      </c>
      <c r="B30" s="35">
        <v>2</v>
      </c>
      <c r="C30" s="36" t="s">
        <v>158</v>
      </c>
      <c r="D30" s="35" t="s">
        <v>68</v>
      </c>
      <c r="E30" s="37" t="s">
        <v>159</v>
      </c>
      <c r="F30" s="38" t="s">
        <v>139</v>
      </c>
      <c r="G30" s="39">
        <v>48.55</v>
      </c>
      <c r="H30" s="40">
        <v>0</v>
      </c>
      <c r="I30" s="40">
        <f>ROUND(G30*H30,P4)</f>
        <v>0</v>
      </c>
      <c r="J30" s="35"/>
      <c r="O30" s="41">
        <f>I30*0.21</f>
        <v>0</v>
      </c>
      <c r="P30">
        <v>3</v>
      </c>
    </row>
    <row r="31" spans="1:10" ht="15">
      <c r="A31" s="35" t="s">
        <v>63</v>
      </c>
      <c r="B31" s="42"/>
      <c r="C31" s="43"/>
      <c r="D31" s="43"/>
      <c r="E31" s="46" t="s">
        <v>68</v>
      </c>
      <c r="F31" s="43"/>
      <c r="G31" s="43"/>
      <c r="H31" s="43"/>
      <c r="I31" s="43"/>
      <c r="J31" s="44"/>
    </row>
    <row r="32" spans="1:10" ht="43.2">
      <c r="A32" s="35" t="s">
        <v>65</v>
      </c>
      <c r="B32" s="42"/>
      <c r="C32" s="43"/>
      <c r="D32" s="43"/>
      <c r="E32" s="45" t="s">
        <v>297</v>
      </c>
      <c r="F32" s="43"/>
      <c r="G32" s="43"/>
      <c r="H32" s="43"/>
      <c r="I32" s="43"/>
      <c r="J32" s="44"/>
    </row>
    <row r="33" spans="1:10" ht="72">
      <c r="A33" s="35" t="s">
        <v>67</v>
      </c>
      <c r="B33" s="42"/>
      <c r="C33" s="43"/>
      <c r="D33" s="43"/>
      <c r="E33" s="37" t="s">
        <v>161</v>
      </c>
      <c r="F33" s="43"/>
      <c r="G33" s="43"/>
      <c r="H33" s="43"/>
      <c r="I33" s="43"/>
      <c r="J33" s="44"/>
    </row>
    <row r="34" spans="1:16" ht="15">
      <c r="A34" s="35" t="s">
        <v>58</v>
      </c>
      <c r="B34" s="35">
        <v>3</v>
      </c>
      <c r="C34" s="36" t="s">
        <v>162</v>
      </c>
      <c r="D34" s="35" t="s">
        <v>68</v>
      </c>
      <c r="E34" s="37" t="s">
        <v>163</v>
      </c>
      <c r="F34" s="38" t="s">
        <v>116</v>
      </c>
      <c r="G34" s="39">
        <v>1609</v>
      </c>
      <c r="H34" s="40">
        <v>0</v>
      </c>
      <c r="I34" s="40">
        <f>ROUND(G34*H34,P4)</f>
        <v>0</v>
      </c>
      <c r="J34" s="35"/>
      <c r="O34" s="41">
        <f>I34*0.21</f>
        <v>0</v>
      </c>
      <c r="P34">
        <v>3</v>
      </c>
    </row>
    <row r="35" spans="1:10" ht="15">
      <c r="A35" s="35" t="s">
        <v>63</v>
      </c>
      <c r="B35" s="42"/>
      <c r="C35" s="43"/>
      <c r="D35" s="43"/>
      <c r="E35" s="46" t="s">
        <v>68</v>
      </c>
      <c r="F35" s="43"/>
      <c r="G35" s="43"/>
      <c r="H35" s="43"/>
      <c r="I35" s="43"/>
      <c r="J35" s="44"/>
    </row>
    <row r="36" spans="1:10" ht="28.8">
      <c r="A36" s="35" t="s">
        <v>65</v>
      </c>
      <c r="B36" s="42"/>
      <c r="C36" s="43"/>
      <c r="D36" s="43"/>
      <c r="E36" s="45" t="s">
        <v>298</v>
      </c>
      <c r="F36" s="43"/>
      <c r="G36" s="43"/>
      <c r="H36" s="43"/>
      <c r="I36" s="43"/>
      <c r="J36" s="44"/>
    </row>
    <row r="37" spans="1:10" ht="15">
      <c r="A37" s="35" t="s">
        <v>67</v>
      </c>
      <c r="B37" s="42"/>
      <c r="C37" s="43"/>
      <c r="D37" s="43"/>
      <c r="E37" s="37" t="s">
        <v>166</v>
      </c>
      <c r="F37" s="43"/>
      <c r="G37" s="43"/>
      <c r="H37" s="43"/>
      <c r="I37" s="43"/>
      <c r="J37" s="44"/>
    </row>
    <row r="38" spans="1:16" ht="15">
      <c r="A38" s="35" t="s">
        <v>58</v>
      </c>
      <c r="B38" s="35">
        <v>4</v>
      </c>
      <c r="C38" s="36" t="s">
        <v>167</v>
      </c>
      <c r="D38" s="35" t="s">
        <v>60</v>
      </c>
      <c r="E38" s="37" t="s">
        <v>168</v>
      </c>
      <c r="F38" s="38" t="s">
        <v>116</v>
      </c>
      <c r="G38" s="39">
        <v>1389</v>
      </c>
      <c r="H38" s="40">
        <v>0</v>
      </c>
      <c r="I38" s="40">
        <f>ROUND(G38*H38,P4)</f>
        <v>0</v>
      </c>
      <c r="J38" s="35"/>
      <c r="O38" s="41">
        <f>I38*0.21</f>
        <v>0</v>
      </c>
      <c r="P38">
        <v>3</v>
      </c>
    </row>
    <row r="39" spans="1:10" ht="43.2">
      <c r="A39" s="35" t="s">
        <v>63</v>
      </c>
      <c r="B39" s="42"/>
      <c r="C39" s="43"/>
      <c r="D39" s="43"/>
      <c r="E39" s="37" t="s">
        <v>299</v>
      </c>
      <c r="F39" s="43"/>
      <c r="G39" s="43"/>
      <c r="H39" s="43"/>
      <c r="I39" s="43"/>
      <c r="J39" s="44"/>
    </row>
    <row r="40" spans="1:10" ht="28.8">
      <c r="A40" s="35" t="s">
        <v>65</v>
      </c>
      <c r="B40" s="42"/>
      <c r="C40" s="43"/>
      <c r="D40" s="43"/>
      <c r="E40" s="45" t="s">
        <v>300</v>
      </c>
      <c r="F40" s="43"/>
      <c r="G40" s="43"/>
      <c r="H40" s="43"/>
      <c r="I40" s="43"/>
      <c r="J40" s="44"/>
    </row>
    <row r="41" spans="1:10" ht="28.8">
      <c r="A41" s="35" t="s">
        <v>67</v>
      </c>
      <c r="B41" s="42"/>
      <c r="C41" s="43"/>
      <c r="D41" s="43"/>
      <c r="E41" s="37" t="s">
        <v>171</v>
      </c>
      <c r="F41" s="43"/>
      <c r="G41" s="43"/>
      <c r="H41" s="43"/>
      <c r="I41" s="43"/>
      <c r="J41" s="44"/>
    </row>
    <row r="42" spans="1:16" ht="15">
      <c r="A42" s="35" t="s">
        <v>58</v>
      </c>
      <c r="B42" s="35">
        <v>31</v>
      </c>
      <c r="C42" s="36" t="s">
        <v>172</v>
      </c>
      <c r="D42" s="35" t="s">
        <v>68</v>
      </c>
      <c r="E42" s="37" t="s">
        <v>173</v>
      </c>
      <c r="F42" s="38" t="s">
        <v>139</v>
      </c>
      <c r="G42" s="39">
        <v>12.51</v>
      </c>
      <c r="H42" s="40">
        <v>0</v>
      </c>
      <c r="I42" s="40">
        <f>ROUND(G42*H42,P4)</f>
        <v>0</v>
      </c>
      <c r="J42" s="35"/>
      <c r="O42" s="41">
        <f>I42*0.21</f>
        <v>0</v>
      </c>
      <c r="P42">
        <v>3</v>
      </c>
    </row>
    <row r="43" spans="1:10" ht="15">
      <c r="A43" s="35" t="s">
        <v>63</v>
      </c>
      <c r="B43" s="42"/>
      <c r="C43" s="43"/>
      <c r="D43" s="43"/>
      <c r="E43" s="46"/>
      <c r="F43" s="43"/>
      <c r="G43" s="43"/>
      <c r="H43" s="43"/>
      <c r="I43" s="43"/>
      <c r="J43" s="44"/>
    </row>
    <row r="44" spans="1:10" ht="15">
      <c r="A44" s="35" t="s">
        <v>65</v>
      </c>
      <c r="B44" s="42"/>
      <c r="C44" s="43"/>
      <c r="D44" s="43"/>
      <c r="E44" s="45" t="s">
        <v>301</v>
      </c>
      <c r="F44" s="43"/>
      <c r="G44" s="43"/>
      <c r="H44" s="43"/>
      <c r="I44" s="43"/>
      <c r="J44" s="44"/>
    </row>
    <row r="45" spans="1:10" ht="409.5">
      <c r="A45" s="35" t="s">
        <v>67</v>
      </c>
      <c r="B45" s="42"/>
      <c r="C45" s="43"/>
      <c r="D45" s="43"/>
      <c r="E45" s="37" t="s">
        <v>176</v>
      </c>
      <c r="F45" s="43"/>
      <c r="G45" s="43"/>
      <c r="H45" s="43"/>
      <c r="I45" s="43"/>
      <c r="J45" s="44"/>
    </row>
    <row r="46" spans="1:16" ht="15">
      <c r="A46" s="35" t="s">
        <v>58</v>
      </c>
      <c r="B46" s="35">
        <v>23</v>
      </c>
      <c r="C46" s="36" t="s">
        <v>177</v>
      </c>
      <c r="D46" s="35" t="s">
        <v>68</v>
      </c>
      <c r="E46" s="37" t="s">
        <v>178</v>
      </c>
      <c r="F46" s="38" t="s">
        <v>139</v>
      </c>
      <c r="G46" s="39">
        <v>34.725</v>
      </c>
      <c r="H46" s="40">
        <v>0</v>
      </c>
      <c r="I46" s="40">
        <f>ROUND(G46*H46,P4)</f>
        <v>0</v>
      </c>
      <c r="J46" s="35"/>
      <c r="O46" s="41">
        <f>I46*0.21</f>
        <v>0</v>
      </c>
      <c r="P46">
        <v>3</v>
      </c>
    </row>
    <row r="47" spans="1:10" ht="172.8">
      <c r="A47" s="35" t="s">
        <v>63</v>
      </c>
      <c r="B47" s="42"/>
      <c r="C47" s="43"/>
      <c r="D47" s="43"/>
      <c r="E47" s="37" t="s">
        <v>302</v>
      </c>
      <c r="F47" s="43"/>
      <c r="G47" s="43"/>
      <c r="H47" s="43"/>
      <c r="I47" s="43"/>
      <c r="J47" s="44"/>
    </row>
    <row r="48" spans="1:10" ht="15">
      <c r="A48" s="35" t="s">
        <v>65</v>
      </c>
      <c r="B48" s="42"/>
      <c r="C48" s="43"/>
      <c r="D48" s="43"/>
      <c r="E48" s="45" t="s">
        <v>303</v>
      </c>
      <c r="F48" s="43"/>
      <c r="G48" s="43"/>
      <c r="H48" s="43"/>
      <c r="I48" s="43"/>
      <c r="J48" s="44"/>
    </row>
    <row r="49" spans="1:10" ht="409.5">
      <c r="A49" s="35" t="s">
        <v>67</v>
      </c>
      <c r="B49" s="42"/>
      <c r="C49" s="43"/>
      <c r="D49" s="43"/>
      <c r="E49" s="37" t="s">
        <v>181</v>
      </c>
      <c r="F49" s="43"/>
      <c r="G49" s="43"/>
      <c r="H49" s="43"/>
      <c r="I49" s="43"/>
      <c r="J49" s="44"/>
    </row>
    <row r="50" spans="1:16" ht="15">
      <c r="A50" s="35" t="s">
        <v>58</v>
      </c>
      <c r="B50" s="35">
        <v>29</v>
      </c>
      <c r="C50" s="36" t="s">
        <v>182</v>
      </c>
      <c r="D50" s="35" t="s">
        <v>68</v>
      </c>
      <c r="E50" s="37" t="s">
        <v>183</v>
      </c>
      <c r="F50" s="38" t="s">
        <v>139</v>
      </c>
      <c r="G50" s="39">
        <v>15</v>
      </c>
      <c r="H50" s="40">
        <v>0</v>
      </c>
      <c r="I50" s="40">
        <f>ROUND(G50*H50,P4)</f>
        <v>0</v>
      </c>
      <c r="J50" s="35"/>
      <c r="O50" s="41">
        <f>I50*0.21</f>
        <v>0</v>
      </c>
      <c r="P50">
        <v>3</v>
      </c>
    </row>
    <row r="51" spans="1:10" ht="15">
      <c r="A51" s="35" t="s">
        <v>63</v>
      </c>
      <c r="B51" s="42"/>
      <c r="C51" s="43"/>
      <c r="D51" s="43"/>
      <c r="E51" s="46"/>
      <c r="F51" s="43"/>
      <c r="G51" s="43"/>
      <c r="H51" s="43"/>
      <c r="I51" s="43"/>
      <c r="J51" s="44"/>
    </row>
    <row r="52" spans="1:10" ht="15">
      <c r="A52" s="35" t="s">
        <v>65</v>
      </c>
      <c r="B52" s="42"/>
      <c r="C52" s="43"/>
      <c r="D52" s="43"/>
      <c r="E52" s="45" t="s">
        <v>291</v>
      </c>
      <c r="F52" s="43"/>
      <c r="G52" s="43"/>
      <c r="H52" s="43"/>
      <c r="I52" s="43"/>
      <c r="J52" s="44"/>
    </row>
    <row r="53" spans="1:10" ht="360">
      <c r="A53" s="35" t="s">
        <v>67</v>
      </c>
      <c r="B53" s="42"/>
      <c r="C53" s="43"/>
      <c r="D53" s="43"/>
      <c r="E53" s="37" t="s">
        <v>185</v>
      </c>
      <c r="F53" s="43"/>
      <c r="G53" s="43"/>
      <c r="H53" s="43"/>
      <c r="I53" s="43"/>
      <c r="J53" s="44"/>
    </row>
    <row r="54" spans="1:16" ht="15">
      <c r="A54" s="35" t="s">
        <v>58</v>
      </c>
      <c r="B54" s="35">
        <v>6</v>
      </c>
      <c r="C54" s="36" t="s">
        <v>186</v>
      </c>
      <c r="D54" s="35" t="s">
        <v>68</v>
      </c>
      <c r="E54" s="37" t="s">
        <v>187</v>
      </c>
      <c r="F54" s="38" t="s">
        <v>139</v>
      </c>
      <c r="G54" s="39">
        <v>1043.2</v>
      </c>
      <c r="H54" s="40">
        <v>0</v>
      </c>
      <c r="I54" s="40">
        <f>ROUND(G54*H54,P4)</f>
        <v>0</v>
      </c>
      <c r="J54" s="35"/>
      <c r="O54" s="41">
        <f>I54*0.21</f>
        <v>0</v>
      </c>
      <c r="P54">
        <v>3</v>
      </c>
    </row>
    <row r="55" spans="1:10" ht="15">
      <c r="A55" s="35" t="s">
        <v>63</v>
      </c>
      <c r="B55" s="42"/>
      <c r="C55" s="43"/>
      <c r="D55" s="43"/>
      <c r="E55" s="37" t="s">
        <v>304</v>
      </c>
      <c r="F55" s="43"/>
      <c r="G55" s="43"/>
      <c r="H55" s="43"/>
      <c r="I55" s="43"/>
      <c r="J55" s="44"/>
    </row>
    <row r="56" spans="1:10" ht="15">
      <c r="A56" s="35" t="s">
        <v>65</v>
      </c>
      <c r="B56" s="42"/>
      <c r="C56" s="43"/>
      <c r="D56" s="43"/>
      <c r="E56" s="45" t="s">
        <v>305</v>
      </c>
      <c r="F56" s="43"/>
      <c r="G56" s="43"/>
      <c r="H56" s="43"/>
      <c r="I56" s="43"/>
      <c r="J56" s="44"/>
    </row>
    <row r="57" spans="1:10" ht="86.4">
      <c r="A57" s="35" t="s">
        <v>67</v>
      </c>
      <c r="B57" s="42"/>
      <c r="C57" s="43"/>
      <c r="D57" s="43"/>
      <c r="E57" s="37" t="s">
        <v>190</v>
      </c>
      <c r="F57" s="43"/>
      <c r="G57" s="43"/>
      <c r="H57" s="43"/>
      <c r="I57" s="43"/>
      <c r="J57" s="44"/>
    </row>
    <row r="58" spans="1:16" ht="15">
      <c r="A58" s="35" t="s">
        <v>58</v>
      </c>
      <c r="B58" s="35">
        <v>7</v>
      </c>
      <c r="C58" s="36" t="s">
        <v>191</v>
      </c>
      <c r="D58" s="35" t="s">
        <v>68</v>
      </c>
      <c r="E58" s="37" t="s">
        <v>192</v>
      </c>
      <c r="F58" s="38" t="s">
        <v>193</v>
      </c>
      <c r="G58" s="39">
        <v>6</v>
      </c>
      <c r="H58" s="40">
        <v>0</v>
      </c>
      <c r="I58" s="40">
        <f>ROUND(G58*H58,P4)</f>
        <v>0</v>
      </c>
      <c r="J58" s="35"/>
      <c r="O58" s="41">
        <f>I58*0.21</f>
        <v>0</v>
      </c>
      <c r="P58">
        <v>3</v>
      </c>
    </row>
    <row r="59" spans="1:10" ht="15">
      <c r="A59" s="35" t="s">
        <v>63</v>
      </c>
      <c r="B59" s="42"/>
      <c r="C59" s="43"/>
      <c r="D59" s="43"/>
      <c r="E59" s="37" t="s">
        <v>306</v>
      </c>
      <c r="F59" s="43"/>
      <c r="G59" s="43"/>
      <c r="H59" s="43"/>
      <c r="I59" s="43"/>
      <c r="J59" s="44"/>
    </row>
    <row r="60" spans="1:10" ht="15">
      <c r="A60" s="35" t="s">
        <v>65</v>
      </c>
      <c r="B60" s="42"/>
      <c r="C60" s="43"/>
      <c r="D60" s="43"/>
      <c r="E60" s="45" t="s">
        <v>307</v>
      </c>
      <c r="F60" s="43"/>
      <c r="G60" s="43"/>
      <c r="H60" s="43"/>
      <c r="I60" s="43"/>
      <c r="J60" s="44"/>
    </row>
    <row r="61" spans="1:10" ht="86.4">
      <c r="A61" s="35" t="s">
        <v>67</v>
      </c>
      <c r="B61" s="42"/>
      <c r="C61" s="43"/>
      <c r="D61" s="43"/>
      <c r="E61" s="37" t="s">
        <v>190</v>
      </c>
      <c r="F61" s="43"/>
      <c r="G61" s="43"/>
      <c r="H61" s="43"/>
      <c r="I61" s="43"/>
      <c r="J61" s="44"/>
    </row>
    <row r="62" spans="1:16" ht="15">
      <c r="A62" s="35" t="s">
        <v>58</v>
      </c>
      <c r="B62" s="35">
        <v>25</v>
      </c>
      <c r="C62" s="36" t="s">
        <v>200</v>
      </c>
      <c r="D62" s="35" t="s">
        <v>68</v>
      </c>
      <c r="E62" s="37" t="s">
        <v>201</v>
      </c>
      <c r="F62" s="38" t="s">
        <v>139</v>
      </c>
      <c r="G62" s="39">
        <v>49.725</v>
      </c>
      <c r="H62" s="40">
        <v>0</v>
      </c>
      <c r="I62" s="40">
        <f>ROUND(G62*H62,P4)</f>
        <v>0</v>
      </c>
      <c r="J62" s="35"/>
      <c r="O62" s="41">
        <f>I62*0.21</f>
        <v>0</v>
      </c>
      <c r="P62">
        <v>3</v>
      </c>
    </row>
    <row r="63" spans="1:10" ht="57.6">
      <c r="A63" s="35" t="s">
        <v>63</v>
      </c>
      <c r="B63" s="42"/>
      <c r="C63" s="43"/>
      <c r="D63" s="43"/>
      <c r="E63" s="37" t="s">
        <v>308</v>
      </c>
      <c r="F63" s="43"/>
      <c r="G63" s="43"/>
      <c r="H63" s="43"/>
      <c r="I63" s="43"/>
      <c r="J63" s="44"/>
    </row>
    <row r="64" spans="1:10" ht="43.2">
      <c r="A64" s="35" t="s">
        <v>65</v>
      </c>
      <c r="B64" s="42"/>
      <c r="C64" s="43"/>
      <c r="D64" s="43"/>
      <c r="E64" s="45" t="s">
        <v>309</v>
      </c>
      <c r="F64" s="43"/>
      <c r="G64" s="43"/>
      <c r="H64" s="43"/>
      <c r="I64" s="43"/>
      <c r="J64" s="44"/>
    </row>
    <row r="65" spans="1:10" ht="216">
      <c r="A65" s="35" t="s">
        <v>67</v>
      </c>
      <c r="B65" s="42"/>
      <c r="C65" s="43"/>
      <c r="D65" s="43"/>
      <c r="E65" s="37" t="s">
        <v>204</v>
      </c>
      <c r="F65" s="43"/>
      <c r="G65" s="43"/>
      <c r="H65" s="43"/>
      <c r="I65" s="43"/>
      <c r="J65" s="44"/>
    </row>
    <row r="66" spans="1:16" ht="15">
      <c r="A66" s="35" t="s">
        <v>58</v>
      </c>
      <c r="B66" s="35">
        <v>24</v>
      </c>
      <c r="C66" s="36" t="s">
        <v>205</v>
      </c>
      <c r="D66" s="35"/>
      <c r="E66" s="37" t="s">
        <v>206</v>
      </c>
      <c r="F66" s="38" t="s">
        <v>139</v>
      </c>
      <c r="G66" s="39">
        <v>34.725</v>
      </c>
      <c r="H66" s="40">
        <v>0</v>
      </c>
      <c r="I66" s="40">
        <f>ROUND(G66*H66,P4)</f>
        <v>0</v>
      </c>
      <c r="J66" s="35"/>
      <c r="O66" s="41">
        <f>I66*0.21</f>
        <v>0</v>
      </c>
      <c r="P66">
        <v>3</v>
      </c>
    </row>
    <row r="67" spans="1:10" ht="144">
      <c r="A67" s="35" t="s">
        <v>63</v>
      </c>
      <c r="B67" s="42"/>
      <c r="C67" s="43"/>
      <c r="D67" s="43"/>
      <c r="E67" s="37" t="s">
        <v>310</v>
      </c>
      <c r="F67" s="43"/>
      <c r="G67" s="43"/>
      <c r="H67" s="43"/>
      <c r="I67" s="43"/>
      <c r="J67" s="44"/>
    </row>
    <row r="68" spans="1:10" ht="15">
      <c r="A68" s="35" t="s">
        <v>65</v>
      </c>
      <c r="B68" s="42"/>
      <c r="C68" s="43"/>
      <c r="D68" s="43"/>
      <c r="E68" s="45" t="s">
        <v>303</v>
      </c>
      <c r="F68" s="43"/>
      <c r="G68" s="43"/>
      <c r="H68" s="43"/>
      <c r="I68" s="43"/>
      <c r="J68" s="44"/>
    </row>
    <row r="69" spans="1:10" ht="331.2">
      <c r="A69" s="35" t="s">
        <v>67</v>
      </c>
      <c r="B69" s="42"/>
      <c r="C69" s="43"/>
      <c r="D69" s="43"/>
      <c r="E69" s="37" t="s">
        <v>208</v>
      </c>
      <c r="F69" s="43"/>
      <c r="G69" s="43"/>
      <c r="H69" s="43"/>
      <c r="I69" s="43"/>
      <c r="J69" s="44"/>
    </row>
    <row r="70" spans="1:16" ht="15">
      <c r="A70" s="35" t="s">
        <v>58</v>
      </c>
      <c r="B70" s="35">
        <v>8</v>
      </c>
      <c r="C70" s="36" t="s">
        <v>209</v>
      </c>
      <c r="D70" s="35" t="s">
        <v>68</v>
      </c>
      <c r="E70" s="37" t="s">
        <v>210</v>
      </c>
      <c r="F70" s="38" t="s">
        <v>139</v>
      </c>
      <c r="G70" s="39">
        <v>42</v>
      </c>
      <c r="H70" s="40">
        <v>0</v>
      </c>
      <c r="I70" s="40">
        <f>ROUND(G70*H70,P4)</f>
        <v>0</v>
      </c>
      <c r="J70" s="35"/>
      <c r="O70" s="41">
        <f>I70*0.21</f>
        <v>0</v>
      </c>
      <c r="P70">
        <v>3</v>
      </c>
    </row>
    <row r="71" spans="1:10" ht="15">
      <c r="A71" s="35" t="s">
        <v>63</v>
      </c>
      <c r="B71" s="42"/>
      <c r="C71" s="43"/>
      <c r="D71" s="43"/>
      <c r="E71" s="37" t="s">
        <v>311</v>
      </c>
      <c r="F71" s="43"/>
      <c r="G71" s="43"/>
      <c r="H71" s="43"/>
      <c r="I71" s="43"/>
      <c r="J71" s="44"/>
    </row>
    <row r="72" spans="1:10" ht="28.8">
      <c r="A72" s="35" t="s">
        <v>65</v>
      </c>
      <c r="B72" s="42"/>
      <c r="C72" s="43"/>
      <c r="D72" s="43"/>
      <c r="E72" s="45" t="s">
        <v>312</v>
      </c>
      <c r="F72" s="43"/>
      <c r="G72" s="43"/>
      <c r="H72" s="43"/>
      <c r="I72" s="43"/>
      <c r="J72" s="44"/>
    </row>
    <row r="73" spans="1:10" ht="288">
      <c r="A73" s="35" t="s">
        <v>67</v>
      </c>
      <c r="B73" s="42"/>
      <c r="C73" s="43"/>
      <c r="D73" s="43"/>
      <c r="E73" s="37" t="s">
        <v>213</v>
      </c>
      <c r="F73" s="43"/>
      <c r="G73" s="43"/>
      <c r="H73" s="43"/>
      <c r="I73" s="43"/>
      <c r="J73" s="44"/>
    </row>
    <row r="74" spans="1:16" ht="15">
      <c r="A74" s="35" t="s">
        <v>58</v>
      </c>
      <c r="B74" s="35">
        <v>10</v>
      </c>
      <c r="C74" s="36" t="s">
        <v>214</v>
      </c>
      <c r="D74" s="35" t="s">
        <v>68</v>
      </c>
      <c r="E74" s="37" t="s">
        <v>215</v>
      </c>
      <c r="F74" s="38" t="s">
        <v>139</v>
      </c>
      <c r="G74" s="39">
        <v>15</v>
      </c>
      <c r="H74" s="40">
        <v>0</v>
      </c>
      <c r="I74" s="40">
        <f>ROUND(G74*H74,P4)</f>
        <v>0</v>
      </c>
      <c r="J74" s="35"/>
      <c r="O74" s="41">
        <f>I74*0.21</f>
        <v>0</v>
      </c>
      <c r="P74">
        <v>3</v>
      </c>
    </row>
    <row r="75" spans="1:10" ht="15">
      <c r="A75" s="35" t="s">
        <v>63</v>
      </c>
      <c r="B75" s="42"/>
      <c r="C75" s="43"/>
      <c r="D75" s="43"/>
      <c r="E75" s="46" t="s">
        <v>68</v>
      </c>
      <c r="F75" s="43"/>
      <c r="G75" s="43"/>
      <c r="H75" s="43"/>
      <c r="I75" s="43"/>
      <c r="J75" s="44"/>
    </row>
    <row r="76" spans="1:10" ht="15">
      <c r="A76" s="35" t="s">
        <v>65</v>
      </c>
      <c r="B76" s="42"/>
      <c r="C76" s="43"/>
      <c r="D76" s="43"/>
      <c r="E76" s="45" t="s">
        <v>313</v>
      </c>
      <c r="F76" s="43"/>
      <c r="G76" s="43"/>
      <c r="H76" s="43"/>
      <c r="I76" s="43"/>
      <c r="J76" s="44"/>
    </row>
    <row r="77" spans="1:10" ht="43.2">
      <c r="A77" s="35" t="s">
        <v>67</v>
      </c>
      <c r="B77" s="42"/>
      <c r="C77" s="43"/>
      <c r="D77" s="43"/>
      <c r="E77" s="37" t="s">
        <v>217</v>
      </c>
      <c r="F77" s="43"/>
      <c r="G77" s="43"/>
      <c r="H77" s="43"/>
      <c r="I77" s="43"/>
      <c r="J77" s="44"/>
    </row>
    <row r="78" spans="1:16" ht="15">
      <c r="A78" s="35" t="s">
        <v>58</v>
      </c>
      <c r="B78" s="35">
        <v>34</v>
      </c>
      <c r="C78" s="36" t="s">
        <v>218</v>
      </c>
      <c r="D78" s="35" t="s">
        <v>68</v>
      </c>
      <c r="E78" s="37" t="s">
        <v>219</v>
      </c>
      <c r="F78" s="38" t="s">
        <v>116</v>
      </c>
      <c r="G78" s="39">
        <v>100</v>
      </c>
      <c r="H78" s="40">
        <v>0</v>
      </c>
      <c r="I78" s="40">
        <f>ROUND(G78*H78,P4)</f>
        <v>0</v>
      </c>
      <c r="J78" s="35"/>
      <c r="O78" s="41">
        <f>I78*0.21</f>
        <v>0</v>
      </c>
      <c r="P78">
        <v>3</v>
      </c>
    </row>
    <row r="79" spans="1:10" ht="15">
      <c r="A79" s="35" t="s">
        <v>63</v>
      </c>
      <c r="B79" s="42"/>
      <c r="C79" s="43"/>
      <c r="D79" s="43"/>
      <c r="E79" s="46"/>
      <c r="F79" s="43"/>
      <c r="G79" s="43"/>
      <c r="H79" s="43"/>
      <c r="I79" s="43"/>
      <c r="J79" s="44"/>
    </row>
    <row r="80" spans="1:10" ht="15">
      <c r="A80" s="35" t="s">
        <v>65</v>
      </c>
      <c r="B80" s="42"/>
      <c r="C80" s="43"/>
      <c r="D80" s="43"/>
      <c r="E80" s="45" t="s">
        <v>314</v>
      </c>
      <c r="F80" s="43"/>
      <c r="G80" s="43"/>
      <c r="H80" s="43"/>
      <c r="I80" s="43"/>
      <c r="J80" s="44"/>
    </row>
    <row r="81" spans="1:10" ht="28.8">
      <c r="A81" s="35" t="s">
        <v>67</v>
      </c>
      <c r="B81" s="42"/>
      <c r="C81" s="43"/>
      <c r="D81" s="43"/>
      <c r="E81" s="37" t="s">
        <v>221</v>
      </c>
      <c r="F81" s="43"/>
      <c r="G81" s="43"/>
      <c r="H81" s="43"/>
      <c r="I81" s="43"/>
      <c r="J81" s="44"/>
    </row>
    <row r="82" spans="1:16" ht="15">
      <c r="A82" s="35" t="s">
        <v>58</v>
      </c>
      <c r="B82" s="35">
        <v>33</v>
      </c>
      <c r="C82" s="36" t="s">
        <v>222</v>
      </c>
      <c r="D82" s="35" t="s">
        <v>68</v>
      </c>
      <c r="E82" s="37" t="s">
        <v>223</v>
      </c>
      <c r="F82" s="38" t="s">
        <v>116</v>
      </c>
      <c r="G82" s="39">
        <v>100</v>
      </c>
      <c r="H82" s="40">
        <v>0</v>
      </c>
      <c r="I82" s="40">
        <f>ROUND(G82*H82,P4)</f>
        <v>0</v>
      </c>
      <c r="J82" s="35"/>
      <c r="O82" s="41">
        <f>I82*0.21</f>
        <v>0</v>
      </c>
      <c r="P82">
        <v>3</v>
      </c>
    </row>
    <row r="83" spans="1:10" ht="15">
      <c r="A83" s="35" t="s">
        <v>63</v>
      </c>
      <c r="B83" s="42"/>
      <c r="C83" s="43"/>
      <c r="D83" s="43"/>
      <c r="E83" s="46"/>
      <c r="F83" s="43"/>
      <c r="G83" s="43"/>
      <c r="H83" s="43"/>
      <c r="I83" s="43"/>
      <c r="J83" s="44"/>
    </row>
    <row r="84" spans="1:10" ht="15">
      <c r="A84" s="35" t="s">
        <v>65</v>
      </c>
      <c r="B84" s="42"/>
      <c r="C84" s="43"/>
      <c r="D84" s="43"/>
      <c r="E84" s="45" t="s">
        <v>314</v>
      </c>
      <c r="F84" s="43"/>
      <c r="G84" s="43"/>
      <c r="H84" s="43"/>
      <c r="I84" s="43"/>
      <c r="J84" s="44"/>
    </row>
    <row r="85" spans="1:10" ht="43.2">
      <c r="A85" s="35" t="s">
        <v>67</v>
      </c>
      <c r="B85" s="42"/>
      <c r="C85" s="43"/>
      <c r="D85" s="43"/>
      <c r="E85" s="37" t="s">
        <v>224</v>
      </c>
      <c r="F85" s="43"/>
      <c r="G85" s="43"/>
      <c r="H85" s="43"/>
      <c r="I85" s="43"/>
      <c r="J85" s="44"/>
    </row>
    <row r="86" spans="1:16" ht="15">
      <c r="A86" s="35" t="s">
        <v>58</v>
      </c>
      <c r="B86" s="35">
        <v>30</v>
      </c>
      <c r="C86" s="36" t="s">
        <v>225</v>
      </c>
      <c r="D86" s="35" t="s">
        <v>68</v>
      </c>
      <c r="E86" s="37" t="s">
        <v>226</v>
      </c>
      <c r="F86" s="38" t="s">
        <v>139</v>
      </c>
      <c r="G86" s="39">
        <v>15</v>
      </c>
      <c r="H86" s="40">
        <v>0</v>
      </c>
      <c r="I86" s="40">
        <f>ROUND(G86*H86,P4)</f>
        <v>0</v>
      </c>
      <c r="J86" s="35"/>
      <c r="O86" s="41">
        <f>I86*0.21</f>
        <v>0</v>
      </c>
      <c r="P86">
        <v>3</v>
      </c>
    </row>
    <row r="87" spans="1:10" ht="15">
      <c r="A87" s="35" t="s">
        <v>63</v>
      </c>
      <c r="B87" s="42"/>
      <c r="C87" s="43"/>
      <c r="D87" s="43"/>
      <c r="E87" s="46"/>
      <c r="F87" s="43"/>
      <c r="G87" s="43"/>
      <c r="H87" s="43"/>
      <c r="I87" s="43"/>
      <c r="J87" s="44"/>
    </row>
    <row r="88" spans="1:10" ht="15">
      <c r="A88" s="35" t="s">
        <v>65</v>
      </c>
      <c r="B88" s="42"/>
      <c r="C88" s="43"/>
      <c r="D88" s="43"/>
      <c r="E88" s="45" t="s">
        <v>291</v>
      </c>
      <c r="F88" s="43"/>
      <c r="G88" s="43"/>
      <c r="H88" s="43"/>
      <c r="I88" s="43"/>
      <c r="J88" s="44"/>
    </row>
    <row r="89" spans="1:10" ht="57.6">
      <c r="A89" s="35" t="s">
        <v>67</v>
      </c>
      <c r="B89" s="42"/>
      <c r="C89" s="43"/>
      <c r="D89" s="43"/>
      <c r="E89" s="37" t="s">
        <v>227</v>
      </c>
      <c r="F89" s="43"/>
      <c r="G89" s="43"/>
      <c r="H89" s="43"/>
      <c r="I89" s="43"/>
      <c r="J89" s="44"/>
    </row>
    <row r="90" spans="1:10" ht="15">
      <c r="A90" s="29" t="s">
        <v>55</v>
      </c>
      <c r="B90" s="30"/>
      <c r="C90" s="31" t="s">
        <v>228</v>
      </c>
      <c r="D90" s="32"/>
      <c r="E90" s="29" t="s">
        <v>229</v>
      </c>
      <c r="F90" s="32"/>
      <c r="G90" s="32"/>
      <c r="H90" s="32"/>
      <c r="I90" s="33">
        <f>SUMIFS(I91:I126,A91:A126,"P")</f>
        <v>0</v>
      </c>
      <c r="J90" s="34"/>
    </row>
    <row r="91" spans="1:16" ht="15">
      <c r="A91" s="35" t="s">
        <v>58</v>
      </c>
      <c r="B91" s="35">
        <v>12</v>
      </c>
      <c r="C91" s="36" t="s">
        <v>315</v>
      </c>
      <c r="D91" s="35" t="s">
        <v>68</v>
      </c>
      <c r="E91" s="37" t="s">
        <v>316</v>
      </c>
      <c r="F91" s="38" t="s">
        <v>116</v>
      </c>
      <c r="G91" s="39">
        <v>17</v>
      </c>
      <c r="H91" s="40">
        <v>0</v>
      </c>
      <c r="I91" s="40">
        <f>ROUND(G91*H91,P4)</f>
        <v>0</v>
      </c>
      <c r="J91" s="35"/>
      <c r="O91" s="41">
        <f>I91*0.21</f>
        <v>0</v>
      </c>
      <c r="P91">
        <v>3</v>
      </c>
    </row>
    <row r="92" spans="1:10" ht="15">
      <c r="A92" s="35" t="s">
        <v>63</v>
      </c>
      <c r="B92" s="42"/>
      <c r="C92" s="43"/>
      <c r="D92" s="43"/>
      <c r="E92" s="46" t="s">
        <v>68</v>
      </c>
      <c r="F92" s="43"/>
      <c r="G92" s="43"/>
      <c r="H92" s="43"/>
      <c r="I92" s="43"/>
      <c r="J92" s="44"/>
    </row>
    <row r="93" spans="1:10" ht="15">
      <c r="A93" s="35" t="s">
        <v>65</v>
      </c>
      <c r="B93" s="42"/>
      <c r="C93" s="43"/>
      <c r="D93" s="43"/>
      <c r="E93" s="45" t="s">
        <v>317</v>
      </c>
      <c r="F93" s="43"/>
      <c r="G93" s="43"/>
      <c r="H93" s="43"/>
      <c r="I93" s="43"/>
      <c r="J93" s="44"/>
    </row>
    <row r="94" spans="1:10" ht="115.2">
      <c r="A94" s="35" t="s">
        <v>67</v>
      </c>
      <c r="B94" s="42"/>
      <c r="C94" s="43"/>
      <c r="D94" s="43"/>
      <c r="E94" s="37" t="s">
        <v>239</v>
      </c>
      <c r="F94" s="43"/>
      <c r="G94" s="43"/>
      <c r="H94" s="43"/>
      <c r="I94" s="43"/>
      <c r="J94" s="44"/>
    </row>
    <row r="95" spans="1:16" ht="15">
      <c r="A95" s="35" t="s">
        <v>58</v>
      </c>
      <c r="B95" s="35">
        <v>13</v>
      </c>
      <c r="C95" s="36" t="s">
        <v>230</v>
      </c>
      <c r="D95" s="35" t="s">
        <v>68</v>
      </c>
      <c r="E95" s="37" t="s">
        <v>231</v>
      </c>
      <c r="F95" s="38" t="s">
        <v>116</v>
      </c>
      <c r="G95" s="39">
        <v>1609</v>
      </c>
      <c r="H95" s="40">
        <v>0</v>
      </c>
      <c r="I95" s="40">
        <f>ROUND(G95*H95,P4)</f>
        <v>0</v>
      </c>
      <c r="J95" s="35"/>
      <c r="O95" s="41">
        <f>I95*0.21</f>
        <v>0</v>
      </c>
      <c r="P95">
        <v>3</v>
      </c>
    </row>
    <row r="96" spans="1:10" ht="15">
      <c r="A96" s="35" t="s">
        <v>63</v>
      </c>
      <c r="B96" s="42"/>
      <c r="C96" s="43"/>
      <c r="D96" s="43"/>
      <c r="E96" s="46" t="s">
        <v>68</v>
      </c>
      <c r="F96" s="43"/>
      <c r="G96" s="43"/>
      <c r="H96" s="43"/>
      <c r="I96" s="43"/>
      <c r="J96" s="44"/>
    </row>
    <row r="97" spans="1:10" ht="28.8">
      <c r="A97" s="35" t="s">
        <v>65</v>
      </c>
      <c r="B97" s="42"/>
      <c r="C97" s="43"/>
      <c r="D97" s="43"/>
      <c r="E97" s="45" t="s">
        <v>318</v>
      </c>
      <c r="F97" s="43"/>
      <c r="G97" s="43"/>
      <c r="H97" s="43"/>
      <c r="I97" s="43"/>
      <c r="J97" s="44"/>
    </row>
    <row r="98" spans="1:10" ht="86.4">
      <c r="A98" s="35" t="s">
        <v>67</v>
      </c>
      <c r="B98" s="42"/>
      <c r="C98" s="43"/>
      <c r="D98" s="43"/>
      <c r="E98" s="37" t="s">
        <v>234</v>
      </c>
      <c r="F98" s="43"/>
      <c r="G98" s="43"/>
      <c r="H98" s="43"/>
      <c r="I98" s="43"/>
      <c r="J98" s="44"/>
    </row>
    <row r="99" spans="1:16" ht="15">
      <c r="A99" s="35" t="s">
        <v>58</v>
      </c>
      <c r="B99" s="35">
        <v>14</v>
      </c>
      <c r="C99" s="36" t="s">
        <v>235</v>
      </c>
      <c r="D99" s="35" t="s">
        <v>68</v>
      </c>
      <c r="E99" s="37" t="s">
        <v>236</v>
      </c>
      <c r="F99" s="38" t="s">
        <v>116</v>
      </c>
      <c r="G99" s="39">
        <v>253</v>
      </c>
      <c r="H99" s="40">
        <v>0</v>
      </c>
      <c r="I99" s="40">
        <f>ROUND(G99*H99,P4)</f>
        <v>0</v>
      </c>
      <c r="J99" s="35"/>
      <c r="O99" s="41">
        <f>I99*0.21</f>
        <v>0</v>
      </c>
      <c r="P99">
        <v>3</v>
      </c>
    </row>
    <row r="100" spans="1:10" ht="15">
      <c r="A100" s="35" t="s">
        <v>63</v>
      </c>
      <c r="B100" s="42"/>
      <c r="C100" s="43"/>
      <c r="D100" s="43"/>
      <c r="E100" s="37" t="s">
        <v>319</v>
      </c>
      <c r="F100" s="43"/>
      <c r="G100" s="43"/>
      <c r="H100" s="43"/>
      <c r="I100" s="43"/>
      <c r="J100" s="44"/>
    </row>
    <row r="101" spans="1:10" ht="28.8">
      <c r="A101" s="35" t="s">
        <v>65</v>
      </c>
      <c r="B101" s="42"/>
      <c r="C101" s="43"/>
      <c r="D101" s="43"/>
      <c r="E101" s="45" t="s">
        <v>320</v>
      </c>
      <c r="F101" s="43"/>
      <c r="G101" s="43"/>
      <c r="H101" s="43"/>
      <c r="I101" s="43"/>
      <c r="J101" s="44"/>
    </row>
    <row r="102" spans="1:10" ht="115.2">
      <c r="A102" s="35" t="s">
        <v>67</v>
      </c>
      <c r="B102" s="42"/>
      <c r="C102" s="43"/>
      <c r="D102" s="43"/>
      <c r="E102" s="37" t="s">
        <v>239</v>
      </c>
      <c r="F102" s="43"/>
      <c r="G102" s="43"/>
      <c r="H102" s="43"/>
      <c r="I102" s="43"/>
      <c r="J102" s="44"/>
    </row>
    <row r="103" spans="1:16" ht="15">
      <c r="A103" s="35" t="s">
        <v>58</v>
      </c>
      <c r="B103" s="35">
        <v>15</v>
      </c>
      <c r="C103" s="36" t="s">
        <v>240</v>
      </c>
      <c r="D103" s="35" t="s">
        <v>68</v>
      </c>
      <c r="E103" s="37" t="s">
        <v>241</v>
      </c>
      <c r="F103" s="38" t="s">
        <v>116</v>
      </c>
      <c r="G103" s="39">
        <v>1609</v>
      </c>
      <c r="H103" s="40">
        <v>0</v>
      </c>
      <c r="I103" s="40">
        <f>ROUND(G103*H103,P4)</f>
        <v>0</v>
      </c>
      <c r="J103" s="35"/>
      <c r="O103" s="41">
        <f>I103*0.21</f>
        <v>0</v>
      </c>
      <c r="P103">
        <v>3</v>
      </c>
    </row>
    <row r="104" spans="1:10" ht="15">
      <c r="A104" s="35" t="s">
        <v>63</v>
      </c>
      <c r="B104" s="42"/>
      <c r="C104" s="43"/>
      <c r="D104" s="43"/>
      <c r="E104" s="37" t="s">
        <v>242</v>
      </c>
      <c r="F104" s="43"/>
      <c r="G104" s="43"/>
      <c r="H104" s="43"/>
      <c r="I104" s="43"/>
      <c r="J104" s="44"/>
    </row>
    <row r="105" spans="1:10" ht="15">
      <c r="A105" s="35" t="s">
        <v>65</v>
      </c>
      <c r="B105" s="42"/>
      <c r="C105" s="43"/>
      <c r="D105" s="43"/>
      <c r="E105" s="45" t="s">
        <v>321</v>
      </c>
      <c r="F105" s="43"/>
      <c r="G105" s="43"/>
      <c r="H105" s="43"/>
      <c r="I105" s="43"/>
      <c r="J105" s="44"/>
    </row>
    <row r="106" spans="1:10" ht="72">
      <c r="A106" s="35" t="s">
        <v>67</v>
      </c>
      <c r="B106" s="42"/>
      <c r="C106" s="43"/>
      <c r="D106" s="43"/>
      <c r="E106" s="37" t="s">
        <v>244</v>
      </c>
      <c r="F106" s="43"/>
      <c r="G106" s="43"/>
      <c r="H106" s="43"/>
      <c r="I106" s="43"/>
      <c r="J106" s="44"/>
    </row>
    <row r="107" spans="1:16" ht="15">
      <c r="A107" s="35" t="s">
        <v>58</v>
      </c>
      <c r="B107" s="35">
        <v>16</v>
      </c>
      <c r="C107" s="36" t="s">
        <v>245</v>
      </c>
      <c r="D107" s="35" t="s">
        <v>68</v>
      </c>
      <c r="E107" s="37" t="s">
        <v>246</v>
      </c>
      <c r="F107" s="38" t="s">
        <v>116</v>
      </c>
      <c r="G107" s="39">
        <v>2990</v>
      </c>
      <c r="H107" s="40">
        <v>0</v>
      </c>
      <c r="I107" s="40">
        <f>ROUND(G107*H107,P4)</f>
        <v>0</v>
      </c>
      <c r="J107" s="35"/>
      <c r="O107" s="41">
        <f>I107*0.21</f>
        <v>0</v>
      </c>
      <c r="P107">
        <v>3</v>
      </c>
    </row>
    <row r="108" spans="1:10" ht="28.8">
      <c r="A108" s="35" t="s">
        <v>63</v>
      </c>
      <c r="B108" s="42"/>
      <c r="C108" s="43"/>
      <c r="D108" s="43"/>
      <c r="E108" s="37" t="s">
        <v>247</v>
      </c>
      <c r="F108" s="43"/>
      <c r="G108" s="43"/>
      <c r="H108" s="43"/>
      <c r="I108" s="43"/>
      <c r="J108" s="44"/>
    </row>
    <row r="109" spans="1:10" ht="15">
      <c r="A109" s="35" t="s">
        <v>65</v>
      </c>
      <c r="B109" s="42"/>
      <c r="C109" s="43"/>
      <c r="D109" s="43"/>
      <c r="E109" s="45" t="s">
        <v>322</v>
      </c>
      <c r="F109" s="43"/>
      <c r="G109" s="43"/>
      <c r="H109" s="43"/>
      <c r="I109" s="43"/>
      <c r="J109" s="44"/>
    </row>
    <row r="110" spans="1:10" ht="72">
      <c r="A110" s="35" t="s">
        <v>67</v>
      </c>
      <c r="B110" s="42"/>
      <c r="C110" s="43"/>
      <c r="D110" s="43"/>
      <c r="E110" s="37" t="s">
        <v>244</v>
      </c>
      <c r="F110" s="43"/>
      <c r="G110" s="43"/>
      <c r="H110" s="43"/>
      <c r="I110" s="43"/>
      <c r="J110" s="44"/>
    </row>
    <row r="111" spans="1:16" ht="15">
      <c r="A111" s="35" t="s">
        <v>58</v>
      </c>
      <c r="B111" s="35">
        <v>17</v>
      </c>
      <c r="C111" s="36" t="s">
        <v>249</v>
      </c>
      <c r="D111" s="35" t="s">
        <v>68</v>
      </c>
      <c r="E111" s="37" t="s">
        <v>250</v>
      </c>
      <c r="F111" s="38" t="s">
        <v>116</v>
      </c>
      <c r="G111" s="39">
        <v>867.3</v>
      </c>
      <c r="H111" s="40">
        <v>0</v>
      </c>
      <c r="I111" s="40">
        <f>ROUND(G111*H111,P4)</f>
        <v>0</v>
      </c>
      <c r="J111" s="35"/>
      <c r="O111" s="41">
        <f>I111*0.21</f>
        <v>0</v>
      </c>
      <c r="P111">
        <v>3</v>
      </c>
    </row>
    <row r="112" spans="1:10" ht="15">
      <c r="A112" s="35" t="s">
        <v>63</v>
      </c>
      <c r="B112" s="42"/>
      <c r="C112" s="43"/>
      <c r="D112" s="43"/>
      <c r="E112" s="46" t="s">
        <v>68</v>
      </c>
      <c r="F112" s="43"/>
      <c r="G112" s="43"/>
      <c r="H112" s="43"/>
      <c r="I112" s="43"/>
      <c r="J112" s="44"/>
    </row>
    <row r="113" spans="1:10" ht="15">
      <c r="A113" s="35" t="s">
        <v>65</v>
      </c>
      <c r="B113" s="42"/>
      <c r="C113" s="43"/>
      <c r="D113" s="43"/>
      <c r="E113" s="45" t="s">
        <v>323</v>
      </c>
      <c r="F113" s="43"/>
      <c r="G113" s="43"/>
      <c r="H113" s="43"/>
      <c r="I113" s="43"/>
      <c r="J113" s="44"/>
    </row>
    <row r="114" spans="1:10" ht="57.6">
      <c r="A114" s="35" t="s">
        <v>67</v>
      </c>
      <c r="B114" s="42"/>
      <c r="C114" s="43"/>
      <c r="D114" s="43"/>
      <c r="E114" s="37" t="s">
        <v>253</v>
      </c>
      <c r="F114" s="43"/>
      <c r="G114" s="43"/>
      <c r="H114" s="43"/>
      <c r="I114" s="43"/>
      <c r="J114" s="44"/>
    </row>
    <row r="115" spans="1:16" ht="15">
      <c r="A115" s="35" t="s">
        <v>58</v>
      </c>
      <c r="B115" s="35">
        <v>35</v>
      </c>
      <c r="C115" s="36" t="s">
        <v>254</v>
      </c>
      <c r="D115" s="35" t="s">
        <v>68</v>
      </c>
      <c r="E115" s="37" t="s">
        <v>255</v>
      </c>
      <c r="F115" s="38" t="s">
        <v>116</v>
      </c>
      <c r="G115" s="39">
        <v>1389</v>
      </c>
      <c r="H115" s="40">
        <v>0</v>
      </c>
      <c r="I115" s="40">
        <f>ROUND(G115*H115,P4)</f>
        <v>0</v>
      </c>
      <c r="J115" s="35"/>
      <c r="O115" s="41">
        <f>I115*0.21</f>
        <v>0</v>
      </c>
      <c r="P115">
        <v>3</v>
      </c>
    </row>
    <row r="116" spans="1:10" ht="15">
      <c r="A116" s="35" t="s">
        <v>63</v>
      </c>
      <c r="B116" s="42"/>
      <c r="C116" s="43"/>
      <c r="D116" s="43"/>
      <c r="E116" s="37" t="s">
        <v>256</v>
      </c>
      <c r="F116" s="43"/>
      <c r="G116" s="43"/>
      <c r="H116" s="43"/>
      <c r="I116" s="43"/>
      <c r="J116" s="44"/>
    </row>
    <row r="117" spans="1:10" ht="15">
      <c r="A117" s="35" t="s">
        <v>65</v>
      </c>
      <c r="B117" s="42"/>
      <c r="C117" s="43"/>
      <c r="D117" s="43"/>
      <c r="E117" s="45" t="s">
        <v>324</v>
      </c>
      <c r="F117" s="43"/>
      <c r="G117" s="43"/>
      <c r="H117" s="43"/>
      <c r="I117" s="43"/>
      <c r="J117" s="44"/>
    </row>
    <row r="118" spans="1:10" ht="158.4">
      <c r="A118" s="35" t="s">
        <v>67</v>
      </c>
      <c r="B118" s="42"/>
      <c r="C118" s="43"/>
      <c r="D118" s="43"/>
      <c r="E118" s="37" t="s">
        <v>258</v>
      </c>
      <c r="F118" s="43"/>
      <c r="G118" s="43"/>
      <c r="H118" s="43"/>
      <c r="I118" s="43"/>
      <c r="J118" s="44"/>
    </row>
    <row r="119" spans="1:16" ht="15">
      <c r="A119" s="35" t="s">
        <v>58</v>
      </c>
      <c r="B119" s="35">
        <v>19</v>
      </c>
      <c r="C119" s="36" t="s">
        <v>259</v>
      </c>
      <c r="D119" s="35" t="s">
        <v>68</v>
      </c>
      <c r="E119" s="37" t="s">
        <v>260</v>
      </c>
      <c r="F119" s="38" t="s">
        <v>116</v>
      </c>
      <c r="G119" s="39">
        <v>1458</v>
      </c>
      <c r="H119" s="40">
        <v>0</v>
      </c>
      <c r="I119" s="40">
        <f>ROUND(G119*H119,P4)</f>
        <v>0</v>
      </c>
      <c r="J119" s="35"/>
      <c r="O119" s="41">
        <f>I119*0.21</f>
        <v>0</v>
      </c>
      <c r="P119">
        <v>3</v>
      </c>
    </row>
    <row r="120" spans="1:10" ht="15">
      <c r="A120" s="35" t="s">
        <v>63</v>
      </c>
      <c r="B120" s="42"/>
      <c r="C120" s="43"/>
      <c r="D120" s="43"/>
      <c r="E120" s="37" t="s">
        <v>325</v>
      </c>
      <c r="F120" s="43"/>
      <c r="G120" s="43"/>
      <c r="H120" s="43"/>
      <c r="I120" s="43"/>
      <c r="J120" s="44"/>
    </row>
    <row r="121" spans="1:10" ht="28.8">
      <c r="A121" s="35" t="s">
        <v>65</v>
      </c>
      <c r="B121" s="42"/>
      <c r="C121" s="43"/>
      <c r="D121" s="43"/>
      <c r="E121" s="45" t="s">
        <v>326</v>
      </c>
      <c r="F121" s="43"/>
      <c r="G121" s="43"/>
      <c r="H121" s="43"/>
      <c r="I121" s="43"/>
      <c r="J121" s="44"/>
    </row>
    <row r="122" spans="1:10" ht="158.4">
      <c r="A122" s="35" t="s">
        <v>67</v>
      </c>
      <c r="B122" s="42"/>
      <c r="C122" s="43"/>
      <c r="D122" s="43"/>
      <c r="E122" s="37" t="s">
        <v>258</v>
      </c>
      <c r="F122" s="43"/>
      <c r="G122" s="43"/>
      <c r="H122" s="43"/>
      <c r="I122" s="43"/>
      <c r="J122" s="44"/>
    </row>
    <row r="123" spans="1:16" ht="15">
      <c r="A123" s="35" t="s">
        <v>58</v>
      </c>
      <c r="B123" s="35">
        <v>20</v>
      </c>
      <c r="C123" s="36" t="s">
        <v>263</v>
      </c>
      <c r="D123" s="35" t="s">
        <v>68</v>
      </c>
      <c r="E123" s="37" t="s">
        <v>264</v>
      </c>
      <c r="F123" s="38" t="s">
        <v>139</v>
      </c>
      <c r="G123" s="39">
        <v>45.96</v>
      </c>
      <c r="H123" s="40">
        <v>0</v>
      </c>
      <c r="I123" s="40">
        <f>ROUND(G123*H123,P4)</f>
        <v>0</v>
      </c>
      <c r="J123" s="35"/>
      <c r="O123" s="41">
        <f>I123*0.21</f>
        <v>0</v>
      </c>
      <c r="P123">
        <v>3</v>
      </c>
    </row>
    <row r="124" spans="1:10" ht="15">
      <c r="A124" s="35" t="s">
        <v>63</v>
      </c>
      <c r="B124" s="42"/>
      <c r="C124" s="43"/>
      <c r="D124" s="43"/>
      <c r="E124" s="37" t="s">
        <v>327</v>
      </c>
      <c r="F124" s="43"/>
      <c r="G124" s="43"/>
      <c r="H124" s="43"/>
      <c r="I124" s="43"/>
      <c r="J124" s="44"/>
    </row>
    <row r="125" spans="1:10" ht="15">
      <c r="A125" s="35" t="s">
        <v>65</v>
      </c>
      <c r="B125" s="42"/>
      <c r="C125" s="43"/>
      <c r="D125" s="43"/>
      <c r="E125" s="45" t="s">
        <v>328</v>
      </c>
      <c r="F125" s="43"/>
      <c r="G125" s="43"/>
      <c r="H125" s="43"/>
      <c r="I125" s="43"/>
      <c r="J125" s="44"/>
    </row>
    <row r="126" spans="1:10" ht="244.8">
      <c r="A126" s="35" t="s">
        <v>67</v>
      </c>
      <c r="B126" s="42"/>
      <c r="C126" s="43"/>
      <c r="D126" s="43"/>
      <c r="E126" s="37" t="s">
        <v>267</v>
      </c>
      <c r="F126" s="43"/>
      <c r="G126" s="43"/>
      <c r="H126" s="43"/>
      <c r="I126" s="43"/>
      <c r="J126" s="44"/>
    </row>
    <row r="127" spans="1:10" ht="15">
      <c r="A127" s="29" t="s">
        <v>55</v>
      </c>
      <c r="B127" s="30"/>
      <c r="C127" s="31" t="s">
        <v>124</v>
      </c>
      <c r="D127" s="32"/>
      <c r="E127" s="29" t="s">
        <v>125</v>
      </c>
      <c r="F127" s="32"/>
      <c r="G127" s="32"/>
      <c r="H127" s="32"/>
      <c r="I127" s="33">
        <f>SUMIFS(I128:I131,A128:A131,"P")</f>
        <v>0</v>
      </c>
      <c r="J127" s="34"/>
    </row>
    <row r="128" spans="1:16" ht="15">
      <c r="A128" s="35" t="s">
        <v>58</v>
      </c>
      <c r="B128" s="35">
        <v>21</v>
      </c>
      <c r="C128" s="36" t="s">
        <v>282</v>
      </c>
      <c r="D128" s="35" t="s">
        <v>68</v>
      </c>
      <c r="E128" s="37" t="s">
        <v>283</v>
      </c>
      <c r="F128" s="38" t="s">
        <v>193</v>
      </c>
      <c r="G128" s="39">
        <v>84</v>
      </c>
      <c r="H128" s="40">
        <v>0</v>
      </c>
      <c r="I128" s="40">
        <f>ROUND(G128*H128,P4)</f>
        <v>0</v>
      </c>
      <c r="J128" s="35"/>
      <c r="O128" s="41">
        <f>I128*0.21</f>
        <v>0</v>
      </c>
      <c r="P128">
        <v>3</v>
      </c>
    </row>
    <row r="129" spans="1:10" ht="15">
      <c r="A129" s="35" t="s">
        <v>63</v>
      </c>
      <c r="B129" s="42"/>
      <c r="C129" s="43"/>
      <c r="D129" s="43"/>
      <c r="E129" s="37" t="s">
        <v>284</v>
      </c>
      <c r="F129" s="43"/>
      <c r="G129" s="43"/>
      <c r="H129" s="43"/>
      <c r="I129" s="43"/>
      <c r="J129" s="44"/>
    </row>
    <row r="130" spans="1:10" ht="15">
      <c r="A130" s="35" t="s">
        <v>65</v>
      </c>
      <c r="B130" s="42"/>
      <c r="C130" s="43"/>
      <c r="D130" s="43"/>
      <c r="E130" s="45" t="s">
        <v>329</v>
      </c>
      <c r="F130" s="43"/>
      <c r="G130" s="43"/>
      <c r="H130" s="43"/>
      <c r="I130" s="43"/>
      <c r="J130" s="44"/>
    </row>
    <row r="131" spans="1:10" ht="43.2">
      <c r="A131" s="35" t="s">
        <v>67</v>
      </c>
      <c r="B131" s="47"/>
      <c r="C131" s="48"/>
      <c r="D131" s="48"/>
      <c r="E131" s="37" t="s">
        <v>286</v>
      </c>
      <c r="F131" s="48"/>
      <c r="G131" s="48"/>
      <c r="H131" s="48"/>
      <c r="I131" s="48"/>
      <c r="J131"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pageSetUpPr fitToPage="1"/>
  </sheetPr>
  <dimension ref="A1:P169"/>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19</v>
      </c>
      <c r="I3" s="23">
        <f>SUMIFS(I8:I169,A8:A169,"SD")</f>
        <v>0</v>
      </c>
      <c r="J3" s="17"/>
      <c r="O3">
        <v>0</v>
      </c>
      <c r="P3">
        <v>2</v>
      </c>
    </row>
    <row r="4" spans="1:16" ht="15">
      <c r="A4" s="3" t="s">
        <v>42</v>
      </c>
      <c r="B4" s="18" t="s">
        <v>43</v>
      </c>
      <c r="C4" s="19" t="s">
        <v>19</v>
      </c>
      <c r="D4" s="20"/>
      <c r="E4" s="21" t="s">
        <v>20</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SUMIFS(I9:I28,A9:A28,"P")</f>
        <v>0</v>
      </c>
      <c r="J8" s="34"/>
    </row>
    <row r="9" spans="1:16" ht="15">
      <c r="A9" s="35" t="s">
        <v>58</v>
      </c>
      <c r="B9" s="35">
        <v>2</v>
      </c>
      <c r="C9" s="36" t="s">
        <v>330</v>
      </c>
      <c r="D9" s="35" t="s">
        <v>60</v>
      </c>
      <c r="E9" s="37" t="s">
        <v>331</v>
      </c>
      <c r="F9" s="38" t="s">
        <v>109</v>
      </c>
      <c r="G9" s="39">
        <v>2809.488</v>
      </c>
      <c r="H9" s="40">
        <v>0</v>
      </c>
      <c r="I9" s="40">
        <f>ROUND(G9*H9,P4)</f>
        <v>0</v>
      </c>
      <c r="J9" s="35"/>
      <c r="O9" s="41">
        <f>I9*0.21</f>
        <v>0</v>
      </c>
      <c r="P9">
        <v>3</v>
      </c>
    </row>
    <row r="10" spans="1:10" ht="15">
      <c r="A10" s="35" t="s">
        <v>63</v>
      </c>
      <c r="B10" s="42"/>
      <c r="C10" s="43"/>
      <c r="D10" s="43"/>
      <c r="E10" s="37" t="s">
        <v>332</v>
      </c>
      <c r="F10" s="43"/>
      <c r="G10" s="43"/>
      <c r="H10" s="43"/>
      <c r="I10" s="43"/>
      <c r="J10" s="44"/>
    </row>
    <row r="11" spans="1:10" ht="43.2">
      <c r="A11" s="35" t="s">
        <v>65</v>
      </c>
      <c r="B11" s="42"/>
      <c r="C11" s="43"/>
      <c r="D11" s="43"/>
      <c r="E11" s="45" t="s">
        <v>333</v>
      </c>
      <c r="F11" s="43"/>
      <c r="G11" s="43"/>
      <c r="H11" s="43"/>
      <c r="I11" s="43"/>
      <c r="J11" s="44"/>
    </row>
    <row r="12" spans="1:10" ht="28.8">
      <c r="A12" s="35" t="s">
        <v>67</v>
      </c>
      <c r="B12" s="42"/>
      <c r="C12" s="43"/>
      <c r="D12" s="43"/>
      <c r="E12" s="37" t="s">
        <v>111</v>
      </c>
      <c r="F12" s="43"/>
      <c r="G12" s="43"/>
      <c r="H12" s="43"/>
      <c r="I12" s="43"/>
      <c r="J12" s="44"/>
    </row>
    <row r="13" spans="1:16" ht="15">
      <c r="A13" s="35" t="s">
        <v>58</v>
      </c>
      <c r="B13" s="35">
        <v>48</v>
      </c>
      <c r="C13" s="36" t="s">
        <v>137</v>
      </c>
      <c r="D13" s="35" t="s">
        <v>68</v>
      </c>
      <c r="E13" s="37" t="s">
        <v>138</v>
      </c>
      <c r="F13" s="38" t="s">
        <v>139</v>
      </c>
      <c r="G13" s="39">
        <v>13.35</v>
      </c>
      <c r="H13" s="40">
        <v>0</v>
      </c>
      <c r="I13" s="40">
        <f>ROUND(G13*H13,P4)</f>
        <v>0</v>
      </c>
      <c r="J13" s="35"/>
      <c r="O13" s="41">
        <f>I13*0.21</f>
        <v>0</v>
      </c>
      <c r="P13">
        <v>3</v>
      </c>
    </row>
    <row r="14" spans="1:10" ht="15">
      <c r="A14" s="35" t="s">
        <v>63</v>
      </c>
      <c r="B14" s="42"/>
      <c r="C14" s="43"/>
      <c r="D14" s="43"/>
      <c r="E14" s="46"/>
      <c r="F14" s="43"/>
      <c r="G14" s="43"/>
      <c r="H14" s="43"/>
      <c r="I14" s="43"/>
      <c r="J14" s="44"/>
    </row>
    <row r="15" spans="1:10" ht="15">
      <c r="A15" s="35" t="s">
        <v>65</v>
      </c>
      <c r="B15" s="42"/>
      <c r="C15" s="43"/>
      <c r="D15" s="43"/>
      <c r="E15" s="45" t="s">
        <v>334</v>
      </c>
      <c r="F15" s="43"/>
      <c r="G15" s="43"/>
      <c r="H15" s="43"/>
      <c r="I15" s="43"/>
      <c r="J15" s="44"/>
    </row>
    <row r="16" spans="1:10" ht="28.8">
      <c r="A16" s="35" t="s">
        <v>67</v>
      </c>
      <c r="B16" s="42"/>
      <c r="C16" s="43"/>
      <c r="D16" s="43"/>
      <c r="E16" s="37" t="s">
        <v>141</v>
      </c>
      <c r="F16" s="43"/>
      <c r="G16" s="43"/>
      <c r="H16" s="43"/>
      <c r="I16" s="43"/>
      <c r="J16" s="44"/>
    </row>
    <row r="17" spans="1:16" ht="28.8">
      <c r="A17" s="35" t="s">
        <v>58</v>
      </c>
      <c r="B17" s="35">
        <v>37</v>
      </c>
      <c r="C17" s="36" t="s">
        <v>142</v>
      </c>
      <c r="D17" s="35" t="s">
        <v>68</v>
      </c>
      <c r="E17" s="37" t="s">
        <v>143</v>
      </c>
      <c r="F17" s="38" t="s">
        <v>109</v>
      </c>
      <c r="G17" s="39">
        <v>596.125</v>
      </c>
      <c r="H17" s="40">
        <v>0</v>
      </c>
      <c r="I17" s="40">
        <f>ROUND(G17*H17,P4)</f>
        <v>0</v>
      </c>
      <c r="J17" s="35"/>
      <c r="O17" s="41">
        <f>I17*0.21</f>
        <v>0</v>
      </c>
      <c r="P17">
        <v>3</v>
      </c>
    </row>
    <row r="18" spans="1:10" ht="43.2">
      <c r="A18" s="35" t="s">
        <v>63</v>
      </c>
      <c r="B18" s="42"/>
      <c r="C18" s="43"/>
      <c r="D18" s="43"/>
      <c r="E18" s="37" t="s">
        <v>295</v>
      </c>
      <c r="F18" s="43"/>
      <c r="G18" s="43"/>
      <c r="H18" s="43"/>
      <c r="I18" s="43"/>
      <c r="J18" s="44"/>
    </row>
    <row r="19" spans="1:10" ht="57.6">
      <c r="A19" s="35" t="s">
        <v>65</v>
      </c>
      <c r="B19" s="42"/>
      <c r="C19" s="43"/>
      <c r="D19" s="43"/>
      <c r="E19" s="45" t="s">
        <v>335</v>
      </c>
      <c r="F19" s="43"/>
      <c r="G19" s="43"/>
      <c r="H19" s="43"/>
      <c r="I19" s="43"/>
      <c r="J19" s="44"/>
    </row>
    <row r="20" spans="1:10" ht="158.4">
      <c r="A20" s="35" t="s">
        <v>67</v>
      </c>
      <c r="B20" s="42"/>
      <c r="C20" s="43"/>
      <c r="D20" s="43"/>
      <c r="E20" s="37" t="s">
        <v>145</v>
      </c>
      <c r="F20" s="43"/>
      <c r="G20" s="43"/>
      <c r="H20" s="43"/>
      <c r="I20" s="43"/>
      <c r="J20" s="44"/>
    </row>
    <row r="21" spans="1:16" ht="28.8">
      <c r="A21" s="35" t="s">
        <v>58</v>
      </c>
      <c r="B21" s="35">
        <v>38</v>
      </c>
      <c r="C21" s="36" t="s">
        <v>150</v>
      </c>
      <c r="D21" s="35" t="s">
        <v>68</v>
      </c>
      <c r="E21" s="37" t="s">
        <v>151</v>
      </c>
      <c r="F21" s="38" t="s">
        <v>109</v>
      </c>
      <c r="G21" s="39">
        <v>5</v>
      </c>
      <c r="H21" s="40">
        <v>0</v>
      </c>
      <c r="I21" s="40">
        <f>ROUND(G21*H21,P4)</f>
        <v>0</v>
      </c>
      <c r="J21" s="35"/>
      <c r="O21" s="41">
        <f>I21*0.21</f>
        <v>0</v>
      </c>
      <c r="P21">
        <v>3</v>
      </c>
    </row>
    <row r="22" spans="1:10" ht="15">
      <c r="A22" s="35" t="s">
        <v>63</v>
      </c>
      <c r="B22" s="42"/>
      <c r="C22" s="43"/>
      <c r="D22" s="43"/>
      <c r="E22" s="46"/>
      <c r="F22" s="43"/>
      <c r="G22" s="43"/>
      <c r="H22" s="43"/>
      <c r="I22" s="43"/>
      <c r="J22" s="44"/>
    </row>
    <row r="23" spans="1:10" ht="15">
      <c r="A23" s="35" t="s">
        <v>65</v>
      </c>
      <c r="B23" s="42"/>
      <c r="C23" s="43"/>
      <c r="D23" s="43"/>
      <c r="E23" s="45" t="s">
        <v>336</v>
      </c>
      <c r="F23" s="43"/>
      <c r="G23" s="43"/>
      <c r="H23" s="43"/>
      <c r="I23" s="43"/>
      <c r="J23" s="44"/>
    </row>
    <row r="24" spans="1:10" ht="158.4">
      <c r="A24" s="35" t="s">
        <v>67</v>
      </c>
      <c r="B24" s="42"/>
      <c r="C24" s="43"/>
      <c r="D24" s="43"/>
      <c r="E24" s="37" t="s">
        <v>145</v>
      </c>
      <c r="F24" s="43"/>
      <c r="G24" s="43"/>
      <c r="H24" s="43"/>
      <c r="I24" s="43"/>
      <c r="J24" s="44"/>
    </row>
    <row r="25" spans="1:16" ht="28.8">
      <c r="A25" s="35" t="s">
        <v>58</v>
      </c>
      <c r="B25" s="35">
        <v>39</v>
      </c>
      <c r="C25" s="36" t="s">
        <v>154</v>
      </c>
      <c r="D25" s="35" t="s">
        <v>68</v>
      </c>
      <c r="E25" s="37" t="s">
        <v>155</v>
      </c>
      <c r="F25" s="38" t="s">
        <v>109</v>
      </c>
      <c r="G25" s="39">
        <v>169.651</v>
      </c>
      <c r="H25" s="40">
        <v>0</v>
      </c>
      <c r="I25" s="40">
        <f>ROUND(G25*H25,P4)</f>
        <v>0</v>
      </c>
      <c r="J25" s="35"/>
      <c r="O25" s="41">
        <f>I25*0.21</f>
        <v>0</v>
      </c>
      <c r="P25">
        <v>3</v>
      </c>
    </row>
    <row r="26" spans="1:10" ht="15">
      <c r="A26" s="35" t="s">
        <v>63</v>
      </c>
      <c r="B26" s="42"/>
      <c r="C26" s="43"/>
      <c r="D26" s="43"/>
      <c r="E26" s="46"/>
      <c r="F26" s="43"/>
      <c r="G26" s="43"/>
      <c r="H26" s="43"/>
      <c r="I26" s="43"/>
      <c r="J26" s="44"/>
    </row>
    <row r="27" spans="1:10" ht="57.6">
      <c r="A27" s="35" t="s">
        <v>65</v>
      </c>
      <c r="B27" s="42"/>
      <c r="C27" s="43"/>
      <c r="D27" s="43"/>
      <c r="E27" s="45" t="s">
        <v>337</v>
      </c>
      <c r="F27" s="43"/>
      <c r="G27" s="43"/>
      <c r="H27" s="43"/>
      <c r="I27" s="43"/>
      <c r="J27" s="44"/>
    </row>
    <row r="28" spans="1:10" ht="158.4">
      <c r="A28" s="35" t="s">
        <v>67</v>
      </c>
      <c r="B28" s="42"/>
      <c r="C28" s="43"/>
      <c r="D28" s="43"/>
      <c r="E28" s="37" t="s">
        <v>145</v>
      </c>
      <c r="F28" s="43"/>
      <c r="G28" s="43"/>
      <c r="H28" s="43"/>
      <c r="I28" s="43"/>
      <c r="J28" s="44"/>
    </row>
    <row r="29" spans="1:10" ht="15">
      <c r="A29" s="29" t="s">
        <v>55</v>
      </c>
      <c r="B29" s="30"/>
      <c r="C29" s="31" t="s">
        <v>112</v>
      </c>
      <c r="D29" s="32"/>
      <c r="E29" s="29" t="s">
        <v>113</v>
      </c>
      <c r="F29" s="32"/>
      <c r="G29" s="32"/>
      <c r="H29" s="32"/>
      <c r="I29" s="33">
        <f>SUMIFS(I30:I101,A30:A101,"P")</f>
        <v>0</v>
      </c>
      <c r="J29" s="34"/>
    </row>
    <row r="30" spans="1:16" ht="28.8">
      <c r="A30" s="35" t="s">
        <v>58</v>
      </c>
      <c r="B30" s="35">
        <v>3</v>
      </c>
      <c r="C30" s="36" t="s">
        <v>158</v>
      </c>
      <c r="D30" s="35" t="s">
        <v>68</v>
      </c>
      <c r="E30" s="37" t="s">
        <v>159</v>
      </c>
      <c r="F30" s="38" t="s">
        <v>139</v>
      </c>
      <c r="G30" s="39">
        <v>82.6</v>
      </c>
      <c r="H30" s="40">
        <v>0</v>
      </c>
      <c r="I30" s="40">
        <f>ROUND(G30*H30,P4)</f>
        <v>0</v>
      </c>
      <c r="J30" s="35"/>
      <c r="O30" s="41">
        <f>I30*0.21</f>
        <v>0</v>
      </c>
      <c r="P30">
        <v>3</v>
      </c>
    </row>
    <row r="31" spans="1:10" ht="15">
      <c r="A31" s="35" t="s">
        <v>63</v>
      </c>
      <c r="B31" s="42"/>
      <c r="C31" s="43"/>
      <c r="D31" s="43"/>
      <c r="E31" s="37" t="s">
        <v>338</v>
      </c>
      <c r="F31" s="43"/>
      <c r="G31" s="43"/>
      <c r="H31" s="43"/>
      <c r="I31" s="43"/>
      <c r="J31" s="44"/>
    </row>
    <row r="32" spans="1:10" ht="15">
      <c r="A32" s="35" t="s">
        <v>65</v>
      </c>
      <c r="B32" s="42"/>
      <c r="C32" s="43"/>
      <c r="D32" s="43"/>
      <c r="E32" s="45" t="s">
        <v>339</v>
      </c>
      <c r="F32" s="43"/>
      <c r="G32" s="43"/>
      <c r="H32" s="43"/>
      <c r="I32" s="43"/>
      <c r="J32" s="44"/>
    </row>
    <row r="33" spans="1:10" ht="72">
      <c r="A33" s="35" t="s">
        <v>67</v>
      </c>
      <c r="B33" s="42"/>
      <c r="C33" s="43"/>
      <c r="D33" s="43"/>
      <c r="E33" s="37" t="s">
        <v>161</v>
      </c>
      <c r="F33" s="43"/>
      <c r="G33" s="43"/>
      <c r="H33" s="43"/>
      <c r="I33" s="43"/>
      <c r="J33" s="44"/>
    </row>
    <row r="34" spans="1:16" ht="28.8">
      <c r="A34" s="35" t="s">
        <v>58</v>
      </c>
      <c r="B34" s="35">
        <v>4</v>
      </c>
      <c r="C34" s="36" t="s">
        <v>340</v>
      </c>
      <c r="D34" s="35" t="s">
        <v>68</v>
      </c>
      <c r="E34" s="37" t="s">
        <v>341</v>
      </c>
      <c r="F34" s="38" t="s">
        <v>139</v>
      </c>
      <c r="G34" s="39">
        <v>990</v>
      </c>
      <c r="H34" s="40">
        <v>0</v>
      </c>
      <c r="I34" s="40">
        <f>ROUND(G34*H34,P4)</f>
        <v>0</v>
      </c>
      <c r="J34" s="35"/>
      <c r="O34" s="41">
        <f>I34*0.21</f>
        <v>0</v>
      </c>
      <c r="P34">
        <v>3</v>
      </c>
    </row>
    <row r="35" spans="1:10" ht="43.2">
      <c r="A35" s="35" t="s">
        <v>63</v>
      </c>
      <c r="B35" s="42"/>
      <c r="C35" s="43"/>
      <c r="D35" s="43"/>
      <c r="E35" s="37" t="s">
        <v>342</v>
      </c>
      <c r="F35" s="43"/>
      <c r="G35" s="43"/>
      <c r="H35" s="43"/>
      <c r="I35" s="43"/>
      <c r="J35" s="44"/>
    </row>
    <row r="36" spans="1:10" ht="15">
      <c r="A36" s="35" t="s">
        <v>65</v>
      </c>
      <c r="B36" s="42"/>
      <c r="C36" s="43"/>
      <c r="D36" s="43"/>
      <c r="E36" s="45" t="s">
        <v>343</v>
      </c>
      <c r="F36" s="43"/>
      <c r="G36" s="43"/>
      <c r="H36" s="43"/>
      <c r="I36" s="43"/>
      <c r="J36" s="44"/>
    </row>
    <row r="37" spans="1:10" ht="72">
      <c r="A37" s="35" t="s">
        <v>67</v>
      </c>
      <c r="B37" s="42"/>
      <c r="C37" s="43"/>
      <c r="D37" s="43"/>
      <c r="E37" s="37" t="s">
        <v>161</v>
      </c>
      <c r="F37" s="43"/>
      <c r="G37" s="43"/>
      <c r="H37" s="43"/>
      <c r="I37" s="43"/>
      <c r="J37" s="44"/>
    </row>
    <row r="38" spans="1:16" ht="15">
      <c r="A38" s="35" t="s">
        <v>58</v>
      </c>
      <c r="B38" s="35">
        <v>5</v>
      </c>
      <c r="C38" s="36" t="s">
        <v>344</v>
      </c>
      <c r="D38" s="35" t="s">
        <v>68</v>
      </c>
      <c r="E38" s="37" t="s">
        <v>345</v>
      </c>
      <c r="F38" s="38" t="s">
        <v>139</v>
      </c>
      <c r="G38" s="39">
        <v>180.62</v>
      </c>
      <c r="H38" s="40">
        <v>0</v>
      </c>
      <c r="I38" s="40">
        <f>ROUND(G38*H38,P4)</f>
        <v>0</v>
      </c>
      <c r="J38" s="35"/>
      <c r="O38" s="41">
        <f>I38*0.21</f>
        <v>0</v>
      </c>
      <c r="P38">
        <v>3</v>
      </c>
    </row>
    <row r="39" spans="1:10" ht="57.6">
      <c r="A39" s="35" t="s">
        <v>63</v>
      </c>
      <c r="B39" s="42"/>
      <c r="C39" s="43"/>
      <c r="D39" s="43"/>
      <c r="E39" s="37" t="s">
        <v>346</v>
      </c>
      <c r="F39" s="43"/>
      <c r="G39" s="43"/>
      <c r="H39" s="43"/>
      <c r="I39" s="43"/>
      <c r="J39" s="44"/>
    </row>
    <row r="40" spans="1:10" ht="43.2">
      <c r="A40" s="35" t="s">
        <v>65</v>
      </c>
      <c r="B40" s="42"/>
      <c r="C40" s="43"/>
      <c r="D40" s="43"/>
      <c r="E40" s="45" t="s">
        <v>347</v>
      </c>
      <c r="F40" s="43"/>
      <c r="G40" s="43"/>
      <c r="H40" s="43"/>
      <c r="I40" s="43"/>
      <c r="J40" s="44"/>
    </row>
    <row r="41" spans="1:10" ht="72">
      <c r="A41" s="35" t="s">
        <v>67</v>
      </c>
      <c r="B41" s="42"/>
      <c r="C41" s="43"/>
      <c r="D41" s="43"/>
      <c r="E41" s="37" t="s">
        <v>161</v>
      </c>
      <c r="F41" s="43"/>
      <c r="G41" s="43"/>
      <c r="H41" s="43"/>
      <c r="I41" s="43"/>
      <c r="J41" s="44"/>
    </row>
    <row r="42" spans="1:16" ht="15">
      <c r="A42" s="35" t="s">
        <v>58</v>
      </c>
      <c r="B42" s="35">
        <v>6</v>
      </c>
      <c r="C42" s="36" t="s">
        <v>348</v>
      </c>
      <c r="D42" s="35" t="s">
        <v>68</v>
      </c>
      <c r="E42" s="37" t="s">
        <v>349</v>
      </c>
      <c r="F42" s="38" t="s">
        <v>116</v>
      </c>
      <c r="G42" s="39">
        <v>8625</v>
      </c>
      <c r="H42" s="40">
        <v>0</v>
      </c>
      <c r="I42" s="40">
        <f>ROUND(G42*H42,P4)</f>
        <v>0</v>
      </c>
      <c r="J42" s="35"/>
      <c r="O42" s="41">
        <f>I42*0.21</f>
        <v>0</v>
      </c>
      <c r="P42">
        <v>3</v>
      </c>
    </row>
    <row r="43" spans="1:10" ht="43.2">
      <c r="A43" s="35" t="s">
        <v>63</v>
      </c>
      <c r="B43" s="42"/>
      <c r="C43" s="43"/>
      <c r="D43" s="43"/>
      <c r="E43" s="37" t="s">
        <v>350</v>
      </c>
      <c r="F43" s="43"/>
      <c r="G43" s="43"/>
      <c r="H43" s="43"/>
      <c r="I43" s="43"/>
      <c r="J43" s="44"/>
    </row>
    <row r="44" spans="1:10" ht="57.6">
      <c r="A44" s="35" t="s">
        <v>65</v>
      </c>
      <c r="B44" s="42"/>
      <c r="C44" s="43"/>
      <c r="D44" s="43"/>
      <c r="E44" s="45" t="s">
        <v>351</v>
      </c>
      <c r="F44" s="43"/>
      <c r="G44" s="43"/>
      <c r="H44" s="43"/>
      <c r="I44" s="43"/>
      <c r="J44" s="44"/>
    </row>
    <row r="45" spans="1:10" ht="72">
      <c r="A45" s="35" t="s">
        <v>67</v>
      </c>
      <c r="B45" s="42"/>
      <c r="C45" s="43"/>
      <c r="D45" s="43"/>
      <c r="E45" s="37" t="s">
        <v>161</v>
      </c>
      <c r="F45" s="43"/>
      <c r="G45" s="43"/>
      <c r="H45" s="43"/>
      <c r="I45" s="43"/>
      <c r="J45" s="44"/>
    </row>
    <row r="46" spans="1:16" ht="15">
      <c r="A46" s="35" t="s">
        <v>58</v>
      </c>
      <c r="B46" s="35">
        <v>34</v>
      </c>
      <c r="C46" s="36" t="s">
        <v>177</v>
      </c>
      <c r="D46" s="35" t="s">
        <v>68</v>
      </c>
      <c r="E46" s="37" t="s">
        <v>178</v>
      </c>
      <c r="F46" s="38" t="s">
        <v>139</v>
      </c>
      <c r="G46" s="39">
        <v>194.95</v>
      </c>
      <c r="H46" s="40">
        <v>0</v>
      </c>
      <c r="I46" s="40">
        <f>ROUND(G46*H46,P4)</f>
        <v>0</v>
      </c>
      <c r="J46" s="35"/>
      <c r="O46" s="41">
        <f>I46*0.21</f>
        <v>0</v>
      </c>
      <c r="P46">
        <v>3</v>
      </c>
    </row>
    <row r="47" spans="1:10" ht="172.8">
      <c r="A47" s="35" t="s">
        <v>63</v>
      </c>
      <c r="B47" s="42"/>
      <c r="C47" s="43"/>
      <c r="D47" s="43"/>
      <c r="E47" s="37" t="s">
        <v>302</v>
      </c>
      <c r="F47" s="43"/>
      <c r="G47" s="43"/>
      <c r="H47" s="43"/>
      <c r="I47" s="43"/>
      <c r="J47" s="44"/>
    </row>
    <row r="48" spans="1:10" ht="15">
      <c r="A48" s="35" t="s">
        <v>65</v>
      </c>
      <c r="B48" s="42"/>
      <c r="C48" s="43"/>
      <c r="D48" s="43"/>
      <c r="E48" s="45" t="s">
        <v>352</v>
      </c>
      <c r="F48" s="43"/>
      <c r="G48" s="43"/>
      <c r="H48" s="43"/>
      <c r="I48" s="43"/>
      <c r="J48" s="44"/>
    </row>
    <row r="49" spans="1:10" ht="409.5">
      <c r="A49" s="35" t="s">
        <v>67</v>
      </c>
      <c r="B49" s="42"/>
      <c r="C49" s="43"/>
      <c r="D49" s="43"/>
      <c r="E49" s="37" t="s">
        <v>181</v>
      </c>
      <c r="F49" s="43"/>
      <c r="G49" s="43"/>
      <c r="H49" s="43"/>
      <c r="I49" s="43"/>
      <c r="J49" s="44"/>
    </row>
    <row r="50" spans="1:16" ht="15">
      <c r="A50" s="35" t="s">
        <v>58</v>
      </c>
      <c r="B50" s="35">
        <v>43</v>
      </c>
      <c r="C50" s="36" t="s">
        <v>182</v>
      </c>
      <c r="D50" s="35" t="s">
        <v>68</v>
      </c>
      <c r="E50" s="37" t="s">
        <v>183</v>
      </c>
      <c r="F50" s="38" t="s">
        <v>139</v>
      </c>
      <c r="G50" s="39">
        <v>13.35</v>
      </c>
      <c r="H50" s="40">
        <v>0</v>
      </c>
      <c r="I50" s="40">
        <f>ROUND(G50*H50,P4)</f>
        <v>0</v>
      </c>
      <c r="J50" s="35"/>
      <c r="O50" s="41">
        <f>I50*0.21</f>
        <v>0</v>
      </c>
      <c r="P50">
        <v>3</v>
      </c>
    </row>
    <row r="51" spans="1:10" ht="15">
      <c r="A51" s="35" t="s">
        <v>63</v>
      </c>
      <c r="B51" s="42"/>
      <c r="C51" s="43"/>
      <c r="D51" s="43"/>
      <c r="E51" s="46" t="s">
        <v>68</v>
      </c>
      <c r="F51" s="43"/>
      <c r="G51" s="43"/>
      <c r="H51" s="43"/>
      <c r="I51" s="43"/>
      <c r="J51" s="44"/>
    </row>
    <row r="52" spans="1:10" ht="15">
      <c r="A52" s="35" t="s">
        <v>65</v>
      </c>
      <c r="B52" s="42"/>
      <c r="C52" s="43"/>
      <c r="D52" s="43"/>
      <c r="E52" s="45" t="s">
        <v>353</v>
      </c>
      <c r="F52" s="43"/>
      <c r="G52" s="43"/>
      <c r="H52" s="43"/>
      <c r="I52" s="43"/>
      <c r="J52" s="44"/>
    </row>
    <row r="53" spans="1:10" ht="360">
      <c r="A53" s="35" t="s">
        <v>67</v>
      </c>
      <c r="B53" s="42"/>
      <c r="C53" s="43"/>
      <c r="D53" s="43"/>
      <c r="E53" s="37" t="s">
        <v>185</v>
      </c>
      <c r="F53" s="43"/>
      <c r="G53" s="43"/>
      <c r="H53" s="43"/>
      <c r="I53" s="43"/>
      <c r="J53" s="44"/>
    </row>
    <row r="54" spans="1:16" ht="15">
      <c r="A54" s="35" t="s">
        <v>58</v>
      </c>
      <c r="B54" s="35">
        <v>7</v>
      </c>
      <c r="C54" s="36" t="s">
        <v>186</v>
      </c>
      <c r="D54" s="35" t="s">
        <v>68</v>
      </c>
      <c r="E54" s="37" t="s">
        <v>187</v>
      </c>
      <c r="F54" s="38" t="s">
        <v>139</v>
      </c>
      <c r="G54" s="39">
        <v>59.8</v>
      </c>
      <c r="H54" s="40">
        <v>0</v>
      </c>
      <c r="I54" s="40">
        <f>ROUND(G54*H54,P4)</f>
        <v>0</v>
      </c>
      <c r="J54" s="35"/>
      <c r="O54" s="41">
        <f>I54*0.21</f>
        <v>0</v>
      </c>
      <c r="P54">
        <v>3</v>
      </c>
    </row>
    <row r="55" spans="1:10" ht="15">
      <c r="A55" s="35" t="s">
        <v>63</v>
      </c>
      <c r="B55" s="42"/>
      <c r="C55" s="43"/>
      <c r="D55" s="43"/>
      <c r="E55" s="37" t="s">
        <v>304</v>
      </c>
      <c r="F55" s="43"/>
      <c r="G55" s="43"/>
      <c r="H55" s="43"/>
      <c r="I55" s="43"/>
      <c r="J55" s="44"/>
    </row>
    <row r="56" spans="1:10" ht="15">
      <c r="A56" s="35" t="s">
        <v>65</v>
      </c>
      <c r="B56" s="42"/>
      <c r="C56" s="43"/>
      <c r="D56" s="43"/>
      <c r="E56" s="45" t="s">
        <v>354</v>
      </c>
      <c r="F56" s="43"/>
      <c r="G56" s="43"/>
      <c r="H56" s="43"/>
      <c r="I56" s="43"/>
      <c r="J56" s="44"/>
    </row>
    <row r="57" spans="1:10" ht="86.4">
      <c r="A57" s="35" t="s">
        <v>67</v>
      </c>
      <c r="B57" s="42"/>
      <c r="C57" s="43"/>
      <c r="D57" s="43"/>
      <c r="E57" s="37" t="s">
        <v>190</v>
      </c>
      <c r="F57" s="43"/>
      <c r="G57" s="43"/>
      <c r="H57" s="43"/>
      <c r="I57" s="43"/>
      <c r="J57" s="44"/>
    </row>
    <row r="58" spans="1:16" ht="15">
      <c r="A58" s="35" t="s">
        <v>58</v>
      </c>
      <c r="B58" s="35">
        <v>8</v>
      </c>
      <c r="C58" s="36" t="s">
        <v>355</v>
      </c>
      <c r="D58" s="35" t="s">
        <v>68</v>
      </c>
      <c r="E58" s="37" t="s">
        <v>356</v>
      </c>
      <c r="F58" s="38" t="s">
        <v>91</v>
      </c>
      <c r="G58" s="39">
        <v>27</v>
      </c>
      <c r="H58" s="40">
        <v>0</v>
      </c>
      <c r="I58" s="40">
        <f>ROUND(G58*H58,P4)</f>
        <v>0</v>
      </c>
      <c r="J58" s="35"/>
      <c r="O58" s="41">
        <f>I58*0.21</f>
        <v>0</v>
      </c>
      <c r="P58">
        <v>3</v>
      </c>
    </row>
    <row r="59" spans="1:10" ht="15">
      <c r="A59" s="35" t="s">
        <v>63</v>
      </c>
      <c r="B59" s="42"/>
      <c r="C59" s="43"/>
      <c r="D59" s="43"/>
      <c r="E59" s="46" t="s">
        <v>68</v>
      </c>
      <c r="F59" s="43"/>
      <c r="G59" s="43"/>
      <c r="H59" s="43"/>
      <c r="I59" s="43"/>
      <c r="J59" s="44"/>
    </row>
    <row r="60" spans="1:10" ht="43.2">
      <c r="A60" s="35" t="s">
        <v>65</v>
      </c>
      <c r="B60" s="42"/>
      <c r="C60" s="43"/>
      <c r="D60" s="43"/>
      <c r="E60" s="45" t="s">
        <v>357</v>
      </c>
      <c r="F60" s="43"/>
      <c r="G60" s="43"/>
      <c r="H60" s="43"/>
      <c r="I60" s="43"/>
      <c r="J60" s="44"/>
    </row>
    <row r="61" spans="1:10" ht="86.4">
      <c r="A61" s="35" t="s">
        <v>67</v>
      </c>
      <c r="B61" s="42"/>
      <c r="C61" s="43"/>
      <c r="D61" s="43"/>
      <c r="E61" s="37" t="s">
        <v>190</v>
      </c>
      <c r="F61" s="43"/>
      <c r="G61" s="43"/>
      <c r="H61" s="43"/>
      <c r="I61" s="43"/>
      <c r="J61" s="44"/>
    </row>
    <row r="62" spans="1:16" ht="15">
      <c r="A62" s="35" t="s">
        <v>58</v>
      </c>
      <c r="B62" s="35">
        <v>9</v>
      </c>
      <c r="C62" s="36" t="s">
        <v>191</v>
      </c>
      <c r="D62" s="35" t="s">
        <v>68</v>
      </c>
      <c r="E62" s="37" t="s">
        <v>192</v>
      </c>
      <c r="F62" s="38" t="s">
        <v>193</v>
      </c>
      <c r="G62" s="39">
        <v>123</v>
      </c>
      <c r="H62" s="40">
        <v>0</v>
      </c>
      <c r="I62" s="40">
        <f>ROUND(G62*H62,P4)</f>
        <v>0</v>
      </c>
      <c r="J62" s="35"/>
      <c r="O62" s="41">
        <f>I62*0.21</f>
        <v>0</v>
      </c>
      <c r="P62">
        <v>3</v>
      </c>
    </row>
    <row r="63" spans="1:10" ht="15">
      <c r="A63" s="35" t="s">
        <v>63</v>
      </c>
      <c r="B63" s="42"/>
      <c r="C63" s="43"/>
      <c r="D63" s="43"/>
      <c r="E63" s="37" t="s">
        <v>194</v>
      </c>
      <c r="F63" s="43"/>
      <c r="G63" s="43"/>
      <c r="H63" s="43"/>
      <c r="I63" s="43"/>
      <c r="J63" s="44"/>
    </row>
    <row r="64" spans="1:10" ht="15">
      <c r="A64" s="35" t="s">
        <v>65</v>
      </c>
      <c r="B64" s="42"/>
      <c r="C64" s="43"/>
      <c r="D64" s="43"/>
      <c r="E64" s="45" t="s">
        <v>358</v>
      </c>
      <c r="F64" s="43"/>
      <c r="G64" s="43"/>
      <c r="H64" s="43"/>
      <c r="I64" s="43"/>
      <c r="J64" s="44"/>
    </row>
    <row r="65" spans="1:10" ht="86.4">
      <c r="A65" s="35" t="s">
        <v>67</v>
      </c>
      <c r="B65" s="42"/>
      <c r="C65" s="43"/>
      <c r="D65" s="43"/>
      <c r="E65" s="37" t="s">
        <v>190</v>
      </c>
      <c r="F65" s="43"/>
      <c r="G65" s="43"/>
      <c r="H65" s="43"/>
      <c r="I65" s="43"/>
      <c r="J65" s="44"/>
    </row>
    <row r="66" spans="1:16" ht="15">
      <c r="A66" s="35" t="s">
        <v>58</v>
      </c>
      <c r="B66" s="35">
        <v>10</v>
      </c>
      <c r="C66" s="36" t="s">
        <v>359</v>
      </c>
      <c r="D66" s="35" t="s">
        <v>68</v>
      </c>
      <c r="E66" s="37" t="s">
        <v>360</v>
      </c>
      <c r="F66" s="38" t="s">
        <v>139</v>
      </c>
      <c r="G66" s="39">
        <v>59</v>
      </c>
      <c r="H66" s="40">
        <v>0</v>
      </c>
      <c r="I66" s="40">
        <f>ROUND(G66*H66,P4)</f>
        <v>0</v>
      </c>
      <c r="J66" s="35"/>
      <c r="O66" s="41">
        <f>I66*0.21</f>
        <v>0</v>
      </c>
      <c r="P66">
        <v>3</v>
      </c>
    </row>
    <row r="67" spans="1:10" ht="15">
      <c r="A67" s="35" t="s">
        <v>63</v>
      </c>
      <c r="B67" s="42"/>
      <c r="C67" s="43"/>
      <c r="D67" s="43"/>
      <c r="E67" s="37" t="s">
        <v>361</v>
      </c>
      <c r="F67" s="43"/>
      <c r="G67" s="43"/>
      <c r="H67" s="43"/>
      <c r="I67" s="43"/>
      <c r="J67" s="44"/>
    </row>
    <row r="68" spans="1:10" ht="15">
      <c r="A68" s="35" t="s">
        <v>65</v>
      </c>
      <c r="B68" s="42"/>
      <c r="C68" s="43"/>
      <c r="D68" s="43"/>
      <c r="E68" s="45" t="s">
        <v>362</v>
      </c>
      <c r="F68" s="43"/>
      <c r="G68" s="43"/>
      <c r="H68" s="43"/>
      <c r="I68" s="43"/>
      <c r="J68" s="44"/>
    </row>
    <row r="69" spans="1:10" ht="374.4">
      <c r="A69" s="35" t="s">
        <v>67</v>
      </c>
      <c r="B69" s="42"/>
      <c r="C69" s="43"/>
      <c r="D69" s="43"/>
      <c r="E69" s="37" t="s">
        <v>363</v>
      </c>
      <c r="F69" s="43"/>
      <c r="G69" s="43"/>
      <c r="H69" s="43"/>
      <c r="I69" s="43"/>
      <c r="J69" s="44"/>
    </row>
    <row r="70" spans="1:16" ht="15">
      <c r="A70" s="35" t="s">
        <v>58</v>
      </c>
      <c r="B70" s="35">
        <v>36</v>
      </c>
      <c r="C70" s="36" t="s">
        <v>200</v>
      </c>
      <c r="D70" s="35" t="s">
        <v>68</v>
      </c>
      <c r="E70" s="37" t="s">
        <v>201</v>
      </c>
      <c r="F70" s="38" t="s">
        <v>139</v>
      </c>
      <c r="G70" s="39">
        <v>208.3</v>
      </c>
      <c r="H70" s="40">
        <v>0</v>
      </c>
      <c r="I70" s="40">
        <f>ROUND(G70*H70,P4)</f>
        <v>0</v>
      </c>
      <c r="J70" s="35"/>
      <c r="O70" s="41">
        <f>I70*0.21</f>
        <v>0</v>
      </c>
      <c r="P70">
        <v>3</v>
      </c>
    </row>
    <row r="71" spans="1:10" ht="57.6">
      <c r="A71" s="35" t="s">
        <v>63</v>
      </c>
      <c r="B71" s="42"/>
      <c r="C71" s="43"/>
      <c r="D71" s="43"/>
      <c r="E71" s="37" t="s">
        <v>308</v>
      </c>
      <c r="F71" s="43"/>
      <c r="G71" s="43"/>
      <c r="H71" s="43"/>
      <c r="I71" s="43"/>
      <c r="J71" s="44"/>
    </row>
    <row r="72" spans="1:10" ht="43.2">
      <c r="A72" s="35" t="s">
        <v>65</v>
      </c>
      <c r="B72" s="42"/>
      <c r="C72" s="43"/>
      <c r="D72" s="43"/>
      <c r="E72" s="45" t="s">
        <v>364</v>
      </c>
      <c r="F72" s="43"/>
      <c r="G72" s="43"/>
      <c r="H72" s="43"/>
      <c r="I72" s="43"/>
      <c r="J72" s="44"/>
    </row>
    <row r="73" spans="1:10" ht="216">
      <c r="A73" s="35" t="s">
        <v>67</v>
      </c>
      <c r="B73" s="42"/>
      <c r="C73" s="43"/>
      <c r="D73" s="43"/>
      <c r="E73" s="37" t="s">
        <v>204</v>
      </c>
      <c r="F73" s="43"/>
      <c r="G73" s="43"/>
      <c r="H73" s="43"/>
      <c r="I73" s="43"/>
      <c r="J73" s="44"/>
    </row>
    <row r="74" spans="1:16" ht="28.8">
      <c r="A74" s="35" t="s">
        <v>58</v>
      </c>
      <c r="B74" s="35">
        <v>11</v>
      </c>
      <c r="C74" s="36" t="s">
        <v>365</v>
      </c>
      <c r="D74" s="35" t="s">
        <v>68</v>
      </c>
      <c r="E74" s="37" t="s">
        <v>366</v>
      </c>
      <c r="F74" s="38" t="s">
        <v>139</v>
      </c>
      <c r="G74" s="39">
        <v>456.75</v>
      </c>
      <c r="H74" s="40">
        <v>0</v>
      </c>
      <c r="I74" s="40">
        <f>ROUND(G74*H74,P4)</f>
        <v>0</v>
      </c>
      <c r="J74" s="35"/>
      <c r="O74" s="41">
        <f>I74*0.21</f>
        <v>0</v>
      </c>
      <c r="P74">
        <v>3</v>
      </c>
    </row>
    <row r="75" spans="1:10" ht="15">
      <c r="A75" s="35" t="s">
        <v>63</v>
      </c>
      <c r="B75" s="42"/>
      <c r="C75" s="43"/>
      <c r="D75" s="43"/>
      <c r="E75" s="37" t="s">
        <v>367</v>
      </c>
      <c r="F75" s="43"/>
      <c r="G75" s="43"/>
      <c r="H75" s="43"/>
      <c r="I75" s="43"/>
      <c r="J75" s="44"/>
    </row>
    <row r="76" spans="1:10" ht="15">
      <c r="A76" s="35" t="s">
        <v>65</v>
      </c>
      <c r="B76" s="42"/>
      <c r="C76" s="43"/>
      <c r="D76" s="43"/>
      <c r="E76" s="45" t="s">
        <v>368</v>
      </c>
      <c r="F76" s="43"/>
      <c r="G76" s="43"/>
      <c r="H76" s="43"/>
      <c r="I76" s="43"/>
      <c r="J76" s="44"/>
    </row>
    <row r="77" spans="1:10" ht="316.8">
      <c r="A77" s="35" t="s">
        <v>67</v>
      </c>
      <c r="B77" s="42"/>
      <c r="C77" s="43"/>
      <c r="D77" s="43"/>
      <c r="E77" s="37" t="s">
        <v>369</v>
      </c>
      <c r="F77" s="43"/>
      <c r="G77" s="43"/>
      <c r="H77" s="43"/>
      <c r="I77" s="43"/>
      <c r="J77" s="44"/>
    </row>
    <row r="78" spans="1:16" ht="15">
      <c r="A78" s="35" t="s">
        <v>58</v>
      </c>
      <c r="B78" s="35">
        <v>35</v>
      </c>
      <c r="C78" s="36" t="s">
        <v>205</v>
      </c>
      <c r="D78" s="35"/>
      <c r="E78" s="37" t="s">
        <v>206</v>
      </c>
      <c r="F78" s="38" t="s">
        <v>139</v>
      </c>
      <c r="G78" s="39">
        <v>194.95</v>
      </c>
      <c r="H78" s="40">
        <v>0</v>
      </c>
      <c r="I78" s="40">
        <f>ROUND(G78*H78,P4)</f>
        <v>0</v>
      </c>
      <c r="J78" s="35"/>
      <c r="O78" s="41">
        <f>I78*0.21</f>
        <v>0</v>
      </c>
      <c r="P78">
        <v>3</v>
      </c>
    </row>
    <row r="79" spans="1:10" ht="144">
      <c r="A79" s="35" t="s">
        <v>63</v>
      </c>
      <c r="B79" s="42"/>
      <c r="C79" s="43"/>
      <c r="D79" s="43"/>
      <c r="E79" s="37" t="s">
        <v>310</v>
      </c>
      <c r="F79" s="43"/>
      <c r="G79" s="43"/>
      <c r="H79" s="43"/>
      <c r="I79" s="43"/>
      <c r="J79" s="44"/>
    </row>
    <row r="80" spans="1:10" ht="15">
      <c r="A80" s="35" t="s">
        <v>65</v>
      </c>
      <c r="B80" s="42"/>
      <c r="C80" s="43"/>
      <c r="D80" s="43"/>
      <c r="E80" s="45" t="s">
        <v>352</v>
      </c>
      <c r="F80" s="43"/>
      <c r="G80" s="43"/>
      <c r="H80" s="43"/>
      <c r="I80" s="43"/>
      <c r="J80" s="44"/>
    </row>
    <row r="81" spans="1:10" ht="331.2">
      <c r="A81" s="35" t="s">
        <v>67</v>
      </c>
      <c r="B81" s="42"/>
      <c r="C81" s="43"/>
      <c r="D81" s="43"/>
      <c r="E81" s="37" t="s">
        <v>208</v>
      </c>
      <c r="F81" s="43"/>
      <c r="G81" s="43"/>
      <c r="H81" s="43"/>
      <c r="I81" s="43"/>
      <c r="J81" s="44"/>
    </row>
    <row r="82" spans="1:16" ht="15">
      <c r="A82" s="35" t="s">
        <v>58</v>
      </c>
      <c r="B82" s="35">
        <v>12</v>
      </c>
      <c r="C82" s="36" t="s">
        <v>370</v>
      </c>
      <c r="D82" s="35" t="s">
        <v>68</v>
      </c>
      <c r="E82" s="37" t="s">
        <v>371</v>
      </c>
      <c r="F82" s="38" t="s">
        <v>139</v>
      </c>
      <c r="G82" s="39">
        <v>67.3</v>
      </c>
      <c r="H82" s="40">
        <v>0</v>
      </c>
      <c r="I82" s="40">
        <f>ROUND(G82*H82,P4)</f>
        <v>0</v>
      </c>
      <c r="J82" s="35"/>
      <c r="O82" s="41">
        <f>I82*0.21</f>
        <v>0</v>
      </c>
      <c r="P82">
        <v>3</v>
      </c>
    </row>
    <row r="83" spans="1:10" ht="15">
      <c r="A83" s="35" t="s">
        <v>63</v>
      </c>
      <c r="B83" s="42"/>
      <c r="C83" s="43"/>
      <c r="D83" s="43"/>
      <c r="E83" s="37" t="s">
        <v>372</v>
      </c>
      <c r="F83" s="43"/>
      <c r="G83" s="43"/>
      <c r="H83" s="43"/>
      <c r="I83" s="43"/>
      <c r="J83" s="44"/>
    </row>
    <row r="84" spans="1:10" ht="15">
      <c r="A84" s="35" t="s">
        <v>65</v>
      </c>
      <c r="B84" s="42"/>
      <c r="C84" s="43"/>
      <c r="D84" s="43"/>
      <c r="E84" s="45" t="s">
        <v>373</v>
      </c>
      <c r="F84" s="43"/>
      <c r="G84" s="43"/>
      <c r="H84" s="43"/>
      <c r="I84" s="43"/>
      <c r="J84" s="44"/>
    </row>
    <row r="85" spans="1:10" ht="360">
      <c r="A85" s="35" t="s">
        <v>67</v>
      </c>
      <c r="B85" s="42"/>
      <c r="C85" s="43"/>
      <c r="D85" s="43"/>
      <c r="E85" s="37" t="s">
        <v>374</v>
      </c>
      <c r="F85" s="43"/>
      <c r="G85" s="43"/>
      <c r="H85" s="43"/>
      <c r="I85" s="43"/>
      <c r="J85" s="44"/>
    </row>
    <row r="86" spans="1:16" ht="15">
      <c r="A86" s="35" t="s">
        <v>58</v>
      </c>
      <c r="B86" s="35">
        <v>44</v>
      </c>
      <c r="C86" s="36" t="s">
        <v>214</v>
      </c>
      <c r="D86" s="35" t="s">
        <v>68</v>
      </c>
      <c r="E86" s="37" t="s">
        <v>215</v>
      </c>
      <c r="F86" s="38" t="s">
        <v>139</v>
      </c>
      <c r="G86" s="39">
        <v>13.35</v>
      </c>
      <c r="H86" s="40">
        <v>0</v>
      </c>
      <c r="I86" s="40">
        <f>ROUND(G86*H86,P4)</f>
        <v>0</v>
      </c>
      <c r="J86" s="35"/>
      <c r="O86" s="41">
        <f>I86*0.21</f>
        <v>0</v>
      </c>
      <c r="P86">
        <v>3</v>
      </c>
    </row>
    <row r="87" spans="1:10" ht="15">
      <c r="A87" s="35" t="s">
        <v>63</v>
      </c>
      <c r="B87" s="42"/>
      <c r="C87" s="43"/>
      <c r="D87" s="43"/>
      <c r="E87" s="46"/>
      <c r="F87" s="43"/>
      <c r="G87" s="43"/>
      <c r="H87" s="43"/>
      <c r="I87" s="43"/>
      <c r="J87" s="44"/>
    </row>
    <row r="88" spans="1:10" ht="15">
      <c r="A88" s="35" t="s">
        <v>65</v>
      </c>
      <c r="B88" s="42"/>
      <c r="C88" s="43"/>
      <c r="D88" s="43"/>
      <c r="E88" s="45" t="s">
        <v>375</v>
      </c>
      <c r="F88" s="43"/>
      <c r="G88" s="43"/>
      <c r="H88" s="43"/>
      <c r="I88" s="43"/>
      <c r="J88" s="44"/>
    </row>
    <row r="89" spans="1:10" ht="43.2">
      <c r="A89" s="35" t="s">
        <v>67</v>
      </c>
      <c r="B89" s="42"/>
      <c r="C89" s="43"/>
      <c r="D89" s="43"/>
      <c r="E89" s="37" t="s">
        <v>217</v>
      </c>
      <c r="F89" s="43"/>
      <c r="G89" s="43"/>
      <c r="H89" s="43"/>
      <c r="I89" s="43"/>
      <c r="J89" s="44"/>
    </row>
    <row r="90" spans="1:16" ht="15">
      <c r="A90" s="35" t="s">
        <v>58</v>
      </c>
      <c r="B90" s="35">
        <v>40</v>
      </c>
      <c r="C90" s="36" t="s">
        <v>218</v>
      </c>
      <c r="D90" s="35" t="s">
        <v>68</v>
      </c>
      <c r="E90" s="37" t="s">
        <v>219</v>
      </c>
      <c r="F90" s="38" t="s">
        <v>116</v>
      </c>
      <c r="G90" s="39">
        <v>89</v>
      </c>
      <c r="H90" s="40">
        <v>0</v>
      </c>
      <c r="I90" s="40">
        <f>ROUND(G90*H90,P4)</f>
        <v>0</v>
      </c>
      <c r="J90" s="35"/>
      <c r="O90" s="41">
        <f>I90*0.21</f>
        <v>0</v>
      </c>
      <c r="P90">
        <v>3</v>
      </c>
    </row>
    <row r="91" spans="1:10" ht="15">
      <c r="A91" s="35" t="s">
        <v>63</v>
      </c>
      <c r="B91" s="42"/>
      <c r="C91" s="43"/>
      <c r="D91" s="43"/>
      <c r="E91" s="46"/>
      <c r="F91" s="43"/>
      <c r="G91" s="43"/>
      <c r="H91" s="43"/>
      <c r="I91" s="43"/>
      <c r="J91" s="44"/>
    </row>
    <row r="92" spans="1:10" ht="15">
      <c r="A92" s="35" t="s">
        <v>65</v>
      </c>
      <c r="B92" s="42"/>
      <c r="C92" s="43"/>
      <c r="D92" s="43"/>
      <c r="E92" s="45" t="s">
        <v>376</v>
      </c>
      <c r="F92" s="43"/>
      <c r="G92" s="43"/>
      <c r="H92" s="43"/>
      <c r="I92" s="43"/>
      <c r="J92" s="44"/>
    </row>
    <row r="93" spans="1:10" ht="28.8">
      <c r="A93" s="35" t="s">
        <v>67</v>
      </c>
      <c r="B93" s="42"/>
      <c r="C93" s="43"/>
      <c r="D93" s="43"/>
      <c r="E93" s="37" t="s">
        <v>221</v>
      </c>
      <c r="F93" s="43"/>
      <c r="G93" s="43"/>
      <c r="H93" s="43"/>
      <c r="I93" s="43"/>
      <c r="J93" s="44"/>
    </row>
    <row r="94" spans="1:16" ht="15">
      <c r="A94" s="35" t="s">
        <v>58</v>
      </c>
      <c r="B94" s="35">
        <v>45</v>
      </c>
      <c r="C94" s="36" t="s">
        <v>222</v>
      </c>
      <c r="D94" s="35" t="s">
        <v>68</v>
      </c>
      <c r="E94" s="37" t="s">
        <v>223</v>
      </c>
      <c r="F94" s="38" t="s">
        <v>116</v>
      </c>
      <c r="G94" s="39">
        <v>89</v>
      </c>
      <c r="H94" s="40">
        <v>0</v>
      </c>
      <c r="I94" s="40">
        <f>ROUND(G94*H94,P4)</f>
        <v>0</v>
      </c>
      <c r="J94" s="35"/>
      <c r="O94" s="41">
        <f>I94*0.21</f>
        <v>0</v>
      </c>
      <c r="P94">
        <v>3</v>
      </c>
    </row>
    <row r="95" spans="1:10" ht="15">
      <c r="A95" s="35" t="s">
        <v>63</v>
      </c>
      <c r="B95" s="42"/>
      <c r="C95" s="43"/>
      <c r="D95" s="43"/>
      <c r="E95" s="46"/>
      <c r="F95" s="43"/>
      <c r="G95" s="43"/>
      <c r="H95" s="43"/>
      <c r="I95" s="43"/>
      <c r="J95" s="44"/>
    </row>
    <row r="96" spans="1:10" ht="15">
      <c r="A96" s="35" t="s">
        <v>65</v>
      </c>
      <c r="B96" s="42"/>
      <c r="C96" s="43"/>
      <c r="D96" s="43"/>
      <c r="E96" s="45" t="s">
        <v>376</v>
      </c>
      <c r="F96" s="43"/>
      <c r="G96" s="43"/>
      <c r="H96" s="43"/>
      <c r="I96" s="43"/>
      <c r="J96" s="44"/>
    </row>
    <row r="97" spans="1:10" ht="43.2">
      <c r="A97" s="35" t="s">
        <v>67</v>
      </c>
      <c r="B97" s="42"/>
      <c r="C97" s="43"/>
      <c r="D97" s="43"/>
      <c r="E97" s="37" t="s">
        <v>224</v>
      </c>
      <c r="F97" s="43"/>
      <c r="G97" s="43"/>
      <c r="H97" s="43"/>
      <c r="I97" s="43"/>
      <c r="J97" s="44"/>
    </row>
    <row r="98" spans="1:16" ht="15">
      <c r="A98" s="35" t="s">
        <v>58</v>
      </c>
      <c r="B98" s="35">
        <v>46</v>
      </c>
      <c r="C98" s="36" t="s">
        <v>225</v>
      </c>
      <c r="D98" s="35" t="s">
        <v>68</v>
      </c>
      <c r="E98" s="37" t="s">
        <v>226</v>
      </c>
      <c r="F98" s="38" t="s">
        <v>139</v>
      </c>
      <c r="G98" s="39">
        <v>13.35</v>
      </c>
      <c r="H98" s="40">
        <v>0</v>
      </c>
      <c r="I98" s="40">
        <f>ROUND(G98*H98,P4)</f>
        <v>0</v>
      </c>
      <c r="J98" s="35"/>
      <c r="O98" s="41">
        <f>I98*0.21</f>
        <v>0</v>
      </c>
      <c r="P98">
        <v>3</v>
      </c>
    </row>
    <row r="99" spans="1:10" ht="15">
      <c r="A99" s="35" t="s">
        <v>63</v>
      </c>
      <c r="B99" s="42"/>
      <c r="C99" s="43"/>
      <c r="D99" s="43"/>
      <c r="E99" s="46" t="s">
        <v>68</v>
      </c>
      <c r="F99" s="43"/>
      <c r="G99" s="43"/>
      <c r="H99" s="43"/>
      <c r="I99" s="43"/>
      <c r="J99" s="44"/>
    </row>
    <row r="100" spans="1:10" ht="15">
      <c r="A100" s="35" t="s">
        <v>65</v>
      </c>
      <c r="B100" s="42"/>
      <c r="C100" s="43"/>
      <c r="D100" s="43"/>
      <c r="E100" s="45" t="s">
        <v>334</v>
      </c>
      <c r="F100" s="43"/>
      <c r="G100" s="43"/>
      <c r="H100" s="43"/>
      <c r="I100" s="43"/>
      <c r="J100" s="44"/>
    </row>
    <row r="101" spans="1:10" ht="57.6">
      <c r="A101" s="35" t="s">
        <v>67</v>
      </c>
      <c r="B101" s="42"/>
      <c r="C101" s="43"/>
      <c r="D101" s="43"/>
      <c r="E101" s="37" t="s">
        <v>227</v>
      </c>
      <c r="F101" s="43"/>
      <c r="G101" s="43"/>
      <c r="H101" s="43"/>
      <c r="I101" s="43"/>
      <c r="J101" s="44"/>
    </row>
    <row r="102" spans="1:10" ht="15">
      <c r="A102" s="29" t="s">
        <v>55</v>
      </c>
      <c r="B102" s="30"/>
      <c r="C102" s="31" t="s">
        <v>377</v>
      </c>
      <c r="D102" s="32"/>
      <c r="E102" s="29" t="s">
        <v>378</v>
      </c>
      <c r="F102" s="32"/>
      <c r="G102" s="32"/>
      <c r="H102" s="32"/>
      <c r="I102" s="33">
        <f>SUMIFS(I103:I106,A103:A106,"P")</f>
        <v>0</v>
      </c>
      <c r="J102" s="34"/>
    </row>
    <row r="103" spans="1:16" ht="15">
      <c r="A103" s="35" t="s">
        <v>58</v>
      </c>
      <c r="B103" s="35">
        <v>16</v>
      </c>
      <c r="C103" s="36" t="s">
        <v>379</v>
      </c>
      <c r="D103" s="35" t="s">
        <v>68</v>
      </c>
      <c r="E103" s="37" t="s">
        <v>380</v>
      </c>
      <c r="F103" s="38" t="s">
        <v>139</v>
      </c>
      <c r="G103" s="39">
        <v>0.65</v>
      </c>
      <c r="H103" s="40">
        <v>0</v>
      </c>
      <c r="I103" s="40">
        <f>ROUND(G103*H103,P4)</f>
        <v>0</v>
      </c>
      <c r="J103" s="35"/>
      <c r="O103" s="41">
        <f>I103*0.21</f>
        <v>0</v>
      </c>
      <c r="P103">
        <v>3</v>
      </c>
    </row>
    <row r="104" spans="1:10" ht="15">
      <c r="A104" s="35" t="s">
        <v>63</v>
      </c>
      <c r="B104" s="42"/>
      <c r="C104" s="43"/>
      <c r="D104" s="43"/>
      <c r="E104" s="37" t="s">
        <v>381</v>
      </c>
      <c r="F104" s="43"/>
      <c r="G104" s="43"/>
      <c r="H104" s="43"/>
      <c r="I104" s="43"/>
      <c r="J104" s="44"/>
    </row>
    <row r="105" spans="1:10" ht="15">
      <c r="A105" s="35" t="s">
        <v>65</v>
      </c>
      <c r="B105" s="42"/>
      <c r="C105" s="43"/>
      <c r="D105" s="43"/>
      <c r="E105" s="45" t="s">
        <v>382</v>
      </c>
      <c r="F105" s="43"/>
      <c r="G105" s="43"/>
      <c r="H105" s="43"/>
      <c r="I105" s="43"/>
      <c r="J105" s="44"/>
    </row>
    <row r="106" spans="1:10" ht="409.5">
      <c r="A106" s="35" t="s">
        <v>67</v>
      </c>
      <c r="B106" s="42"/>
      <c r="C106" s="43"/>
      <c r="D106" s="43"/>
      <c r="E106" s="37" t="s">
        <v>383</v>
      </c>
      <c r="F106" s="43"/>
      <c r="G106" s="43"/>
      <c r="H106" s="43"/>
      <c r="I106" s="43"/>
      <c r="J106" s="44"/>
    </row>
    <row r="107" spans="1:10" ht="15">
      <c r="A107" s="29" t="s">
        <v>55</v>
      </c>
      <c r="B107" s="30"/>
      <c r="C107" s="31" t="s">
        <v>228</v>
      </c>
      <c r="D107" s="32"/>
      <c r="E107" s="29" t="s">
        <v>229</v>
      </c>
      <c r="F107" s="32"/>
      <c r="G107" s="32"/>
      <c r="H107" s="32"/>
      <c r="I107" s="33">
        <f>SUMIFS(I108:I135,A108:A135,"P")</f>
        <v>0</v>
      </c>
      <c r="J107" s="34"/>
    </row>
    <row r="108" spans="1:16" ht="15">
      <c r="A108" s="35" t="s">
        <v>58</v>
      </c>
      <c r="B108" s="35">
        <v>17</v>
      </c>
      <c r="C108" s="36" t="s">
        <v>384</v>
      </c>
      <c r="D108" s="35" t="s">
        <v>68</v>
      </c>
      <c r="E108" s="37" t="s">
        <v>385</v>
      </c>
      <c r="F108" s="38" t="s">
        <v>116</v>
      </c>
      <c r="G108" s="39">
        <v>1559</v>
      </c>
      <c r="H108" s="40">
        <v>0</v>
      </c>
      <c r="I108" s="40">
        <f>ROUND(G108*H108,P4)</f>
        <v>0</v>
      </c>
      <c r="J108" s="35"/>
      <c r="O108" s="41">
        <f>I108*0.21</f>
        <v>0</v>
      </c>
      <c r="P108">
        <v>3</v>
      </c>
    </row>
    <row r="109" spans="1:10" ht="15">
      <c r="A109" s="35" t="s">
        <v>63</v>
      </c>
      <c r="B109" s="42"/>
      <c r="C109" s="43"/>
      <c r="D109" s="43"/>
      <c r="E109" s="37" t="s">
        <v>386</v>
      </c>
      <c r="F109" s="43"/>
      <c r="G109" s="43"/>
      <c r="H109" s="43"/>
      <c r="I109" s="43"/>
      <c r="J109" s="44"/>
    </row>
    <row r="110" spans="1:10" ht="15">
      <c r="A110" s="35" t="s">
        <v>65</v>
      </c>
      <c r="B110" s="42"/>
      <c r="C110" s="43"/>
      <c r="D110" s="43"/>
      <c r="E110" s="45" t="s">
        <v>387</v>
      </c>
      <c r="F110" s="43"/>
      <c r="G110" s="43"/>
      <c r="H110" s="43"/>
      <c r="I110" s="43"/>
      <c r="J110" s="44"/>
    </row>
    <row r="111" spans="1:10" ht="57.6">
      <c r="A111" s="35" t="s">
        <v>67</v>
      </c>
      <c r="B111" s="42"/>
      <c r="C111" s="43"/>
      <c r="D111" s="43"/>
      <c r="E111" s="37" t="s">
        <v>388</v>
      </c>
      <c r="F111" s="43"/>
      <c r="G111" s="43"/>
      <c r="H111" s="43"/>
      <c r="I111" s="43"/>
      <c r="J111" s="44"/>
    </row>
    <row r="112" spans="1:16" ht="15">
      <c r="A112" s="35" t="s">
        <v>58</v>
      </c>
      <c r="B112" s="35">
        <v>18</v>
      </c>
      <c r="C112" s="36" t="s">
        <v>235</v>
      </c>
      <c r="D112" s="35" t="s">
        <v>68</v>
      </c>
      <c r="E112" s="37" t="s">
        <v>236</v>
      </c>
      <c r="F112" s="38" t="s">
        <v>116</v>
      </c>
      <c r="G112" s="39">
        <v>329</v>
      </c>
      <c r="H112" s="40">
        <v>0</v>
      </c>
      <c r="I112" s="40">
        <f>ROUND(G112*H112,P4)</f>
        <v>0</v>
      </c>
      <c r="J112" s="35"/>
      <c r="O112" s="41">
        <f>I112*0.21</f>
        <v>0</v>
      </c>
      <c r="P112">
        <v>3</v>
      </c>
    </row>
    <row r="113" spans="1:10" ht="15">
      <c r="A113" s="35" t="s">
        <v>63</v>
      </c>
      <c r="B113" s="42"/>
      <c r="C113" s="43"/>
      <c r="D113" s="43"/>
      <c r="E113" s="46" t="s">
        <v>68</v>
      </c>
      <c r="F113" s="43"/>
      <c r="G113" s="43"/>
      <c r="H113" s="43"/>
      <c r="I113" s="43"/>
      <c r="J113" s="44"/>
    </row>
    <row r="114" spans="1:10" ht="28.8">
      <c r="A114" s="35" t="s">
        <v>65</v>
      </c>
      <c r="B114" s="42"/>
      <c r="C114" s="43"/>
      <c r="D114" s="43"/>
      <c r="E114" s="45" t="s">
        <v>389</v>
      </c>
      <c r="F114" s="43"/>
      <c r="G114" s="43"/>
      <c r="H114" s="43"/>
      <c r="I114" s="43"/>
      <c r="J114" s="44"/>
    </row>
    <row r="115" spans="1:10" ht="115.2">
      <c r="A115" s="35" t="s">
        <v>67</v>
      </c>
      <c r="B115" s="42"/>
      <c r="C115" s="43"/>
      <c r="D115" s="43"/>
      <c r="E115" s="37" t="s">
        <v>239</v>
      </c>
      <c r="F115" s="43"/>
      <c r="G115" s="43"/>
      <c r="H115" s="43"/>
      <c r="I115" s="43"/>
      <c r="J115" s="44"/>
    </row>
    <row r="116" spans="1:16" ht="15">
      <c r="A116" s="35" t="s">
        <v>58</v>
      </c>
      <c r="B116" s="35">
        <v>19</v>
      </c>
      <c r="C116" s="36" t="s">
        <v>390</v>
      </c>
      <c r="D116" s="35" t="s">
        <v>68</v>
      </c>
      <c r="E116" s="37" t="s">
        <v>391</v>
      </c>
      <c r="F116" s="38" t="s">
        <v>116</v>
      </c>
      <c r="G116" s="39">
        <v>23394</v>
      </c>
      <c r="H116" s="40">
        <v>0</v>
      </c>
      <c r="I116" s="40">
        <f>ROUND(G116*H116,P4)</f>
        <v>0</v>
      </c>
      <c r="J116" s="35"/>
      <c r="O116" s="41">
        <f>I116*0.21</f>
        <v>0</v>
      </c>
      <c r="P116">
        <v>3</v>
      </c>
    </row>
    <row r="117" spans="1:10" ht="28.8">
      <c r="A117" s="35" t="s">
        <v>63</v>
      </c>
      <c r="B117" s="42"/>
      <c r="C117" s="43"/>
      <c r="D117" s="43"/>
      <c r="E117" s="37" t="s">
        <v>392</v>
      </c>
      <c r="F117" s="43"/>
      <c r="G117" s="43"/>
      <c r="H117" s="43"/>
      <c r="I117" s="43"/>
      <c r="J117" s="44"/>
    </row>
    <row r="118" spans="1:10" ht="28.8">
      <c r="A118" s="35" t="s">
        <v>65</v>
      </c>
      <c r="B118" s="42"/>
      <c r="C118" s="43"/>
      <c r="D118" s="43"/>
      <c r="E118" s="45" t="s">
        <v>393</v>
      </c>
      <c r="F118" s="43"/>
      <c r="G118" s="43"/>
      <c r="H118" s="43"/>
      <c r="I118" s="43"/>
      <c r="J118" s="44"/>
    </row>
    <row r="119" spans="1:10" ht="72">
      <c r="A119" s="35" t="s">
        <v>67</v>
      </c>
      <c r="B119" s="42"/>
      <c r="C119" s="43"/>
      <c r="D119" s="43"/>
      <c r="E119" s="37" t="s">
        <v>244</v>
      </c>
      <c r="F119" s="43"/>
      <c r="G119" s="43"/>
      <c r="H119" s="43"/>
      <c r="I119" s="43"/>
      <c r="J119" s="44"/>
    </row>
    <row r="120" spans="1:16" ht="15">
      <c r="A120" s="35" t="s">
        <v>58</v>
      </c>
      <c r="B120" s="35">
        <v>47</v>
      </c>
      <c r="C120" s="36" t="s">
        <v>254</v>
      </c>
      <c r="D120" s="35" t="s">
        <v>68</v>
      </c>
      <c r="E120" s="37" t="s">
        <v>255</v>
      </c>
      <c r="F120" s="38" t="s">
        <v>116</v>
      </c>
      <c r="G120" s="39">
        <v>7798</v>
      </c>
      <c r="H120" s="40">
        <v>0</v>
      </c>
      <c r="I120" s="40">
        <f>ROUND(G120*H120,P4)</f>
        <v>0</v>
      </c>
      <c r="J120" s="35"/>
      <c r="O120" s="41">
        <f>I120*0.21</f>
        <v>0</v>
      </c>
      <c r="P120">
        <v>3</v>
      </c>
    </row>
    <row r="121" spans="1:10" ht="15">
      <c r="A121" s="35" t="s">
        <v>63</v>
      </c>
      <c r="B121" s="42"/>
      <c r="C121" s="43"/>
      <c r="D121" s="43"/>
      <c r="E121" s="37" t="s">
        <v>256</v>
      </c>
      <c r="F121" s="43"/>
      <c r="G121" s="43"/>
      <c r="H121" s="43"/>
      <c r="I121" s="43"/>
      <c r="J121" s="44"/>
    </row>
    <row r="122" spans="1:10" ht="15">
      <c r="A122" s="35" t="s">
        <v>65</v>
      </c>
      <c r="B122" s="42"/>
      <c r="C122" s="43"/>
      <c r="D122" s="43"/>
      <c r="E122" s="45" t="s">
        <v>394</v>
      </c>
      <c r="F122" s="43"/>
      <c r="G122" s="43"/>
      <c r="H122" s="43"/>
      <c r="I122" s="43"/>
      <c r="J122" s="44"/>
    </row>
    <row r="123" spans="1:10" ht="158.4">
      <c r="A123" s="35" t="s">
        <v>67</v>
      </c>
      <c r="B123" s="42"/>
      <c r="C123" s="43"/>
      <c r="D123" s="43"/>
      <c r="E123" s="37" t="s">
        <v>258</v>
      </c>
      <c r="F123" s="43"/>
      <c r="G123" s="43"/>
      <c r="H123" s="43"/>
      <c r="I123" s="43"/>
      <c r="J123" s="44"/>
    </row>
    <row r="124" spans="1:16" ht="15">
      <c r="A124" s="35" t="s">
        <v>58</v>
      </c>
      <c r="B124" s="35">
        <v>23</v>
      </c>
      <c r="C124" s="36" t="s">
        <v>395</v>
      </c>
      <c r="D124" s="35" t="s">
        <v>68</v>
      </c>
      <c r="E124" s="37" t="s">
        <v>396</v>
      </c>
      <c r="F124" s="38" t="s">
        <v>139</v>
      </c>
      <c r="G124" s="39">
        <v>211.9</v>
      </c>
      <c r="H124" s="40">
        <v>0</v>
      </c>
      <c r="I124" s="40">
        <f>ROUND(G124*H124,P4)</f>
        <v>0</v>
      </c>
      <c r="J124" s="35"/>
      <c r="O124" s="41">
        <f>I124*0.21</f>
        <v>0</v>
      </c>
      <c r="P124">
        <v>3</v>
      </c>
    </row>
    <row r="125" spans="1:10" ht="15">
      <c r="A125" s="35" t="s">
        <v>63</v>
      </c>
      <c r="B125" s="42"/>
      <c r="C125" s="43"/>
      <c r="D125" s="43"/>
      <c r="E125" s="37" t="s">
        <v>397</v>
      </c>
      <c r="F125" s="43"/>
      <c r="G125" s="43"/>
      <c r="H125" s="43"/>
      <c r="I125" s="43"/>
      <c r="J125" s="44"/>
    </row>
    <row r="126" spans="1:10" ht="57.6">
      <c r="A126" s="35" t="s">
        <v>65</v>
      </c>
      <c r="B126" s="42"/>
      <c r="C126" s="43"/>
      <c r="D126" s="43"/>
      <c r="E126" s="45" t="s">
        <v>398</v>
      </c>
      <c r="F126" s="43"/>
      <c r="G126" s="43"/>
      <c r="H126" s="43"/>
      <c r="I126" s="43"/>
      <c r="J126" s="44"/>
    </row>
    <row r="127" spans="1:10" ht="244.8">
      <c r="A127" s="35" t="s">
        <v>67</v>
      </c>
      <c r="B127" s="42"/>
      <c r="C127" s="43"/>
      <c r="D127" s="43"/>
      <c r="E127" s="37" t="s">
        <v>267</v>
      </c>
      <c r="F127" s="43"/>
      <c r="G127" s="43"/>
      <c r="H127" s="43"/>
      <c r="I127" s="43"/>
      <c r="J127" s="44"/>
    </row>
    <row r="128" spans="1:16" ht="15">
      <c r="A128" s="35" t="s">
        <v>58</v>
      </c>
      <c r="B128" s="35">
        <v>22</v>
      </c>
      <c r="C128" s="36" t="s">
        <v>263</v>
      </c>
      <c r="D128" s="35" t="s">
        <v>68</v>
      </c>
      <c r="E128" s="37" t="s">
        <v>264</v>
      </c>
      <c r="F128" s="38" t="s">
        <v>139</v>
      </c>
      <c r="G128" s="39">
        <v>233.94</v>
      </c>
      <c r="H128" s="40">
        <v>0</v>
      </c>
      <c r="I128" s="40">
        <f>ROUND(G128*H128,P4)</f>
        <v>0</v>
      </c>
      <c r="J128" s="35"/>
      <c r="O128" s="41">
        <f>I128*0.21</f>
        <v>0</v>
      </c>
      <c r="P128">
        <v>3</v>
      </c>
    </row>
    <row r="129" spans="1:10" ht="15">
      <c r="A129" s="35" t="s">
        <v>63</v>
      </c>
      <c r="B129" s="42"/>
      <c r="C129" s="43"/>
      <c r="D129" s="43"/>
      <c r="E129" s="37" t="s">
        <v>265</v>
      </c>
      <c r="F129" s="43"/>
      <c r="G129" s="43"/>
      <c r="H129" s="43"/>
      <c r="I129" s="43"/>
      <c r="J129" s="44"/>
    </row>
    <row r="130" spans="1:10" ht="28.8">
      <c r="A130" s="35" t="s">
        <v>65</v>
      </c>
      <c r="B130" s="42"/>
      <c r="C130" s="43"/>
      <c r="D130" s="43"/>
      <c r="E130" s="45" t="s">
        <v>399</v>
      </c>
      <c r="F130" s="43"/>
      <c r="G130" s="43"/>
      <c r="H130" s="43"/>
      <c r="I130" s="43"/>
      <c r="J130" s="44"/>
    </row>
    <row r="131" spans="1:10" ht="244.8">
      <c r="A131" s="35" t="s">
        <v>67</v>
      </c>
      <c r="B131" s="42"/>
      <c r="C131" s="43"/>
      <c r="D131" s="43"/>
      <c r="E131" s="37" t="s">
        <v>267</v>
      </c>
      <c r="F131" s="43"/>
      <c r="G131" s="43"/>
      <c r="H131" s="43"/>
      <c r="I131" s="43"/>
      <c r="J131" s="44"/>
    </row>
    <row r="132" spans="1:16" ht="15">
      <c r="A132" s="35" t="s">
        <v>58</v>
      </c>
      <c r="B132" s="35">
        <v>24</v>
      </c>
      <c r="C132" s="36" t="s">
        <v>400</v>
      </c>
      <c r="D132" s="35" t="s">
        <v>68</v>
      </c>
      <c r="E132" s="37" t="s">
        <v>401</v>
      </c>
      <c r="F132" s="38" t="s">
        <v>116</v>
      </c>
      <c r="G132" s="39">
        <v>256</v>
      </c>
      <c r="H132" s="40">
        <v>0</v>
      </c>
      <c r="I132" s="40">
        <f>ROUND(G132*H132,P4)</f>
        <v>0</v>
      </c>
      <c r="J132" s="35"/>
      <c r="O132" s="41">
        <f>I132*0.21</f>
        <v>0</v>
      </c>
      <c r="P132">
        <v>3</v>
      </c>
    </row>
    <row r="133" spans="1:10" ht="15">
      <c r="A133" s="35" t="s">
        <v>63</v>
      </c>
      <c r="B133" s="42"/>
      <c r="C133" s="43"/>
      <c r="D133" s="43"/>
      <c r="E133" s="46" t="s">
        <v>68</v>
      </c>
      <c r="F133" s="43"/>
      <c r="G133" s="43"/>
      <c r="H133" s="43"/>
      <c r="I133" s="43"/>
      <c r="J133" s="44"/>
    </row>
    <row r="134" spans="1:10" ht="43.2">
      <c r="A134" s="35" t="s">
        <v>65</v>
      </c>
      <c r="B134" s="42"/>
      <c r="C134" s="43"/>
      <c r="D134" s="43"/>
      <c r="E134" s="45" t="s">
        <v>402</v>
      </c>
      <c r="F134" s="43"/>
      <c r="G134" s="43"/>
      <c r="H134" s="43"/>
      <c r="I134" s="43"/>
      <c r="J134" s="44"/>
    </row>
    <row r="135" spans="1:10" ht="115.2">
      <c r="A135" s="35" t="s">
        <v>67</v>
      </c>
      <c r="B135" s="42"/>
      <c r="C135" s="43"/>
      <c r="D135" s="43"/>
      <c r="E135" s="37" t="s">
        <v>403</v>
      </c>
      <c r="F135" s="43"/>
      <c r="G135" s="43"/>
      <c r="H135" s="43"/>
      <c r="I135" s="43"/>
      <c r="J135" s="44"/>
    </row>
    <row r="136" spans="1:10" ht="15">
      <c r="A136" s="29" t="s">
        <v>55</v>
      </c>
      <c r="B136" s="30"/>
      <c r="C136" s="31" t="s">
        <v>404</v>
      </c>
      <c r="D136" s="32"/>
      <c r="E136" s="29" t="s">
        <v>405</v>
      </c>
      <c r="F136" s="32"/>
      <c r="G136" s="32"/>
      <c r="H136" s="32"/>
      <c r="I136" s="33">
        <f>SUMIFS(I137:I156,A137:A156,"P")</f>
        <v>0</v>
      </c>
      <c r="J136" s="34"/>
    </row>
    <row r="137" spans="1:16" ht="15">
      <c r="A137" s="35" t="s">
        <v>58</v>
      </c>
      <c r="B137" s="35">
        <v>25</v>
      </c>
      <c r="C137" s="36" t="s">
        <v>406</v>
      </c>
      <c r="D137" s="35" t="s">
        <v>68</v>
      </c>
      <c r="E137" s="37" t="s">
        <v>407</v>
      </c>
      <c r="F137" s="38" t="s">
        <v>193</v>
      </c>
      <c r="G137" s="39">
        <v>31</v>
      </c>
      <c r="H137" s="40">
        <v>0</v>
      </c>
      <c r="I137" s="40">
        <f>ROUND(G137*H137,P4)</f>
        <v>0</v>
      </c>
      <c r="J137" s="35"/>
      <c r="O137" s="41">
        <f>I137*0.21</f>
        <v>0</v>
      </c>
      <c r="P137">
        <v>3</v>
      </c>
    </row>
    <row r="138" spans="1:10" ht="15">
      <c r="A138" s="35" t="s">
        <v>63</v>
      </c>
      <c r="B138" s="42"/>
      <c r="C138" s="43"/>
      <c r="D138" s="43"/>
      <c r="E138" s="37" t="s">
        <v>408</v>
      </c>
      <c r="F138" s="43"/>
      <c r="G138" s="43"/>
      <c r="H138" s="43"/>
      <c r="I138" s="43"/>
      <c r="J138" s="44"/>
    </row>
    <row r="139" spans="1:10" ht="15">
      <c r="A139" s="35" t="s">
        <v>65</v>
      </c>
      <c r="B139" s="42"/>
      <c r="C139" s="43"/>
      <c r="D139" s="43"/>
      <c r="E139" s="45" t="s">
        <v>409</v>
      </c>
      <c r="F139" s="43"/>
      <c r="G139" s="43"/>
      <c r="H139" s="43"/>
      <c r="I139" s="43"/>
      <c r="J139" s="44"/>
    </row>
    <row r="140" spans="1:10" ht="302.4">
      <c r="A140" s="35" t="s">
        <v>67</v>
      </c>
      <c r="B140" s="42"/>
      <c r="C140" s="43"/>
      <c r="D140" s="43"/>
      <c r="E140" s="37" t="s">
        <v>410</v>
      </c>
      <c r="F140" s="43"/>
      <c r="G140" s="43"/>
      <c r="H140" s="43"/>
      <c r="I140" s="43"/>
      <c r="J140" s="44"/>
    </row>
    <row r="141" spans="1:16" ht="15">
      <c r="A141" s="35" t="s">
        <v>58</v>
      </c>
      <c r="B141" s="35">
        <v>26</v>
      </c>
      <c r="C141" s="36" t="s">
        <v>411</v>
      </c>
      <c r="D141" s="35" t="s">
        <v>60</v>
      </c>
      <c r="E141" s="37" t="s">
        <v>412</v>
      </c>
      <c r="F141" s="38" t="s">
        <v>91</v>
      </c>
      <c r="G141" s="39">
        <v>6</v>
      </c>
      <c r="H141" s="40">
        <v>0</v>
      </c>
      <c r="I141" s="40">
        <f>ROUND(G141*H141,P4)</f>
        <v>0</v>
      </c>
      <c r="J141" s="35"/>
      <c r="O141" s="41">
        <f>I141*0.21</f>
        <v>0</v>
      </c>
      <c r="P141">
        <v>3</v>
      </c>
    </row>
    <row r="142" spans="1:10" ht="15">
      <c r="A142" s="35" t="s">
        <v>63</v>
      </c>
      <c r="B142" s="42"/>
      <c r="C142" s="43"/>
      <c r="D142" s="43"/>
      <c r="E142" s="37" t="s">
        <v>413</v>
      </c>
      <c r="F142" s="43"/>
      <c r="G142" s="43"/>
      <c r="H142" s="43"/>
      <c r="I142" s="43"/>
      <c r="J142" s="44"/>
    </row>
    <row r="143" spans="1:10" ht="15">
      <c r="A143" s="35" t="s">
        <v>65</v>
      </c>
      <c r="B143" s="42"/>
      <c r="C143" s="43"/>
      <c r="D143" s="43"/>
      <c r="E143" s="45" t="s">
        <v>414</v>
      </c>
      <c r="F143" s="43"/>
      <c r="G143" s="43"/>
      <c r="H143" s="43"/>
      <c r="I143" s="43"/>
      <c r="J143" s="44"/>
    </row>
    <row r="144" spans="1:10" ht="86.4">
      <c r="A144" s="35" t="s">
        <v>67</v>
      </c>
      <c r="B144" s="42"/>
      <c r="C144" s="43"/>
      <c r="D144" s="43"/>
      <c r="E144" s="37" t="s">
        <v>415</v>
      </c>
      <c r="F144" s="43"/>
      <c r="G144" s="43"/>
      <c r="H144" s="43"/>
      <c r="I144" s="43"/>
      <c r="J144" s="44"/>
    </row>
    <row r="145" spans="1:16" ht="15">
      <c r="A145" s="35" t="s">
        <v>58</v>
      </c>
      <c r="B145" s="35">
        <v>27</v>
      </c>
      <c r="C145" s="36" t="s">
        <v>416</v>
      </c>
      <c r="D145" s="35" t="s">
        <v>68</v>
      </c>
      <c r="E145" s="37" t="s">
        <v>417</v>
      </c>
      <c r="F145" s="38" t="s">
        <v>91</v>
      </c>
      <c r="G145" s="39">
        <v>35</v>
      </c>
      <c r="H145" s="40">
        <v>0</v>
      </c>
      <c r="I145" s="40">
        <f>ROUND(G145*H145,P4)</f>
        <v>0</v>
      </c>
      <c r="J145" s="35"/>
      <c r="O145" s="41">
        <f>I145*0.21</f>
        <v>0</v>
      </c>
      <c r="P145">
        <v>3</v>
      </c>
    </row>
    <row r="146" spans="1:10" ht="15">
      <c r="A146" s="35" t="s">
        <v>63</v>
      </c>
      <c r="B146" s="42"/>
      <c r="C146" s="43"/>
      <c r="D146" s="43"/>
      <c r="E146" s="37" t="s">
        <v>418</v>
      </c>
      <c r="F146" s="43"/>
      <c r="G146" s="43"/>
      <c r="H146" s="43"/>
      <c r="I146" s="43"/>
      <c r="J146" s="44"/>
    </row>
    <row r="147" spans="1:10" ht="15">
      <c r="A147" s="35" t="s">
        <v>65</v>
      </c>
      <c r="B147" s="42"/>
      <c r="C147" s="43"/>
      <c r="D147" s="43"/>
      <c r="E147" s="45" t="s">
        <v>419</v>
      </c>
      <c r="F147" s="43"/>
      <c r="G147" s="43"/>
      <c r="H147" s="43"/>
      <c r="I147" s="43"/>
      <c r="J147" s="44"/>
    </row>
    <row r="148" spans="1:10" ht="15">
      <c r="A148" s="35" t="s">
        <v>67</v>
      </c>
      <c r="B148" s="42"/>
      <c r="C148" s="43"/>
      <c r="D148" s="43"/>
      <c r="E148" s="37" t="s">
        <v>420</v>
      </c>
      <c r="F148" s="43"/>
      <c r="G148" s="43"/>
      <c r="H148" s="43"/>
      <c r="I148" s="43"/>
      <c r="J148" s="44"/>
    </row>
    <row r="149" spans="1:16" ht="15">
      <c r="A149" s="35" t="s">
        <v>58</v>
      </c>
      <c r="B149" s="35">
        <v>28</v>
      </c>
      <c r="C149" s="36" t="s">
        <v>421</v>
      </c>
      <c r="D149" s="35" t="s">
        <v>68</v>
      </c>
      <c r="E149" s="37" t="s">
        <v>422</v>
      </c>
      <c r="F149" s="38" t="s">
        <v>91</v>
      </c>
      <c r="G149" s="39">
        <v>35</v>
      </c>
      <c r="H149" s="40">
        <v>0</v>
      </c>
      <c r="I149" s="40">
        <f>ROUND(G149*H149,P4)</f>
        <v>0</v>
      </c>
      <c r="J149" s="35"/>
      <c r="O149" s="41">
        <f>I149*0.21</f>
        <v>0</v>
      </c>
      <c r="P149">
        <v>3</v>
      </c>
    </row>
    <row r="150" spans="1:10" ht="15">
      <c r="A150" s="35" t="s">
        <v>63</v>
      </c>
      <c r="B150" s="42"/>
      <c r="C150" s="43"/>
      <c r="D150" s="43"/>
      <c r="E150" s="46" t="s">
        <v>68</v>
      </c>
      <c r="F150" s="43"/>
      <c r="G150" s="43"/>
      <c r="H150" s="43"/>
      <c r="I150" s="43"/>
      <c r="J150" s="44"/>
    </row>
    <row r="151" spans="1:10" ht="15">
      <c r="A151" s="35" t="s">
        <v>65</v>
      </c>
      <c r="B151" s="42"/>
      <c r="C151" s="43"/>
      <c r="D151" s="43"/>
      <c r="E151" s="45" t="s">
        <v>419</v>
      </c>
      <c r="F151" s="43"/>
      <c r="G151" s="43"/>
      <c r="H151" s="43"/>
      <c r="I151" s="43"/>
      <c r="J151" s="44"/>
    </row>
    <row r="152" spans="1:10" ht="43.2">
      <c r="A152" s="35" t="s">
        <v>67</v>
      </c>
      <c r="B152" s="42"/>
      <c r="C152" s="43"/>
      <c r="D152" s="43"/>
      <c r="E152" s="37" t="s">
        <v>423</v>
      </c>
      <c r="F152" s="43"/>
      <c r="G152" s="43"/>
      <c r="H152" s="43"/>
      <c r="I152" s="43"/>
      <c r="J152" s="44"/>
    </row>
    <row r="153" spans="1:16" ht="15">
      <c r="A153" s="35" t="s">
        <v>58</v>
      </c>
      <c r="B153" s="35">
        <v>29</v>
      </c>
      <c r="C153" s="36" t="s">
        <v>424</v>
      </c>
      <c r="D153" s="35" t="s">
        <v>60</v>
      </c>
      <c r="E153" s="37" t="s">
        <v>425</v>
      </c>
      <c r="F153" s="38" t="s">
        <v>91</v>
      </c>
      <c r="G153" s="39">
        <v>6</v>
      </c>
      <c r="H153" s="40">
        <v>0</v>
      </c>
      <c r="I153" s="40">
        <f>ROUND(G153*H153,P4)</f>
        <v>0</v>
      </c>
      <c r="J153" s="35"/>
      <c r="O153" s="41">
        <f>I153*0.21</f>
        <v>0</v>
      </c>
      <c r="P153">
        <v>3</v>
      </c>
    </row>
    <row r="154" spans="1:10" ht="15">
      <c r="A154" s="35" t="s">
        <v>63</v>
      </c>
      <c r="B154" s="42"/>
      <c r="C154" s="43"/>
      <c r="D154" s="43"/>
      <c r="E154" s="37" t="s">
        <v>426</v>
      </c>
      <c r="F154" s="43"/>
      <c r="G154" s="43"/>
      <c r="H154" s="43"/>
      <c r="I154" s="43"/>
      <c r="J154" s="44"/>
    </row>
    <row r="155" spans="1:10" ht="15">
      <c r="A155" s="35" t="s">
        <v>65</v>
      </c>
      <c r="B155" s="42"/>
      <c r="C155" s="43"/>
      <c r="D155" s="43"/>
      <c r="E155" s="45" t="s">
        <v>427</v>
      </c>
      <c r="F155" s="43"/>
      <c r="G155" s="43"/>
      <c r="H155" s="43"/>
      <c r="I155" s="43"/>
      <c r="J155" s="44"/>
    </row>
    <row r="156" spans="1:10" ht="28.8">
      <c r="A156" s="35" t="s">
        <v>67</v>
      </c>
      <c r="B156" s="42"/>
      <c r="C156" s="43"/>
      <c r="D156" s="43"/>
      <c r="E156" s="37" t="s">
        <v>428</v>
      </c>
      <c r="F156" s="43"/>
      <c r="G156" s="43"/>
      <c r="H156" s="43"/>
      <c r="I156" s="43"/>
      <c r="J156" s="44"/>
    </row>
    <row r="157" spans="1:10" ht="15">
      <c r="A157" s="29" t="s">
        <v>55</v>
      </c>
      <c r="B157" s="30"/>
      <c r="C157" s="31" t="s">
        <v>124</v>
      </c>
      <c r="D157" s="32"/>
      <c r="E157" s="29" t="s">
        <v>125</v>
      </c>
      <c r="F157" s="32"/>
      <c r="G157" s="32"/>
      <c r="H157" s="32"/>
      <c r="I157" s="33">
        <f>SUMIFS(I158:I169,A158:A169,"P")</f>
        <v>0</v>
      </c>
      <c r="J157" s="34"/>
    </row>
    <row r="158" spans="1:16" ht="15">
      <c r="A158" s="35" t="s">
        <v>58</v>
      </c>
      <c r="B158" s="35">
        <v>30</v>
      </c>
      <c r="C158" s="36" t="s">
        <v>429</v>
      </c>
      <c r="D158" s="35" t="s">
        <v>68</v>
      </c>
      <c r="E158" s="37" t="s">
        <v>430</v>
      </c>
      <c r="F158" s="38" t="s">
        <v>193</v>
      </c>
      <c r="G158" s="39">
        <v>150</v>
      </c>
      <c r="H158" s="40">
        <v>0</v>
      </c>
      <c r="I158" s="40">
        <f>ROUND(G158*H158,P4)</f>
        <v>0</v>
      </c>
      <c r="J158" s="35"/>
      <c r="O158" s="41">
        <f>I158*0.21</f>
        <v>0</v>
      </c>
      <c r="P158">
        <v>3</v>
      </c>
    </row>
    <row r="159" spans="1:10" ht="15">
      <c r="A159" s="35" t="s">
        <v>63</v>
      </c>
      <c r="B159" s="42"/>
      <c r="C159" s="43"/>
      <c r="D159" s="43"/>
      <c r="E159" s="46" t="s">
        <v>68</v>
      </c>
      <c r="F159" s="43"/>
      <c r="G159" s="43"/>
      <c r="H159" s="43"/>
      <c r="I159" s="43"/>
      <c r="J159" s="44"/>
    </row>
    <row r="160" spans="1:10" ht="15">
      <c r="A160" s="35" t="s">
        <v>65</v>
      </c>
      <c r="B160" s="42"/>
      <c r="C160" s="43"/>
      <c r="D160" s="43"/>
      <c r="E160" s="45" t="s">
        <v>431</v>
      </c>
      <c r="F160" s="43"/>
      <c r="G160" s="43"/>
      <c r="H160" s="43"/>
      <c r="I160" s="43"/>
      <c r="J160" s="44"/>
    </row>
    <row r="161" spans="1:10" ht="43.2">
      <c r="A161" s="35" t="s">
        <v>67</v>
      </c>
      <c r="B161" s="42"/>
      <c r="C161" s="43"/>
      <c r="D161" s="43"/>
      <c r="E161" s="37" t="s">
        <v>432</v>
      </c>
      <c r="F161" s="43"/>
      <c r="G161" s="43"/>
      <c r="H161" s="43"/>
      <c r="I161" s="43"/>
      <c r="J161" s="44"/>
    </row>
    <row r="162" spans="1:16" ht="15">
      <c r="A162" s="35" t="s">
        <v>58</v>
      </c>
      <c r="B162" s="35">
        <v>31</v>
      </c>
      <c r="C162" s="36" t="s">
        <v>282</v>
      </c>
      <c r="D162" s="35" t="s">
        <v>68</v>
      </c>
      <c r="E162" s="37" t="s">
        <v>283</v>
      </c>
      <c r="F162" s="38" t="s">
        <v>193</v>
      </c>
      <c r="G162" s="39">
        <v>1510</v>
      </c>
      <c r="H162" s="40">
        <v>0</v>
      </c>
      <c r="I162" s="40">
        <f>ROUND(G162*H162,P4)</f>
        <v>0</v>
      </c>
      <c r="J162" s="35"/>
      <c r="O162" s="41">
        <f>I162*0.21</f>
        <v>0</v>
      </c>
      <c r="P162">
        <v>3</v>
      </c>
    </row>
    <row r="163" spans="1:10" ht="15">
      <c r="A163" s="35" t="s">
        <v>63</v>
      </c>
      <c r="B163" s="42"/>
      <c r="C163" s="43"/>
      <c r="D163" s="43"/>
      <c r="E163" s="37" t="s">
        <v>284</v>
      </c>
      <c r="F163" s="43"/>
      <c r="G163" s="43"/>
      <c r="H163" s="43"/>
      <c r="I163" s="43"/>
      <c r="J163" s="44"/>
    </row>
    <row r="164" spans="1:10" ht="15">
      <c r="A164" s="35" t="s">
        <v>65</v>
      </c>
      <c r="B164" s="42"/>
      <c r="C164" s="43"/>
      <c r="D164" s="43"/>
      <c r="E164" s="45" t="s">
        <v>433</v>
      </c>
      <c r="F164" s="43"/>
      <c r="G164" s="43"/>
      <c r="H164" s="43"/>
      <c r="I164" s="43"/>
      <c r="J164" s="44"/>
    </row>
    <row r="165" spans="1:10" ht="43.2">
      <c r="A165" s="35" t="s">
        <v>67</v>
      </c>
      <c r="B165" s="42"/>
      <c r="C165" s="43"/>
      <c r="D165" s="43"/>
      <c r="E165" s="37" t="s">
        <v>286</v>
      </c>
      <c r="F165" s="43"/>
      <c r="G165" s="43"/>
      <c r="H165" s="43"/>
      <c r="I165" s="43"/>
      <c r="J165" s="44"/>
    </row>
    <row r="166" spans="1:16" ht="15">
      <c r="A166" s="35" t="s">
        <v>58</v>
      </c>
      <c r="B166" s="35">
        <v>32</v>
      </c>
      <c r="C166" s="36" t="s">
        <v>434</v>
      </c>
      <c r="D166" s="35" t="s">
        <v>68</v>
      </c>
      <c r="E166" s="37" t="s">
        <v>435</v>
      </c>
      <c r="F166" s="38" t="s">
        <v>91</v>
      </c>
      <c r="G166" s="39">
        <v>5</v>
      </c>
      <c r="H166" s="40">
        <v>0</v>
      </c>
      <c r="I166" s="40">
        <f>ROUND(G166*H166,P4)</f>
        <v>0</v>
      </c>
      <c r="J166" s="35"/>
      <c r="O166" s="41">
        <f>I166*0.21</f>
        <v>0</v>
      </c>
      <c r="P166">
        <v>3</v>
      </c>
    </row>
    <row r="167" spans="1:10" ht="15">
      <c r="A167" s="35" t="s">
        <v>63</v>
      </c>
      <c r="B167" s="42"/>
      <c r="C167" s="43"/>
      <c r="D167" s="43"/>
      <c r="E167" s="46" t="s">
        <v>68</v>
      </c>
      <c r="F167" s="43"/>
      <c r="G167" s="43"/>
      <c r="H167" s="43"/>
      <c r="I167" s="43"/>
      <c r="J167" s="44"/>
    </row>
    <row r="168" spans="1:10" ht="15">
      <c r="A168" s="35" t="s">
        <v>65</v>
      </c>
      <c r="B168" s="42"/>
      <c r="C168" s="43"/>
      <c r="D168" s="43"/>
      <c r="E168" s="45" t="s">
        <v>436</v>
      </c>
      <c r="F168" s="43"/>
      <c r="G168" s="43"/>
      <c r="H168" s="43"/>
      <c r="I168" s="43"/>
      <c r="J168" s="44"/>
    </row>
    <row r="169" spans="1:10" ht="144">
      <c r="A169" s="35" t="s">
        <v>67</v>
      </c>
      <c r="B169" s="47"/>
      <c r="C169" s="48"/>
      <c r="D169" s="48"/>
      <c r="E169" s="37" t="s">
        <v>437</v>
      </c>
      <c r="F169" s="48"/>
      <c r="G169" s="48"/>
      <c r="H169" s="48"/>
      <c r="I169" s="48"/>
      <c r="J169"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pageSetUpPr fitToPage="1"/>
  </sheetPr>
  <dimension ref="A1:P111"/>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21</v>
      </c>
      <c r="I3" s="23">
        <f>SUMIFS(I8:I111,A8:A111,"SD")</f>
        <v>0</v>
      </c>
      <c r="J3" s="17"/>
      <c r="O3">
        <v>0</v>
      </c>
      <c r="P3">
        <v>2</v>
      </c>
    </row>
    <row r="4" spans="1:16" ht="15">
      <c r="A4" s="3" t="s">
        <v>42</v>
      </c>
      <c r="B4" s="18" t="s">
        <v>43</v>
      </c>
      <c r="C4" s="19" t="s">
        <v>21</v>
      </c>
      <c r="D4" s="20"/>
      <c r="E4" s="21" t="s">
        <v>22</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SUMIFS(I9:I24,A9:A24,"P")</f>
        <v>0</v>
      </c>
      <c r="J8" s="34"/>
    </row>
    <row r="9" spans="1:16" ht="15">
      <c r="A9" s="35" t="s">
        <v>58</v>
      </c>
      <c r="B9" s="35">
        <v>2</v>
      </c>
      <c r="C9" s="36" t="s">
        <v>330</v>
      </c>
      <c r="D9" s="35" t="s">
        <v>60</v>
      </c>
      <c r="E9" s="37" t="s">
        <v>331</v>
      </c>
      <c r="F9" s="38" t="s">
        <v>109</v>
      </c>
      <c r="G9" s="39">
        <v>1040.4</v>
      </c>
      <c r="H9" s="40">
        <v>0</v>
      </c>
      <c r="I9" s="40">
        <f>ROUND(G9*H9,P4)</f>
        <v>0</v>
      </c>
      <c r="J9" s="35"/>
      <c r="O9" s="41">
        <f>I9*0.21</f>
        <v>0</v>
      </c>
      <c r="P9">
        <v>3</v>
      </c>
    </row>
    <row r="10" spans="1:10" ht="15">
      <c r="A10" s="35" t="s">
        <v>63</v>
      </c>
      <c r="B10" s="42"/>
      <c r="C10" s="43"/>
      <c r="D10" s="43"/>
      <c r="E10" s="37" t="s">
        <v>332</v>
      </c>
      <c r="F10" s="43"/>
      <c r="G10" s="43"/>
      <c r="H10" s="43"/>
      <c r="I10" s="43"/>
      <c r="J10" s="44"/>
    </row>
    <row r="11" spans="1:10" ht="28.8">
      <c r="A11" s="35" t="s">
        <v>65</v>
      </c>
      <c r="B11" s="42"/>
      <c r="C11" s="43"/>
      <c r="D11" s="43"/>
      <c r="E11" s="45" t="s">
        <v>438</v>
      </c>
      <c r="F11" s="43"/>
      <c r="G11" s="43"/>
      <c r="H11" s="43"/>
      <c r="I11" s="43"/>
      <c r="J11" s="44"/>
    </row>
    <row r="12" spans="1:10" ht="28.8">
      <c r="A12" s="35" t="s">
        <v>67</v>
      </c>
      <c r="B12" s="42"/>
      <c r="C12" s="43"/>
      <c r="D12" s="43"/>
      <c r="E12" s="37" t="s">
        <v>111</v>
      </c>
      <c r="F12" s="43"/>
      <c r="G12" s="43"/>
      <c r="H12" s="43"/>
      <c r="I12" s="43"/>
      <c r="J12" s="44"/>
    </row>
    <row r="13" spans="1:16" ht="28.8">
      <c r="A13" s="35" t="s">
        <v>58</v>
      </c>
      <c r="B13" s="35">
        <v>36</v>
      </c>
      <c r="C13" s="36" t="s">
        <v>142</v>
      </c>
      <c r="D13" s="35" t="s">
        <v>68</v>
      </c>
      <c r="E13" s="37" t="s">
        <v>143</v>
      </c>
      <c r="F13" s="38" t="s">
        <v>109</v>
      </c>
      <c r="G13" s="39">
        <v>30.4</v>
      </c>
      <c r="H13" s="40">
        <v>0</v>
      </c>
      <c r="I13" s="40">
        <f>ROUND(G13*H13,P4)</f>
        <v>0</v>
      </c>
      <c r="J13" s="35"/>
      <c r="O13" s="41">
        <f>I13*0.21</f>
        <v>0</v>
      </c>
      <c r="P13">
        <v>3</v>
      </c>
    </row>
    <row r="14" spans="1:10" ht="15">
      <c r="A14" s="35" t="s">
        <v>63</v>
      </c>
      <c r="B14" s="42"/>
      <c r="C14" s="43"/>
      <c r="D14" s="43"/>
      <c r="E14" s="46"/>
      <c r="F14" s="43"/>
      <c r="G14" s="43"/>
      <c r="H14" s="43"/>
      <c r="I14" s="43"/>
      <c r="J14" s="44"/>
    </row>
    <row r="15" spans="1:10" ht="15">
      <c r="A15" s="35" t="s">
        <v>65</v>
      </c>
      <c r="B15" s="42"/>
      <c r="C15" s="43"/>
      <c r="D15" s="43"/>
      <c r="E15" s="45" t="s">
        <v>439</v>
      </c>
      <c r="F15" s="43"/>
      <c r="G15" s="43"/>
      <c r="H15" s="43"/>
      <c r="I15" s="43"/>
      <c r="J15" s="44"/>
    </row>
    <row r="16" spans="1:10" ht="158.4">
      <c r="A16" s="35" t="s">
        <v>67</v>
      </c>
      <c r="B16" s="42"/>
      <c r="C16" s="43"/>
      <c r="D16" s="43"/>
      <c r="E16" s="37" t="s">
        <v>145</v>
      </c>
      <c r="F16" s="43"/>
      <c r="G16" s="43"/>
      <c r="H16" s="43"/>
      <c r="I16" s="43"/>
      <c r="J16" s="44"/>
    </row>
    <row r="17" spans="1:16" ht="28.8">
      <c r="A17" s="35" t="s">
        <v>58</v>
      </c>
      <c r="B17" s="35">
        <v>34</v>
      </c>
      <c r="C17" s="36" t="s">
        <v>146</v>
      </c>
      <c r="D17" s="35" t="s">
        <v>68</v>
      </c>
      <c r="E17" s="37" t="s">
        <v>147</v>
      </c>
      <c r="F17" s="38" t="s">
        <v>109</v>
      </c>
      <c r="G17" s="39">
        <v>550.392</v>
      </c>
      <c r="H17" s="40">
        <v>0</v>
      </c>
      <c r="I17" s="40">
        <f>ROUND(G17*H17,P4)</f>
        <v>0</v>
      </c>
      <c r="J17" s="35"/>
      <c r="O17" s="41">
        <f>I17*0.21</f>
        <v>0</v>
      </c>
      <c r="P17">
        <v>3</v>
      </c>
    </row>
    <row r="18" spans="1:10" ht="15">
      <c r="A18" s="35" t="s">
        <v>63</v>
      </c>
      <c r="B18" s="42"/>
      <c r="C18" s="43"/>
      <c r="D18" s="43"/>
      <c r="E18" s="37" t="s">
        <v>148</v>
      </c>
      <c r="F18" s="43"/>
      <c r="G18" s="43"/>
      <c r="H18" s="43"/>
      <c r="I18" s="43"/>
      <c r="J18" s="44"/>
    </row>
    <row r="19" spans="1:10" ht="15">
      <c r="A19" s="35" t="s">
        <v>65</v>
      </c>
      <c r="B19" s="42"/>
      <c r="C19" s="43"/>
      <c r="D19" s="43"/>
      <c r="E19" s="45" t="s">
        <v>149</v>
      </c>
      <c r="F19" s="43"/>
      <c r="G19" s="43"/>
      <c r="H19" s="43"/>
      <c r="I19" s="43"/>
      <c r="J19" s="44"/>
    </row>
    <row r="20" spans="1:10" ht="158.4">
      <c r="A20" s="35" t="s">
        <v>67</v>
      </c>
      <c r="B20" s="42"/>
      <c r="C20" s="43"/>
      <c r="D20" s="43"/>
      <c r="E20" s="37" t="s">
        <v>145</v>
      </c>
      <c r="F20" s="43"/>
      <c r="G20" s="43"/>
      <c r="H20" s="43"/>
      <c r="I20" s="43"/>
      <c r="J20" s="44"/>
    </row>
    <row r="21" spans="1:16" ht="28.8">
      <c r="A21" s="35" t="s">
        <v>58</v>
      </c>
      <c r="B21" s="35">
        <v>32</v>
      </c>
      <c r="C21" s="36" t="s">
        <v>154</v>
      </c>
      <c r="D21" s="35" t="s">
        <v>68</v>
      </c>
      <c r="E21" s="37" t="s">
        <v>155</v>
      </c>
      <c r="F21" s="38" t="s">
        <v>109</v>
      </c>
      <c r="G21" s="39">
        <v>781.518</v>
      </c>
      <c r="H21" s="40">
        <v>0</v>
      </c>
      <c r="I21" s="40">
        <f>ROUND(G21*H21,P4)</f>
        <v>0</v>
      </c>
      <c r="J21" s="35"/>
      <c r="O21" s="41">
        <f>I21*0.21</f>
        <v>0</v>
      </c>
      <c r="P21">
        <v>3</v>
      </c>
    </row>
    <row r="22" spans="1:10" ht="43.2">
      <c r="A22" s="35" t="s">
        <v>63</v>
      </c>
      <c r="B22" s="42"/>
      <c r="C22" s="43"/>
      <c r="D22" s="43"/>
      <c r="E22" s="37" t="s">
        <v>440</v>
      </c>
      <c r="F22" s="43"/>
      <c r="G22" s="43"/>
      <c r="H22" s="43"/>
      <c r="I22" s="43"/>
      <c r="J22" s="44"/>
    </row>
    <row r="23" spans="1:10" ht="72">
      <c r="A23" s="35" t="s">
        <v>65</v>
      </c>
      <c r="B23" s="42"/>
      <c r="C23" s="43"/>
      <c r="D23" s="43"/>
      <c r="E23" s="45" t="s">
        <v>441</v>
      </c>
      <c r="F23" s="43"/>
      <c r="G23" s="43"/>
      <c r="H23" s="43"/>
      <c r="I23" s="43"/>
      <c r="J23" s="44"/>
    </row>
    <row r="24" spans="1:10" ht="158.4">
      <c r="A24" s="35" t="s">
        <v>67</v>
      </c>
      <c r="B24" s="42"/>
      <c r="C24" s="43"/>
      <c r="D24" s="43"/>
      <c r="E24" s="37" t="s">
        <v>145</v>
      </c>
      <c r="F24" s="43"/>
      <c r="G24" s="43"/>
      <c r="H24" s="43"/>
      <c r="I24" s="43"/>
      <c r="J24" s="44"/>
    </row>
    <row r="25" spans="1:10" ht="15">
      <c r="A25" s="29" t="s">
        <v>55</v>
      </c>
      <c r="B25" s="30"/>
      <c r="C25" s="31" t="s">
        <v>112</v>
      </c>
      <c r="D25" s="32"/>
      <c r="E25" s="29" t="s">
        <v>113</v>
      </c>
      <c r="F25" s="32"/>
      <c r="G25" s="32"/>
      <c r="H25" s="32"/>
      <c r="I25" s="33">
        <f>SUMIFS(I26:I65,A26:A65,"P")</f>
        <v>0</v>
      </c>
      <c r="J25" s="34"/>
    </row>
    <row r="26" spans="1:16" ht="28.8">
      <c r="A26" s="35" t="s">
        <v>58</v>
      </c>
      <c r="B26" s="35">
        <v>3</v>
      </c>
      <c r="C26" s="36" t="s">
        <v>158</v>
      </c>
      <c r="D26" s="35" t="s">
        <v>68</v>
      </c>
      <c r="E26" s="37" t="s">
        <v>159</v>
      </c>
      <c r="F26" s="38" t="s">
        <v>139</v>
      </c>
      <c r="G26" s="39">
        <v>230</v>
      </c>
      <c r="H26" s="40">
        <v>0</v>
      </c>
      <c r="I26" s="40">
        <f>ROUND(G26*H26,P4)</f>
        <v>0</v>
      </c>
      <c r="J26" s="35"/>
      <c r="O26" s="41">
        <f>I26*0.21</f>
        <v>0</v>
      </c>
      <c r="P26">
        <v>3</v>
      </c>
    </row>
    <row r="27" spans="1:10" ht="15">
      <c r="A27" s="35" t="s">
        <v>63</v>
      </c>
      <c r="B27" s="42"/>
      <c r="C27" s="43"/>
      <c r="D27" s="43"/>
      <c r="E27" s="46" t="s">
        <v>68</v>
      </c>
      <c r="F27" s="43"/>
      <c r="G27" s="43"/>
      <c r="H27" s="43"/>
      <c r="I27" s="43"/>
      <c r="J27" s="44"/>
    </row>
    <row r="28" spans="1:10" ht="15">
      <c r="A28" s="35" t="s">
        <v>65</v>
      </c>
      <c r="B28" s="42"/>
      <c r="C28" s="43"/>
      <c r="D28" s="43"/>
      <c r="E28" s="45" t="s">
        <v>442</v>
      </c>
      <c r="F28" s="43"/>
      <c r="G28" s="43"/>
      <c r="H28" s="43"/>
      <c r="I28" s="43"/>
      <c r="J28" s="44"/>
    </row>
    <row r="29" spans="1:10" ht="72">
      <c r="A29" s="35" t="s">
        <v>67</v>
      </c>
      <c r="B29" s="42"/>
      <c r="C29" s="43"/>
      <c r="D29" s="43"/>
      <c r="E29" s="37" t="s">
        <v>161</v>
      </c>
      <c r="F29" s="43"/>
      <c r="G29" s="43"/>
      <c r="H29" s="43"/>
      <c r="I29" s="43"/>
      <c r="J29" s="44"/>
    </row>
    <row r="30" spans="1:16" ht="15">
      <c r="A30" s="35" t="s">
        <v>58</v>
      </c>
      <c r="B30" s="35">
        <v>4</v>
      </c>
      <c r="C30" s="36" t="s">
        <v>162</v>
      </c>
      <c r="D30" s="35" t="s">
        <v>68</v>
      </c>
      <c r="E30" s="37" t="s">
        <v>163</v>
      </c>
      <c r="F30" s="38" t="s">
        <v>116</v>
      </c>
      <c r="G30" s="39">
        <v>8364</v>
      </c>
      <c r="H30" s="40">
        <v>0</v>
      </c>
      <c r="I30" s="40">
        <f>ROUND(G30*H30,P4)</f>
        <v>0</v>
      </c>
      <c r="J30" s="35"/>
      <c r="O30" s="41">
        <f>I30*0.21</f>
        <v>0</v>
      </c>
      <c r="P30">
        <v>3</v>
      </c>
    </row>
    <row r="31" spans="1:10" ht="15">
      <c r="A31" s="35" t="s">
        <v>63</v>
      </c>
      <c r="B31" s="42"/>
      <c r="C31" s="43"/>
      <c r="D31" s="43"/>
      <c r="E31" s="46" t="s">
        <v>68</v>
      </c>
      <c r="F31" s="43"/>
      <c r="G31" s="43"/>
      <c r="H31" s="43"/>
      <c r="I31" s="43"/>
      <c r="J31" s="44"/>
    </row>
    <row r="32" spans="1:10" ht="28.8">
      <c r="A32" s="35" t="s">
        <v>65</v>
      </c>
      <c r="B32" s="42"/>
      <c r="C32" s="43"/>
      <c r="D32" s="43"/>
      <c r="E32" s="45" t="s">
        <v>443</v>
      </c>
      <c r="F32" s="43"/>
      <c r="G32" s="43"/>
      <c r="H32" s="43"/>
      <c r="I32" s="43"/>
      <c r="J32" s="44"/>
    </row>
    <row r="33" spans="1:10" ht="15">
      <c r="A33" s="35" t="s">
        <v>67</v>
      </c>
      <c r="B33" s="42"/>
      <c r="C33" s="43"/>
      <c r="D33" s="43"/>
      <c r="E33" s="37" t="s">
        <v>166</v>
      </c>
      <c r="F33" s="43"/>
      <c r="G33" s="43"/>
      <c r="H33" s="43"/>
      <c r="I33" s="43"/>
      <c r="J33" s="44"/>
    </row>
    <row r="34" spans="1:16" ht="15">
      <c r="A34" s="35" t="s">
        <v>58</v>
      </c>
      <c r="B34" s="35">
        <v>5</v>
      </c>
      <c r="C34" s="36" t="s">
        <v>344</v>
      </c>
      <c r="D34" s="35" t="s">
        <v>68</v>
      </c>
      <c r="E34" s="37" t="s">
        <v>345</v>
      </c>
      <c r="F34" s="38" t="s">
        <v>139</v>
      </c>
      <c r="G34" s="39">
        <v>433.5</v>
      </c>
      <c r="H34" s="40">
        <v>0</v>
      </c>
      <c r="I34" s="40">
        <f>ROUND(G34*H34,P4)</f>
        <v>0</v>
      </c>
      <c r="J34" s="35"/>
      <c r="O34" s="41">
        <f>I34*0.21</f>
        <v>0</v>
      </c>
      <c r="P34">
        <v>3</v>
      </c>
    </row>
    <row r="35" spans="1:10" ht="43.2">
      <c r="A35" s="35" t="s">
        <v>63</v>
      </c>
      <c r="B35" s="42"/>
      <c r="C35" s="43"/>
      <c r="D35" s="43"/>
      <c r="E35" s="37" t="s">
        <v>444</v>
      </c>
      <c r="F35" s="43"/>
      <c r="G35" s="43"/>
      <c r="H35" s="43"/>
      <c r="I35" s="43"/>
      <c r="J35" s="44"/>
    </row>
    <row r="36" spans="1:10" ht="28.8">
      <c r="A36" s="35" t="s">
        <v>65</v>
      </c>
      <c r="B36" s="42"/>
      <c r="C36" s="43"/>
      <c r="D36" s="43"/>
      <c r="E36" s="45" t="s">
        <v>445</v>
      </c>
      <c r="F36" s="43"/>
      <c r="G36" s="43"/>
      <c r="H36" s="43"/>
      <c r="I36" s="43"/>
      <c r="J36" s="44"/>
    </row>
    <row r="37" spans="1:10" ht="72">
      <c r="A37" s="35" t="s">
        <v>67</v>
      </c>
      <c r="B37" s="42"/>
      <c r="C37" s="43"/>
      <c r="D37" s="43"/>
      <c r="E37" s="37" t="s">
        <v>161</v>
      </c>
      <c r="F37" s="43"/>
      <c r="G37" s="43"/>
      <c r="H37" s="43"/>
      <c r="I37" s="43"/>
      <c r="J37" s="44"/>
    </row>
    <row r="38" spans="1:16" ht="15">
      <c r="A38" s="35" t="s">
        <v>58</v>
      </c>
      <c r="B38" s="35">
        <v>33</v>
      </c>
      <c r="C38" s="36" t="s">
        <v>172</v>
      </c>
      <c r="D38" s="35" t="s">
        <v>68</v>
      </c>
      <c r="E38" s="37" t="s">
        <v>173</v>
      </c>
      <c r="F38" s="38" t="s">
        <v>139</v>
      </c>
      <c r="G38" s="39">
        <v>289.68</v>
      </c>
      <c r="H38" s="40">
        <v>0</v>
      </c>
      <c r="I38" s="40">
        <f>ROUND(G38*H38,P4)</f>
        <v>0</v>
      </c>
      <c r="J38" s="35"/>
      <c r="O38" s="41">
        <f>I38*0.21</f>
        <v>0</v>
      </c>
      <c r="P38">
        <v>3</v>
      </c>
    </row>
    <row r="39" spans="1:10" ht="15">
      <c r="A39" s="35" t="s">
        <v>63</v>
      </c>
      <c r="B39" s="42"/>
      <c r="C39" s="43"/>
      <c r="D39" s="43"/>
      <c r="E39" s="37" t="s">
        <v>174</v>
      </c>
      <c r="F39" s="43"/>
      <c r="G39" s="43"/>
      <c r="H39" s="43"/>
      <c r="I39" s="43"/>
      <c r="J39" s="44"/>
    </row>
    <row r="40" spans="1:10" ht="15">
      <c r="A40" s="35" t="s">
        <v>65</v>
      </c>
      <c r="B40" s="42"/>
      <c r="C40" s="43"/>
      <c r="D40" s="43"/>
      <c r="E40" s="45" t="s">
        <v>175</v>
      </c>
      <c r="F40" s="43"/>
      <c r="G40" s="43"/>
      <c r="H40" s="43"/>
      <c r="I40" s="43"/>
      <c r="J40" s="44"/>
    </row>
    <row r="41" spans="1:10" ht="409.5">
      <c r="A41" s="35" t="s">
        <v>67</v>
      </c>
      <c r="B41" s="42"/>
      <c r="C41" s="43"/>
      <c r="D41" s="43"/>
      <c r="E41" s="37" t="s">
        <v>176</v>
      </c>
      <c r="F41" s="43"/>
      <c r="G41" s="43"/>
      <c r="H41" s="43"/>
      <c r="I41" s="43"/>
      <c r="J41" s="44"/>
    </row>
    <row r="42" spans="1:16" ht="15">
      <c r="A42" s="35" t="s">
        <v>58</v>
      </c>
      <c r="B42" s="35">
        <v>28</v>
      </c>
      <c r="C42" s="36" t="s">
        <v>177</v>
      </c>
      <c r="D42" s="35" t="s">
        <v>68</v>
      </c>
      <c r="E42" s="37" t="s">
        <v>178</v>
      </c>
      <c r="F42" s="38" t="s">
        <v>139</v>
      </c>
      <c r="G42" s="39">
        <v>180.625</v>
      </c>
      <c r="H42" s="40">
        <v>0</v>
      </c>
      <c r="I42" s="40">
        <f>ROUND(G42*H42,P4)</f>
        <v>0</v>
      </c>
      <c r="J42" s="35"/>
      <c r="O42" s="41">
        <f>I42*0.21</f>
        <v>0</v>
      </c>
      <c r="P42">
        <v>3</v>
      </c>
    </row>
    <row r="43" spans="1:10" ht="172.8">
      <c r="A43" s="35" t="s">
        <v>63</v>
      </c>
      <c r="B43" s="42"/>
      <c r="C43" s="43"/>
      <c r="D43" s="43"/>
      <c r="E43" s="37" t="s">
        <v>302</v>
      </c>
      <c r="F43" s="43"/>
      <c r="G43" s="43"/>
      <c r="H43" s="43"/>
      <c r="I43" s="43"/>
      <c r="J43" s="44"/>
    </row>
    <row r="44" spans="1:10" ht="15">
      <c r="A44" s="35" t="s">
        <v>65</v>
      </c>
      <c r="B44" s="42"/>
      <c r="C44" s="43"/>
      <c r="D44" s="43"/>
      <c r="E44" s="45" t="s">
        <v>446</v>
      </c>
      <c r="F44" s="43"/>
      <c r="G44" s="43"/>
      <c r="H44" s="43"/>
      <c r="I44" s="43"/>
      <c r="J44" s="44"/>
    </row>
    <row r="45" spans="1:10" ht="409.5">
      <c r="A45" s="35" t="s">
        <v>67</v>
      </c>
      <c r="B45" s="42"/>
      <c r="C45" s="43"/>
      <c r="D45" s="43"/>
      <c r="E45" s="37" t="s">
        <v>181</v>
      </c>
      <c r="F45" s="43"/>
      <c r="G45" s="43"/>
      <c r="H45" s="43"/>
      <c r="I45" s="43"/>
      <c r="J45" s="44"/>
    </row>
    <row r="46" spans="1:16" ht="15">
      <c r="A46" s="35" t="s">
        <v>58</v>
      </c>
      <c r="B46" s="35">
        <v>9</v>
      </c>
      <c r="C46" s="36" t="s">
        <v>191</v>
      </c>
      <c r="D46" s="35" t="s">
        <v>68</v>
      </c>
      <c r="E46" s="37" t="s">
        <v>192</v>
      </c>
      <c r="F46" s="38" t="s">
        <v>193</v>
      </c>
      <c r="G46" s="39">
        <v>14</v>
      </c>
      <c r="H46" s="40">
        <v>0</v>
      </c>
      <c r="I46" s="40">
        <f>ROUND(G46*H46,P4)</f>
        <v>0</v>
      </c>
      <c r="J46" s="35"/>
      <c r="O46" s="41">
        <f>I46*0.21</f>
        <v>0</v>
      </c>
      <c r="P46">
        <v>3</v>
      </c>
    </row>
    <row r="47" spans="1:10" ht="15">
      <c r="A47" s="35" t="s">
        <v>63</v>
      </c>
      <c r="B47" s="42"/>
      <c r="C47" s="43"/>
      <c r="D47" s="43"/>
      <c r="E47" s="37" t="s">
        <v>194</v>
      </c>
      <c r="F47" s="43"/>
      <c r="G47" s="43"/>
      <c r="H47" s="43"/>
      <c r="I47" s="43"/>
      <c r="J47" s="44"/>
    </row>
    <row r="48" spans="1:10" ht="15">
      <c r="A48" s="35" t="s">
        <v>65</v>
      </c>
      <c r="B48" s="42"/>
      <c r="C48" s="43"/>
      <c r="D48" s="43"/>
      <c r="E48" s="45" t="s">
        <v>447</v>
      </c>
      <c r="F48" s="43"/>
      <c r="G48" s="43"/>
      <c r="H48" s="43"/>
      <c r="I48" s="43"/>
      <c r="J48" s="44"/>
    </row>
    <row r="49" spans="1:10" ht="86.4">
      <c r="A49" s="35" t="s">
        <v>67</v>
      </c>
      <c r="B49" s="42"/>
      <c r="C49" s="43"/>
      <c r="D49" s="43"/>
      <c r="E49" s="37" t="s">
        <v>190</v>
      </c>
      <c r="F49" s="43"/>
      <c r="G49" s="43"/>
      <c r="H49" s="43"/>
      <c r="I49" s="43"/>
      <c r="J49" s="44"/>
    </row>
    <row r="50" spans="1:16" ht="15">
      <c r="A50" s="35" t="s">
        <v>58</v>
      </c>
      <c r="B50" s="35">
        <v>37</v>
      </c>
      <c r="C50" s="36" t="s">
        <v>196</v>
      </c>
      <c r="D50" s="35" t="s">
        <v>68</v>
      </c>
      <c r="E50" s="37" t="s">
        <v>197</v>
      </c>
      <c r="F50" s="38" t="s">
        <v>139</v>
      </c>
      <c r="G50" s="39">
        <v>16</v>
      </c>
      <c r="H50" s="40">
        <v>0</v>
      </c>
      <c r="I50" s="40">
        <f>ROUND(G50*H50,P4)</f>
        <v>0</v>
      </c>
      <c r="J50" s="35"/>
      <c r="O50" s="41">
        <f>I50*0.21</f>
        <v>0</v>
      </c>
      <c r="P50">
        <v>3</v>
      </c>
    </row>
    <row r="51" spans="1:10" ht="15">
      <c r="A51" s="35" t="s">
        <v>63</v>
      </c>
      <c r="B51" s="42"/>
      <c r="C51" s="43"/>
      <c r="D51" s="43"/>
      <c r="E51" s="46"/>
      <c r="F51" s="43"/>
      <c r="G51" s="43"/>
      <c r="H51" s="43"/>
      <c r="I51" s="43"/>
      <c r="J51" s="44"/>
    </row>
    <row r="52" spans="1:10" ht="43.2">
      <c r="A52" s="35" t="s">
        <v>65</v>
      </c>
      <c r="B52" s="42"/>
      <c r="C52" s="43"/>
      <c r="D52" s="43"/>
      <c r="E52" s="45" t="s">
        <v>448</v>
      </c>
      <c r="F52" s="43"/>
      <c r="G52" s="43"/>
      <c r="H52" s="43"/>
      <c r="I52" s="43"/>
      <c r="J52" s="44"/>
    </row>
    <row r="53" spans="1:10" ht="374.4">
      <c r="A53" s="35" t="s">
        <v>67</v>
      </c>
      <c r="B53" s="42"/>
      <c r="C53" s="43"/>
      <c r="D53" s="43"/>
      <c r="E53" s="37" t="s">
        <v>199</v>
      </c>
      <c r="F53" s="43"/>
      <c r="G53" s="43"/>
      <c r="H53" s="43"/>
      <c r="I53" s="43"/>
      <c r="J53" s="44"/>
    </row>
    <row r="54" spans="1:16" ht="15">
      <c r="A54" s="35" t="s">
        <v>58</v>
      </c>
      <c r="B54" s="35">
        <v>30</v>
      </c>
      <c r="C54" s="36" t="s">
        <v>200</v>
      </c>
      <c r="D54" s="35" t="s">
        <v>68</v>
      </c>
      <c r="E54" s="37" t="s">
        <v>201</v>
      </c>
      <c r="F54" s="38" t="s">
        <v>139</v>
      </c>
      <c r="G54" s="39">
        <v>180.625</v>
      </c>
      <c r="H54" s="40">
        <v>0</v>
      </c>
      <c r="I54" s="40">
        <f>ROUND(G54*H54,P4)</f>
        <v>0</v>
      </c>
      <c r="J54" s="35"/>
      <c r="O54" s="41">
        <f>I54*0.21</f>
        <v>0</v>
      </c>
      <c r="P54">
        <v>3</v>
      </c>
    </row>
    <row r="55" spans="1:10" ht="57.6">
      <c r="A55" s="35" t="s">
        <v>63</v>
      </c>
      <c r="B55" s="42"/>
      <c r="C55" s="43"/>
      <c r="D55" s="43"/>
      <c r="E55" s="37" t="s">
        <v>308</v>
      </c>
      <c r="F55" s="43"/>
      <c r="G55" s="43"/>
      <c r="H55" s="43"/>
      <c r="I55" s="43"/>
      <c r="J55" s="44"/>
    </row>
    <row r="56" spans="1:10" ht="15">
      <c r="A56" s="35" t="s">
        <v>65</v>
      </c>
      <c r="B56" s="42"/>
      <c r="C56" s="43"/>
      <c r="D56" s="43"/>
      <c r="E56" s="45" t="s">
        <v>449</v>
      </c>
      <c r="F56" s="43"/>
      <c r="G56" s="43"/>
      <c r="H56" s="43"/>
      <c r="I56" s="43"/>
      <c r="J56" s="44"/>
    </row>
    <row r="57" spans="1:10" ht="216">
      <c r="A57" s="35" t="s">
        <v>67</v>
      </c>
      <c r="B57" s="42"/>
      <c r="C57" s="43"/>
      <c r="D57" s="43"/>
      <c r="E57" s="37" t="s">
        <v>204</v>
      </c>
      <c r="F57" s="43"/>
      <c r="G57" s="43"/>
      <c r="H57" s="43"/>
      <c r="I57" s="43"/>
      <c r="J57" s="44"/>
    </row>
    <row r="58" spans="1:16" ht="15">
      <c r="A58" s="35" t="s">
        <v>58</v>
      </c>
      <c r="B58" s="35">
        <v>29</v>
      </c>
      <c r="C58" s="36" t="s">
        <v>205</v>
      </c>
      <c r="D58" s="35"/>
      <c r="E58" s="37" t="s">
        <v>206</v>
      </c>
      <c r="F58" s="38" t="s">
        <v>139</v>
      </c>
      <c r="G58" s="39">
        <v>180.625</v>
      </c>
      <c r="H58" s="40">
        <v>0</v>
      </c>
      <c r="I58" s="40">
        <f>ROUND(G58*H58,P4)</f>
        <v>0</v>
      </c>
      <c r="J58" s="35"/>
      <c r="O58" s="41">
        <f>I58*0.21</f>
        <v>0</v>
      </c>
      <c r="P58">
        <v>3</v>
      </c>
    </row>
    <row r="59" spans="1:10" ht="144">
      <c r="A59" s="35" t="s">
        <v>63</v>
      </c>
      <c r="B59" s="42"/>
      <c r="C59" s="43"/>
      <c r="D59" s="43"/>
      <c r="E59" s="37" t="s">
        <v>310</v>
      </c>
      <c r="F59" s="43"/>
      <c r="G59" s="43"/>
      <c r="H59" s="43"/>
      <c r="I59" s="43"/>
      <c r="J59" s="44"/>
    </row>
    <row r="60" spans="1:10" ht="15">
      <c r="A60" s="35" t="s">
        <v>65</v>
      </c>
      <c r="B60" s="42"/>
      <c r="C60" s="43"/>
      <c r="D60" s="43"/>
      <c r="E60" s="45" t="s">
        <v>446</v>
      </c>
      <c r="F60" s="43"/>
      <c r="G60" s="43"/>
      <c r="H60" s="43"/>
      <c r="I60" s="43"/>
      <c r="J60" s="44"/>
    </row>
    <row r="61" spans="1:10" ht="331.2">
      <c r="A61" s="35" t="s">
        <v>67</v>
      </c>
      <c r="B61" s="42"/>
      <c r="C61" s="43"/>
      <c r="D61" s="43"/>
      <c r="E61" s="37" t="s">
        <v>208</v>
      </c>
      <c r="F61" s="43"/>
      <c r="G61" s="43"/>
      <c r="H61" s="43"/>
      <c r="I61" s="43"/>
      <c r="J61" s="44"/>
    </row>
    <row r="62" spans="1:16" ht="15">
      <c r="A62" s="35" t="s">
        <v>58</v>
      </c>
      <c r="B62" s="35">
        <v>11</v>
      </c>
      <c r="C62" s="36" t="s">
        <v>209</v>
      </c>
      <c r="D62" s="35" t="s">
        <v>68</v>
      </c>
      <c r="E62" s="37" t="s">
        <v>210</v>
      </c>
      <c r="F62" s="38" t="s">
        <v>139</v>
      </c>
      <c r="G62" s="39">
        <v>262</v>
      </c>
      <c r="H62" s="40">
        <v>0</v>
      </c>
      <c r="I62" s="40">
        <f>ROUND(G62*H62,P4)</f>
        <v>0</v>
      </c>
      <c r="J62" s="35"/>
      <c r="O62" s="41">
        <f>I62*0.21</f>
        <v>0</v>
      </c>
      <c r="P62">
        <v>3</v>
      </c>
    </row>
    <row r="63" spans="1:10" ht="15">
      <c r="A63" s="35" t="s">
        <v>63</v>
      </c>
      <c r="B63" s="42"/>
      <c r="C63" s="43"/>
      <c r="D63" s="43"/>
      <c r="E63" s="37" t="s">
        <v>311</v>
      </c>
      <c r="F63" s="43"/>
      <c r="G63" s="43"/>
      <c r="H63" s="43"/>
      <c r="I63" s="43"/>
      <c r="J63" s="44"/>
    </row>
    <row r="64" spans="1:10" ht="28.8">
      <c r="A64" s="35" t="s">
        <v>65</v>
      </c>
      <c r="B64" s="42"/>
      <c r="C64" s="43"/>
      <c r="D64" s="43"/>
      <c r="E64" s="45" t="s">
        <v>450</v>
      </c>
      <c r="F64" s="43"/>
      <c r="G64" s="43"/>
      <c r="H64" s="43"/>
      <c r="I64" s="43"/>
      <c r="J64" s="44"/>
    </row>
    <row r="65" spans="1:10" ht="288">
      <c r="A65" s="35" t="s">
        <v>67</v>
      </c>
      <c r="B65" s="42"/>
      <c r="C65" s="43"/>
      <c r="D65" s="43"/>
      <c r="E65" s="37" t="s">
        <v>213</v>
      </c>
      <c r="F65" s="43"/>
      <c r="G65" s="43"/>
      <c r="H65" s="43"/>
      <c r="I65" s="43"/>
      <c r="J65" s="44"/>
    </row>
    <row r="66" spans="1:10" ht="15">
      <c r="A66" s="29" t="s">
        <v>55</v>
      </c>
      <c r="B66" s="30"/>
      <c r="C66" s="31" t="s">
        <v>228</v>
      </c>
      <c r="D66" s="32"/>
      <c r="E66" s="29" t="s">
        <v>229</v>
      </c>
      <c r="F66" s="32"/>
      <c r="G66" s="32"/>
      <c r="H66" s="32"/>
      <c r="I66" s="33">
        <f>SUMIFS(I67:I98,A67:A98,"P")</f>
        <v>0</v>
      </c>
      <c r="J66" s="34"/>
    </row>
    <row r="67" spans="1:16" ht="15">
      <c r="A67" s="35" t="s">
        <v>58</v>
      </c>
      <c r="B67" s="35">
        <v>16</v>
      </c>
      <c r="C67" s="36" t="s">
        <v>230</v>
      </c>
      <c r="D67" s="35" t="s">
        <v>68</v>
      </c>
      <c r="E67" s="37" t="s">
        <v>231</v>
      </c>
      <c r="F67" s="38" t="s">
        <v>116</v>
      </c>
      <c r="G67" s="39">
        <v>8364</v>
      </c>
      <c r="H67" s="40">
        <v>0</v>
      </c>
      <c r="I67" s="40">
        <f>ROUND(G67*H67,P4)</f>
        <v>0</v>
      </c>
      <c r="J67" s="35"/>
      <c r="O67" s="41">
        <f>I67*0.21</f>
        <v>0</v>
      </c>
      <c r="P67">
        <v>3</v>
      </c>
    </row>
    <row r="68" spans="1:10" ht="15">
      <c r="A68" s="35" t="s">
        <v>63</v>
      </c>
      <c r="B68" s="42"/>
      <c r="C68" s="43"/>
      <c r="D68" s="43"/>
      <c r="E68" s="37" t="s">
        <v>232</v>
      </c>
      <c r="F68" s="43"/>
      <c r="G68" s="43"/>
      <c r="H68" s="43"/>
      <c r="I68" s="43"/>
      <c r="J68" s="44"/>
    </row>
    <row r="69" spans="1:10" ht="28.8">
      <c r="A69" s="35" t="s">
        <v>65</v>
      </c>
      <c r="B69" s="42"/>
      <c r="C69" s="43"/>
      <c r="D69" s="43"/>
      <c r="E69" s="45" t="s">
        <v>451</v>
      </c>
      <c r="F69" s="43"/>
      <c r="G69" s="43"/>
      <c r="H69" s="43"/>
      <c r="I69" s="43"/>
      <c r="J69" s="44"/>
    </row>
    <row r="70" spans="1:10" ht="86.4">
      <c r="A70" s="35" t="s">
        <v>67</v>
      </c>
      <c r="B70" s="42"/>
      <c r="C70" s="43"/>
      <c r="D70" s="43"/>
      <c r="E70" s="37" t="s">
        <v>234</v>
      </c>
      <c r="F70" s="43"/>
      <c r="G70" s="43"/>
      <c r="H70" s="43"/>
      <c r="I70" s="43"/>
      <c r="J70" s="44"/>
    </row>
    <row r="71" spans="1:16" ht="15">
      <c r="A71" s="35" t="s">
        <v>58</v>
      </c>
      <c r="B71" s="35">
        <v>17</v>
      </c>
      <c r="C71" s="36" t="s">
        <v>235</v>
      </c>
      <c r="D71" s="35" t="s">
        <v>68</v>
      </c>
      <c r="E71" s="37" t="s">
        <v>236</v>
      </c>
      <c r="F71" s="38" t="s">
        <v>116</v>
      </c>
      <c r="G71" s="39">
        <v>1150</v>
      </c>
      <c r="H71" s="40">
        <v>0</v>
      </c>
      <c r="I71" s="40">
        <f>ROUND(G71*H71,P4)</f>
        <v>0</v>
      </c>
      <c r="J71" s="35"/>
      <c r="O71" s="41">
        <f>I71*0.21</f>
        <v>0</v>
      </c>
      <c r="P71">
        <v>3</v>
      </c>
    </row>
    <row r="72" spans="1:10" ht="15">
      <c r="A72" s="35" t="s">
        <v>63</v>
      </c>
      <c r="B72" s="42"/>
      <c r="C72" s="43"/>
      <c r="D72" s="43"/>
      <c r="E72" s="37" t="s">
        <v>452</v>
      </c>
      <c r="F72" s="43"/>
      <c r="G72" s="43"/>
      <c r="H72" s="43"/>
      <c r="I72" s="43"/>
      <c r="J72" s="44"/>
    </row>
    <row r="73" spans="1:10" ht="28.8">
      <c r="A73" s="35" t="s">
        <v>65</v>
      </c>
      <c r="B73" s="42"/>
      <c r="C73" s="43"/>
      <c r="D73" s="43"/>
      <c r="E73" s="45" t="s">
        <v>453</v>
      </c>
      <c r="F73" s="43"/>
      <c r="G73" s="43"/>
      <c r="H73" s="43"/>
      <c r="I73" s="43"/>
      <c r="J73" s="44"/>
    </row>
    <row r="74" spans="1:10" ht="115.2">
      <c r="A74" s="35" t="s">
        <v>67</v>
      </c>
      <c r="B74" s="42"/>
      <c r="C74" s="43"/>
      <c r="D74" s="43"/>
      <c r="E74" s="37" t="s">
        <v>239</v>
      </c>
      <c r="F74" s="43"/>
      <c r="G74" s="43"/>
      <c r="H74" s="43"/>
      <c r="I74" s="43"/>
      <c r="J74" s="44"/>
    </row>
    <row r="75" spans="1:16" ht="15">
      <c r="A75" s="35" t="s">
        <v>58</v>
      </c>
      <c r="B75" s="35">
        <v>18</v>
      </c>
      <c r="C75" s="36" t="s">
        <v>240</v>
      </c>
      <c r="D75" s="35" t="s">
        <v>68</v>
      </c>
      <c r="E75" s="37" t="s">
        <v>241</v>
      </c>
      <c r="F75" s="38" t="s">
        <v>116</v>
      </c>
      <c r="G75" s="39">
        <v>8364</v>
      </c>
      <c r="H75" s="40">
        <v>0</v>
      </c>
      <c r="I75" s="40">
        <f>ROUND(G75*H75,P4)</f>
        <v>0</v>
      </c>
      <c r="J75" s="35"/>
      <c r="O75" s="41">
        <f>I75*0.21</f>
        <v>0</v>
      </c>
      <c r="P75">
        <v>3</v>
      </c>
    </row>
    <row r="76" spans="1:10" ht="15">
      <c r="A76" s="35" t="s">
        <v>63</v>
      </c>
      <c r="B76" s="42"/>
      <c r="C76" s="43"/>
      <c r="D76" s="43"/>
      <c r="E76" s="37" t="s">
        <v>242</v>
      </c>
      <c r="F76" s="43"/>
      <c r="G76" s="43"/>
      <c r="H76" s="43"/>
      <c r="I76" s="43"/>
      <c r="J76" s="44"/>
    </row>
    <row r="77" spans="1:10" ht="15">
      <c r="A77" s="35" t="s">
        <v>65</v>
      </c>
      <c r="B77" s="42"/>
      <c r="C77" s="43"/>
      <c r="D77" s="43"/>
      <c r="E77" s="45" t="s">
        <v>454</v>
      </c>
      <c r="F77" s="43"/>
      <c r="G77" s="43"/>
      <c r="H77" s="43"/>
      <c r="I77" s="43"/>
      <c r="J77" s="44"/>
    </row>
    <row r="78" spans="1:10" ht="72">
      <c r="A78" s="35" t="s">
        <v>67</v>
      </c>
      <c r="B78" s="42"/>
      <c r="C78" s="43"/>
      <c r="D78" s="43"/>
      <c r="E78" s="37" t="s">
        <v>244</v>
      </c>
      <c r="F78" s="43"/>
      <c r="G78" s="43"/>
      <c r="H78" s="43"/>
      <c r="I78" s="43"/>
      <c r="J78" s="44"/>
    </row>
    <row r="79" spans="1:16" ht="15">
      <c r="A79" s="35" t="s">
        <v>58</v>
      </c>
      <c r="B79" s="35">
        <v>19</v>
      </c>
      <c r="C79" s="36" t="s">
        <v>245</v>
      </c>
      <c r="D79" s="35" t="s">
        <v>68</v>
      </c>
      <c r="E79" s="37" t="s">
        <v>246</v>
      </c>
      <c r="F79" s="38" t="s">
        <v>116</v>
      </c>
      <c r="G79" s="39">
        <v>15552</v>
      </c>
      <c r="H79" s="40">
        <v>0</v>
      </c>
      <c r="I79" s="40">
        <f>ROUND(G79*H79,P4)</f>
        <v>0</v>
      </c>
      <c r="J79" s="35"/>
      <c r="O79" s="41">
        <f>I79*0.21</f>
        <v>0</v>
      </c>
      <c r="P79">
        <v>3</v>
      </c>
    </row>
    <row r="80" spans="1:10" ht="28.8">
      <c r="A80" s="35" t="s">
        <v>63</v>
      </c>
      <c r="B80" s="42"/>
      <c r="C80" s="43"/>
      <c r="D80" s="43"/>
      <c r="E80" s="37" t="s">
        <v>247</v>
      </c>
      <c r="F80" s="43"/>
      <c r="G80" s="43"/>
      <c r="H80" s="43"/>
      <c r="I80" s="43"/>
      <c r="J80" s="44"/>
    </row>
    <row r="81" spans="1:10" ht="28.8">
      <c r="A81" s="35" t="s">
        <v>65</v>
      </c>
      <c r="B81" s="42"/>
      <c r="C81" s="43"/>
      <c r="D81" s="43"/>
      <c r="E81" s="45" t="s">
        <v>455</v>
      </c>
      <c r="F81" s="43"/>
      <c r="G81" s="43"/>
      <c r="H81" s="43"/>
      <c r="I81" s="43"/>
      <c r="J81" s="44"/>
    </row>
    <row r="82" spans="1:10" ht="72">
      <c r="A82" s="35" t="s">
        <v>67</v>
      </c>
      <c r="B82" s="42"/>
      <c r="C82" s="43"/>
      <c r="D82" s="43"/>
      <c r="E82" s="37" t="s">
        <v>244</v>
      </c>
      <c r="F82" s="43"/>
      <c r="G82" s="43"/>
      <c r="H82" s="43"/>
      <c r="I82" s="43"/>
      <c r="J82" s="44"/>
    </row>
    <row r="83" spans="1:16" ht="15">
      <c r="A83" s="35" t="s">
        <v>58</v>
      </c>
      <c r="B83" s="35">
        <v>20</v>
      </c>
      <c r="C83" s="36" t="s">
        <v>249</v>
      </c>
      <c r="D83" s="35" t="s">
        <v>68</v>
      </c>
      <c r="E83" s="37" t="s">
        <v>250</v>
      </c>
      <c r="F83" s="38" t="s">
        <v>116</v>
      </c>
      <c r="G83" s="39">
        <v>6363</v>
      </c>
      <c r="H83" s="40">
        <v>0</v>
      </c>
      <c r="I83" s="40">
        <f>ROUND(G83*H83,P4)</f>
        <v>0</v>
      </c>
      <c r="J83" s="35"/>
      <c r="O83" s="41">
        <f>I83*0.21</f>
        <v>0</v>
      </c>
      <c r="P83">
        <v>3</v>
      </c>
    </row>
    <row r="84" spans="1:10" ht="15">
      <c r="A84" s="35" t="s">
        <v>63</v>
      </c>
      <c r="B84" s="42"/>
      <c r="C84" s="43"/>
      <c r="D84" s="43"/>
      <c r="E84" s="46" t="s">
        <v>68</v>
      </c>
      <c r="F84" s="43"/>
      <c r="G84" s="43"/>
      <c r="H84" s="43"/>
      <c r="I84" s="43"/>
      <c r="J84" s="44"/>
    </row>
    <row r="85" spans="1:10" ht="15">
      <c r="A85" s="35" t="s">
        <v>65</v>
      </c>
      <c r="B85" s="42"/>
      <c r="C85" s="43"/>
      <c r="D85" s="43"/>
      <c r="E85" s="45" t="s">
        <v>456</v>
      </c>
      <c r="F85" s="43"/>
      <c r="G85" s="43"/>
      <c r="H85" s="43"/>
      <c r="I85" s="43"/>
      <c r="J85" s="44"/>
    </row>
    <row r="86" spans="1:10" ht="57.6">
      <c r="A86" s="35" t="s">
        <v>67</v>
      </c>
      <c r="B86" s="42"/>
      <c r="C86" s="43"/>
      <c r="D86" s="43"/>
      <c r="E86" s="37" t="s">
        <v>253</v>
      </c>
      <c r="F86" s="43"/>
      <c r="G86" s="43"/>
      <c r="H86" s="43"/>
      <c r="I86" s="43"/>
      <c r="J86" s="44"/>
    </row>
    <row r="87" spans="1:16" ht="15">
      <c r="A87" s="35" t="s">
        <v>58</v>
      </c>
      <c r="B87" s="35">
        <v>38</v>
      </c>
      <c r="C87" s="36" t="s">
        <v>254</v>
      </c>
      <c r="D87" s="35" t="s">
        <v>68</v>
      </c>
      <c r="E87" s="37" t="s">
        <v>255</v>
      </c>
      <c r="F87" s="38" t="s">
        <v>116</v>
      </c>
      <c r="G87" s="39">
        <v>7225</v>
      </c>
      <c r="H87" s="40">
        <v>0</v>
      </c>
      <c r="I87" s="40">
        <f>ROUND(G87*H87,P4)</f>
        <v>0</v>
      </c>
      <c r="J87" s="35"/>
      <c r="O87" s="41">
        <f>I87*0.21</f>
        <v>0</v>
      </c>
      <c r="P87">
        <v>3</v>
      </c>
    </row>
    <row r="88" spans="1:10" ht="15">
      <c r="A88" s="35" t="s">
        <v>63</v>
      </c>
      <c r="B88" s="42"/>
      <c r="C88" s="43"/>
      <c r="D88" s="43"/>
      <c r="E88" s="37" t="s">
        <v>256</v>
      </c>
      <c r="F88" s="43"/>
      <c r="G88" s="43"/>
      <c r="H88" s="43"/>
      <c r="I88" s="43"/>
      <c r="J88" s="44"/>
    </row>
    <row r="89" spans="1:10" ht="15">
      <c r="A89" s="35" t="s">
        <v>65</v>
      </c>
      <c r="B89" s="42"/>
      <c r="C89" s="43"/>
      <c r="D89" s="43"/>
      <c r="E89" s="45" t="s">
        <v>457</v>
      </c>
      <c r="F89" s="43"/>
      <c r="G89" s="43"/>
      <c r="H89" s="43"/>
      <c r="I89" s="43"/>
      <c r="J89" s="44"/>
    </row>
    <row r="90" spans="1:10" ht="158.4">
      <c r="A90" s="35" t="s">
        <v>67</v>
      </c>
      <c r="B90" s="42"/>
      <c r="C90" s="43"/>
      <c r="D90" s="43"/>
      <c r="E90" s="37" t="s">
        <v>258</v>
      </c>
      <c r="F90" s="43"/>
      <c r="G90" s="43"/>
      <c r="H90" s="43"/>
      <c r="I90" s="43"/>
      <c r="J90" s="44"/>
    </row>
    <row r="91" spans="1:16" ht="15">
      <c r="A91" s="35" t="s">
        <v>58</v>
      </c>
      <c r="B91" s="35">
        <v>22</v>
      </c>
      <c r="C91" s="36" t="s">
        <v>259</v>
      </c>
      <c r="D91" s="35" t="s">
        <v>68</v>
      </c>
      <c r="E91" s="37" t="s">
        <v>260</v>
      </c>
      <c r="F91" s="38" t="s">
        <v>116</v>
      </c>
      <c r="G91" s="39">
        <v>7586</v>
      </c>
      <c r="H91" s="40">
        <v>0</v>
      </c>
      <c r="I91" s="40">
        <f>ROUND(G91*H91,P4)</f>
        <v>0</v>
      </c>
      <c r="J91" s="35"/>
      <c r="O91" s="41">
        <f>I91*0.21</f>
        <v>0</v>
      </c>
      <c r="P91">
        <v>3</v>
      </c>
    </row>
    <row r="92" spans="1:10" ht="15">
      <c r="A92" s="35" t="s">
        <v>63</v>
      </c>
      <c r="B92" s="42"/>
      <c r="C92" s="43"/>
      <c r="D92" s="43"/>
      <c r="E92" s="37" t="s">
        <v>261</v>
      </c>
      <c r="F92" s="43"/>
      <c r="G92" s="43"/>
      <c r="H92" s="43"/>
      <c r="I92" s="43"/>
      <c r="J92" s="44"/>
    </row>
    <row r="93" spans="1:10" ht="15">
      <c r="A93" s="35" t="s">
        <v>65</v>
      </c>
      <c r="B93" s="42"/>
      <c r="C93" s="43"/>
      <c r="D93" s="43"/>
      <c r="E93" s="45" t="s">
        <v>458</v>
      </c>
      <c r="F93" s="43"/>
      <c r="G93" s="43"/>
      <c r="H93" s="43"/>
      <c r="I93" s="43"/>
      <c r="J93" s="44"/>
    </row>
    <row r="94" spans="1:10" ht="158.4">
      <c r="A94" s="35" t="s">
        <v>67</v>
      </c>
      <c r="B94" s="42"/>
      <c r="C94" s="43"/>
      <c r="D94" s="43"/>
      <c r="E94" s="37" t="s">
        <v>258</v>
      </c>
      <c r="F94" s="43"/>
      <c r="G94" s="43"/>
      <c r="H94" s="43"/>
      <c r="I94" s="43"/>
      <c r="J94" s="44"/>
    </row>
    <row r="95" spans="1:16" ht="15">
      <c r="A95" s="35" t="s">
        <v>58</v>
      </c>
      <c r="B95" s="35">
        <v>23</v>
      </c>
      <c r="C95" s="36" t="s">
        <v>263</v>
      </c>
      <c r="D95" s="35" t="s">
        <v>68</v>
      </c>
      <c r="E95" s="37" t="s">
        <v>264</v>
      </c>
      <c r="F95" s="38" t="s">
        <v>139</v>
      </c>
      <c r="G95" s="39">
        <v>238.98</v>
      </c>
      <c r="H95" s="40">
        <v>0</v>
      </c>
      <c r="I95" s="40">
        <f>ROUND(G95*H95,P4)</f>
        <v>0</v>
      </c>
      <c r="J95" s="35"/>
      <c r="O95" s="41">
        <f>I95*0.21</f>
        <v>0</v>
      </c>
      <c r="P95">
        <v>3</v>
      </c>
    </row>
    <row r="96" spans="1:10" ht="15">
      <c r="A96" s="35" t="s">
        <v>63</v>
      </c>
      <c r="B96" s="42"/>
      <c r="C96" s="43"/>
      <c r="D96" s="43"/>
      <c r="E96" s="37" t="s">
        <v>265</v>
      </c>
      <c r="F96" s="43"/>
      <c r="G96" s="43"/>
      <c r="H96" s="43"/>
      <c r="I96" s="43"/>
      <c r="J96" s="44"/>
    </row>
    <row r="97" spans="1:10" ht="15">
      <c r="A97" s="35" t="s">
        <v>65</v>
      </c>
      <c r="B97" s="42"/>
      <c r="C97" s="43"/>
      <c r="D97" s="43"/>
      <c r="E97" s="45" t="s">
        <v>459</v>
      </c>
      <c r="F97" s="43"/>
      <c r="G97" s="43"/>
      <c r="H97" s="43"/>
      <c r="I97" s="43"/>
      <c r="J97" s="44"/>
    </row>
    <row r="98" spans="1:10" ht="244.8">
      <c r="A98" s="35" t="s">
        <v>67</v>
      </c>
      <c r="B98" s="42"/>
      <c r="C98" s="43"/>
      <c r="D98" s="43"/>
      <c r="E98" s="37" t="s">
        <v>267</v>
      </c>
      <c r="F98" s="43"/>
      <c r="G98" s="43"/>
      <c r="H98" s="43"/>
      <c r="I98" s="43"/>
      <c r="J98" s="44"/>
    </row>
    <row r="99" spans="1:10" ht="15">
      <c r="A99" s="29" t="s">
        <v>55</v>
      </c>
      <c r="B99" s="30"/>
      <c r="C99" s="31" t="s">
        <v>124</v>
      </c>
      <c r="D99" s="32"/>
      <c r="E99" s="29" t="s">
        <v>125</v>
      </c>
      <c r="F99" s="32"/>
      <c r="G99" s="32"/>
      <c r="H99" s="32"/>
      <c r="I99" s="33">
        <f>SUMIFS(I100:I111,A100:A111,"P")</f>
        <v>0</v>
      </c>
      <c r="J99" s="34"/>
    </row>
    <row r="100" spans="1:16" ht="15">
      <c r="A100" s="35" t="s">
        <v>58</v>
      </c>
      <c r="B100" s="35">
        <v>24</v>
      </c>
      <c r="C100" s="36" t="s">
        <v>268</v>
      </c>
      <c r="D100" s="35" t="s">
        <v>60</v>
      </c>
      <c r="E100" s="37" t="s">
        <v>269</v>
      </c>
      <c r="F100" s="38" t="s">
        <v>193</v>
      </c>
      <c r="G100" s="39">
        <v>10</v>
      </c>
      <c r="H100" s="40">
        <v>0</v>
      </c>
      <c r="I100" s="40">
        <f>ROUND(G100*H100,P4)</f>
        <v>0</v>
      </c>
      <c r="J100" s="35"/>
      <c r="O100" s="41">
        <f>I100*0.21</f>
        <v>0</v>
      </c>
      <c r="P100">
        <v>3</v>
      </c>
    </row>
    <row r="101" spans="1:10" ht="15">
      <c r="A101" s="35" t="s">
        <v>63</v>
      </c>
      <c r="B101" s="42"/>
      <c r="C101" s="43"/>
      <c r="D101" s="43"/>
      <c r="E101" s="46" t="s">
        <v>68</v>
      </c>
      <c r="F101" s="43"/>
      <c r="G101" s="43"/>
      <c r="H101" s="43"/>
      <c r="I101" s="43"/>
      <c r="J101" s="44"/>
    </row>
    <row r="102" spans="1:10" ht="15">
      <c r="A102" s="35" t="s">
        <v>65</v>
      </c>
      <c r="B102" s="42"/>
      <c r="C102" s="43"/>
      <c r="D102" s="43"/>
      <c r="E102" s="45" t="s">
        <v>460</v>
      </c>
      <c r="F102" s="43"/>
      <c r="G102" s="43"/>
      <c r="H102" s="43"/>
      <c r="I102" s="43"/>
      <c r="J102" s="44"/>
    </row>
    <row r="103" spans="1:10" ht="86.4">
      <c r="A103" s="35" t="s">
        <v>67</v>
      </c>
      <c r="B103" s="42"/>
      <c r="C103" s="43"/>
      <c r="D103" s="43"/>
      <c r="E103" s="37" t="s">
        <v>271</v>
      </c>
      <c r="F103" s="43"/>
      <c r="G103" s="43"/>
      <c r="H103" s="43"/>
      <c r="I103" s="43"/>
      <c r="J103" s="44"/>
    </row>
    <row r="104" spans="1:16" ht="15">
      <c r="A104" s="35" t="s">
        <v>58</v>
      </c>
      <c r="B104" s="35">
        <v>25</v>
      </c>
      <c r="C104" s="36" t="s">
        <v>272</v>
      </c>
      <c r="D104" s="35" t="s">
        <v>68</v>
      </c>
      <c r="E104" s="37" t="s">
        <v>273</v>
      </c>
      <c r="F104" s="38" t="s">
        <v>91</v>
      </c>
      <c r="G104" s="39">
        <v>2</v>
      </c>
      <c r="H104" s="40">
        <v>0</v>
      </c>
      <c r="I104" s="40">
        <f>ROUND(G104*H104,P4)</f>
        <v>0</v>
      </c>
      <c r="J104" s="35"/>
      <c r="O104" s="41">
        <f>I104*0.21</f>
        <v>0</v>
      </c>
      <c r="P104">
        <v>3</v>
      </c>
    </row>
    <row r="105" spans="1:10" ht="28.8">
      <c r="A105" s="35" t="s">
        <v>63</v>
      </c>
      <c r="B105" s="42"/>
      <c r="C105" s="43"/>
      <c r="D105" s="43"/>
      <c r="E105" s="37" t="s">
        <v>274</v>
      </c>
      <c r="F105" s="43"/>
      <c r="G105" s="43"/>
      <c r="H105" s="43"/>
      <c r="I105" s="43"/>
      <c r="J105" s="44"/>
    </row>
    <row r="106" spans="1:10" ht="15">
      <c r="A106" s="35" t="s">
        <v>65</v>
      </c>
      <c r="B106" s="42"/>
      <c r="C106" s="43"/>
      <c r="D106" s="43"/>
      <c r="E106" s="45" t="s">
        <v>461</v>
      </c>
      <c r="F106" s="43"/>
      <c r="G106" s="43"/>
      <c r="H106" s="43"/>
      <c r="I106" s="43"/>
      <c r="J106" s="44"/>
    </row>
    <row r="107" spans="1:10" ht="100.8">
      <c r="A107" s="35" t="s">
        <v>67</v>
      </c>
      <c r="B107" s="42"/>
      <c r="C107" s="43"/>
      <c r="D107" s="43"/>
      <c r="E107" s="37" t="s">
        <v>276</v>
      </c>
      <c r="F107" s="43"/>
      <c r="G107" s="43"/>
      <c r="H107" s="43"/>
      <c r="I107" s="43"/>
      <c r="J107" s="44"/>
    </row>
    <row r="108" spans="1:16" ht="15">
      <c r="A108" s="35" t="s">
        <v>58</v>
      </c>
      <c r="B108" s="35">
        <v>26</v>
      </c>
      <c r="C108" s="36" t="s">
        <v>282</v>
      </c>
      <c r="D108" s="35" t="s">
        <v>68</v>
      </c>
      <c r="E108" s="37" t="s">
        <v>283</v>
      </c>
      <c r="F108" s="38" t="s">
        <v>193</v>
      </c>
      <c r="G108" s="39">
        <v>1500</v>
      </c>
      <c r="H108" s="40">
        <v>0</v>
      </c>
      <c r="I108" s="40">
        <f>ROUND(G108*H108,P4)</f>
        <v>0</v>
      </c>
      <c r="J108" s="35"/>
      <c r="O108" s="41">
        <f>I108*0.21</f>
        <v>0</v>
      </c>
      <c r="P108">
        <v>3</v>
      </c>
    </row>
    <row r="109" spans="1:10" ht="15">
      <c r="A109" s="35" t="s">
        <v>63</v>
      </c>
      <c r="B109" s="42"/>
      <c r="C109" s="43"/>
      <c r="D109" s="43"/>
      <c r="E109" s="37" t="s">
        <v>284</v>
      </c>
      <c r="F109" s="43"/>
      <c r="G109" s="43"/>
      <c r="H109" s="43"/>
      <c r="I109" s="43"/>
      <c r="J109" s="44"/>
    </row>
    <row r="110" spans="1:10" ht="15">
      <c r="A110" s="35" t="s">
        <v>65</v>
      </c>
      <c r="B110" s="42"/>
      <c r="C110" s="43"/>
      <c r="D110" s="43"/>
      <c r="E110" s="45" t="s">
        <v>462</v>
      </c>
      <c r="F110" s="43"/>
      <c r="G110" s="43"/>
      <c r="H110" s="43"/>
      <c r="I110" s="43"/>
      <c r="J110" s="44"/>
    </row>
    <row r="111" spans="1:10" ht="43.2">
      <c r="A111" s="35" t="s">
        <v>67</v>
      </c>
      <c r="B111" s="47"/>
      <c r="C111" s="48"/>
      <c r="D111" s="48"/>
      <c r="E111" s="37" t="s">
        <v>286</v>
      </c>
      <c r="F111" s="48"/>
      <c r="G111" s="48"/>
      <c r="H111" s="48"/>
      <c r="I111" s="48"/>
      <c r="J111"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pageSetUpPr fitToPage="1"/>
  </sheetPr>
  <dimension ref="A1:P12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23</v>
      </c>
      <c r="I3" s="23">
        <f>SUMIFS(I8:I123,A8:A123,"SD")</f>
        <v>0</v>
      </c>
      <c r="J3" s="17"/>
      <c r="O3">
        <v>0</v>
      </c>
      <c r="P3">
        <v>2</v>
      </c>
    </row>
    <row r="4" spans="1:16" ht="15">
      <c r="A4" s="3" t="s">
        <v>42</v>
      </c>
      <c r="B4" s="18" t="s">
        <v>43</v>
      </c>
      <c r="C4" s="19" t="s">
        <v>23</v>
      </c>
      <c r="D4" s="20"/>
      <c r="E4" s="21" t="s">
        <v>24</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SUMIFS(I9:I24,A9:A24,"P")</f>
        <v>0</v>
      </c>
      <c r="J8" s="34"/>
    </row>
    <row r="9" spans="1:16" ht="15">
      <c r="A9" s="35" t="s">
        <v>58</v>
      </c>
      <c r="B9" s="35">
        <v>2</v>
      </c>
      <c r="C9" s="36" t="s">
        <v>330</v>
      </c>
      <c r="D9" s="35" t="s">
        <v>68</v>
      </c>
      <c r="E9" s="37" t="s">
        <v>331</v>
      </c>
      <c r="F9" s="38" t="s">
        <v>109</v>
      </c>
      <c r="G9" s="39">
        <v>412.848</v>
      </c>
      <c r="H9" s="40">
        <v>0</v>
      </c>
      <c r="I9" s="40">
        <f>ROUND(G9*H9,P4)</f>
        <v>0</v>
      </c>
      <c r="J9" s="35"/>
      <c r="O9" s="41">
        <f>I9*0.21</f>
        <v>0</v>
      </c>
      <c r="P9">
        <v>3</v>
      </c>
    </row>
    <row r="10" spans="1:10" ht="15">
      <c r="A10" s="35" t="s">
        <v>63</v>
      </c>
      <c r="B10" s="42"/>
      <c r="C10" s="43"/>
      <c r="D10" s="43"/>
      <c r="E10" s="37" t="s">
        <v>332</v>
      </c>
      <c r="F10" s="43"/>
      <c r="G10" s="43"/>
      <c r="H10" s="43"/>
      <c r="I10" s="43"/>
      <c r="J10" s="44"/>
    </row>
    <row r="11" spans="1:10" ht="28.8">
      <c r="A11" s="35" t="s">
        <v>65</v>
      </c>
      <c r="B11" s="42"/>
      <c r="C11" s="43"/>
      <c r="D11" s="43"/>
      <c r="E11" s="45" t="s">
        <v>463</v>
      </c>
      <c r="F11" s="43"/>
      <c r="G11" s="43"/>
      <c r="H11" s="43"/>
      <c r="I11" s="43"/>
      <c r="J11" s="44"/>
    </row>
    <row r="12" spans="1:10" ht="28.8">
      <c r="A12" s="35" t="s">
        <v>67</v>
      </c>
      <c r="B12" s="42"/>
      <c r="C12" s="43"/>
      <c r="D12" s="43"/>
      <c r="E12" s="37" t="s">
        <v>111</v>
      </c>
      <c r="F12" s="43"/>
      <c r="G12" s="43"/>
      <c r="H12" s="43"/>
      <c r="I12" s="43"/>
      <c r="J12" s="44"/>
    </row>
    <row r="13" spans="1:16" ht="28.8">
      <c r="A13" s="35" t="s">
        <v>58</v>
      </c>
      <c r="B13" s="35">
        <v>34</v>
      </c>
      <c r="C13" s="36" t="s">
        <v>142</v>
      </c>
      <c r="D13" s="35" t="s">
        <v>68</v>
      </c>
      <c r="E13" s="37" t="s">
        <v>143</v>
      </c>
      <c r="F13" s="38" t="s">
        <v>109</v>
      </c>
      <c r="G13" s="39">
        <v>60.8</v>
      </c>
      <c r="H13" s="40">
        <v>0</v>
      </c>
      <c r="I13" s="40">
        <f>ROUND(G13*H13,P4)</f>
        <v>0</v>
      </c>
      <c r="J13" s="35"/>
      <c r="O13" s="41">
        <f>I13*0.21</f>
        <v>0</v>
      </c>
      <c r="P13">
        <v>3</v>
      </c>
    </row>
    <row r="14" spans="1:10" ht="15">
      <c r="A14" s="35" t="s">
        <v>63</v>
      </c>
      <c r="B14" s="42"/>
      <c r="C14" s="43"/>
      <c r="D14" s="43"/>
      <c r="E14" s="46"/>
      <c r="F14" s="43"/>
      <c r="G14" s="43"/>
      <c r="H14" s="43"/>
      <c r="I14" s="43"/>
      <c r="J14" s="44"/>
    </row>
    <row r="15" spans="1:10" ht="15">
      <c r="A15" s="35" t="s">
        <v>65</v>
      </c>
      <c r="B15" s="42"/>
      <c r="C15" s="43"/>
      <c r="D15" s="43"/>
      <c r="E15" s="45" t="s">
        <v>464</v>
      </c>
      <c r="F15" s="43"/>
      <c r="G15" s="43"/>
      <c r="H15" s="43"/>
      <c r="I15" s="43"/>
      <c r="J15" s="44"/>
    </row>
    <row r="16" spans="1:10" ht="158.4">
      <c r="A16" s="35" t="s">
        <v>67</v>
      </c>
      <c r="B16" s="42"/>
      <c r="C16" s="43"/>
      <c r="D16" s="43"/>
      <c r="E16" s="37" t="s">
        <v>145</v>
      </c>
      <c r="F16" s="43"/>
      <c r="G16" s="43"/>
      <c r="H16" s="43"/>
      <c r="I16" s="43"/>
      <c r="J16" s="44"/>
    </row>
    <row r="17" spans="1:16" ht="28.8">
      <c r="A17" s="35" t="s">
        <v>58</v>
      </c>
      <c r="B17" s="35">
        <v>37</v>
      </c>
      <c r="C17" s="36" t="s">
        <v>146</v>
      </c>
      <c r="D17" s="35" t="s">
        <v>68</v>
      </c>
      <c r="E17" s="37" t="s">
        <v>147</v>
      </c>
      <c r="F17" s="38" t="s">
        <v>109</v>
      </c>
      <c r="G17" s="39">
        <v>49.02</v>
      </c>
      <c r="H17" s="40">
        <v>0</v>
      </c>
      <c r="I17" s="40">
        <f>ROUND(G17*H17,P4)</f>
        <v>0</v>
      </c>
      <c r="J17" s="35"/>
      <c r="O17" s="41">
        <f>I17*0.21</f>
        <v>0</v>
      </c>
      <c r="P17">
        <v>3</v>
      </c>
    </row>
    <row r="18" spans="1:10" ht="15">
      <c r="A18" s="35" t="s">
        <v>63</v>
      </c>
      <c r="B18" s="42"/>
      <c r="C18" s="43"/>
      <c r="D18" s="43"/>
      <c r="E18" s="37" t="s">
        <v>148</v>
      </c>
      <c r="F18" s="43"/>
      <c r="G18" s="43"/>
      <c r="H18" s="43"/>
      <c r="I18" s="43"/>
      <c r="J18" s="44"/>
    </row>
    <row r="19" spans="1:10" ht="15">
      <c r="A19" s="35" t="s">
        <v>65</v>
      </c>
      <c r="B19" s="42"/>
      <c r="C19" s="43"/>
      <c r="D19" s="43"/>
      <c r="E19" s="45" t="s">
        <v>465</v>
      </c>
      <c r="F19" s="43"/>
      <c r="G19" s="43"/>
      <c r="H19" s="43"/>
      <c r="I19" s="43"/>
      <c r="J19" s="44"/>
    </row>
    <row r="20" spans="1:10" ht="158.4">
      <c r="A20" s="35" t="s">
        <v>67</v>
      </c>
      <c r="B20" s="42"/>
      <c r="C20" s="43"/>
      <c r="D20" s="43"/>
      <c r="E20" s="37" t="s">
        <v>145</v>
      </c>
      <c r="F20" s="43"/>
      <c r="G20" s="43"/>
      <c r="H20" s="43"/>
      <c r="I20" s="43"/>
      <c r="J20" s="44"/>
    </row>
    <row r="21" spans="1:16" ht="28.8">
      <c r="A21" s="35" t="s">
        <v>58</v>
      </c>
      <c r="B21" s="35">
        <v>35</v>
      </c>
      <c r="C21" s="36" t="s">
        <v>154</v>
      </c>
      <c r="D21" s="35" t="s">
        <v>68</v>
      </c>
      <c r="E21" s="37" t="s">
        <v>155</v>
      </c>
      <c r="F21" s="38" t="s">
        <v>109</v>
      </c>
      <c r="G21" s="39">
        <v>366.323</v>
      </c>
      <c r="H21" s="40">
        <v>0</v>
      </c>
      <c r="I21" s="40">
        <f>ROUND(G21*H21,P4)</f>
        <v>0</v>
      </c>
      <c r="J21" s="35"/>
      <c r="O21" s="41">
        <f>I21*0.21</f>
        <v>0</v>
      </c>
      <c r="P21">
        <v>3</v>
      </c>
    </row>
    <row r="22" spans="1:10" ht="43.2">
      <c r="A22" s="35" t="s">
        <v>63</v>
      </c>
      <c r="B22" s="42"/>
      <c r="C22" s="43"/>
      <c r="D22" s="43"/>
      <c r="E22" s="37" t="s">
        <v>466</v>
      </c>
      <c r="F22" s="43"/>
      <c r="G22" s="43"/>
      <c r="H22" s="43"/>
      <c r="I22" s="43"/>
      <c r="J22" s="44"/>
    </row>
    <row r="23" spans="1:10" ht="72">
      <c r="A23" s="35" t="s">
        <v>65</v>
      </c>
      <c r="B23" s="42"/>
      <c r="C23" s="43"/>
      <c r="D23" s="43"/>
      <c r="E23" s="45" t="s">
        <v>467</v>
      </c>
      <c r="F23" s="43"/>
      <c r="G23" s="43"/>
      <c r="H23" s="43"/>
      <c r="I23" s="43"/>
      <c r="J23" s="44"/>
    </row>
    <row r="24" spans="1:10" ht="158.4">
      <c r="A24" s="35" t="s">
        <v>67</v>
      </c>
      <c r="B24" s="42"/>
      <c r="C24" s="43"/>
      <c r="D24" s="43"/>
      <c r="E24" s="37" t="s">
        <v>145</v>
      </c>
      <c r="F24" s="43"/>
      <c r="G24" s="43"/>
      <c r="H24" s="43"/>
      <c r="I24" s="43"/>
      <c r="J24" s="44"/>
    </row>
    <row r="25" spans="1:10" ht="15">
      <c r="A25" s="29" t="s">
        <v>55</v>
      </c>
      <c r="B25" s="30"/>
      <c r="C25" s="31" t="s">
        <v>112</v>
      </c>
      <c r="D25" s="32"/>
      <c r="E25" s="29" t="s">
        <v>113</v>
      </c>
      <c r="F25" s="32"/>
      <c r="G25" s="32"/>
      <c r="H25" s="32"/>
      <c r="I25" s="33">
        <f>SUMIFS(I26:I73,A26:A73,"P")</f>
        <v>0</v>
      </c>
      <c r="J25" s="34"/>
    </row>
    <row r="26" spans="1:16" ht="28.8">
      <c r="A26" s="35" t="s">
        <v>58</v>
      </c>
      <c r="B26" s="35">
        <v>3</v>
      </c>
      <c r="C26" s="36" t="s">
        <v>158</v>
      </c>
      <c r="D26" s="35" t="s">
        <v>68</v>
      </c>
      <c r="E26" s="37" t="s">
        <v>159</v>
      </c>
      <c r="F26" s="38" t="s">
        <v>139</v>
      </c>
      <c r="G26" s="39">
        <v>120.6</v>
      </c>
      <c r="H26" s="40">
        <v>0</v>
      </c>
      <c r="I26" s="40">
        <f>ROUND(G26*H26,P4)</f>
        <v>0</v>
      </c>
      <c r="J26" s="35"/>
      <c r="O26" s="41">
        <f>I26*0.21</f>
        <v>0</v>
      </c>
      <c r="P26">
        <v>3</v>
      </c>
    </row>
    <row r="27" spans="1:10" ht="15">
      <c r="A27" s="35" t="s">
        <v>63</v>
      </c>
      <c r="B27" s="42"/>
      <c r="C27" s="43"/>
      <c r="D27" s="43"/>
      <c r="E27" s="37" t="s">
        <v>338</v>
      </c>
      <c r="F27" s="43"/>
      <c r="G27" s="43"/>
      <c r="H27" s="43"/>
      <c r="I27" s="43"/>
      <c r="J27" s="44"/>
    </row>
    <row r="28" spans="1:10" ht="15">
      <c r="A28" s="35" t="s">
        <v>65</v>
      </c>
      <c r="B28" s="42"/>
      <c r="C28" s="43"/>
      <c r="D28" s="43"/>
      <c r="E28" s="45" t="s">
        <v>468</v>
      </c>
      <c r="F28" s="43"/>
      <c r="G28" s="43"/>
      <c r="H28" s="43"/>
      <c r="I28" s="43"/>
      <c r="J28" s="44"/>
    </row>
    <row r="29" spans="1:10" ht="72">
      <c r="A29" s="35" t="s">
        <v>67</v>
      </c>
      <c r="B29" s="42"/>
      <c r="C29" s="43"/>
      <c r="D29" s="43"/>
      <c r="E29" s="37" t="s">
        <v>161</v>
      </c>
      <c r="F29" s="43"/>
      <c r="G29" s="43"/>
      <c r="H29" s="43"/>
      <c r="I29" s="43"/>
      <c r="J29" s="44"/>
    </row>
    <row r="30" spans="1:16" ht="15">
      <c r="A30" s="35" t="s">
        <v>58</v>
      </c>
      <c r="B30" s="35">
        <v>4</v>
      </c>
      <c r="C30" s="36" t="s">
        <v>162</v>
      </c>
      <c r="D30" s="35" t="s">
        <v>68</v>
      </c>
      <c r="E30" s="37" t="s">
        <v>163</v>
      </c>
      <c r="F30" s="38" t="s">
        <v>116</v>
      </c>
      <c r="G30" s="39">
        <v>3318</v>
      </c>
      <c r="H30" s="40">
        <v>0</v>
      </c>
      <c r="I30" s="40">
        <f>ROUND(G30*H30,P4)</f>
        <v>0</v>
      </c>
      <c r="J30" s="35"/>
      <c r="O30" s="41">
        <f>I30*0.21</f>
        <v>0</v>
      </c>
      <c r="P30">
        <v>3</v>
      </c>
    </row>
    <row r="31" spans="1:10" ht="15">
      <c r="A31" s="35" t="s">
        <v>63</v>
      </c>
      <c r="B31" s="42"/>
      <c r="C31" s="43"/>
      <c r="D31" s="43"/>
      <c r="E31" s="37" t="s">
        <v>469</v>
      </c>
      <c r="F31" s="43"/>
      <c r="G31" s="43"/>
      <c r="H31" s="43"/>
      <c r="I31" s="43"/>
      <c r="J31" s="44"/>
    </row>
    <row r="32" spans="1:10" ht="28.8">
      <c r="A32" s="35" t="s">
        <v>65</v>
      </c>
      <c r="B32" s="42"/>
      <c r="C32" s="43"/>
      <c r="D32" s="43"/>
      <c r="E32" s="45" t="s">
        <v>470</v>
      </c>
      <c r="F32" s="43"/>
      <c r="G32" s="43"/>
      <c r="H32" s="43"/>
      <c r="I32" s="43"/>
      <c r="J32" s="44"/>
    </row>
    <row r="33" spans="1:10" ht="15">
      <c r="A33" s="35" t="s">
        <v>67</v>
      </c>
      <c r="B33" s="42"/>
      <c r="C33" s="43"/>
      <c r="D33" s="43"/>
      <c r="E33" s="37" t="s">
        <v>166</v>
      </c>
      <c r="F33" s="43"/>
      <c r="G33" s="43"/>
      <c r="H33" s="43"/>
      <c r="I33" s="43"/>
      <c r="J33" s="44"/>
    </row>
    <row r="34" spans="1:16" ht="15">
      <c r="A34" s="35" t="s">
        <v>58</v>
      </c>
      <c r="B34" s="35">
        <v>5</v>
      </c>
      <c r="C34" s="36" t="s">
        <v>344</v>
      </c>
      <c r="D34" s="35" t="s">
        <v>68</v>
      </c>
      <c r="E34" s="37" t="s">
        <v>345</v>
      </c>
      <c r="F34" s="38" t="s">
        <v>139</v>
      </c>
      <c r="G34" s="39">
        <v>172.02</v>
      </c>
      <c r="H34" s="40">
        <v>0</v>
      </c>
      <c r="I34" s="40">
        <f>ROUND(G34*H34,P4)</f>
        <v>0</v>
      </c>
      <c r="J34" s="35"/>
      <c r="O34" s="41">
        <f>I34*0.21</f>
        <v>0</v>
      </c>
      <c r="P34">
        <v>3</v>
      </c>
    </row>
    <row r="35" spans="1:10" ht="43.2">
      <c r="A35" s="35" t="s">
        <v>63</v>
      </c>
      <c r="B35" s="42"/>
      <c r="C35" s="43"/>
      <c r="D35" s="43"/>
      <c r="E35" s="37" t="s">
        <v>471</v>
      </c>
      <c r="F35" s="43"/>
      <c r="G35" s="43"/>
      <c r="H35" s="43"/>
      <c r="I35" s="43"/>
      <c r="J35" s="44"/>
    </row>
    <row r="36" spans="1:10" ht="28.8">
      <c r="A36" s="35" t="s">
        <v>65</v>
      </c>
      <c r="B36" s="42"/>
      <c r="C36" s="43"/>
      <c r="D36" s="43"/>
      <c r="E36" s="45" t="s">
        <v>472</v>
      </c>
      <c r="F36" s="43"/>
      <c r="G36" s="43"/>
      <c r="H36" s="43"/>
      <c r="I36" s="43"/>
      <c r="J36" s="44"/>
    </row>
    <row r="37" spans="1:10" ht="72">
      <c r="A37" s="35" t="s">
        <v>67</v>
      </c>
      <c r="B37" s="42"/>
      <c r="C37" s="43"/>
      <c r="D37" s="43"/>
      <c r="E37" s="37" t="s">
        <v>161</v>
      </c>
      <c r="F37" s="43"/>
      <c r="G37" s="43"/>
      <c r="H37" s="43"/>
      <c r="I37" s="43"/>
      <c r="J37" s="44"/>
    </row>
    <row r="38" spans="1:16" ht="15">
      <c r="A38" s="35" t="s">
        <v>58</v>
      </c>
      <c r="B38" s="35">
        <v>36</v>
      </c>
      <c r="C38" s="36" t="s">
        <v>172</v>
      </c>
      <c r="D38" s="35" t="s">
        <v>68</v>
      </c>
      <c r="E38" s="37" t="s">
        <v>173</v>
      </c>
      <c r="F38" s="38" t="s">
        <v>139</v>
      </c>
      <c r="G38" s="39">
        <v>25.8</v>
      </c>
      <c r="H38" s="40">
        <v>0</v>
      </c>
      <c r="I38" s="40">
        <f>ROUND(G38*H38,P4)</f>
        <v>0</v>
      </c>
      <c r="J38" s="35"/>
      <c r="O38" s="41">
        <f>I38*0.21</f>
        <v>0</v>
      </c>
      <c r="P38">
        <v>3</v>
      </c>
    </row>
    <row r="39" spans="1:10" ht="15">
      <c r="A39" s="35" t="s">
        <v>63</v>
      </c>
      <c r="B39" s="42"/>
      <c r="C39" s="43"/>
      <c r="D39" s="43"/>
      <c r="E39" s="37" t="s">
        <v>174</v>
      </c>
      <c r="F39" s="43"/>
      <c r="G39" s="43"/>
      <c r="H39" s="43"/>
      <c r="I39" s="43"/>
      <c r="J39" s="44"/>
    </row>
    <row r="40" spans="1:10" ht="15">
      <c r="A40" s="35" t="s">
        <v>65</v>
      </c>
      <c r="B40" s="42"/>
      <c r="C40" s="43"/>
      <c r="D40" s="43"/>
      <c r="E40" s="45" t="s">
        <v>473</v>
      </c>
      <c r="F40" s="43"/>
      <c r="G40" s="43"/>
      <c r="H40" s="43"/>
      <c r="I40" s="43"/>
      <c r="J40" s="44"/>
    </row>
    <row r="41" spans="1:10" ht="409.5">
      <c r="A41" s="35" t="s">
        <v>67</v>
      </c>
      <c r="B41" s="42"/>
      <c r="C41" s="43"/>
      <c r="D41" s="43"/>
      <c r="E41" s="37" t="s">
        <v>176</v>
      </c>
      <c r="F41" s="43"/>
      <c r="G41" s="43"/>
      <c r="H41" s="43"/>
      <c r="I41" s="43"/>
      <c r="J41" s="44"/>
    </row>
    <row r="42" spans="1:16" ht="15">
      <c r="A42" s="35" t="s">
        <v>58</v>
      </c>
      <c r="B42" s="35">
        <v>31</v>
      </c>
      <c r="C42" s="36" t="s">
        <v>177</v>
      </c>
      <c r="D42" s="35" t="s">
        <v>68</v>
      </c>
      <c r="E42" s="37" t="s">
        <v>178</v>
      </c>
      <c r="F42" s="38" t="s">
        <v>139</v>
      </c>
      <c r="G42" s="39">
        <v>71.675</v>
      </c>
      <c r="H42" s="40">
        <v>0</v>
      </c>
      <c r="I42" s="40">
        <f>ROUND(G42*H42,P4)</f>
        <v>0</v>
      </c>
      <c r="J42" s="35"/>
      <c r="O42" s="41">
        <f>I42*0.21</f>
        <v>0</v>
      </c>
      <c r="P42">
        <v>3</v>
      </c>
    </row>
    <row r="43" spans="1:10" ht="172.8">
      <c r="A43" s="35" t="s">
        <v>63</v>
      </c>
      <c r="B43" s="42"/>
      <c r="C43" s="43"/>
      <c r="D43" s="43"/>
      <c r="E43" s="37" t="s">
        <v>302</v>
      </c>
      <c r="F43" s="43"/>
      <c r="G43" s="43"/>
      <c r="H43" s="43"/>
      <c r="I43" s="43"/>
      <c r="J43" s="44"/>
    </row>
    <row r="44" spans="1:10" ht="15">
      <c r="A44" s="35" t="s">
        <v>65</v>
      </c>
      <c r="B44" s="42"/>
      <c r="C44" s="43"/>
      <c r="D44" s="43"/>
      <c r="E44" s="45" t="s">
        <v>474</v>
      </c>
      <c r="F44" s="43"/>
      <c r="G44" s="43"/>
      <c r="H44" s="43"/>
      <c r="I44" s="43"/>
      <c r="J44" s="44"/>
    </row>
    <row r="45" spans="1:10" ht="409.5">
      <c r="A45" s="35" t="s">
        <v>67</v>
      </c>
      <c r="B45" s="42"/>
      <c r="C45" s="43"/>
      <c r="D45" s="43"/>
      <c r="E45" s="37" t="s">
        <v>181</v>
      </c>
      <c r="F45" s="43"/>
      <c r="G45" s="43"/>
      <c r="H45" s="43"/>
      <c r="I45" s="43"/>
      <c r="J45" s="44"/>
    </row>
    <row r="46" spans="1:16" ht="15">
      <c r="A46" s="35" t="s">
        <v>58</v>
      </c>
      <c r="B46" s="35">
        <v>9</v>
      </c>
      <c r="C46" s="36" t="s">
        <v>191</v>
      </c>
      <c r="D46" s="35" t="s">
        <v>68</v>
      </c>
      <c r="E46" s="37" t="s">
        <v>192</v>
      </c>
      <c r="F46" s="38" t="s">
        <v>193</v>
      </c>
      <c r="G46" s="39">
        <v>20</v>
      </c>
      <c r="H46" s="40">
        <v>0</v>
      </c>
      <c r="I46" s="40">
        <f>ROUND(G46*H46,P4)</f>
        <v>0</v>
      </c>
      <c r="J46" s="35"/>
      <c r="O46" s="41">
        <f>I46*0.21</f>
        <v>0</v>
      </c>
      <c r="P46">
        <v>3</v>
      </c>
    </row>
    <row r="47" spans="1:10" ht="15">
      <c r="A47" s="35" t="s">
        <v>63</v>
      </c>
      <c r="B47" s="42"/>
      <c r="C47" s="43"/>
      <c r="D47" s="43"/>
      <c r="E47" s="37" t="s">
        <v>475</v>
      </c>
      <c r="F47" s="43"/>
      <c r="G47" s="43"/>
      <c r="H47" s="43"/>
      <c r="I47" s="43"/>
      <c r="J47" s="44"/>
    </row>
    <row r="48" spans="1:10" ht="15">
      <c r="A48" s="35" t="s">
        <v>65</v>
      </c>
      <c r="B48" s="42"/>
      <c r="C48" s="43"/>
      <c r="D48" s="43"/>
      <c r="E48" s="45" t="s">
        <v>476</v>
      </c>
      <c r="F48" s="43"/>
      <c r="G48" s="43"/>
      <c r="H48" s="43"/>
      <c r="I48" s="43"/>
      <c r="J48" s="44"/>
    </row>
    <row r="49" spans="1:10" ht="86.4">
      <c r="A49" s="35" t="s">
        <v>67</v>
      </c>
      <c r="B49" s="42"/>
      <c r="C49" s="43"/>
      <c r="D49" s="43"/>
      <c r="E49" s="37" t="s">
        <v>190</v>
      </c>
      <c r="F49" s="43"/>
      <c r="G49" s="43"/>
      <c r="H49" s="43"/>
      <c r="I49" s="43"/>
      <c r="J49" s="44"/>
    </row>
    <row r="50" spans="1:16" ht="15">
      <c r="A50" s="35" t="s">
        <v>58</v>
      </c>
      <c r="B50" s="35">
        <v>38</v>
      </c>
      <c r="C50" s="36" t="s">
        <v>196</v>
      </c>
      <c r="D50" s="35" t="s">
        <v>68</v>
      </c>
      <c r="E50" s="37" t="s">
        <v>197</v>
      </c>
      <c r="F50" s="38" t="s">
        <v>139</v>
      </c>
      <c r="G50" s="39">
        <v>32</v>
      </c>
      <c r="H50" s="40">
        <v>0</v>
      </c>
      <c r="I50" s="40">
        <f>ROUND(G50*H50,P4)</f>
        <v>0</v>
      </c>
      <c r="J50" s="35"/>
      <c r="O50" s="41">
        <f>I50*0.21</f>
        <v>0</v>
      </c>
      <c r="P50">
        <v>3</v>
      </c>
    </row>
    <row r="51" spans="1:10" ht="15">
      <c r="A51" s="35" t="s">
        <v>63</v>
      </c>
      <c r="B51" s="42"/>
      <c r="C51" s="43"/>
      <c r="D51" s="43"/>
      <c r="E51" s="46"/>
      <c r="F51" s="43"/>
      <c r="G51" s="43"/>
      <c r="H51" s="43"/>
      <c r="I51" s="43"/>
      <c r="J51" s="44"/>
    </row>
    <row r="52" spans="1:10" ht="43.2">
      <c r="A52" s="35" t="s">
        <v>65</v>
      </c>
      <c r="B52" s="42"/>
      <c r="C52" s="43"/>
      <c r="D52" s="43"/>
      <c r="E52" s="45" t="s">
        <v>477</v>
      </c>
      <c r="F52" s="43"/>
      <c r="G52" s="43"/>
      <c r="H52" s="43"/>
      <c r="I52" s="43"/>
      <c r="J52" s="44"/>
    </row>
    <row r="53" spans="1:10" ht="374.4">
      <c r="A53" s="35" t="s">
        <v>67</v>
      </c>
      <c r="B53" s="42"/>
      <c r="C53" s="43"/>
      <c r="D53" s="43"/>
      <c r="E53" s="37" t="s">
        <v>199</v>
      </c>
      <c r="F53" s="43"/>
      <c r="G53" s="43"/>
      <c r="H53" s="43"/>
      <c r="I53" s="43"/>
      <c r="J53" s="44"/>
    </row>
    <row r="54" spans="1:16" ht="15">
      <c r="A54" s="35" t="s">
        <v>58</v>
      </c>
      <c r="B54" s="35">
        <v>33</v>
      </c>
      <c r="C54" s="36" t="s">
        <v>200</v>
      </c>
      <c r="D54" s="35" t="s">
        <v>68</v>
      </c>
      <c r="E54" s="37" t="s">
        <v>201</v>
      </c>
      <c r="F54" s="38" t="s">
        <v>139</v>
      </c>
      <c r="G54" s="39">
        <v>71.675</v>
      </c>
      <c r="H54" s="40">
        <v>0</v>
      </c>
      <c r="I54" s="40">
        <f>ROUND(G54*H54,P4)</f>
        <v>0</v>
      </c>
      <c r="J54" s="35"/>
      <c r="O54" s="41">
        <f>I54*0.21</f>
        <v>0</v>
      </c>
      <c r="P54">
        <v>3</v>
      </c>
    </row>
    <row r="55" spans="1:10" ht="57.6">
      <c r="A55" s="35" t="s">
        <v>63</v>
      </c>
      <c r="B55" s="42"/>
      <c r="C55" s="43"/>
      <c r="D55" s="43"/>
      <c r="E55" s="37" t="s">
        <v>308</v>
      </c>
      <c r="F55" s="43"/>
      <c r="G55" s="43"/>
      <c r="H55" s="43"/>
      <c r="I55" s="43"/>
      <c r="J55" s="44"/>
    </row>
    <row r="56" spans="1:10" ht="15">
      <c r="A56" s="35" t="s">
        <v>65</v>
      </c>
      <c r="B56" s="42"/>
      <c r="C56" s="43"/>
      <c r="D56" s="43"/>
      <c r="E56" s="45" t="s">
        <v>478</v>
      </c>
      <c r="F56" s="43"/>
      <c r="G56" s="43"/>
      <c r="H56" s="43"/>
      <c r="I56" s="43"/>
      <c r="J56" s="44"/>
    </row>
    <row r="57" spans="1:10" ht="216">
      <c r="A57" s="35" t="s">
        <v>67</v>
      </c>
      <c r="B57" s="42"/>
      <c r="C57" s="43"/>
      <c r="D57" s="43"/>
      <c r="E57" s="37" t="s">
        <v>204</v>
      </c>
      <c r="F57" s="43"/>
      <c r="G57" s="43"/>
      <c r="H57" s="43"/>
      <c r="I57" s="43"/>
      <c r="J57" s="44"/>
    </row>
    <row r="58" spans="1:16" ht="15">
      <c r="A58" s="35" t="s">
        <v>58</v>
      </c>
      <c r="B58" s="35">
        <v>32</v>
      </c>
      <c r="C58" s="36" t="s">
        <v>205</v>
      </c>
      <c r="D58" s="35"/>
      <c r="E58" s="37" t="s">
        <v>206</v>
      </c>
      <c r="F58" s="38" t="s">
        <v>139</v>
      </c>
      <c r="G58" s="39">
        <v>71.675</v>
      </c>
      <c r="H58" s="40">
        <v>0</v>
      </c>
      <c r="I58" s="40">
        <f>ROUND(G58*H58,P4)</f>
        <v>0</v>
      </c>
      <c r="J58" s="35"/>
      <c r="O58" s="41">
        <f>I58*0.21</f>
        <v>0</v>
      </c>
      <c r="P58">
        <v>3</v>
      </c>
    </row>
    <row r="59" spans="1:10" ht="144">
      <c r="A59" s="35" t="s">
        <v>63</v>
      </c>
      <c r="B59" s="42"/>
      <c r="C59" s="43"/>
      <c r="D59" s="43"/>
      <c r="E59" s="37" t="s">
        <v>310</v>
      </c>
      <c r="F59" s="43"/>
      <c r="G59" s="43"/>
      <c r="H59" s="43"/>
      <c r="I59" s="43"/>
      <c r="J59" s="44"/>
    </row>
    <row r="60" spans="1:10" ht="15">
      <c r="A60" s="35" t="s">
        <v>65</v>
      </c>
      <c r="B60" s="42"/>
      <c r="C60" s="43"/>
      <c r="D60" s="43"/>
      <c r="E60" s="45" t="s">
        <v>474</v>
      </c>
      <c r="F60" s="43"/>
      <c r="G60" s="43"/>
      <c r="H60" s="43"/>
      <c r="I60" s="43"/>
      <c r="J60" s="44"/>
    </row>
    <row r="61" spans="1:10" ht="331.2">
      <c r="A61" s="35" t="s">
        <v>67</v>
      </c>
      <c r="B61" s="42"/>
      <c r="C61" s="43"/>
      <c r="D61" s="43"/>
      <c r="E61" s="37" t="s">
        <v>208</v>
      </c>
      <c r="F61" s="43"/>
      <c r="G61" s="43"/>
      <c r="H61" s="43"/>
      <c r="I61" s="43"/>
      <c r="J61" s="44"/>
    </row>
    <row r="62" spans="1:16" ht="15">
      <c r="A62" s="35" t="s">
        <v>58</v>
      </c>
      <c r="B62" s="35">
        <v>11</v>
      </c>
      <c r="C62" s="36" t="s">
        <v>209</v>
      </c>
      <c r="D62" s="35" t="s">
        <v>68</v>
      </c>
      <c r="E62" s="37" t="s">
        <v>210</v>
      </c>
      <c r="F62" s="38" t="s">
        <v>139</v>
      </c>
      <c r="G62" s="39">
        <v>105</v>
      </c>
      <c r="H62" s="40">
        <v>0</v>
      </c>
      <c r="I62" s="40">
        <f>ROUND(G62*H62,P4)</f>
        <v>0</v>
      </c>
      <c r="J62" s="35"/>
      <c r="O62" s="41">
        <f>I62*0.21</f>
        <v>0</v>
      </c>
      <c r="P62">
        <v>3</v>
      </c>
    </row>
    <row r="63" spans="1:10" ht="15">
      <c r="A63" s="35" t="s">
        <v>63</v>
      </c>
      <c r="B63" s="42"/>
      <c r="C63" s="43"/>
      <c r="D63" s="43"/>
      <c r="E63" s="46"/>
      <c r="F63" s="43"/>
      <c r="G63" s="43"/>
      <c r="H63" s="43"/>
      <c r="I63" s="43"/>
      <c r="J63" s="44"/>
    </row>
    <row r="64" spans="1:10" ht="28.8">
      <c r="A64" s="35" t="s">
        <v>65</v>
      </c>
      <c r="B64" s="42"/>
      <c r="C64" s="43"/>
      <c r="D64" s="43"/>
      <c r="E64" s="45" t="s">
        <v>479</v>
      </c>
      <c r="F64" s="43"/>
      <c r="G64" s="43"/>
      <c r="H64" s="43"/>
      <c r="I64" s="43"/>
      <c r="J64" s="44"/>
    </row>
    <row r="65" spans="1:10" ht="288">
      <c r="A65" s="35" t="s">
        <v>67</v>
      </c>
      <c r="B65" s="42"/>
      <c r="C65" s="43"/>
      <c r="D65" s="43"/>
      <c r="E65" s="37" t="s">
        <v>213</v>
      </c>
      <c r="F65" s="43"/>
      <c r="G65" s="43"/>
      <c r="H65" s="43"/>
      <c r="I65" s="43"/>
      <c r="J65" s="44"/>
    </row>
    <row r="66" spans="1:16" ht="15">
      <c r="A66" s="35" t="s">
        <v>58</v>
      </c>
      <c r="B66" s="35">
        <v>12</v>
      </c>
      <c r="C66" s="36" t="s">
        <v>480</v>
      </c>
      <c r="D66" s="35" t="s">
        <v>68</v>
      </c>
      <c r="E66" s="37" t="s">
        <v>481</v>
      </c>
      <c r="F66" s="38" t="s">
        <v>139</v>
      </c>
      <c r="G66" s="39">
        <v>100</v>
      </c>
      <c r="H66" s="40">
        <v>0</v>
      </c>
      <c r="I66" s="40">
        <f>ROUND(G66*H66,P4)</f>
        <v>0</v>
      </c>
      <c r="J66" s="35"/>
      <c r="O66" s="41">
        <f>I66*0.21</f>
        <v>0</v>
      </c>
      <c r="P66">
        <v>3</v>
      </c>
    </row>
    <row r="67" spans="1:10" ht="15">
      <c r="A67" s="35" t="s">
        <v>63</v>
      </c>
      <c r="B67" s="42"/>
      <c r="C67" s="43"/>
      <c r="D67" s="43"/>
      <c r="E67" s="37" t="s">
        <v>311</v>
      </c>
      <c r="F67" s="43"/>
      <c r="G67" s="43"/>
      <c r="H67" s="43"/>
      <c r="I67" s="43"/>
      <c r="J67" s="44"/>
    </row>
    <row r="68" spans="1:10" ht="15">
      <c r="A68" s="35" t="s">
        <v>65</v>
      </c>
      <c r="B68" s="42"/>
      <c r="C68" s="43"/>
      <c r="D68" s="43"/>
      <c r="E68" s="45" t="s">
        <v>482</v>
      </c>
      <c r="F68" s="43"/>
      <c r="G68" s="43"/>
      <c r="H68" s="43"/>
      <c r="I68" s="43"/>
      <c r="J68" s="44"/>
    </row>
    <row r="69" spans="1:10" ht="288">
      <c r="A69" s="35" t="s">
        <v>67</v>
      </c>
      <c r="B69" s="42"/>
      <c r="C69" s="43"/>
      <c r="D69" s="43"/>
      <c r="E69" s="37" t="s">
        <v>483</v>
      </c>
      <c r="F69" s="43"/>
      <c r="G69" s="43"/>
      <c r="H69" s="43"/>
      <c r="I69" s="43"/>
      <c r="J69" s="44"/>
    </row>
    <row r="70" spans="1:16" ht="15">
      <c r="A70" s="35" t="s">
        <v>58</v>
      </c>
      <c r="B70" s="35">
        <v>14</v>
      </c>
      <c r="C70" s="36" t="s">
        <v>484</v>
      </c>
      <c r="D70" s="35" t="s">
        <v>68</v>
      </c>
      <c r="E70" s="37" t="s">
        <v>485</v>
      </c>
      <c r="F70" s="38" t="s">
        <v>116</v>
      </c>
      <c r="G70" s="39">
        <v>3000</v>
      </c>
      <c r="H70" s="40">
        <v>0</v>
      </c>
      <c r="I70" s="40">
        <f>ROUND(G70*H70,P4)</f>
        <v>0</v>
      </c>
      <c r="J70" s="35"/>
      <c r="O70" s="41">
        <f>I70*0.21</f>
        <v>0</v>
      </c>
      <c r="P70">
        <v>3</v>
      </c>
    </row>
    <row r="71" spans="1:10" ht="15">
      <c r="A71" s="35" t="s">
        <v>63</v>
      </c>
      <c r="B71" s="42"/>
      <c r="C71" s="43"/>
      <c r="D71" s="43"/>
      <c r="E71" s="46" t="s">
        <v>68</v>
      </c>
      <c r="F71" s="43"/>
      <c r="G71" s="43"/>
      <c r="H71" s="43"/>
      <c r="I71" s="43"/>
      <c r="J71" s="44"/>
    </row>
    <row r="72" spans="1:10" ht="15">
      <c r="A72" s="35" t="s">
        <v>65</v>
      </c>
      <c r="B72" s="42"/>
      <c r="C72" s="43"/>
      <c r="D72" s="43"/>
      <c r="E72" s="45" t="s">
        <v>486</v>
      </c>
      <c r="F72" s="43"/>
      <c r="G72" s="43"/>
      <c r="H72" s="43"/>
      <c r="I72" s="43"/>
      <c r="J72" s="44"/>
    </row>
    <row r="73" spans="1:10" ht="28.8">
      <c r="A73" s="35" t="s">
        <v>67</v>
      </c>
      <c r="B73" s="42"/>
      <c r="C73" s="43"/>
      <c r="D73" s="43"/>
      <c r="E73" s="37" t="s">
        <v>487</v>
      </c>
      <c r="F73" s="43"/>
      <c r="G73" s="43"/>
      <c r="H73" s="43"/>
      <c r="I73" s="43"/>
      <c r="J73" s="44"/>
    </row>
    <row r="74" spans="1:10" ht="15">
      <c r="A74" s="29" t="s">
        <v>55</v>
      </c>
      <c r="B74" s="30"/>
      <c r="C74" s="31" t="s">
        <v>228</v>
      </c>
      <c r="D74" s="32"/>
      <c r="E74" s="29" t="s">
        <v>229</v>
      </c>
      <c r="F74" s="32"/>
      <c r="G74" s="32"/>
      <c r="H74" s="32"/>
      <c r="I74" s="33">
        <f>SUMIFS(I75:I106,A75:A106,"P")</f>
        <v>0</v>
      </c>
      <c r="J74" s="34"/>
    </row>
    <row r="75" spans="1:16" ht="15">
      <c r="A75" s="35" t="s">
        <v>58</v>
      </c>
      <c r="B75" s="35">
        <v>18</v>
      </c>
      <c r="C75" s="36" t="s">
        <v>230</v>
      </c>
      <c r="D75" s="35" t="s">
        <v>68</v>
      </c>
      <c r="E75" s="37" t="s">
        <v>231</v>
      </c>
      <c r="F75" s="38" t="s">
        <v>116</v>
      </c>
      <c r="G75" s="39">
        <v>3318</v>
      </c>
      <c r="H75" s="40">
        <v>0</v>
      </c>
      <c r="I75" s="40">
        <f>ROUND(G75*H75,P4)</f>
        <v>0</v>
      </c>
      <c r="J75" s="35"/>
      <c r="O75" s="41">
        <f>I75*0.21</f>
        <v>0</v>
      </c>
      <c r="P75">
        <v>3</v>
      </c>
    </row>
    <row r="76" spans="1:10" ht="15">
      <c r="A76" s="35" t="s">
        <v>63</v>
      </c>
      <c r="B76" s="42"/>
      <c r="C76" s="43"/>
      <c r="D76" s="43"/>
      <c r="E76" s="37" t="s">
        <v>232</v>
      </c>
      <c r="F76" s="43"/>
      <c r="G76" s="43"/>
      <c r="H76" s="43"/>
      <c r="I76" s="43"/>
      <c r="J76" s="44"/>
    </row>
    <row r="77" spans="1:10" ht="28.8">
      <c r="A77" s="35" t="s">
        <v>65</v>
      </c>
      <c r="B77" s="42"/>
      <c r="C77" s="43"/>
      <c r="D77" s="43"/>
      <c r="E77" s="45" t="s">
        <v>488</v>
      </c>
      <c r="F77" s="43"/>
      <c r="G77" s="43"/>
      <c r="H77" s="43"/>
      <c r="I77" s="43"/>
      <c r="J77" s="44"/>
    </row>
    <row r="78" spans="1:10" ht="86.4">
      <c r="A78" s="35" t="s">
        <v>67</v>
      </c>
      <c r="B78" s="42"/>
      <c r="C78" s="43"/>
      <c r="D78" s="43"/>
      <c r="E78" s="37" t="s">
        <v>234</v>
      </c>
      <c r="F78" s="43"/>
      <c r="G78" s="43"/>
      <c r="H78" s="43"/>
      <c r="I78" s="43"/>
      <c r="J78" s="44"/>
    </row>
    <row r="79" spans="1:16" ht="15">
      <c r="A79" s="35" t="s">
        <v>58</v>
      </c>
      <c r="B79" s="35">
        <v>19</v>
      </c>
      <c r="C79" s="36" t="s">
        <v>235</v>
      </c>
      <c r="D79" s="35" t="s">
        <v>68</v>
      </c>
      <c r="E79" s="37" t="s">
        <v>236</v>
      </c>
      <c r="F79" s="38" t="s">
        <v>116</v>
      </c>
      <c r="G79" s="39">
        <v>603</v>
      </c>
      <c r="H79" s="40">
        <v>0</v>
      </c>
      <c r="I79" s="40">
        <f>ROUND(G79*H79,P4)</f>
        <v>0</v>
      </c>
      <c r="J79" s="35"/>
      <c r="O79" s="41">
        <f>I79*0.21</f>
        <v>0</v>
      </c>
      <c r="P79">
        <v>3</v>
      </c>
    </row>
    <row r="80" spans="1:10" ht="15">
      <c r="A80" s="35" t="s">
        <v>63</v>
      </c>
      <c r="B80" s="42"/>
      <c r="C80" s="43"/>
      <c r="D80" s="43"/>
      <c r="E80" s="46" t="s">
        <v>68</v>
      </c>
      <c r="F80" s="43"/>
      <c r="G80" s="43"/>
      <c r="H80" s="43"/>
      <c r="I80" s="43"/>
      <c r="J80" s="44"/>
    </row>
    <row r="81" spans="1:10" ht="28.8">
      <c r="A81" s="35" t="s">
        <v>65</v>
      </c>
      <c r="B81" s="42"/>
      <c r="C81" s="43"/>
      <c r="D81" s="43"/>
      <c r="E81" s="45" t="s">
        <v>489</v>
      </c>
      <c r="F81" s="43"/>
      <c r="G81" s="43"/>
      <c r="H81" s="43"/>
      <c r="I81" s="43"/>
      <c r="J81" s="44"/>
    </row>
    <row r="82" spans="1:10" ht="115.2">
      <c r="A82" s="35" t="s">
        <v>67</v>
      </c>
      <c r="B82" s="42"/>
      <c r="C82" s="43"/>
      <c r="D82" s="43"/>
      <c r="E82" s="37" t="s">
        <v>239</v>
      </c>
      <c r="F82" s="43"/>
      <c r="G82" s="43"/>
      <c r="H82" s="43"/>
      <c r="I82" s="43"/>
      <c r="J82" s="44"/>
    </row>
    <row r="83" spans="1:16" ht="15">
      <c r="A83" s="35" t="s">
        <v>58</v>
      </c>
      <c r="B83" s="35">
        <v>20</v>
      </c>
      <c r="C83" s="36" t="s">
        <v>240</v>
      </c>
      <c r="D83" s="35" t="s">
        <v>68</v>
      </c>
      <c r="E83" s="37" t="s">
        <v>241</v>
      </c>
      <c r="F83" s="38" t="s">
        <v>116</v>
      </c>
      <c r="G83" s="39">
        <v>3318</v>
      </c>
      <c r="H83" s="40">
        <v>0</v>
      </c>
      <c r="I83" s="40">
        <f>ROUND(G83*H83,P4)</f>
        <v>0</v>
      </c>
      <c r="J83" s="35"/>
      <c r="O83" s="41">
        <f>I83*0.21</f>
        <v>0</v>
      </c>
      <c r="P83">
        <v>3</v>
      </c>
    </row>
    <row r="84" spans="1:10" ht="15">
      <c r="A84" s="35" t="s">
        <v>63</v>
      </c>
      <c r="B84" s="42"/>
      <c r="C84" s="43"/>
      <c r="D84" s="43"/>
      <c r="E84" s="37" t="s">
        <v>242</v>
      </c>
      <c r="F84" s="43"/>
      <c r="G84" s="43"/>
      <c r="H84" s="43"/>
      <c r="I84" s="43"/>
      <c r="J84" s="44"/>
    </row>
    <row r="85" spans="1:10" ht="15">
      <c r="A85" s="35" t="s">
        <v>65</v>
      </c>
      <c r="B85" s="42"/>
      <c r="C85" s="43"/>
      <c r="D85" s="43"/>
      <c r="E85" s="45" t="s">
        <v>490</v>
      </c>
      <c r="F85" s="43"/>
      <c r="G85" s="43"/>
      <c r="H85" s="43"/>
      <c r="I85" s="43"/>
      <c r="J85" s="44"/>
    </row>
    <row r="86" spans="1:10" ht="72">
      <c r="A86" s="35" t="s">
        <v>67</v>
      </c>
      <c r="B86" s="42"/>
      <c r="C86" s="43"/>
      <c r="D86" s="43"/>
      <c r="E86" s="37" t="s">
        <v>244</v>
      </c>
      <c r="F86" s="43"/>
      <c r="G86" s="43"/>
      <c r="H86" s="43"/>
      <c r="I86" s="43"/>
      <c r="J86" s="44"/>
    </row>
    <row r="87" spans="1:16" ht="15">
      <c r="A87" s="35" t="s">
        <v>58</v>
      </c>
      <c r="B87" s="35">
        <v>21</v>
      </c>
      <c r="C87" s="36" t="s">
        <v>245</v>
      </c>
      <c r="D87" s="35" t="s">
        <v>68</v>
      </c>
      <c r="E87" s="37" t="s">
        <v>246</v>
      </c>
      <c r="F87" s="38" t="s">
        <v>116</v>
      </c>
      <c r="G87" s="39">
        <v>6170</v>
      </c>
      <c r="H87" s="40">
        <v>0</v>
      </c>
      <c r="I87" s="40">
        <f>ROUND(G87*H87,P4)</f>
        <v>0</v>
      </c>
      <c r="J87" s="35"/>
      <c r="O87" s="41">
        <f>I87*0.21</f>
        <v>0</v>
      </c>
      <c r="P87">
        <v>3</v>
      </c>
    </row>
    <row r="88" spans="1:10" ht="28.8">
      <c r="A88" s="35" t="s">
        <v>63</v>
      </c>
      <c r="B88" s="42"/>
      <c r="C88" s="43"/>
      <c r="D88" s="43"/>
      <c r="E88" s="37" t="s">
        <v>247</v>
      </c>
      <c r="F88" s="43"/>
      <c r="G88" s="43"/>
      <c r="H88" s="43"/>
      <c r="I88" s="43"/>
      <c r="J88" s="44"/>
    </row>
    <row r="89" spans="1:10" ht="15">
      <c r="A89" s="35" t="s">
        <v>65</v>
      </c>
      <c r="B89" s="42"/>
      <c r="C89" s="43"/>
      <c r="D89" s="43"/>
      <c r="E89" s="45" t="s">
        <v>491</v>
      </c>
      <c r="F89" s="43"/>
      <c r="G89" s="43"/>
      <c r="H89" s="43"/>
      <c r="I89" s="43"/>
      <c r="J89" s="44"/>
    </row>
    <row r="90" spans="1:10" ht="72">
      <c r="A90" s="35" t="s">
        <v>67</v>
      </c>
      <c r="B90" s="42"/>
      <c r="C90" s="43"/>
      <c r="D90" s="43"/>
      <c r="E90" s="37" t="s">
        <v>244</v>
      </c>
      <c r="F90" s="43"/>
      <c r="G90" s="43"/>
      <c r="H90" s="43"/>
      <c r="I90" s="43"/>
      <c r="J90" s="44"/>
    </row>
    <row r="91" spans="1:16" ht="15">
      <c r="A91" s="35" t="s">
        <v>58</v>
      </c>
      <c r="B91" s="35">
        <v>22</v>
      </c>
      <c r="C91" s="36" t="s">
        <v>249</v>
      </c>
      <c r="D91" s="35" t="s">
        <v>68</v>
      </c>
      <c r="E91" s="37" t="s">
        <v>250</v>
      </c>
      <c r="F91" s="38" t="s">
        <v>116</v>
      </c>
      <c r="G91" s="39">
        <v>903</v>
      </c>
      <c r="H91" s="40">
        <v>0</v>
      </c>
      <c r="I91" s="40">
        <f>ROUND(G91*H91,P4)</f>
        <v>0</v>
      </c>
      <c r="J91" s="35"/>
      <c r="O91" s="41">
        <f>I91*0.21</f>
        <v>0</v>
      </c>
      <c r="P91">
        <v>3</v>
      </c>
    </row>
    <row r="92" spans="1:10" ht="15">
      <c r="A92" s="35" t="s">
        <v>63</v>
      </c>
      <c r="B92" s="42"/>
      <c r="C92" s="43"/>
      <c r="D92" s="43"/>
      <c r="E92" s="46" t="s">
        <v>68</v>
      </c>
      <c r="F92" s="43"/>
      <c r="G92" s="43"/>
      <c r="H92" s="43"/>
      <c r="I92" s="43"/>
      <c r="J92" s="44"/>
    </row>
    <row r="93" spans="1:10" ht="15">
      <c r="A93" s="35" t="s">
        <v>65</v>
      </c>
      <c r="B93" s="42"/>
      <c r="C93" s="43"/>
      <c r="D93" s="43"/>
      <c r="E93" s="45" t="s">
        <v>492</v>
      </c>
      <c r="F93" s="43"/>
      <c r="G93" s="43"/>
      <c r="H93" s="43"/>
      <c r="I93" s="43"/>
      <c r="J93" s="44"/>
    </row>
    <row r="94" spans="1:10" ht="57.6">
      <c r="A94" s="35" t="s">
        <v>67</v>
      </c>
      <c r="B94" s="42"/>
      <c r="C94" s="43"/>
      <c r="D94" s="43"/>
      <c r="E94" s="37" t="s">
        <v>253</v>
      </c>
      <c r="F94" s="43"/>
      <c r="G94" s="43"/>
      <c r="H94" s="43"/>
      <c r="I94" s="43"/>
      <c r="J94" s="44"/>
    </row>
    <row r="95" spans="1:16" ht="15">
      <c r="A95" s="35" t="s">
        <v>58</v>
      </c>
      <c r="B95" s="35">
        <v>39</v>
      </c>
      <c r="C95" s="36" t="s">
        <v>254</v>
      </c>
      <c r="D95" s="35" t="s">
        <v>68</v>
      </c>
      <c r="E95" s="37" t="s">
        <v>255</v>
      </c>
      <c r="F95" s="38" t="s">
        <v>116</v>
      </c>
      <c r="G95" s="39">
        <v>2867</v>
      </c>
      <c r="H95" s="40">
        <v>0</v>
      </c>
      <c r="I95" s="40">
        <f>ROUND(G95*H95,P4)</f>
        <v>0</v>
      </c>
      <c r="J95" s="35"/>
      <c r="O95" s="41">
        <f>I95*0.21</f>
        <v>0</v>
      </c>
      <c r="P95">
        <v>3</v>
      </c>
    </row>
    <row r="96" spans="1:10" ht="15">
      <c r="A96" s="35" t="s">
        <v>63</v>
      </c>
      <c r="B96" s="42"/>
      <c r="C96" s="43"/>
      <c r="D96" s="43"/>
      <c r="E96" s="37" t="s">
        <v>256</v>
      </c>
      <c r="F96" s="43"/>
      <c r="G96" s="43"/>
      <c r="H96" s="43"/>
      <c r="I96" s="43"/>
      <c r="J96" s="44"/>
    </row>
    <row r="97" spans="1:10" ht="15">
      <c r="A97" s="35" t="s">
        <v>65</v>
      </c>
      <c r="B97" s="42"/>
      <c r="C97" s="43"/>
      <c r="D97" s="43"/>
      <c r="E97" s="45" t="s">
        <v>493</v>
      </c>
      <c r="F97" s="43"/>
      <c r="G97" s="43"/>
      <c r="H97" s="43"/>
      <c r="I97" s="43"/>
      <c r="J97" s="44"/>
    </row>
    <row r="98" spans="1:10" ht="158.4">
      <c r="A98" s="35" t="s">
        <v>67</v>
      </c>
      <c r="B98" s="42"/>
      <c r="C98" s="43"/>
      <c r="D98" s="43"/>
      <c r="E98" s="37" t="s">
        <v>258</v>
      </c>
      <c r="F98" s="43"/>
      <c r="G98" s="43"/>
      <c r="H98" s="43"/>
      <c r="I98" s="43"/>
      <c r="J98" s="44"/>
    </row>
    <row r="99" spans="1:16" ht="15">
      <c r="A99" s="35" t="s">
        <v>58</v>
      </c>
      <c r="B99" s="35">
        <v>24</v>
      </c>
      <c r="C99" s="36" t="s">
        <v>259</v>
      </c>
      <c r="D99" s="35" t="s">
        <v>68</v>
      </c>
      <c r="E99" s="37" t="s">
        <v>260</v>
      </c>
      <c r="F99" s="38" t="s">
        <v>116</v>
      </c>
      <c r="G99" s="39">
        <v>3010</v>
      </c>
      <c r="H99" s="40">
        <v>0</v>
      </c>
      <c r="I99" s="40">
        <f>ROUND(G99*H99,P4)</f>
        <v>0</v>
      </c>
      <c r="J99" s="35"/>
      <c r="O99" s="41">
        <f>I99*0.21</f>
        <v>0</v>
      </c>
      <c r="P99">
        <v>3</v>
      </c>
    </row>
    <row r="100" spans="1:10" ht="15">
      <c r="A100" s="35" t="s">
        <v>63</v>
      </c>
      <c r="B100" s="42"/>
      <c r="C100" s="43"/>
      <c r="D100" s="43"/>
      <c r="E100" s="37" t="s">
        <v>261</v>
      </c>
      <c r="F100" s="43"/>
      <c r="G100" s="43"/>
      <c r="H100" s="43"/>
      <c r="I100" s="43"/>
      <c r="J100" s="44"/>
    </row>
    <row r="101" spans="1:10" ht="15">
      <c r="A101" s="35" t="s">
        <v>65</v>
      </c>
      <c r="B101" s="42"/>
      <c r="C101" s="43"/>
      <c r="D101" s="43"/>
      <c r="E101" s="45" t="s">
        <v>494</v>
      </c>
      <c r="F101" s="43"/>
      <c r="G101" s="43"/>
      <c r="H101" s="43"/>
      <c r="I101" s="43"/>
      <c r="J101" s="44"/>
    </row>
    <row r="102" spans="1:10" ht="158.4">
      <c r="A102" s="35" t="s">
        <v>67</v>
      </c>
      <c r="B102" s="42"/>
      <c r="C102" s="43"/>
      <c r="D102" s="43"/>
      <c r="E102" s="37" t="s">
        <v>258</v>
      </c>
      <c r="F102" s="43"/>
      <c r="G102" s="43"/>
      <c r="H102" s="43"/>
      <c r="I102" s="43"/>
      <c r="J102" s="44"/>
    </row>
    <row r="103" spans="1:16" ht="15">
      <c r="A103" s="35" t="s">
        <v>58</v>
      </c>
      <c r="B103" s="35">
        <v>25</v>
      </c>
      <c r="C103" s="36" t="s">
        <v>263</v>
      </c>
      <c r="D103" s="35" t="s">
        <v>68</v>
      </c>
      <c r="E103" s="37" t="s">
        <v>264</v>
      </c>
      <c r="F103" s="38" t="s">
        <v>139</v>
      </c>
      <c r="G103" s="39">
        <v>94.815</v>
      </c>
      <c r="H103" s="40">
        <v>0</v>
      </c>
      <c r="I103" s="40">
        <f>ROUND(G103*H103,P4)</f>
        <v>0</v>
      </c>
      <c r="J103" s="35"/>
      <c r="O103" s="41">
        <f>I103*0.21</f>
        <v>0</v>
      </c>
      <c r="P103">
        <v>3</v>
      </c>
    </row>
    <row r="104" spans="1:10" ht="15">
      <c r="A104" s="35" t="s">
        <v>63</v>
      </c>
      <c r="B104" s="42"/>
      <c r="C104" s="43"/>
      <c r="D104" s="43"/>
      <c r="E104" s="37" t="s">
        <v>265</v>
      </c>
      <c r="F104" s="43"/>
      <c r="G104" s="43"/>
      <c r="H104" s="43"/>
      <c r="I104" s="43"/>
      <c r="J104" s="44"/>
    </row>
    <row r="105" spans="1:10" ht="15">
      <c r="A105" s="35" t="s">
        <v>65</v>
      </c>
      <c r="B105" s="42"/>
      <c r="C105" s="43"/>
      <c r="D105" s="43"/>
      <c r="E105" s="45" t="s">
        <v>495</v>
      </c>
      <c r="F105" s="43"/>
      <c r="G105" s="43"/>
      <c r="H105" s="43"/>
      <c r="I105" s="43"/>
      <c r="J105" s="44"/>
    </row>
    <row r="106" spans="1:10" ht="244.8">
      <c r="A106" s="35" t="s">
        <v>67</v>
      </c>
      <c r="B106" s="42"/>
      <c r="C106" s="43"/>
      <c r="D106" s="43"/>
      <c r="E106" s="37" t="s">
        <v>267</v>
      </c>
      <c r="F106" s="43"/>
      <c r="G106" s="43"/>
      <c r="H106" s="43"/>
      <c r="I106" s="43"/>
      <c r="J106" s="44"/>
    </row>
    <row r="107" spans="1:10" ht="15">
      <c r="A107" s="29" t="s">
        <v>55</v>
      </c>
      <c r="B107" s="30"/>
      <c r="C107" s="31" t="s">
        <v>124</v>
      </c>
      <c r="D107" s="32"/>
      <c r="E107" s="29" t="s">
        <v>125</v>
      </c>
      <c r="F107" s="32"/>
      <c r="G107" s="32"/>
      <c r="H107" s="32"/>
      <c r="I107" s="33">
        <f>SUMIFS(I108:I123,A108:A123,"P")</f>
        <v>0</v>
      </c>
      <c r="J107" s="34"/>
    </row>
    <row r="108" spans="1:16" ht="28.8">
      <c r="A108" s="35" t="s">
        <v>58</v>
      </c>
      <c r="B108" s="35">
        <v>26</v>
      </c>
      <c r="C108" s="36" t="s">
        <v>496</v>
      </c>
      <c r="D108" s="35" t="s">
        <v>68</v>
      </c>
      <c r="E108" s="37" t="s">
        <v>497</v>
      </c>
      <c r="F108" s="38" t="s">
        <v>193</v>
      </c>
      <c r="G108" s="39">
        <v>173</v>
      </c>
      <c r="H108" s="40">
        <v>0</v>
      </c>
      <c r="I108" s="40">
        <f>ROUND(G108*H108,P4)</f>
        <v>0</v>
      </c>
      <c r="J108" s="35"/>
      <c r="O108" s="41">
        <f>I108*0.21</f>
        <v>0</v>
      </c>
      <c r="P108">
        <v>3</v>
      </c>
    </row>
    <row r="109" spans="1:10" ht="15">
      <c r="A109" s="35" t="s">
        <v>63</v>
      </c>
      <c r="B109" s="42"/>
      <c r="C109" s="43"/>
      <c r="D109" s="43"/>
      <c r="E109" s="37" t="s">
        <v>498</v>
      </c>
      <c r="F109" s="43"/>
      <c r="G109" s="43"/>
      <c r="H109" s="43"/>
      <c r="I109" s="43"/>
      <c r="J109" s="44"/>
    </row>
    <row r="110" spans="1:10" ht="15">
      <c r="A110" s="35" t="s">
        <v>65</v>
      </c>
      <c r="B110" s="42"/>
      <c r="C110" s="43"/>
      <c r="D110" s="43"/>
      <c r="E110" s="45" t="s">
        <v>499</v>
      </c>
      <c r="F110" s="43"/>
      <c r="G110" s="43"/>
      <c r="H110" s="43"/>
      <c r="I110" s="43"/>
      <c r="J110" s="44"/>
    </row>
    <row r="111" spans="1:10" ht="144">
      <c r="A111" s="35" t="s">
        <v>67</v>
      </c>
      <c r="B111" s="42"/>
      <c r="C111" s="43"/>
      <c r="D111" s="43"/>
      <c r="E111" s="37" t="s">
        <v>500</v>
      </c>
      <c r="F111" s="43"/>
      <c r="G111" s="43"/>
      <c r="H111" s="43"/>
      <c r="I111" s="43"/>
      <c r="J111" s="44"/>
    </row>
    <row r="112" spans="1:16" ht="15">
      <c r="A112" s="35" t="s">
        <v>58</v>
      </c>
      <c r="B112" s="35">
        <v>27</v>
      </c>
      <c r="C112" s="36" t="s">
        <v>268</v>
      </c>
      <c r="D112" s="35" t="s">
        <v>60</v>
      </c>
      <c r="E112" s="37" t="s">
        <v>269</v>
      </c>
      <c r="F112" s="38" t="s">
        <v>193</v>
      </c>
      <c r="G112" s="39">
        <v>10</v>
      </c>
      <c r="H112" s="40">
        <v>0</v>
      </c>
      <c r="I112" s="40">
        <f>ROUND(G112*H112,P4)</f>
        <v>0</v>
      </c>
      <c r="J112" s="35"/>
      <c r="O112" s="41">
        <f>I112*0.21</f>
        <v>0</v>
      </c>
      <c r="P112">
        <v>3</v>
      </c>
    </row>
    <row r="113" spans="1:10" ht="15">
      <c r="A113" s="35" t="s">
        <v>63</v>
      </c>
      <c r="B113" s="42"/>
      <c r="C113" s="43"/>
      <c r="D113" s="43"/>
      <c r="E113" s="46" t="s">
        <v>68</v>
      </c>
      <c r="F113" s="43"/>
      <c r="G113" s="43"/>
      <c r="H113" s="43"/>
      <c r="I113" s="43"/>
      <c r="J113" s="44"/>
    </row>
    <row r="114" spans="1:10" ht="43.2">
      <c r="A114" s="35" t="s">
        <v>65</v>
      </c>
      <c r="B114" s="42"/>
      <c r="C114" s="43"/>
      <c r="D114" s="43"/>
      <c r="E114" s="45" t="s">
        <v>501</v>
      </c>
      <c r="F114" s="43"/>
      <c r="G114" s="43"/>
      <c r="H114" s="43"/>
      <c r="I114" s="43"/>
      <c r="J114" s="44"/>
    </row>
    <row r="115" spans="1:10" ht="86.4">
      <c r="A115" s="35" t="s">
        <v>67</v>
      </c>
      <c r="B115" s="42"/>
      <c r="C115" s="43"/>
      <c r="D115" s="43"/>
      <c r="E115" s="37" t="s">
        <v>271</v>
      </c>
      <c r="F115" s="43"/>
      <c r="G115" s="43"/>
      <c r="H115" s="43"/>
      <c r="I115" s="43"/>
      <c r="J115" s="44"/>
    </row>
    <row r="116" spans="1:16" ht="15">
      <c r="A116" s="35" t="s">
        <v>58</v>
      </c>
      <c r="B116" s="35">
        <v>28</v>
      </c>
      <c r="C116" s="36" t="s">
        <v>272</v>
      </c>
      <c r="D116" s="35" t="s">
        <v>68</v>
      </c>
      <c r="E116" s="37" t="s">
        <v>273</v>
      </c>
      <c r="F116" s="38" t="s">
        <v>91</v>
      </c>
      <c r="G116" s="39">
        <v>10</v>
      </c>
      <c r="H116" s="40">
        <v>0</v>
      </c>
      <c r="I116" s="40">
        <f>ROUND(G116*H116,P4)</f>
        <v>0</v>
      </c>
      <c r="J116" s="35"/>
      <c r="O116" s="41">
        <f>I116*0.21</f>
        <v>0</v>
      </c>
      <c r="P116">
        <v>3</v>
      </c>
    </row>
    <row r="117" spans="1:10" ht="28.8">
      <c r="A117" s="35" t="s">
        <v>63</v>
      </c>
      <c r="B117" s="42"/>
      <c r="C117" s="43"/>
      <c r="D117" s="43"/>
      <c r="E117" s="37" t="s">
        <v>274</v>
      </c>
      <c r="F117" s="43"/>
      <c r="G117" s="43"/>
      <c r="H117" s="43"/>
      <c r="I117" s="43"/>
      <c r="J117" s="44"/>
    </row>
    <row r="118" spans="1:10" ht="15">
      <c r="A118" s="35" t="s">
        <v>65</v>
      </c>
      <c r="B118" s="42"/>
      <c r="C118" s="43"/>
      <c r="D118" s="43"/>
      <c r="E118" s="45" t="s">
        <v>502</v>
      </c>
      <c r="F118" s="43"/>
      <c r="G118" s="43"/>
      <c r="H118" s="43"/>
      <c r="I118" s="43"/>
      <c r="J118" s="44"/>
    </row>
    <row r="119" spans="1:10" ht="100.8">
      <c r="A119" s="35" t="s">
        <v>67</v>
      </c>
      <c r="B119" s="42"/>
      <c r="C119" s="43"/>
      <c r="D119" s="43"/>
      <c r="E119" s="37" t="s">
        <v>276</v>
      </c>
      <c r="F119" s="43"/>
      <c r="G119" s="43"/>
      <c r="H119" s="43"/>
      <c r="I119" s="43"/>
      <c r="J119" s="44"/>
    </row>
    <row r="120" spans="1:16" ht="15">
      <c r="A120" s="35" t="s">
        <v>58</v>
      </c>
      <c r="B120" s="35">
        <v>29</v>
      </c>
      <c r="C120" s="36" t="s">
        <v>282</v>
      </c>
      <c r="D120" s="35" t="s">
        <v>68</v>
      </c>
      <c r="E120" s="37" t="s">
        <v>283</v>
      </c>
      <c r="F120" s="38" t="s">
        <v>193</v>
      </c>
      <c r="G120" s="39">
        <v>53</v>
      </c>
      <c r="H120" s="40">
        <v>0</v>
      </c>
      <c r="I120" s="40">
        <f>ROUND(G120*H120,P4)</f>
        <v>0</v>
      </c>
      <c r="J120" s="35"/>
      <c r="O120" s="41">
        <f>I120*0.21</f>
        <v>0</v>
      </c>
      <c r="P120">
        <v>3</v>
      </c>
    </row>
    <row r="121" spans="1:10" ht="15">
      <c r="A121" s="35" t="s">
        <v>63</v>
      </c>
      <c r="B121" s="42"/>
      <c r="C121" s="43"/>
      <c r="D121" s="43"/>
      <c r="E121" s="37" t="s">
        <v>284</v>
      </c>
      <c r="F121" s="43"/>
      <c r="G121" s="43"/>
      <c r="H121" s="43"/>
      <c r="I121" s="43"/>
      <c r="J121" s="44"/>
    </row>
    <row r="122" spans="1:10" ht="15">
      <c r="A122" s="35" t="s">
        <v>65</v>
      </c>
      <c r="B122" s="42"/>
      <c r="C122" s="43"/>
      <c r="D122" s="43"/>
      <c r="E122" s="45" t="s">
        <v>503</v>
      </c>
      <c r="F122" s="43"/>
      <c r="G122" s="43"/>
      <c r="H122" s="43"/>
      <c r="I122" s="43"/>
      <c r="J122" s="44"/>
    </row>
    <row r="123" spans="1:10" ht="43.2">
      <c r="A123" s="35" t="s">
        <v>67</v>
      </c>
      <c r="B123" s="47"/>
      <c r="C123" s="48"/>
      <c r="D123" s="48"/>
      <c r="E123" s="37" t="s">
        <v>286</v>
      </c>
      <c r="F123" s="48"/>
      <c r="G123" s="48"/>
      <c r="H123" s="48"/>
      <c r="I123" s="48"/>
      <c r="J123"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xl/worksheets/sheet9.xml><?xml version="1.0" encoding="utf-8"?>
<worksheet xmlns="http://schemas.openxmlformats.org/spreadsheetml/2006/main" xmlns:r="http://schemas.openxmlformats.org/officeDocument/2006/relationships">
  <sheetPr>
    <pageSetUpPr fitToPage="1"/>
  </sheetPr>
  <dimension ref="A1:P8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1">
      <c r="A2" s="1"/>
      <c r="B2" s="14"/>
      <c r="C2" s="15"/>
      <c r="D2" s="15"/>
      <c r="E2" s="16" t="s">
        <v>37</v>
      </c>
      <c r="F2" s="15"/>
      <c r="G2" s="15"/>
      <c r="H2" s="15"/>
      <c r="I2" s="15"/>
      <c r="J2" s="17"/>
    </row>
    <row r="3" spans="1:16" ht="15">
      <c r="A3" s="3" t="s">
        <v>38</v>
      </c>
      <c r="B3" s="18" t="s">
        <v>39</v>
      </c>
      <c r="C3" s="19" t="s">
        <v>40</v>
      </c>
      <c r="D3" s="20"/>
      <c r="E3" s="21" t="s">
        <v>41</v>
      </c>
      <c r="F3" s="15"/>
      <c r="G3" s="15"/>
      <c r="H3" s="22" t="s">
        <v>25</v>
      </c>
      <c r="I3" s="23">
        <f>SUMIFS(I8:I87,A8:A87,"SD")</f>
        <v>0</v>
      </c>
      <c r="J3" s="17"/>
      <c r="O3">
        <v>0</v>
      </c>
      <c r="P3">
        <v>2</v>
      </c>
    </row>
    <row r="4" spans="1:16" ht="15">
      <c r="A4" s="3" t="s">
        <v>42</v>
      </c>
      <c r="B4" s="18" t="s">
        <v>43</v>
      </c>
      <c r="C4" s="19" t="s">
        <v>25</v>
      </c>
      <c r="D4" s="20"/>
      <c r="E4" s="21" t="s">
        <v>26</v>
      </c>
      <c r="F4" s="15"/>
      <c r="G4" s="15"/>
      <c r="H4" s="15"/>
      <c r="I4" s="15"/>
      <c r="J4" s="17"/>
      <c r="O4">
        <v>0.15</v>
      </c>
      <c r="P4">
        <v>2</v>
      </c>
    </row>
    <row r="5" spans="1:15" ht="15">
      <c r="A5" s="24" t="s">
        <v>44</v>
      </c>
      <c r="B5" s="25" t="s">
        <v>45</v>
      </c>
      <c r="C5" s="7" t="s">
        <v>46</v>
      </c>
      <c r="D5" s="7" t="s">
        <v>47</v>
      </c>
      <c r="E5" s="7" t="s">
        <v>48</v>
      </c>
      <c r="F5" s="7" t="s">
        <v>49</v>
      </c>
      <c r="G5" s="7" t="s">
        <v>50</v>
      </c>
      <c r="H5" s="7" t="s">
        <v>51</v>
      </c>
      <c r="I5" s="7"/>
      <c r="J5" s="26" t="s">
        <v>52</v>
      </c>
      <c r="O5">
        <v>0.21</v>
      </c>
    </row>
    <row r="6" spans="1:10" ht="15">
      <c r="A6" s="24"/>
      <c r="B6" s="25"/>
      <c r="C6" s="7"/>
      <c r="D6" s="7"/>
      <c r="E6" s="7"/>
      <c r="F6" s="7"/>
      <c r="G6" s="7"/>
      <c r="H6" s="7" t="s">
        <v>53</v>
      </c>
      <c r="I6" s="7" t="s">
        <v>54</v>
      </c>
      <c r="J6" s="26"/>
    </row>
    <row r="7" spans="1:10" ht="15">
      <c r="A7" s="27">
        <v>0</v>
      </c>
      <c r="B7" s="25">
        <v>1</v>
      </c>
      <c r="C7" s="28">
        <v>2</v>
      </c>
      <c r="D7" s="7">
        <v>3</v>
      </c>
      <c r="E7" s="28">
        <v>4</v>
      </c>
      <c r="F7" s="7">
        <v>5</v>
      </c>
      <c r="G7" s="7">
        <v>6</v>
      </c>
      <c r="H7" s="7">
        <v>7</v>
      </c>
      <c r="I7" s="28">
        <v>8</v>
      </c>
      <c r="J7" s="26">
        <v>9</v>
      </c>
    </row>
    <row r="8" spans="1:10" ht="15">
      <c r="A8" s="29" t="s">
        <v>55</v>
      </c>
      <c r="B8" s="30"/>
      <c r="C8" s="31" t="s">
        <v>56</v>
      </c>
      <c r="D8" s="32"/>
      <c r="E8" s="29" t="s">
        <v>57</v>
      </c>
      <c r="F8" s="32"/>
      <c r="G8" s="32"/>
      <c r="H8" s="32"/>
      <c r="I8" s="33">
        <f>SUMIFS(I9:I16,A9:A16,"P")</f>
        <v>0</v>
      </c>
      <c r="J8" s="34"/>
    </row>
    <row r="9" spans="1:16" ht="28.8">
      <c r="A9" s="35" t="s">
        <v>58</v>
      </c>
      <c r="B9" s="35">
        <v>29</v>
      </c>
      <c r="C9" s="36" t="s">
        <v>146</v>
      </c>
      <c r="D9" s="35" t="s">
        <v>68</v>
      </c>
      <c r="E9" s="37" t="s">
        <v>147</v>
      </c>
      <c r="F9" s="38" t="s">
        <v>109</v>
      </c>
      <c r="G9" s="39">
        <v>58.355</v>
      </c>
      <c r="H9" s="40">
        <v>0</v>
      </c>
      <c r="I9" s="40">
        <f>ROUND(G9*H9,P4)</f>
        <v>0</v>
      </c>
      <c r="J9" s="35"/>
      <c r="O9" s="41">
        <f>I9*0.21</f>
        <v>0</v>
      </c>
      <c r="P9">
        <v>3</v>
      </c>
    </row>
    <row r="10" spans="1:10" ht="15">
      <c r="A10" s="35" t="s">
        <v>63</v>
      </c>
      <c r="B10" s="42"/>
      <c r="C10" s="43"/>
      <c r="D10" s="43"/>
      <c r="E10" s="37" t="s">
        <v>148</v>
      </c>
      <c r="F10" s="43"/>
      <c r="G10" s="43"/>
      <c r="H10" s="43"/>
      <c r="I10" s="43"/>
      <c r="J10" s="44"/>
    </row>
    <row r="11" spans="1:10" ht="15">
      <c r="A11" s="35" t="s">
        <v>65</v>
      </c>
      <c r="B11" s="42"/>
      <c r="C11" s="43"/>
      <c r="D11" s="43"/>
      <c r="E11" s="45" t="s">
        <v>504</v>
      </c>
      <c r="F11" s="43"/>
      <c r="G11" s="43"/>
      <c r="H11" s="43"/>
      <c r="I11" s="43"/>
      <c r="J11" s="44"/>
    </row>
    <row r="12" spans="1:10" ht="158.4">
      <c r="A12" s="35" t="s">
        <v>67</v>
      </c>
      <c r="B12" s="42"/>
      <c r="C12" s="43"/>
      <c r="D12" s="43"/>
      <c r="E12" s="37" t="s">
        <v>145</v>
      </c>
      <c r="F12" s="43"/>
      <c r="G12" s="43"/>
      <c r="H12" s="43"/>
      <c r="I12" s="43"/>
      <c r="J12" s="44"/>
    </row>
    <row r="13" spans="1:16" ht="28.8">
      <c r="A13" s="35" t="s">
        <v>58</v>
      </c>
      <c r="B13" s="35">
        <v>27</v>
      </c>
      <c r="C13" s="36" t="s">
        <v>154</v>
      </c>
      <c r="D13" s="35" t="s">
        <v>68</v>
      </c>
      <c r="E13" s="37" t="s">
        <v>155</v>
      </c>
      <c r="F13" s="38" t="s">
        <v>109</v>
      </c>
      <c r="G13" s="39">
        <v>378.309</v>
      </c>
      <c r="H13" s="40">
        <v>0</v>
      </c>
      <c r="I13" s="40">
        <f>ROUND(G13*H13,P4)</f>
        <v>0</v>
      </c>
      <c r="J13" s="35"/>
      <c r="O13" s="41">
        <f>I13*0.21</f>
        <v>0</v>
      </c>
      <c r="P13">
        <v>3</v>
      </c>
    </row>
    <row r="14" spans="1:10" ht="43.2">
      <c r="A14" s="35" t="s">
        <v>63</v>
      </c>
      <c r="B14" s="42"/>
      <c r="C14" s="43"/>
      <c r="D14" s="43"/>
      <c r="E14" s="37" t="s">
        <v>295</v>
      </c>
      <c r="F14" s="43"/>
      <c r="G14" s="43"/>
      <c r="H14" s="43"/>
      <c r="I14" s="43"/>
      <c r="J14" s="44"/>
    </row>
    <row r="15" spans="1:10" ht="57.6">
      <c r="A15" s="35" t="s">
        <v>65</v>
      </c>
      <c r="B15" s="42"/>
      <c r="C15" s="43"/>
      <c r="D15" s="43"/>
      <c r="E15" s="45" t="s">
        <v>505</v>
      </c>
      <c r="F15" s="43"/>
      <c r="G15" s="43"/>
      <c r="H15" s="43"/>
      <c r="I15" s="43"/>
      <c r="J15" s="44"/>
    </row>
    <row r="16" spans="1:10" ht="158.4">
      <c r="A16" s="35" t="s">
        <v>67</v>
      </c>
      <c r="B16" s="42"/>
      <c r="C16" s="43"/>
      <c r="D16" s="43"/>
      <c r="E16" s="37" t="s">
        <v>145</v>
      </c>
      <c r="F16" s="43"/>
      <c r="G16" s="43"/>
      <c r="H16" s="43"/>
      <c r="I16" s="43"/>
      <c r="J16" s="44"/>
    </row>
    <row r="17" spans="1:10" ht="15">
      <c r="A17" s="29" t="s">
        <v>55</v>
      </c>
      <c r="B17" s="30"/>
      <c r="C17" s="31" t="s">
        <v>112</v>
      </c>
      <c r="D17" s="32"/>
      <c r="E17" s="29" t="s">
        <v>113</v>
      </c>
      <c r="F17" s="32"/>
      <c r="G17" s="32"/>
      <c r="H17" s="32"/>
      <c r="I17" s="33">
        <f>SUMIFS(I18:I49,A18:A49,"P")</f>
        <v>0</v>
      </c>
      <c r="J17" s="34"/>
    </row>
    <row r="18" spans="1:16" ht="28.8">
      <c r="A18" s="35" t="s">
        <v>58</v>
      </c>
      <c r="B18" s="35">
        <v>2</v>
      </c>
      <c r="C18" s="36" t="s">
        <v>158</v>
      </c>
      <c r="D18" s="35" t="s">
        <v>68</v>
      </c>
      <c r="E18" s="37" t="s">
        <v>159</v>
      </c>
      <c r="F18" s="38" t="s">
        <v>139</v>
      </c>
      <c r="G18" s="39">
        <v>116.34</v>
      </c>
      <c r="H18" s="40">
        <v>0</v>
      </c>
      <c r="I18" s="40">
        <f>ROUND(G18*H18,P4)</f>
        <v>0</v>
      </c>
      <c r="J18" s="35"/>
      <c r="O18" s="41">
        <f>I18*0.21</f>
        <v>0</v>
      </c>
      <c r="P18">
        <v>3</v>
      </c>
    </row>
    <row r="19" spans="1:10" ht="15">
      <c r="A19" s="35" t="s">
        <v>63</v>
      </c>
      <c r="B19" s="42"/>
      <c r="C19" s="43"/>
      <c r="D19" s="43"/>
      <c r="E19" s="46" t="s">
        <v>68</v>
      </c>
      <c r="F19" s="43"/>
      <c r="G19" s="43"/>
      <c r="H19" s="43"/>
      <c r="I19" s="43"/>
      <c r="J19" s="44"/>
    </row>
    <row r="20" spans="1:10" ht="15">
      <c r="A20" s="35" t="s">
        <v>65</v>
      </c>
      <c r="B20" s="42"/>
      <c r="C20" s="43"/>
      <c r="D20" s="43"/>
      <c r="E20" s="45" t="s">
        <v>506</v>
      </c>
      <c r="F20" s="43"/>
      <c r="G20" s="43"/>
      <c r="H20" s="43"/>
      <c r="I20" s="43"/>
      <c r="J20" s="44"/>
    </row>
    <row r="21" spans="1:10" ht="72">
      <c r="A21" s="35" t="s">
        <v>67</v>
      </c>
      <c r="B21" s="42"/>
      <c r="C21" s="43"/>
      <c r="D21" s="43"/>
      <c r="E21" s="37" t="s">
        <v>161</v>
      </c>
      <c r="F21" s="43"/>
      <c r="G21" s="43"/>
      <c r="H21" s="43"/>
      <c r="I21" s="43"/>
      <c r="J21" s="44"/>
    </row>
    <row r="22" spans="1:16" ht="15">
      <c r="A22" s="35" t="s">
        <v>58</v>
      </c>
      <c r="B22" s="35">
        <v>3</v>
      </c>
      <c r="C22" s="36" t="s">
        <v>162</v>
      </c>
      <c r="D22" s="35" t="s">
        <v>68</v>
      </c>
      <c r="E22" s="37" t="s">
        <v>163</v>
      </c>
      <c r="F22" s="38" t="s">
        <v>116</v>
      </c>
      <c r="G22" s="39">
        <v>3650.17</v>
      </c>
      <c r="H22" s="40">
        <v>0</v>
      </c>
      <c r="I22" s="40">
        <f>ROUND(G22*H22,P4)</f>
        <v>0</v>
      </c>
      <c r="J22" s="35"/>
      <c r="O22" s="41">
        <f>I22*0.21</f>
        <v>0</v>
      </c>
      <c r="P22">
        <v>3</v>
      </c>
    </row>
    <row r="23" spans="1:10" ht="15">
      <c r="A23" s="35" t="s">
        <v>63</v>
      </c>
      <c r="B23" s="42"/>
      <c r="C23" s="43"/>
      <c r="D23" s="43"/>
      <c r="E23" s="46" t="s">
        <v>68</v>
      </c>
      <c r="F23" s="43"/>
      <c r="G23" s="43"/>
      <c r="H23" s="43"/>
      <c r="I23" s="43"/>
      <c r="J23" s="44"/>
    </row>
    <row r="24" spans="1:10" ht="28.8">
      <c r="A24" s="35" t="s">
        <v>65</v>
      </c>
      <c r="B24" s="42"/>
      <c r="C24" s="43"/>
      <c r="D24" s="43"/>
      <c r="E24" s="45" t="s">
        <v>507</v>
      </c>
      <c r="F24" s="43"/>
      <c r="G24" s="43"/>
      <c r="H24" s="43"/>
      <c r="I24" s="43"/>
      <c r="J24" s="44"/>
    </row>
    <row r="25" spans="1:10" ht="15">
      <c r="A25" s="35" t="s">
        <v>67</v>
      </c>
      <c r="B25" s="42"/>
      <c r="C25" s="43"/>
      <c r="D25" s="43"/>
      <c r="E25" s="37" t="s">
        <v>166</v>
      </c>
      <c r="F25" s="43"/>
      <c r="G25" s="43"/>
      <c r="H25" s="43"/>
      <c r="I25" s="43"/>
      <c r="J25" s="44"/>
    </row>
    <row r="26" spans="1:16" ht="15">
      <c r="A26" s="35" t="s">
        <v>58</v>
      </c>
      <c r="B26" s="35">
        <v>4</v>
      </c>
      <c r="C26" s="36" t="s">
        <v>167</v>
      </c>
      <c r="D26" s="35" t="s">
        <v>60</v>
      </c>
      <c r="E26" s="37" t="s">
        <v>168</v>
      </c>
      <c r="F26" s="38" t="s">
        <v>116</v>
      </c>
      <c r="G26" s="39">
        <v>3310.81</v>
      </c>
      <c r="H26" s="40">
        <v>0</v>
      </c>
      <c r="I26" s="40">
        <f>ROUND(G26*H26,P4)</f>
        <v>0</v>
      </c>
      <c r="J26" s="35"/>
      <c r="O26" s="41">
        <f>I26*0.21</f>
        <v>0</v>
      </c>
      <c r="P26">
        <v>3</v>
      </c>
    </row>
    <row r="27" spans="1:10" ht="43.2">
      <c r="A27" s="35" t="s">
        <v>63</v>
      </c>
      <c r="B27" s="42"/>
      <c r="C27" s="43"/>
      <c r="D27" s="43"/>
      <c r="E27" s="37" t="s">
        <v>299</v>
      </c>
      <c r="F27" s="43"/>
      <c r="G27" s="43"/>
      <c r="H27" s="43"/>
      <c r="I27" s="43"/>
      <c r="J27" s="44"/>
    </row>
    <row r="28" spans="1:10" ht="15">
      <c r="A28" s="35" t="s">
        <v>65</v>
      </c>
      <c r="B28" s="42"/>
      <c r="C28" s="43"/>
      <c r="D28" s="43"/>
      <c r="E28" s="45" t="s">
        <v>508</v>
      </c>
      <c r="F28" s="43"/>
      <c r="G28" s="43"/>
      <c r="H28" s="43"/>
      <c r="I28" s="43"/>
      <c r="J28" s="44"/>
    </row>
    <row r="29" spans="1:10" ht="28.8">
      <c r="A29" s="35" t="s">
        <v>67</v>
      </c>
      <c r="B29" s="42"/>
      <c r="C29" s="43"/>
      <c r="D29" s="43"/>
      <c r="E29" s="37" t="s">
        <v>171</v>
      </c>
      <c r="F29" s="43"/>
      <c r="G29" s="43"/>
      <c r="H29" s="43"/>
      <c r="I29" s="43"/>
      <c r="J29" s="44"/>
    </row>
    <row r="30" spans="1:16" ht="15">
      <c r="A30" s="35" t="s">
        <v>58</v>
      </c>
      <c r="B30" s="35">
        <v>28</v>
      </c>
      <c r="C30" s="36" t="s">
        <v>172</v>
      </c>
      <c r="D30" s="35" t="s">
        <v>68</v>
      </c>
      <c r="E30" s="37" t="s">
        <v>173</v>
      </c>
      <c r="F30" s="38" t="s">
        <v>139</v>
      </c>
      <c r="G30" s="39">
        <v>30.713</v>
      </c>
      <c r="H30" s="40">
        <v>0</v>
      </c>
      <c r="I30" s="40">
        <f>ROUND(G30*H30,P4)</f>
        <v>0</v>
      </c>
      <c r="J30" s="35"/>
      <c r="O30" s="41">
        <f>I30*0.21</f>
        <v>0</v>
      </c>
      <c r="P30">
        <v>3</v>
      </c>
    </row>
    <row r="31" spans="1:10" ht="15">
      <c r="A31" s="35" t="s">
        <v>63</v>
      </c>
      <c r="B31" s="42"/>
      <c r="C31" s="43"/>
      <c r="D31" s="43"/>
      <c r="E31" s="37" t="s">
        <v>174</v>
      </c>
      <c r="F31" s="43"/>
      <c r="G31" s="43"/>
      <c r="H31" s="43"/>
      <c r="I31" s="43"/>
      <c r="J31" s="44"/>
    </row>
    <row r="32" spans="1:10" ht="15">
      <c r="A32" s="35" t="s">
        <v>65</v>
      </c>
      <c r="B32" s="42"/>
      <c r="C32" s="43"/>
      <c r="D32" s="43"/>
      <c r="E32" s="45" t="s">
        <v>509</v>
      </c>
      <c r="F32" s="43"/>
      <c r="G32" s="43"/>
      <c r="H32" s="43"/>
      <c r="I32" s="43"/>
      <c r="J32" s="44"/>
    </row>
    <row r="33" spans="1:10" ht="409.5">
      <c r="A33" s="35" t="s">
        <v>67</v>
      </c>
      <c r="B33" s="42"/>
      <c r="C33" s="43"/>
      <c r="D33" s="43"/>
      <c r="E33" s="37" t="s">
        <v>176</v>
      </c>
      <c r="F33" s="43"/>
      <c r="G33" s="43"/>
      <c r="H33" s="43"/>
      <c r="I33" s="43"/>
      <c r="J33" s="44"/>
    </row>
    <row r="34" spans="1:16" ht="15">
      <c r="A34" s="35" t="s">
        <v>58</v>
      </c>
      <c r="B34" s="35">
        <v>24</v>
      </c>
      <c r="C34" s="36" t="s">
        <v>177</v>
      </c>
      <c r="D34" s="35" t="s">
        <v>68</v>
      </c>
      <c r="E34" s="37" t="s">
        <v>178</v>
      </c>
      <c r="F34" s="38" t="s">
        <v>139</v>
      </c>
      <c r="G34" s="39">
        <v>82.77</v>
      </c>
      <c r="H34" s="40">
        <v>0</v>
      </c>
      <c r="I34" s="40">
        <f>ROUND(G34*H34,P4)</f>
        <v>0</v>
      </c>
      <c r="J34" s="35"/>
      <c r="O34" s="41">
        <f>I34*0.21</f>
        <v>0</v>
      </c>
      <c r="P34">
        <v>3</v>
      </c>
    </row>
    <row r="35" spans="1:10" ht="172.8">
      <c r="A35" s="35" t="s">
        <v>63</v>
      </c>
      <c r="B35" s="42"/>
      <c r="C35" s="43"/>
      <c r="D35" s="43"/>
      <c r="E35" s="37" t="s">
        <v>302</v>
      </c>
      <c r="F35" s="43"/>
      <c r="G35" s="43"/>
      <c r="H35" s="43"/>
      <c r="I35" s="43"/>
      <c r="J35" s="44"/>
    </row>
    <row r="36" spans="1:10" ht="15">
      <c r="A36" s="35" t="s">
        <v>65</v>
      </c>
      <c r="B36" s="42"/>
      <c r="C36" s="43"/>
      <c r="D36" s="43"/>
      <c r="E36" s="45" t="s">
        <v>510</v>
      </c>
      <c r="F36" s="43"/>
      <c r="G36" s="43"/>
      <c r="H36" s="43"/>
      <c r="I36" s="43"/>
      <c r="J36" s="44"/>
    </row>
    <row r="37" spans="1:10" ht="409.5">
      <c r="A37" s="35" t="s">
        <v>67</v>
      </c>
      <c r="B37" s="42"/>
      <c r="C37" s="43"/>
      <c r="D37" s="43"/>
      <c r="E37" s="37" t="s">
        <v>181</v>
      </c>
      <c r="F37" s="43"/>
      <c r="G37" s="43"/>
      <c r="H37" s="43"/>
      <c r="I37" s="43"/>
      <c r="J37" s="44"/>
    </row>
    <row r="38" spans="1:16" ht="15">
      <c r="A38" s="35" t="s">
        <v>58</v>
      </c>
      <c r="B38" s="35">
        <v>26</v>
      </c>
      <c r="C38" s="36" t="s">
        <v>200</v>
      </c>
      <c r="D38" s="35" t="s">
        <v>68</v>
      </c>
      <c r="E38" s="37" t="s">
        <v>201</v>
      </c>
      <c r="F38" s="38" t="s">
        <v>139</v>
      </c>
      <c r="G38" s="39">
        <v>82.77</v>
      </c>
      <c r="H38" s="40">
        <v>0</v>
      </c>
      <c r="I38" s="40">
        <f>ROUND(G38*H38,P4)</f>
        <v>0</v>
      </c>
      <c r="J38" s="35"/>
      <c r="O38" s="41">
        <f>I38*0.21</f>
        <v>0</v>
      </c>
      <c r="P38">
        <v>3</v>
      </c>
    </row>
    <row r="39" spans="1:10" ht="57.6">
      <c r="A39" s="35" t="s">
        <v>63</v>
      </c>
      <c r="B39" s="42"/>
      <c r="C39" s="43"/>
      <c r="D39" s="43"/>
      <c r="E39" s="37" t="s">
        <v>308</v>
      </c>
      <c r="F39" s="43"/>
      <c r="G39" s="43"/>
      <c r="H39" s="43"/>
      <c r="I39" s="43"/>
      <c r="J39" s="44"/>
    </row>
    <row r="40" spans="1:10" ht="15">
      <c r="A40" s="35" t="s">
        <v>65</v>
      </c>
      <c r="B40" s="42"/>
      <c r="C40" s="43"/>
      <c r="D40" s="43"/>
      <c r="E40" s="45" t="s">
        <v>511</v>
      </c>
      <c r="F40" s="43"/>
      <c r="G40" s="43"/>
      <c r="H40" s="43"/>
      <c r="I40" s="43"/>
      <c r="J40" s="44"/>
    </row>
    <row r="41" spans="1:10" ht="216">
      <c r="A41" s="35" t="s">
        <v>67</v>
      </c>
      <c r="B41" s="42"/>
      <c r="C41" s="43"/>
      <c r="D41" s="43"/>
      <c r="E41" s="37" t="s">
        <v>204</v>
      </c>
      <c r="F41" s="43"/>
      <c r="G41" s="43"/>
      <c r="H41" s="43"/>
      <c r="I41" s="43"/>
      <c r="J41" s="44"/>
    </row>
    <row r="42" spans="1:16" ht="15">
      <c r="A42" s="35" t="s">
        <v>58</v>
      </c>
      <c r="B42" s="35">
        <v>25</v>
      </c>
      <c r="C42" s="36" t="s">
        <v>205</v>
      </c>
      <c r="D42" s="35"/>
      <c r="E42" s="37" t="s">
        <v>206</v>
      </c>
      <c r="F42" s="38" t="s">
        <v>139</v>
      </c>
      <c r="G42" s="39">
        <v>82.77</v>
      </c>
      <c r="H42" s="40">
        <v>0</v>
      </c>
      <c r="I42" s="40">
        <f>ROUND(G42*H42,P4)</f>
        <v>0</v>
      </c>
      <c r="J42" s="35"/>
      <c r="O42" s="41">
        <f>I42*0.21</f>
        <v>0</v>
      </c>
      <c r="P42">
        <v>3</v>
      </c>
    </row>
    <row r="43" spans="1:10" ht="144">
      <c r="A43" s="35" t="s">
        <v>63</v>
      </c>
      <c r="B43" s="42"/>
      <c r="C43" s="43"/>
      <c r="D43" s="43"/>
      <c r="E43" s="37" t="s">
        <v>310</v>
      </c>
      <c r="F43" s="43"/>
      <c r="G43" s="43"/>
      <c r="H43" s="43"/>
      <c r="I43" s="43"/>
      <c r="J43" s="44"/>
    </row>
    <row r="44" spans="1:10" ht="15">
      <c r="A44" s="35" t="s">
        <v>65</v>
      </c>
      <c r="B44" s="42"/>
      <c r="C44" s="43"/>
      <c r="D44" s="43"/>
      <c r="E44" s="45" t="s">
        <v>510</v>
      </c>
      <c r="F44" s="43"/>
      <c r="G44" s="43"/>
      <c r="H44" s="43"/>
      <c r="I44" s="43"/>
      <c r="J44" s="44"/>
    </row>
    <row r="45" spans="1:10" ht="331.2">
      <c r="A45" s="35" t="s">
        <v>67</v>
      </c>
      <c r="B45" s="42"/>
      <c r="C45" s="43"/>
      <c r="D45" s="43"/>
      <c r="E45" s="37" t="s">
        <v>208</v>
      </c>
      <c r="F45" s="43"/>
      <c r="G45" s="43"/>
      <c r="H45" s="43"/>
      <c r="I45" s="43"/>
      <c r="J45" s="44"/>
    </row>
    <row r="46" spans="1:16" ht="15">
      <c r="A46" s="35" t="s">
        <v>58</v>
      </c>
      <c r="B46" s="35">
        <v>9</v>
      </c>
      <c r="C46" s="36" t="s">
        <v>209</v>
      </c>
      <c r="D46" s="35" t="s">
        <v>68</v>
      </c>
      <c r="E46" s="37" t="s">
        <v>210</v>
      </c>
      <c r="F46" s="38" t="s">
        <v>139</v>
      </c>
      <c r="G46" s="39">
        <v>90.3</v>
      </c>
      <c r="H46" s="40">
        <v>0</v>
      </c>
      <c r="I46" s="40">
        <f>ROUND(G46*H46,P4)</f>
        <v>0</v>
      </c>
      <c r="J46" s="35"/>
      <c r="O46" s="41">
        <f>I46*0.21</f>
        <v>0</v>
      </c>
      <c r="P46">
        <v>3</v>
      </c>
    </row>
    <row r="47" spans="1:10" ht="15">
      <c r="A47" s="35" t="s">
        <v>63</v>
      </c>
      <c r="B47" s="42"/>
      <c r="C47" s="43"/>
      <c r="D47" s="43"/>
      <c r="E47" s="46"/>
      <c r="F47" s="43"/>
      <c r="G47" s="43"/>
      <c r="H47" s="43"/>
      <c r="I47" s="43"/>
      <c r="J47" s="44"/>
    </row>
    <row r="48" spans="1:10" ht="28.8">
      <c r="A48" s="35" t="s">
        <v>65</v>
      </c>
      <c r="B48" s="42"/>
      <c r="C48" s="43"/>
      <c r="D48" s="43"/>
      <c r="E48" s="45" t="s">
        <v>512</v>
      </c>
      <c r="F48" s="43"/>
      <c r="G48" s="43"/>
      <c r="H48" s="43"/>
      <c r="I48" s="43"/>
      <c r="J48" s="44"/>
    </row>
    <row r="49" spans="1:10" ht="288">
      <c r="A49" s="35" t="s">
        <v>67</v>
      </c>
      <c r="B49" s="42"/>
      <c r="C49" s="43"/>
      <c r="D49" s="43"/>
      <c r="E49" s="37" t="s">
        <v>213</v>
      </c>
      <c r="F49" s="43"/>
      <c r="G49" s="43"/>
      <c r="H49" s="43"/>
      <c r="I49" s="43"/>
      <c r="J49" s="44"/>
    </row>
    <row r="50" spans="1:10" ht="15">
      <c r="A50" s="29" t="s">
        <v>55</v>
      </c>
      <c r="B50" s="30"/>
      <c r="C50" s="31" t="s">
        <v>228</v>
      </c>
      <c r="D50" s="32"/>
      <c r="E50" s="29" t="s">
        <v>229</v>
      </c>
      <c r="F50" s="32"/>
      <c r="G50" s="32"/>
      <c r="H50" s="32"/>
      <c r="I50" s="33">
        <f>SUMIFS(I51:I82,A51:A82,"P")</f>
        <v>0</v>
      </c>
      <c r="J50" s="34"/>
    </row>
    <row r="51" spans="1:16" ht="15">
      <c r="A51" s="35" t="s">
        <v>58</v>
      </c>
      <c r="B51" s="35">
        <v>14</v>
      </c>
      <c r="C51" s="36" t="s">
        <v>230</v>
      </c>
      <c r="D51" s="35" t="s">
        <v>68</v>
      </c>
      <c r="E51" s="37" t="s">
        <v>231</v>
      </c>
      <c r="F51" s="38" t="s">
        <v>116</v>
      </c>
      <c r="G51" s="39">
        <v>3650.17</v>
      </c>
      <c r="H51" s="40">
        <v>0</v>
      </c>
      <c r="I51" s="40">
        <f>ROUND(G51*H51,P4)</f>
        <v>0</v>
      </c>
      <c r="J51" s="35"/>
      <c r="O51" s="41">
        <f>I51*0.21</f>
        <v>0</v>
      </c>
      <c r="P51">
        <v>3</v>
      </c>
    </row>
    <row r="52" spans="1:10" ht="15">
      <c r="A52" s="35" t="s">
        <v>63</v>
      </c>
      <c r="B52" s="42"/>
      <c r="C52" s="43"/>
      <c r="D52" s="43"/>
      <c r="E52" s="37" t="s">
        <v>232</v>
      </c>
      <c r="F52" s="43"/>
      <c r="G52" s="43"/>
      <c r="H52" s="43"/>
      <c r="I52" s="43"/>
      <c r="J52" s="44"/>
    </row>
    <row r="53" spans="1:10" ht="28.8">
      <c r="A53" s="35" t="s">
        <v>65</v>
      </c>
      <c r="B53" s="42"/>
      <c r="C53" s="43"/>
      <c r="D53" s="43"/>
      <c r="E53" s="45" t="s">
        <v>513</v>
      </c>
      <c r="F53" s="43"/>
      <c r="G53" s="43"/>
      <c r="H53" s="43"/>
      <c r="I53" s="43"/>
      <c r="J53" s="44"/>
    </row>
    <row r="54" spans="1:10" ht="86.4">
      <c r="A54" s="35" t="s">
        <v>67</v>
      </c>
      <c r="B54" s="42"/>
      <c r="C54" s="43"/>
      <c r="D54" s="43"/>
      <c r="E54" s="37" t="s">
        <v>234</v>
      </c>
      <c r="F54" s="43"/>
      <c r="G54" s="43"/>
      <c r="H54" s="43"/>
      <c r="I54" s="43"/>
      <c r="J54" s="44"/>
    </row>
    <row r="55" spans="1:16" ht="15">
      <c r="A55" s="35" t="s">
        <v>58</v>
      </c>
      <c r="B55" s="35">
        <v>15</v>
      </c>
      <c r="C55" s="36" t="s">
        <v>235</v>
      </c>
      <c r="D55" s="35" t="s">
        <v>68</v>
      </c>
      <c r="E55" s="37" t="s">
        <v>236</v>
      </c>
      <c r="F55" s="38" t="s">
        <v>116</v>
      </c>
      <c r="G55" s="39">
        <v>527</v>
      </c>
      <c r="H55" s="40">
        <v>0</v>
      </c>
      <c r="I55" s="40">
        <f>ROUND(G55*H55,P4)</f>
        <v>0</v>
      </c>
      <c r="J55" s="35"/>
      <c r="O55" s="41">
        <f>I55*0.21</f>
        <v>0</v>
      </c>
      <c r="P55">
        <v>3</v>
      </c>
    </row>
    <row r="56" spans="1:10" ht="15">
      <c r="A56" s="35" t="s">
        <v>63</v>
      </c>
      <c r="B56" s="42"/>
      <c r="C56" s="43"/>
      <c r="D56" s="43"/>
      <c r="E56" s="46" t="s">
        <v>68</v>
      </c>
      <c r="F56" s="43"/>
      <c r="G56" s="43"/>
      <c r="H56" s="43"/>
      <c r="I56" s="43"/>
      <c r="J56" s="44"/>
    </row>
    <row r="57" spans="1:10" ht="28.8">
      <c r="A57" s="35" t="s">
        <v>65</v>
      </c>
      <c r="B57" s="42"/>
      <c r="C57" s="43"/>
      <c r="D57" s="43"/>
      <c r="E57" s="45" t="s">
        <v>514</v>
      </c>
      <c r="F57" s="43"/>
      <c r="G57" s="43"/>
      <c r="H57" s="43"/>
      <c r="I57" s="43"/>
      <c r="J57" s="44"/>
    </row>
    <row r="58" spans="1:10" ht="115.2">
      <c r="A58" s="35" t="s">
        <v>67</v>
      </c>
      <c r="B58" s="42"/>
      <c r="C58" s="43"/>
      <c r="D58" s="43"/>
      <c r="E58" s="37" t="s">
        <v>239</v>
      </c>
      <c r="F58" s="43"/>
      <c r="G58" s="43"/>
      <c r="H58" s="43"/>
      <c r="I58" s="43"/>
      <c r="J58" s="44"/>
    </row>
    <row r="59" spans="1:16" ht="15">
      <c r="A59" s="35" t="s">
        <v>58</v>
      </c>
      <c r="B59" s="35">
        <v>16</v>
      </c>
      <c r="C59" s="36" t="s">
        <v>240</v>
      </c>
      <c r="D59" s="35" t="s">
        <v>68</v>
      </c>
      <c r="E59" s="37" t="s">
        <v>241</v>
      </c>
      <c r="F59" s="38" t="s">
        <v>116</v>
      </c>
      <c r="G59" s="39">
        <v>3650.17</v>
      </c>
      <c r="H59" s="40">
        <v>0</v>
      </c>
      <c r="I59" s="40">
        <f>ROUND(G59*H59,P4)</f>
        <v>0</v>
      </c>
      <c r="J59" s="35"/>
      <c r="O59" s="41">
        <f>I59*0.21</f>
        <v>0</v>
      </c>
      <c r="P59">
        <v>3</v>
      </c>
    </row>
    <row r="60" spans="1:10" ht="15">
      <c r="A60" s="35" t="s">
        <v>63</v>
      </c>
      <c r="B60" s="42"/>
      <c r="C60" s="43"/>
      <c r="D60" s="43"/>
      <c r="E60" s="37" t="s">
        <v>242</v>
      </c>
      <c r="F60" s="43"/>
      <c r="G60" s="43"/>
      <c r="H60" s="43"/>
      <c r="I60" s="43"/>
      <c r="J60" s="44"/>
    </row>
    <row r="61" spans="1:10" ht="15">
      <c r="A61" s="35" t="s">
        <v>65</v>
      </c>
      <c r="B61" s="42"/>
      <c r="C61" s="43"/>
      <c r="D61" s="43"/>
      <c r="E61" s="45" t="s">
        <v>515</v>
      </c>
      <c r="F61" s="43"/>
      <c r="G61" s="43"/>
      <c r="H61" s="43"/>
      <c r="I61" s="43"/>
      <c r="J61" s="44"/>
    </row>
    <row r="62" spans="1:10" ht="72">
      <c r="A62" s="35" t="s">
        <v>67</v>
      </c>
      <c r="B62" s="42"/>
      <c r="C62" s="43"/>
      <c r="D62" s="43"/>
      <c r="E62" s="37" t="s">
        <v>244</v>
      </c>
      <c r="F62" s="43"/>
      <c r="G62" s="43"/>
      <c r="H62" s="43"/>
      <c r="I62" s="43"/>
      <c r="J62" s="44"/>
    </row>
    <row r="63" spans="1:16" ht="15">
      <c r="A63" s="35" t="s">
        <v>58</v>
      </c>
      <c r="B63" s="35">
        <v>17</v>
      </c>
      <c r="C63" s="36" t="s">
        <v>245</v>
      </c>
      <c r="D63" s="35" t="s">
        <v>68</v>
      </c>
      <c r="E63" s="37" t="s">
        <v>246</v>
      </c>
      <c r="F63" s="38" t="s">
        <v>116</v>
      </c>
      <c r="G63" s="39">
        <v>6786.81</v>
      </c>
      <c r="H63" s="40">
        <v>0</v>
      </c>
      <c r="I63" s="40">
        <f>ROUND(G63*H63,P4)</f>
        <v>0</v>
      </c>
      <c r="J63" s="35"/>
      <c r="O63" s="41">
        <f>I63*0.21</f>
        <v>0</v>
      </c>
      <c r="P63">
        <v>3</v>
      </c>
    </row>
    <row r="64" spans="1:10" ht="28.8">
      <c r="A64" s="35" t="s">
        <v>63</v>
      </c>
      <c r="B64" s="42"/>
      <c r="C64" s="43"/>
      <c r="D64" s="43"/>
      <c r="E64" s="37" t="s">
        <v>247</v>
      </c>
      <c r="F64" s="43"/>
      <c r="G64" s="43"/>
      <c r="H64" s="43"/>
      <c r="I64" s="43"/>
      <c r="J64" s="44"/>
    </row>
    <row r="65" spans="1:10" ht="15">
      <c r="A65" s="35" t="s">
        <v>65</v>
      </c>
      <c r="B65" s="42"/>
      <c r="C65" s="43"/>
      <c r="D65" s="43"/>
      <c r="E65" s="45" t="s">
        <v>516</v>
      </c>
      <c r="F65" s="43"/>
      <c r="G65" s="43"/>
      <c r="H65" s="43"/>
      <c r="I65" s="43"/>
      <c r="J65" s="44"/>
    </row>
    <row r="66" spans="1:10" ht="72">
      <c r="A66" s="35" t="s">
        <v>67</v>
      </c>
      <c r="B66" s="42"/>
      <c r="C66" s="43"/>
      <c r="D66" s="43"/>
      <c r="E66" s="37" t="s">
        <v>244</v>
      </c>
      <c r="F66" s="43"/>
      <c r="G66" s="43"/>
      <c r="H66" s="43"/>
      <c r="I66" s="43"/>
      <c r="J66" s="44"/>
    </row>
    <row r="67" spans="1:16" ht="15">
      <c r="A67" s="35" t="s">
        <v>58</v>
      </c>
      <c r="B67" s="35">
        <v>18</v>
      </c>
      <c r="C67" s="36" t="s">
        <v>249</v>
      </c>
      <c r="D67" s="35" t="s">
        <v>68</v>
      </c>
      <c r="E67" s="37" t="s">
        <v>250</v>
      </c>
      <c r="F67" s="38" t="s">
        <v>116</v>
      </c>
      <c r="G67" s="39">
        <v>2334</v>
      </c>
      <c r="H67" s="40">
        <v>0</v>
      </c>
      <c r="I67" s="40">
        <f>ROUND(G67*H67,P4)</f>
        <v>0</v>
      </c>
      <c r="J67" s="35"/>
      <c r="O67" s="41">
        <f>I67*0.21</f>
        <v>0</v>
      </c>
      <c r="P67">
        <v>3</v>
      </c>
    </row>
    <row r="68" spans="1:10" ht="15">
      <c r="A68" s="35" t="s">
        <v>63</v>
      </c>
      <c r="B68" s="42"/>
      <c r="C68" s="43"/>
      <c r="D68" s="43"/>
      <c r="E68" s="46" t="s">
        <v>68</v>
      </c>
      <c r="F68" s="43"/>
      <c r="G68" s="43"/>
      <c r="H68" s="43"/>
      <c r="I68" s="43"/>
      <c r="J68" s="44"/>
    </row>
    <row r="69" spans="1:10" ht="15">
      <c r="A69" s="35" t="s">
        <v>65</v>
      </c>
      <c r="B69" s="42"/>
      <c r="C69" s="43"/>
      <c r="D69" s="43"/>
      <c r="E69" s="45" t="s">
        <v>517</v>
      </c>
      <c r="F69" s="43"/>
      <c r="G69" s="43"/>
      <c r="H69" s="43"/>
      <c r="I69" s="43"/>
      <c r="J69" s="44"/>
    </row>
    <row r="70" spans="1:10" ht="57.6">
      <c r="A70" s="35" t="s">
        <v>67</v>
      </c>
      <c r="B70" s="42"/>
      <c r="C70" s="43"/>
      <c r="D70" s="43"/>
      <c r="E70" s="37" t="s">
        <v>253</v>
      </c>
      <c r="F70" s="43"/>
      <c r="G70" s="43"/>
      <c r="H70" s="43"/>
      <c r="I70" s="43"/>
      <c r="J70" s="44"/>
    </row>
    <row r="71" spans="1:16" ht="15">
      <c r="A71" s="35" t="s">
        <v>58</v>
      </c>
      <c r="B71" s="35">
        <v>30</v>
      </c>
      <c r="C71" s="36" t="s">
        <v>254</v>
      </c>
      <c r="D71" s="35" t="s">
        <v>68</v>
      </c>
      <c r="E71" s="37" t="s">
        <v>255</v>
      </c>
      <c r="F71" s="38" t="s">
        <v>116</v>
      </c>
      <c r="G71" s="39">
        <v>3310.81</v>
      </c>
      <c r="H71" s="40">
        <v>0</v>
      </c>
      <c r="I71" s="40">
        <f>ROUND(G71*H71,P4)</f>
        <v>0</v>
      </c>
      <c r="J71" s="35"/>
      <c r="O71" s="41">
        <f>I71*0.21</f>
        <v>0</v>
      </c>
      <c r="P71">
        <v>3</v>
      </c>
    </row>
    <row r="72" spans="1:10" ht="15">
      <c r="A72" s="35" t="s">
        <v>63</v>
      </c>
      <c r="B72" s="42"/>
      <c r="C72" s="43"/>
      <c r="D72" s="43"/>
      <c r="E72" s="37" t="s">
        <v>256</v>
      </c>
      <c r="F72" s="43"/>
      <c r="G72" s="43"/>
      <c r="H72" s="43"/>
      <c r="I72" s="43"/>
      <c r="J72" s="44"/>
    </row>
    <row r="73" spans="1:10" ht="15">
      <c r="A73" s="35" t="s">
        <v>65</v>
      </c>
      <c r="B73" s="42"/>
      <c r="C73" s="43"/>
      <c r="D73" s="43"/>
      <c r="E73" s="45" t="s">
        <v>518</v>
      </c>
      <c r="F73" s="43"/>
      <c r="G73" s="43"/>
      <c r="H73" s="43"/>
      <c r="I73" s="43"/>
      <c r="J73" s="44"/>
    </row>
    <row r="74" spans="1:10" ht="158.4">
      <c r="A74" s="35" t="s">
        <v>67</v>
      </c>
      <c r="B74" s="42"/>
      <c r="C74" s="43"/>
      <c r="D74" s="43"/>
      <c r="E74" s="37" t="s">
        <v>258</v>
      </c>
      <c r="F74" s="43"/>
      <c r="G74" s="43"/>
      <c r="H74" s="43"/>
      <c r="I74" s="43"/>
      <c r="J74" s="44"/>
    </row>
    <row r="75" spans="1:16" ht="15">
      <c r="A75" s="35" t="s">
        <v>58</v>
      </c>
      <c r="B75" s="35">
        <v>20</v>
      </c>
      <c r="C75" s="36" t="s">
        <v>259</v>
      </c>
      <c r="D75" s="35" t="s">
        <v>68</v>
      </c>
      <c r="E75" s="37" t="s">
        <v>260</v>
      </c>
      <c r="F75" s="38" t="s">
        <v>116</v>
      </c>
      <c r="G75" s="39">
        <v>3455.2</v>
      </c>
      <c r="H75" s="40">
        <v>0</v>
      </c>
      <c r="I75" s="40">
        <f>ROUND(G75*H75,P4)</f>
        <v>0</v>
      </c>
      <c r="J75" s="35"/>
      <c r="O75" s="41">
        <f>I75*0.21</f>
        <v>0</v>
      </c>
      <c r="P75">
        <v>3</v>
      </c>
    </row>
    <row r="76" spans="1:10" ht="15">
      <c r="A76" s="35" t="s">
        <v>63</v>
      </c>
      <c r="B76" s="42"/>
      <c r="C76" s="43"/>
      <c r="D76" s="43"/>
      <c r="E76" s="37" t="s">
        <v>261</v>
      </c>
      <c r="F76" s="43"/>
      <c r="G76" s="43"/>
      <c r="H76" s="43"/>
      <c r="I76" s="43"/>
      <c r="J76" s="44"/>
    </row>
    <row r="77" spans="1:10" ht="15">
      <c r="A77" s="35" t="s">
        <v>65</v>
      </c>
      <c r="B77" s="42"/>
      <c r="C77" s="43"/>
      <c r="D77" s="43"/>
      <c r="E77" s="45" t="s">
        <v>519</v>
      </c>
      <c r="F77" s="43"/>
      <c r="G77" s="43"/>
      <c r="H77" s="43"/>
      <c r="I77" s="43"/>
      <c r="J77" s="44"/>
    </row>
    <row r="78" spans="1:10" ht="158.4">
      <c r="A78" s="35" t="s">
        <v>67</v>
      </c>
      <c r="B78" s="42"/>
      <c r="C78" s="43"/>
      <c r="D78" s="43"/>
      <c r="E78" s="37" t="s">
        <v>258</v>
      </c>
      <c r="F78" s="43"/>
      <c r="G78" s="43"/>
      <c r="H78" s="43"/>
      <c r="I78" s="43"/>
      <c r="J78" s="44"/>
    </row>
    <row r="79" spans="1:16" ht="15">
      <c r="A79" s="35" t="s">
        <v>58</v>
      </c>
      <c r="B79" s="35">
        <v>21</v>
      </c>
      <c r="C79" s="36" t="s">
        <v>263</v>
      </c>
      <c r="D79" s="35" t="s">
        <v>68</v>
      </c>
      <c r="E79" s="37" t="s">
        <v>264</v>
      </c>
      <c r="F79" s="38" t="s">
        <v>139</v>
      </c>
      <c r="G79" s="39">
        <v>104.28</v>
      </c>
      <c r="H79" s="40">
        <v>0</v>
      </c>
      <c r="I79" s="40">
        <f>ROUND(G79*H79,P4)</f>
        <v>0</v>
      </c>
      <c r="J79" s="35"/>
      <c r="O79" s="41">
        <f>I79*0.21</f>
        <v>0</v>
      </c>
      <c r="P79">
        <v>3</v>
      </c>
    </row>
    <row r="80" spans="1:10" ht="15">
      <c r="A80" s="35" t="s">
        <v>63</v>
      </c>
      <c r="B80" s="42"/>
      <c r="C80" s="43"/>
      <c r="D80" s="43"/>
      <c r="E80" s="37" t="s">
        <v>265</v>
      </c>
      <c r="F80" s="43"/>
      <c r="G80" s="43"/>
      <c r="H80" s="43"/>
      <c r="I80" s="43"/>
      <c r="J80" s="44"/>
    </row>
    <row r="81" spans="1:10" ht="15">
      <c r="A81" s="35" t="s">
        <v>65</v>
      </c>
      <c r="B81" s="42"/>
      <c r="C81" s="43"/>
      <c r="D81" s="43"/>
      <c r="E81" s="45" t="s">
        <v>520</v>
      </c>
      <c r="F81" s="43"/>
      <c r="G81" s="43"/>
      <c r="H81" s="43"/>
      <c r="I81" s="43"/>
      <c r="J81" s="44"/>
    </row>
    <row r="82" spans="1:10" ht="244.8">
      <c r="A82" s="35" t="s">
        <v>67</v>
      </c>
      <c r="B82" s="42"/>
      <c r="C82" s="43"/>
      <c r="D82" s="43"/>
      <c r="E82" s="37" t="s">
        <v>267</v>
      </c>
      <c r="F82" s="43"/>
      <c r="G82" s="43"/>
      <c r="H82" s="43"/>
      <c r="I82" s="43"/>
      <c r="J82" s="44"/>
    </row>
    <row r="83" spans="1:10" ht="15">
      <c r="A83" s="29" t="s">
        <v>55</v>
      </c>
      <c r="B83" s="30"/>
      <c r="C83" s="31" t="s">
        <v>124</v>
      </c>
      <c r="D83" s="32"/>
      <c r="E83" s="29" t="s">
        <v>125</v>
      </c>
      <c r="F83" s="32"/>
      <c r="G83" s="32"/>
      <c r="H83" s="32"/>
      <c r="I83" s="33">
        <f>SUMIFS(I84:I87,A84:A87,"P")</f>
        <v>0</v>
      </c>
      <c r="J83" s="34"/>
    </row>
    <row r="84" spans="1:16" ht="15">
      <c r="A84" s="35" t="s">
        <v>58</v>
      </c>
      <c r="B84" s="35">
        <v>22</v>
      </c>
      <c r="C84" s="36" t="s">
        <v>282</v>
      </c>
      <c r="D84" s="35" t="s">
        <v>68</v>
      </c>
      <c r="E84" s="37" t="s">
        <v>283</v>
      </c>
      <c r="F84" s="38" t="s">
        <v>193</v>
      </c>
      <c r="G84" s="39">
        <v>90</v>
      </c>
      <c r="H84" s="40">
        <v>0</v>
      </c>
      <c r="I84" s="40">
        <f>ROUND(G84*H84,P4)</f>
        <v>0</v>
      </c>
      <c r="J84" s="35"/>
      <c r="O84" s="41">
        <f>I84*0.21</f>
        <v>0</v>
      </c>
      <c r="P84">
        <v>3</v>
      </c>
    </row>
    <row r="85" spans="1:10" ht="15">
      <c r="A85" s="35" t="s">
        <v>63</v>
      </c>
      <c r="B85" s="42"/>
      <c r="C85" s="43"/>
      <c r="D85" s="43"/>
      <c r="E85" s="37" t="s">
        <v>284</v>
      </c>
      <c r="F85" s="43"/>
      <c r="G85" s="43"/>
      <c r="H85" s="43"/>
      <c r="I85" s="43"/>
      <c r="J85" s="44"/>
    </row>
    <row r="86" spans="1:10" ht="15">
      <c r="A86" s="35" t="s">
        <v>65</v>
      </c>
      <c r="B86" s="42"/>
      <c r="C86" s="43"/>
      <c r="D86" s="43"/>
      <c r="E86" s="45" t="s">
        <v>521</v>
      </c>
      <c r="F86" s="43"/>
      <c r="G86" s="43"/>
      <c r="H86" s="43"/>
      <c r="I86" s="43"/>
      <c r="J86" s="44"/>
    </row>
    <row r="87" spans="1:10" ht="43.2">
      <c r="A87" s="35" t="s">
        <v>67</v>
      </c>
      <c r="B87" s="47"/>
      <c r="C87" s="48"/>
      <c r="D87" s="48"/>
      <c r="E87" s="37" t="s">
        <v>286</v>
      </c>
      <c r="F87" s="48"/>
      <c r="G87" s="48"/>
      <c r="H87" s="48"/>
      <c r="I87" s="48"/>
      <c r="J87" s="49"/>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Jezova</dc:creator>
  <cp:keywords/>
  <dc:description/>
  <cp:lastModifiedBy>Jana Jezova</cp:lastModifiedBy>
  <dcterms:created xsi:type="dcterms:W3CDTF">2023-06-28T08:07:31Z</dcterms:created>
  <dcterms:modified xsi:type="dcterms:W3CDTF">2023-06-28T08:07:34Z</dcterms:modified>
  <cp:category/>
  <cp:version/>
  <cp:contentType/>
  <cp:contentStatus/>
</cp:coreProperties>
</file>