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500" activeTab="1"/>
  </bookViews>
  <sheets>
    <sheet name="Rekapitulace stavby" sheetId="1" r:id="rId1"/>
    <sheet name="D2_51 Gastrotechnologie " sheetId="2" r:id="rId2"/>
    <sheet name="Pokyny pro vyplnění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<sst xmlns="http://schemas.openxmlformats.org/spreadsheetml/2006/main" count="1541" uniqueCount="637">
  <si>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</si>
  <si>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</si>
  <si>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</si>
  <si>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</si>
  <si>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</si>
  <si>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</si>
  <si>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REKAPITULACE STAVBY</t>
  </si>
  <si>
    <t>v ---  níže se nacházejí doplnkové a pomocné údaje k sestavám  --- v</t>
  </si>
  <si>
    <t>Návod na vyplnění</t>
  </si>
  <si>
    <t>Kód:</t>
  </si>
  <si>
    <t>2016</t>
  </si>
  <si>
    <t>Měnit lze pouze buňky se žlutým podbarvením!_x005F_x000D_
_x005F_x000D_
1) v Rekapitulaci stavby vyplňte údaje o Uchazeči (přenesou se do ostatních sestav i v jiných listech)_x005F_x000D_
_x005F_x000D_
2) na vybraných listech vyplňte v sestavě Soupis prací ceny u položek_x005F_x000D_
_x005F_x000D_
Podrobnosti k vyplnění naleznete na poslední záložce s Pokyny pro vyplnění</t>
  </si>
  <si>
    <t>Stavba:</t>
  </si>
  <si>
    <t>SOUP Jílové - dílna kuchyň</t>
  </si>
  <si>
    <t>KSO:</t>
  </si>
  <si>
    <t>CC-CZ:</t>
  </si>
  <si>
    <t>Místo:</t>
  </si>
  <si>
    <t>Jílové u Prahy</t>
  </si>
  <si>
    <t>Datum:</t>
  </si>
  <si>
    <t>5. 9. 2016</t>
  </si>
  <si>
    <t>Zadavatel:</t>
  </si>
  <si>
    <t>IČ:</t>
  </si>
  <si>
    <t>SOUp, Šenflukova 220, Jílove u Prahy</t>
  </si>
  <si>
    <t>DIČ:</t>
  </si>
  <si>
    <t>Uchazeč:</t>
  </si>
  <si>
    <t>Vyplň údaj</t>
  </si>
  <si>
    <t>Projektant:</t>
  </si>
  <si>
    <t>Ing. Jan Suk, EREKTA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</si>
  <si>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</si>
  <si>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</si>
  <si>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</si>
  <si>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</si>
  <si>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</si>
  <si>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</si>
  <si>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</si>
  <si>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</si>
  <si>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</si>
  <si>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</si>
  <si>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</si>
  <si>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</si>
  <si>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</si>
  <si>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</si>
  <si>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</si>
  <si>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</si>
  <si>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</si>
  <si>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</si>
  <si>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</si>
  <si>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</si>
  <si>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</si>
  <si>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Ostat._x005F_x000D_
náklady [CZK]</t>
  </si>
  <si>
    <t>DPH [CZK]</t>
  </si>
  <si>
    <t>Normohodiny [h]</t>
  </si>
  <si>
    <t>DPH základní [CZK]</t>
  </si>
  <si>
    <t>DPH snížená [CZK]</t>
  </si>
  <si>
    <t>DPH základní přenesená_x005F_x000D_
[CZK]</t>
  </si>
  <si>
    <t>DPH snížená přenesená_x005F_x000D_
[CZK]</t>
  </si>
  <si>
    <t>Základna_x005F_x000D_
DPH základní</t>
  </si>
  <si>
    <t>Základna_x005F_x000D_
DPH snížená</t>
  </si>
  <si>
    <t>Základna_x005F_x000D_
DPH zákl. přenesená</t>
  </si>
  <si>
    <t>Základna_x005F_x000D_
DPH sníž. přenesená</t>
  </si>
  <si>
    <t>Základna_x005F_x000D_
DPH nulová</t>
  </si>
  <si>
    <t>Náklady stavby celkem</t>
  </si>
  <si>
    <t>/</t>
  </si>
  <si>
    <t>D2_51</t>
  </si>
  <si>
    <t>Gastotechnologie</t>
  </si>
  <si>
    <t>STA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</si>
  <si>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</si>
  <si>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</si>
  <si>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</si>
  <si>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</si>
  <si>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</si>
  <si>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</si>
  <si>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</si>
  <si>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D2_51 - Gastotechnologie</t>
  </si>
  <si>
    <t>Ing. Jan Suk - EREKTA</t>
  </si>
  <si>
    <t>REKAPITULACE ČLENĚNÍ SOUPISU PRACÍ</t>
  </si>
  <si>
    <t>Kód dílu - Popis</t>
  </si>
  <si>
    <t>Cena celkem [CZK]</t>
  </si>
  <si>
    <t>Náklady soupisu celkem</t>
  </si>
  <si>
    <t>D1 - 01. Příprava masa</t>
  </si>
  <si>
    <t>D2 - 02. Čistá příprava zeleniny</t>
  </si>
  <si>
    <t>D3 - 03.Studená kuchyně</t>
  </si>
  <si>
    <t>D4 - 04.Těsto</t>
  </si>
  <si>
    <t>D5 - 05.Varna</t>
  </si>
  <si>
    <t>D6 - 06.Výdej</t>
  </si>
  <si>
    <t>D7 - 07.Mytí cerného nádobí</t>
  </si>
  <si>
    <t>D8 - 08.Mytí bílého nádobí</t>
  </si>
  <si>
    <t>D9 - 09.Doprava a montáž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</si>
  <si>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</si>
  <si>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</si>
  <si>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</si>
  <si>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</si>
  <si>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</si>
  <si>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</si>
  <si>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</si>
  <si>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</si>
  <si>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</si>
  <si>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</si>
  <si>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hmotnost_x005F_x000D_
[t]</t>
  </si>
  <si>
    <t>Hmotnost_x005F_x000D_
celkem [t]</t>
  </si>
  <si>
    <t>J. suť [t]</t>
  </si>
  <si>
    <t>Suť Celkem [t]</t>
  </si>
  <si>
    <t>D</t>
  </si>
  <si>
    <t>D1</t>
  </si>
  <si>
    <t>01. Příprava masa</t>
  </si>
  <si>
    <t>1</t>
  </si>
  <si>
    <t>K</t>
  </si>
  <si>
    <t>01.01</t>
  </si>
  <si>
    <t>Výlevka kombinovaná s bezdotyk. baterií nerez,bezdotyková stojánková baterie,sklápecí rošt. Rozměr: 500x700x900 mm</t>
  </si>
  <si>
    <t>ks</t>
  </si>
  <si>
    <t>vlastní</t>
  </si>
  <si>
    <t>VV</t>
  </si>
  <si>
    <t>nerez,bezdotyková stojánková baterie,sklápecí rošt.</t>
  </si>
  <si>
    <t>Rozměr: 500x700x900 mm</t>
  </si>
  <si>
    <t>Typové číslo: VK1S/900-05070</t>
  </si>
  <si>
    <t>2</t>
  </si>
  <si>
    <t>01.02</t>
  </si>
  <si>
    <t>Stul pracovní s dřezem nerez,zadní lem,1x dřez 400x400x250 vpravo,nad chl.skřín Rozměr: 1500x700x900 mm</t>
  </si>
  <si>
    <t>nerez,zadní lem,1x dřez 400x400x250 vpravo,nad chl.skří</t>
  </si>
  <si>
    <t>Rozměr: 1500x700x900 mm</t>
  </si>
  <si>
    <t>Typové číslo: D01D/35-15070</t>
  </si>
  <si>
    <t>3</t>
  </si>
  <si>
    <t>01.02a</t>
  </si>
  <si>
    <t>Baterie stojánková páková</t>
  </si>
  <si>
    <t>páková</t>
  </si>
  <si>
    <t>4</t>
  </si>
  <si>
    <t>01.03</t>
  </si>
  <si>
    <t>Stul pracovní jednoduchý se zásuvkami nerez,zadní lem,1x zásuvkový blok vlevo Rozměr: 1600x700x900 mm</t>
  </si>
  <si>
    <t xml:space="preserve">nerez,zadní lem,1x zásuvkový blok vlevo </t>
  </si>
  <si>
    <t>Rozměr: 1600x700x900 mm</t>
  </si>
  <si>
    <t>Typové číslo: S015-16070</t>
  </si>
  <si>
    <t>5</t>
  </si>
  <si>
    <t>01.04</t>
  </si>
  <si>
    <t>Skříňka nástěnná nerez,otevřená. Rozměr: 1600x350x650 mm</t>
  </si>
  <si>
    <t xml:space="preserve"> nerez,otevřená. </t>
  </si>
  <si>
    <t>Rozměr: 1600x350x650 mm</t>
  </si>
  <si>
    <t>Typové číslo: SK01-16035</t>
  </si>
  <si>
    <t>6</t>
  </si>
  <si>
    <t>01.05</t>
  </si>
  <si>
    <t>110 l, bílá,</t>
  </si>
  <si>
    <t>Příkon: 230V/0,11 kW</t>
  </si>
  <si>
    <t>Typové číslo: HR 200</t>
  </si>
  <si>
    <t>7</t>
  </si>
  <si>
    <t>01.06</t>
  </si>
  <si>
    <t>Stul pracovní s dřezem a zásuvkami nerez,zadní lem,1x dřez 400x400x250 vlevo,2x zásuvka pod prac. deskou vpravo,spodní police. Rozměr: 1600x700x900 mm</t>
  </si>
  <si>
    <t xml:space="preserve">nerez,zadní lem,1x dřez 400x400x250 vlevo,2x zásuvka pod prac. </t>
  </si>
  <si>
    <t xml:space="preserve">deskou vpravo,spodní police. </t>
  </si>
  <si>
    <t>Typové číslo: D04Z2/35-16070</t>
  </si>
  <si>
    <t>8</t>
  </si>
  <si>
    <t>01.07</t>
  </si>
  <si>
    <t>Krájecí deska plastová bílá, muže být i barevné provedení. Rozměr: 600x400x20 mm</t>
  </si>
  <si>
    <t xml:space="preserve">bílá, muže být i barevné provedení. </t>
  </si>
  <si>
    <t>Rozměr: 600x400x20 mm</t>
  </si>
  <si>
    <t>Typové číslo: DP-6402</t>
  </si>
  <si>
    <t>9</t>
  </si>
  <si>
    <t>01.08</t>
  </si>
  <si>
    <t>Nádoba na odpad</t>
  </si>
  <si>
    <t>Dle vlastního výběru a volby</t>
  </si>
  <si>
    <t>Typové číslo: PNO/80</t>
  </si>
  <si>
    <t>D2</t>
  </si>
  <si>
    <t>02. Čistá příprava zeleniny</t>
  </si>
  <si>
    <t>10</t>
  </si>
  <si>
    <t>02.01.</t>
  </si>
  <si>
    <t>Stul pracovní s dřezem a zásuvkami nerez,zadní lem,1x dřez400x400x250mm vpravo,2x zásuvka pod prac., deskou vlevo, spodní police. Rozměr: 1600x700x900 mm</t>
  </si>
  <si>
    <t xml:space="preserve">nerez,zadní lem,1x dřez400x400x250mm vpravo,2x zásuvka pod prac., </t>
  </si>
  <si>
    <t xml:space="preserve">deskou vlevo, spodní police. </t>
  </si>
  <si>
    <t>11</t>
  </si>
  <si>
    <t>02.01a.</t>
  </si>
  <si>
    <t>12</t>
  </si>
  <si>
    <t>02.02.</t>
  </si>
  <si>
    <t>Stul pracovní s dřezem nerez,zadní lem+levý,dřez 400x400x250 vlevo,nad chl.skříň. Rozměr: 1600x700x900 mm</t>
  </si>
  <si>
    <t xml:space="preserve">nerez,zadní lem+levý,dřez 400x400x250 vlevo,nad chl.skříň. </t>
  </si>
  <si>
    <t>Typové číslo: D01D35-16070</t>
  </si>
  <si>
    <t>13</t>
  </si>
  <si>
    <t>02.03.</t>
  </si>
  <si>
    <t>Skříňka nástěnná, nerez,otevřená. Rozměr: 1600x350x650 mm</t>
  </si>
  <si>
    <t xml:space="preserve">nerez,otevřená. </t>
  </si>
  <si>
    <t>14</t>
  </si>
  <si>
    <t>02.04.</t>
  </si>
  <si>
    <t>Krájecí deska plastová, bílá, muže být i barevné provedení. Rozmer: 600x400x20 mm</t>
  </si>
  <si>
    <t>15</t>
  </si>
  <si>
    <t>02.05.</t>
  </si>
  <si>
    <t>D3</t>
  </si>
  <si>
    <t>03.Studená kuchyně</t>
  </si>
  <si>
    <t>16</t>
  </si>
  <si>
    <t>03.01.</t>
  </si>
  <si>
    <t>Stul pracovní jednoduchý, nerez,zadní lem, odsazené zadní nohy(radiátor). Rozměr: 1300x700x900 mm.</t>
  </si>
  <si>
    <t xml:space="preserve">nerez,zadní lem, odsazené zadní nohy(radiátor). </t>
  </si>
  <si>
    <t>Rozměr: 1300x700x900 mm.</t>
  </si>
  <si>
    <t>Typové číslo: S01-13070</t>
  </si>
  <si>
    <t>17</t>
  </si>
  <si>
    <t>03.02.</t>
  </si>
  <si>
    <t>Stroj nárezový hladký teflon. nuž, tlakový odlitek z hliníkové slitiny, průměr nože 275 mm, tlouštka řezu 0-15 mm, max. průměr řezu 215 mm, rozměr stolu v mm, 340x300, řezný stůl uložen šikmo, šnekový převod, brusné zařízení. Rozměr: 375x445x570 mm, Příkon: 230V/176W</t>
  </si>
  <si>
    <t xml:space="preserve">tlakový odlitek z hliníkové slitiny, průměr nože 275 mm, tlouštka řezu 0-15 mm, max. průměr řezu 215 mm, rozměr stolu v mm, 340x300, </t>
  </si>
  <si>
    <t>řezný stůl uložen šikmo, šnekový převod, brusné zařízení. Rozměr: 375x445x570 mm, Příkon: 230V/176W</t>
  </si>
  <si>
    <t>Typové číslo: GMS 275 XL N</t>
  </si>
  <si>
    <t>18</t>
  </si>
  <si>
    <t>03.03.</t>
  </si>
  <si>
    <t>Váha stolní rozměr vážní plochy 200x260 mm, materiál plast, váživost 3/6 kg dílek 1/2 g síťový adaptér, nerezová miska, zákaznický displey na zadní straně. Rozměr: 260x287x137 mm Hmotnost: cca 2,8 kg Příkon: 0,25 W/230 V</t>
  </si>
  <si>
    <t>200x260 mm, materiál plast, váživost 3/6 kg dílek 1/2 g</t>
  </si>
  <si>
    <t>síťový adaptér, nerezová miska, zákaznický displey na zadní straně.</t>
  </si>
  <si>
    <t>Rozměr: 260x287x137 mm</t>
  </si>
  <si>
    <t>Hmotnost: cca 2,8 kg</t>
  </si>
  <si>
    <t>Příkon: 0,25 W/230 V</t>
  </si>
  <si>
    <t>Typové číslo: SW 3/6</t>
  </si>
  <si>
    <t>D4</t>
  </si>
  <si>
    <t>04.Těsto</t>
  </si>
  <si>
    <t>19</t>
  </si>
  <si>
    <t>04.01.</t>
  </si>
  <si>
    <t>Stul pracovní se zásuvkami nerez, buková prac. deska, 2x zásuvka pod prac. deskou, zadní lem, odsazené zadní nohy(radiátor). Rozměr: 1500x700x900 mm</t>
  </si>
  <si>
    <t xml:space="preserve">nerez, buková prac. deska, 2x zásuvka pod prac. deskou, zadní lem, odsazené zadní nohy(radiátor). </t>
  </si>
  <si>
    <t>Typové číslo: S04Z2-15070</t>
  </si>
  <si>
    <t>20</t>
  </si>
  <si>
    <t>04.02.</t>
  </si>
  <si>
    <t>Robot univerzální, 10 l volitelné 3 rychlosti, planetové uložení nástavcu, dokonalé promísení nádoby bez její rotace, odnímatelná nerezová nádoba, total stop, snadno vymenitelné nástroje, bezpecnostní mikrospínace, objem nádoby 10 l, ve výbave: metla, hák,  míchač, nerezový kryt pracovního prostoru, možnost dokoupení mlýnku na maso, krouhače zeleniny. Rozměr: 410x470x780 mm Hmotnost: 65 kg Příkon: 230V/0,25 kW</t>
  </si>
  <si>
    <t>volitelné 3 rychlosti, planetové uložení nástavcu, dokonalé promísení nádoby bez její rotace,</t>
  </si>
  <si>
    <t>odnímatelná nerezová nádoba, total stop, snadno vymenitelné nástroje, bezpecnostní mikrospínace,</t>
  </si>
  <si>
    <t>objem nádoby 10 l, ve výbave: metla, hák</t>
  </si>
  <si>
    <t xml:space="preserve">míchač, nerezový kryt pracovního prostoru, možnost dokoupení mlýnku na maso, krouhače zeleniny.  </t>
  </si>
  <si>
    <t>Rozměr: 410x470x780 mm</t>
  </si>
  <si>
    <t>Hmotnost: 65 kg</t>
  </si>
  <si>
    <t>Příkon: 230V/0,25W</t>
  </si>
  <si>
    <t>Typové číslo: RM-100H</t>
  </si>
  <si>
    <t>21</t>
  </si>
  <si>
    <t>04.03.</t>
  </si>
  <si>
    <t>Stůl pracovní jednoduchý - podstavec, nerez,zadní lem. Rozměr: 600x700x500 mm</t>
  </si>
  <si>
    <t xml:space="preserve">nerez,zadní lem. </t>
  </si>
  <si>
    <t>Rozměr: 600x700x500 mm</t>
  </si>
  <si>
    <t>Typové číslo: S01-06070</t>
  </si>
  <si>
    <t>22</t>
  </si>
  <si>
    <t>04.04.</t>
  </si>
  <si>
    <t>Chladicí skříň, objem 570 lit., lze vložit prepravky, ventilované chlazení, elektronický regulátor, automatické odtávání, digitální ukazatel teploty, 6x roštová police, zámek dveří, zadní kolečka. Rozměr: 760x720x1710 mm mm</t>
  </si>
  <si>
    <t>objem 570 lit., lze vložit prepravky, ventilované chlazení, elektronický regulátor, automatické odtávání,</t>
  </si>
  <si>
    <t>digitální ukazatel teploty, 6x roštová police, zámek dveří, zadní kolečka.</t>
  </si>
  <si>
    <t>Rozměr: 760x720x1710 mm mm</t>
  </si>
  <si>
    <t>Typové číslo: HR 600</t>
  </si>
  <si>
    <t>D5</t>
  </si>
  <si>
    <t>05.Varna</t>
  </si>
  <si>
    <t>23</t>
  </si>
  <si>
    <t>05.01.</t>
  </si>
  <si>
    <t>Elektrická pec třítroubová celonerezová, 3 trouby nad sebou, každá samostatné ovládání, s cirkulací vzduchu, v každé troube 3 zásuvy pro GN 2/1, rozteč zásuvu 85 mm, regulace teploty 50-280°C Rozměr: 900x900x1710 mm Příkon: 12 kW/400 V</t>
  </si>
  <si>
    <t>celonerezová, 3 trouby nad sebou, každá samostatné ovládání, s cirkulací vzduchu, v každé troube 3 zásuvy pro GN 2/1,</t>
  </si>
  <si>
    <t>rozteč zásuvu 85 mm, regulace teploty 50-280°C</t>
  </si>
  <si>
    <t>Rozměr: 900x900x1710 mm</t>
  </si>
  <si>
    <t>Příkon: 12 kW/400 V</t>
  </si>
  <si>
    <t>Typové číslo: PCE 930 C</t>
  </si>
  <si>
    <t>24</t>
  </si>
  <si>
    <t>05.02.</t>
  </si>
  <si>
    <t>Pracovní nutrální plocha otevřená podestavba, zásuvka GN 1/1-150 Rozměr: 400x700x900 mm</t>
  </si>
  <si>
    <t xml:space="preserve">otevřená podestavba, zásuvka GN 1/1-150 </t>
  </si>
  <si>
    <t>Rozměr: 400x700x900 mm</t>
  </si>
  <si>
    <t>Typové číslo: PL 74</t>
  </si>
  <si>
    <t>25</t>
  </si>
  <si>
    <t>05.03.</t>
  </si>
  <si>
    <t>Elektrický sporák se sklokeram. deskou, 2x varná plotna 2,5 kW, varná deska 350x570 mm, 7 teplotních stupňů, otevřená podestavba Rozměr: 400x700x900 mm Příkon: 5 kW/400 V</t>
  </si>
  <si>
    <t>2x varná plotna 2,5 kW, varná deska 350x570 mm, 7 teplotních stupňů, otevřená podestavba</t>
  </si>
  <si>
    <t>Příkon: 5 kW/400 V</t>
  </si>
  <si>
    <t>Typové číslo: PCC 74 ET</t>
  </si>
  <si>
    <t>26</t>
  </si>
  <si>
    <t>05.04.</t>
  </si>
  <si>
    <t>Elektrická sklopná pánev, objem nerez vany 50 lit., dno ze spec. teplovodné oceli RAEX, regulace teploty 50-300 °C, rucní mechanické sklápení, přívod vody Rozměr: 800x700x900 mm Hmotnost: 133 kg Příkon: 10,5 kW/400 V</t>
  </si>
  <si>
    <t>objem nerez vany 50 lit., dno ze spec. teplovodné oceli RAEX, regulace teploty 50-300 °C,</t>
  </si>
  <si>
    <t>rucní mechanické sklápení, přívod vody</t>
  </si>
  <si>
    <t>Rozměr: 800x700x900 mm</t>
  </si>
  <si>
    <t>Hmotnost: 133 kg</t>
  </si>
  <si>
    <t>Příkon: 10,5 kW/400 V</t>
  </si>
  <si>
    <t>Typové číslo: BR50 78 ET</t>
  </si>
  <si>
    <t>27</t>
  </si>
  <si>
    <t>05.05.</t>
  </si>
  <si>
    <t>Kotel elektrický 50 lit. elektrický, nepřímý ohřev (duplikátor), nádoba průměr 400 mm x výška 450 mm, bezpečnostní tlaková armatura, napouštecí kohout, výpustný ventil Rozměr: 800x700x900 mm Hmotnost: 120 kg kg Příkon: 9 kW/400V</t>
  </si>
  <si>
    <t>elektrický, nepřímý ohřev (duplikátor), nádoba průměr 400 mm x výška 450 mm,</t>
  </si>
  <si>
    <t>bezpečnostní tlaková armatura, napouštecí kohout, výpustný ventil</t>
  </si>
  <si>
    <t>Hmotnost: 120 kg</t>
  </si>
  <si>
    <t>Příkon: 9 kW/400V</t>
  </si>
  <si>
    <t>Typové číslo: PI50 78 ET</t>
  </si>
  <si>
    <t>28</t>
  </si>
  <si>
    <t>05.06.</t>
  </si>
  <si>
    <t>Podlahová vpusť s roštem nerez,šírka roštu 300mm,výška roštu 25mm,vyndavací rošt po 500mm, Rozměr: 500x1400x100 mm</t>
  </si>
  <si>
    <t xml:space="preserve">nerez,šírka roštu 300mm,výška roštu 25mm,vyndavací rošt po 500mm, </t>
  </si>
  <si>
    <t>Rozměr: 500x1400x100 mm</t>
  </si>
  <si>
    <t>Typové číslo: PRV-05-55</t>
  </si>
  <si>
    <t>29</t>
  </si>
  <si>
    <t>05.08.</t>
  </si>
  <si>
    <t>Fritéza elektrická dvojitá 2x vana o obsahu oleje 8 l, celonerezové provedení, spec. úprava nerezové topné spirály, bezpečnostní termostat, regulace teploty 50-190 °C, 2x koš o rozměrech 120x300x150, výpustné kohouty do podestavby Rozměr: 400x700x900 mm Příkon: 12 kW/400V</t>
  </si>
  <si>
    <t>2x vana o obsahu oleje 8 l, celonerezové provedení, spec. úprava nerezové topné spirály,</t>
  </si>
  <si>
    <t>bezpečnostní termostat, regulace teploty 50-190 °C, 2x koš o rozměrech 120x300x150, výpustné kohouty do podestavby</t>
  </si>
  <si>
    <t>Příkon: 12kW/400V</t>
  </si>
  <si>
    <t>Typové číslo: F2/8 74 ET</t>
  </si>
  <si>
    <t>30</t>
  </si>
  <si>
    <t>05.09.</t>
  </si>
  <si>
    <t>Elektrická grilovací deska hladká deska 390x522 mm, regulace teploty 50-300 °C, zásuvka na odpadní tuk, otevřená podestavba. Rozměr: 400x700x900 mm Hmotnost: 64 kg Příkon: 5,5 kW/400 V</t>
  </si>
  <si>
    <t>hladká deska 390x522 mm, regulace teploty 50-300 °C, zásuvka na odpadní tuk, otevřená podestavba</t>
  </si>
  <si>
    <t>Hmotnost: 64 kg</t>
  </si>
  <si>
    <t>Příkon: 5,5kW/400V</t>
  </si>
  <si>
    <t>Typové číslo: FTL 74 ET</t>
  </si>
  <si>
    <t>31</t>
  </si>
  <si>
    <t>05.10.</t>
  </si>
  <si>
    <t>Elektrický sporák 6 ploten, velikost plotny 220x220 mm, příkon jedné plotny 2,6 kW, 7 teplotních stupňů, termostatická ochrana proti prehřátí, otevřená podestavba Rozměr: 1200x700x900 mm Příkon: 15,6 kW/400 V</t>
  </si>
  <si>
    <t>6 ploten, velikost plotny 220x220 mm, příkon jedné plotny 2,6 kW,</t>
  </si>
  <si>
    <t>7 teplotních stupňů, termostatická ochrana proti prehřátí, otevřená podestavba</t>
  </si>
  <si>
    <t>Rozměr: 1200x700x900 mm</t>
  </si>
  <si>
    <t>Příkon: 15,6 kW/400 V</t>
  </si>
  <si>
    <t>Typové číslo: PCQ 712 ET</t>
  </si>
  <si>
    <t>32</t>
  </si>
  <si>
    <t>05.12.</t>
  </si>
  <si>
    <t>otevřená podestavba, zásuvka GN 1/1-150</t>
  </si>
  <si>
    <t>33</t>
  </si>
  <si>
    <t>05.13.</t>
  </si>
  <si>
    <t xml:space="preserve">Elektrický konvektomat, veškeré činnosti spojené s ovládáním, programováním a řízením stroje jsou zprostředkovány </t>
  </si>
  <si>
    <t xml:space="preserve">pomocí barevného dotykového displeje - kapacita 7 zásuvu GN 1/1 - vývin páry nástřikem - rozteč zásuvu 65 mm - teplota 30-300 °C </t>
  </si>
  <si>
    <t xml:space="preserve">Funkce: EASY COOKING, VISION TOUCH (dotykový ovládací panel), VISION AGENT (virtuální pomocník), </t>
  </si>
  <si>
    <t xml:space="preserve">kombinovaný režim 30-300°C , pára 30-130 °C , pečení přes noc, nízkoteplotní pečení, Delta T pečení - varení, Cook &amp; Hold, regenerace, </t>
  </si>
  <si>
    <t xml:space="preserve">Banket systém, časování zásuvu, programování až 1000 programu s 20 kroky, 5 rychlostí ventilátoru, taktování ventilátoru, funkce LEARN, </t>
  </si>
  <si>
    <t xml:space="preserve">Fan Stop (okamžité zastavení ventilátoru po otevření dveří), automatický předehřev/zchlazení, autoklima (kontrola sytosti páry), </t>
  </si>
  <si>
    <t xml:space="preserve">automatický start, QuickView (rychlý náhled programu, klapka pro odtah přebytecné páry, ACM (automatické řízení kapacity), </t>
  </si>
  <si>
    <t xml:space="preserve">SOS (servisní a diagnostický systém), WSS (water saving systém), oblé vnejší dveřní sklo - snižuje riziko popálení, </t>
  </si>
  <si>
    <t xml:space="preserve">Energy logic (využití tepla odpadní páry), </t>
  </si>
  <si>
    <t xml:space="preserve">komunikace přes internetový prohlížeč) </t>
  </si>
  <si>
    <t>Rozměr: 933x821x786 mm</t>
  </si>
  <si>
    <t>Hmotnost: 116 kg</t>
  </si>
  <si>
    <t>Příkon: 10,9 kW/400V</t>
  </si>
  <si>
    <t>Typové číslo: B611i New</t>
  </si>
  <si>
    <t>34</t>
  </si>
  <si>
    <t>05.14.</t>
  </si>
  <si>
    <t>Podstavec pod konvektomat nerez, zásuvy na GN 1/1</t>
  </si>
  <si>
    <t>nerez, zásuvy na GN 1/1</t>
  </si>
  <si>
    <t>Typové číslo: ST 1116</t>
  </si>
  <si>
    <t>35</t>
  </si>
  <si>
    <t>05.15.</t>
  </si>
  <si>
    <t>Odsavač par-závěsný nerez,plech 1mm,odlučovač tuku vertikální,osvětlení,výpustný kohout kondenzátu Rozměr: 2400x1800x450 mm Příkon: 230V/0,5kW</t>
  </si>
  <si>
    <t xml:space="preserve">nerez,plech 1mm,odlučovač tuku vertikální,osvětlení,výpustný kohout kondenzátu </t>
  </si>
  <si>
    <t xml:space="preserve">Rozměr: 2400x1800x450 mm </t>
  </si>
  <si>
    <t>Příkon: 230V/0,5kW</t>
  </si>
  <si>
    <t>Typové číslo: OP02-180180</t>
  </si>
  <si>
    <t>36</t>
  </si>
  <si>
    <t>05.15a.</t>
  </si>
  <si>
    <t>Odsavač par-závěsný nerez,plech 1mm,odlucovac tuku vertikální,osvětlení,výpustný kohout kondenzátu Rozměr: 2300x1400x450 mm Příkon: 230V/0,5kW</t>
  </si>
  <si>
    <t xml:space="preserve">nerez,plech 1mm,odlucovac tuku vertikální,osvětlení,výpustný kohout kondenzátu </t>
  </si>
  <si>
    <t xml:space="preserve">Rozměr: 2300x1400x450 mm </t>
  </si>
  <si>
    <t>37</t>
  </si>
  <si>
    <t>05.16.</t>
  </si>
  <si>
    <t>Napouštecí rameno 1/2" studená voda Rozměr: výška 700 mm</t>
  </si>
  <si>
    <t xml:space="preserve">studená voda </t>
  </si>
  <si>
    <t>Rozměr: výška 700 mm</t>
  </si>
  <si>
    <t>38</t>
  </si>
  <si>
    <t>05.17.</t>
  </si>
  <si>
    <t>Chladící skřín bílá, objem 1000 lit., ventilované chlazení, automatické odtávání, digitální termostat, 2x plné dveře, 8 stavitelných polic, rozměr police 595x455 mm Rozměr: 1400x700x1960 mm Příkon: 0,56 kW/230 V</t>
  </si>
  <si>
    <t>bílá, objem 1000 lit., ventilované chlazení, automatické odtávání, digitální termostat,</t>
  </si>
  <si>
    <t>2x plné dveře, 8 stavitelných polic, rozměr police 595x455 mm</t>
  </si>
  <si>
    <t>Rozměr: 1400x700x1960 mm</t>
  </si>
  <si>
    <t>Příkon: 0,56 kW/230 V</t>
  </si>
  <si>
    <t>Typové číslo: CM 110</t>
  </si>
  <si>
    <t>D6</t>
  </si>
  <si>
    <t>06.Výdej</t>
  </si>
  <si>
    <t>39</t>
  </si>
  <si>
    <t>06.01.</t>
  </si>
  <si>
    <t>Stul pracovní skřínový nerez,bez lemu,2x plná police, opláštení ze 2 stran, sokl Rozměr: 1600x700x900 mm</t>
  </si>
  <si>
    <t xml:space="preserve">nerez,bez lemu,2x plná police, opláštení ze 2 stran, sokl </t>
  </si>
  <si>
    <t>Typové číslo: S08-16060</t>
  </si>
  <si>
    <t>40</t>
  </si>
  <si>
    <t>06.02.</t>
  </si>
  <si>
    <t>Police stojanová nerez,bez lemu, 1x plná police Rozměr: 1600x400x350 mm</t>
  </si>
  <si>
    <t xml:space="preserve">nerez,bez lemu, 1x plná police </t>
  </si>
  <si>
    <t>Rozměr: 1600x400x350 mm</t>
  </si>
  <si>
    <t>Typové číslo: SP01</t>
  </si>
  <si>
    <t>41</t>
  </si>
  <si>
    <t>06.03.</t>
  </si>
  <si>
    <t>Elektrická vodní lázeň pojízdná, 2x vana pro GN 1/1-200 mm h., termostat, regulace teploty 30-90 °C, topné těleso pod dnem vany, samostatné ovládání pro každou vanu na kratší straně, spodní police Rozměr: 845x650x900 mm Příkon: 1,4 kW/230V</t>
  </si>
  <si>
    <t>pojízdná, 2x vana pro GN 1/1-200 mm h., termostat, regulace teploty 30-90 °C,</t>
  </si>
  <si>
    <t>topné těleso pod dnem vany, samostatné ovládání pro každou vanu na kratší straně, spodní police</t>
  </si>
  <si>
    <t xml:space="preserve">Rozměr: 845x650x900 mm </t>
  </si>
  <si>
    <t>Příkon: 1,4 kW/230V</t>
  </si>
  <si>
    <t>Typové číslo: EKG-2/II</t>
  </si>
  <si>
    <t>42</t>
  </si>
  <si>
    <t>06.04.</t>
  </si>
  <si>
    <t>Mikrovlnná trouba celonerezová, digitální ovládání, objem 25 lit., bez otocného talíře. Rozměr: 510x430x310 mm Příkon: 1,55 kW/230 V</t>
  </si>
  <si>
    <t xml:space="preserve">celonerezová, digitální ovládání, objem 25 lit., bez otocného talíře. </t>
  </si>
  <si>
    <t xml:space="preserve">Rozměr: 510x430x310 mm </t>
  </si>
  <si>
    <t>Příkon: 1,55 kW/230 V</t>
  </si>
  <si>
    <t>Typové číslo: MWP 1052-25</t>
  </si>
  <si>
    <t>D7</t>
  </si>
  <si>
    <t>07.Mytí cerného nádobí</t>
  </si>
  <si>
    <t>43</t>
  </si>
  <si>
    <t>07.01.</t>
  </si>
  <si>
    <t>Dřez dvoudílný nerez, 2x lisovaná vana 500x500x300 mm, zadní lem, prolam desky, plech 1,5mm. Rozměr: 1200x700x900 mm</t>
  </si>
  <si>
    <t xml:space="preserve">nerez, 2x lisovaná vana 500x500x300 mm, zadní lem, prolam desky, plech 1,5mm. </t>
  </si>
  <si>
    <t>Typové číslo: DS02-12070</t>
  </si>
  <si>
    <t>44</t>
  </si>
  <si>
    <t>07.02.</t>
  </si>
  <si>
    <t>Regál čtyřpolicový R01/4-13050 nerez,4x plná police,nosnost police max. 80kg Rozměr: 1300x500x1800 mm</t>
  </si>
  <si>
    <t xml:space="preserve">nerez,4x plná police,nosnost police max. 80kg </t>
  </si>
  <si>
    <t>Rozměr: 1300x500x1800 mm</t>
  </si>
  <si>
    <t xml:space="preserve">Typové číslo: R01/4-13050 </t>
  </si>
  <si>
    <t>D8</t>
  </si>
  <si>
    <t>08.Mytí bílého nádobí</t>
  </si>
  <si>
    <t>45</t>
  </si>
  <si>
    <t>08.01.</t>
  </si>
  <si>
    <t>Stůl pracovní s dřezem nerez,zadní lem,1x dřez 500x400x250,prolamovaná deska Rozměr: 1800x700x900 mm</t>
  </si>
  <si>
    <t xml:space="preserve">nerez,zadní lem,1x dřez 500x400x250,prolamovaná deska </t>
  </si>
  <si>
    <t>Rozměr: 1800x700x900 mm</t>
  </si>
  <si>
    <t>Typové číslo: D01/35-18070</t>
  </si>
  <si>
    <t>46</t>
  </si>
  <si>
    <t>08.01a.</t>
  </si>
  <si>
    <t>Sprcha s baterií a ramínkem stojánková, nerezová tlaková hadice, vyrovnávací pružina, tlaková sprcha s pákovým ovladačem, úchyt na stenu, úchyt sprchy, baterie</t>
  </si>
  <si>
    <t>stojánková, nerezová tlaková hadice, vyrovnávací pružina, tlaková sprcha s pákovým ovladačem, úchyt na stenu, úchyt sprchy, baterie</t>
  </si>
  <si>
    <t>Typové číslo: Star 120</t>
  </si>
  <si>
    <t>47</t>
  </si>
  <si>
    <t>08.02.</t>
  </si>
  <si>
    <t>Drtič  odpadu - profi indukční motor, drtící elementy z nerez oceli, vestavený pneuspínač. Rozměr: pr. 234x344 mm Příkon: 0,56 kW/230V</t>
  </si>
  <si>
    <t xml:space="preserve">indukční motor, drtící elementy z nerez oceli, vestavený pneuspínač. </t>
  </si>
  <si>
    <t xml:space="preserve">Rozměr: pr. 234x344 mm </t>
  </si>
  <si>
    <t>Příkon: 0,56 kW/230V</t>
  </si>
  <si>
    <t>Typové číslo: M200</t>
  </si>
  <si>
    <t>48</t>
  </si>
  <si>
    <t>08.03.</t>
  </si>
  <si>
    <t>Myčka nádobí podstolová dvoupláštové provedení, koš 500x500 mm, mycí cykly 120 a 180 sec, automatický dávkovač mycího a oplachového prostředku, odpadové čerpadlo. Rozměr: 590x610x830 mm Příkon: 4,9 kW/400V</t>
  </si>
  <si>
    <t>dvoupláštové provedení, koš 500x500 mm, mycí cykly 120 a 180 sec, automatický dávkovač mycího a oplachového prostředku, odpadové čerpadlo.</t>
  </si>
  <si>
    <t xml:space="preserve"> Rozměr: 590x610x830 mm</t>
  </si>
  <si>
    <t>Příkon: 4,9 kW/400V</t>
  </si>
  <si>
    <t>Typové číslo: A670/PD/PB/PS</t>
  </si>
  <si>
    <t>49</t>
  </si>
  <si>
    <t>08.04.</t>
  </si>
  <si>
    <t>Změkčovač dvoukohoutkový změkčovače vody pro kávovary, myčky a konvektomaty, celenerezové provedení, regenerace se provádí kuchyňskou solí, funkce: zabraňuje zavápnování zařízení a tím chrání prístroj před poškozením</t>
  </si>
  <si>
    <t>změkčovače vody pro kávovary, myčky a konvektomaty, celenerezové provedení, regenerace se provádí kuchyňskou solí,</t>
  </si>
  <si>
    <t>funkce: zabraňuje zavápnování zařízení a tím chrání prístroj před poškozením</t>
  </si>
  <si>
    <t>Typové číslo: LT-12</t>
  </si>
  <si>
    <t>50</t>
  </si>
  <si>
    <t>08.05.</t>
  </si>
  <si>
    <t>Stůl pracovní jednoduchý nerez, deska bez lemu s přesahem přes zídku. Rozměr: 1700x700x900 mm</t>
  </si>
  <si>
    <t xml:space="preserve">nerez, deska bez lemu s přesahem přes zídku. </t>
  </si>
  <si>
    <t>Rozměr: 1700x700x900 mm</t>
  </si>
  <si>
    <t>Typové číslo: S01-17070</t>
  </si>
  <si>
    <t>51</t>
  </si>
  <si>
    <t>08.07.</t>
  </si>
  <si>
    <t>Regál pětipolicový nerez,5x plná police,nosnost police max. 80kg,6 noh Rozměr: 1500x500x1800 mm</t>
  </si>
  <si>
    <t xml:space="preserve">nerez,5x plná police,nosnost police max. 80kg,6 noh </t>
  </si>
  <si>
    <t>Rozměr: 1500x500x1800 mm</t>
  </si>
  <si>
    <t>Typové číslo: R01X/5-15050</t>
  </si>
  <si>
    <t>D9</t>
  </si>
  <si>
    <t>09.Doprava a montáž</t>
  </si>
  <si>
    <t>52</t>
  </si>
  <si>
    <t>09.01.</t>
  </si>
  <si>
    <t xml:space="preserve">Uchazeč je povinen dodržet minimální požadované technické parametry u všech položek, které jsou závazné a budou při předání ověřovány. V případě nedodržení těchto parametrů bude uchazeč vyloučen ze zadávacího řízení. </t>
  </si>
  <si>
    <t>Pokud se v názvu, nebo specifikaci vyskytují konkrétní patenty, nebo typová označení, jsou zde uvedeny pouze jako vymezení kvalitativního a technického standartu a pro uchazeče nejsou závazné.</t>
  </si>
  <si>
    <t>Požadavky na nerez výrobky:</t>
  </si>
  <si>
    <t xml:space="preserve">Použitelné materiály a zpracování nerezových výrobků uvedených v legendě zařízení musí být nové, v odpovídající kvalitě a musejí odpovídat i specifickým jakostním normám, nerezovou ocelí se rozumí chromniklová ocel která, musí odpovídat předem stanovené tloušťce dle norem. Pracovní stoly, dřezy, desky stolové, ostatní nábytek a komponenty budou tvořeny vyztuženou deskou a nerez jeklovým podnožím, použitelný material nerez ocel  s atesty pro použití ke styku s potravinami.
Pracovní desky tl. 40 mm z nerez plechu, deska plně zavařena a vybroušena bez nebo s límcem, po straně i ze zadní strany límce-lemy plně uzavřeny. Povrch pro styk s potravinami z nemagnetické oceli, včetně vybroušení všech svárů.
Dřezové desky musí být opatřeny lisovanými dřezy o příslušném rozměru s vybroušeným bezespárovým napojením.
Zásuvky nábytku jsou vyohýbané z jednoho kusu ,uchyceny jsou na nerezových teleskopických držácich v provedení plného výsuvu pro eventuelní vložení GN1/1.
Podnoží, nohy stolů, dřezů, regálů musí být opatřeno stavitelnými nožičkami s možností regulace výšky v rozmezí 30mm.Uzemňovací příchytky jsou součástí všech výrobků. 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</si>
  <si>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</si>
  <si>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</si>
  <si>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</si>
  <si>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</si>
  <si>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</si>
  <si>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rPr>
        <sz val="9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</si>
  <si>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</si>
  <si>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rPr>
        <sz val="9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</si>
  <si>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</si>
  <si>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</si>
  <si>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</si>
  <si>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</si>
  <si>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</si>
  <si>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</si>
  <si>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</si>
  <si>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</si>
  <si>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</si>
  <si>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</si>
  <si>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</si>
  <si>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</si>
  <si>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</si>
  <si>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</si>
  <si>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</si>
  <si>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</si>
  <si>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</si>
  <si>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</si>
  <si>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</si>
  <si>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</si>
  <si>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</si>
  <si>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</si>
  <si>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</si>
  <si>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</si>
  <si>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</si>
  <si>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</si>
  <si>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</si>
  <si>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</si>
  <si>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</si>
  <si>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</si>
  <si>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</si>
  <si>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</si>
  <si>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</si>
  <si>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</si>
  <si>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</si>
  <si>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</si>
  <si>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</si>
  <si>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</si>
  <si>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</si>
  <si>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</si>
  <si>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</si>
  <si>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</si>
  <si>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</si>
  <si>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</si>
  <si>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</si>
  <si>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</si>
  <si>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</si>
  <si>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</si>
  <si>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</si>
  <si>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</si>
  <si>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</si>
  <si>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</si>
  <si>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</si>
  <si>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</si>
  <si>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</si>
  <si>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</si>
  <si>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</si>
  <si>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</si>
  <si>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</si>
  <si>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</si>
  <si>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</si>
  <si>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</si>
  <si>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</si>
  <si>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</si>
  <si>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</si>
  <si>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</si>
  <si>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</si>
  <si>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</si>
  <si>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</si>
  <si>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</si>
  <si>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</si>
  <si>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</si>
  <si>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</si>
  <si>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</si>
  <si>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</si>
  <si>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</si>
  <si>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</si>
  <si>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</si>
  <si>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</si>
  <si>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</si>
  <si>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</si>
  <si>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</si>
  <si>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</si>
  <si>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</si>
  <si>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</si>
  <si>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</si>
  <si>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</si>
  <si>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</si>
  <si>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</si>
  <si>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</si>
  <si>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</si>
  <si>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</si>
  <si>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</si>
  <si>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</si>
  <si>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</si>
  <si>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</si>
  <si>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</si>
  <si>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</si>
  <si>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</si>
  <si>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</si>
  <si>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</si>
  <si>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</si>
  <si>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</si>
  <si>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</si>
  <si>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</si>
  <si>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</si>
  <si>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</si>
  <si>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</si>
  <si>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</si>
  <si>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</si>
  <si>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</si>
  <si>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</si>
  <si>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</si>
  <si>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</si>
  <si>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</si>
  <si>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</si>
  <si>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</si>
  <si>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</si>
  <si>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</si>
  <si>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</si>
  <si>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</si>
  <si>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</si>
  <si>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</si>
  <si>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</si>
  <si>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</si>
  <si>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</si>
  <si>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</si>
  <si>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</si>
  <si>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</si>
  <si>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</si>
  <si>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</si>
  <si>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</si>
  <si>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</si>
  <si>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</si>
  <si>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</si>
  <si>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</si>
  <si>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</si>
  <si>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</si>
  <si>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</si>
  <si>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</si>
  <si>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</si>
  <si>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</si>
  <si>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</si>
  <si>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</si>
  <si>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</si>
  <si>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</si>
  <si>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</si>
  <si>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</si>
  <si>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</si>
  <si>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</si>
  <si>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</si>
  <si>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</si>
  <si>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</si>
  <si>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</si>
  <si>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</si>
  <si>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</si>
  <si>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</si>
  <si>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</si>
  <si>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</si>
  <si>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</si>
  <si>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</si>
  <si>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</si>
  <si>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</si>
  <si>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</si>
  <si>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</si>
  <si>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</si>
  <si>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</si>
  <si>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</si>
  <si>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</si>
  <si>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</si>
  <si>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</si>
  <si>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</si>
  <si>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</si>
  <si>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</si>
  <si>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</si>
  <si>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t>Chladící skřín podstolová 110 l, bílá, Rozměr: 600x600x850mm mm, Příkon: 230V/0,11 kW</t>
  </si>
  <si>
    <r>
      <t>Rozměr:</t>
    </r>
    <r>
      <rPr>
        <sz val="12"/>
        <color indexed="62"/>
        <rFont val="Trebuchet MS"/>
        <family val="2"/>
      </rPr>
      <t xml:space="preserve"> 600</t>
    </r>
    <r>
      <rPr>
        <sz val="12"/>
        <color indexed="20"/>
        <rFont val="Trebuchet MS"/>
        <family val="0"/>
      </rPr>
      <t>x600x850mm mm,</t>
    </r>
  </si>
  <si>
    <t>Rozměr: 600x600x850mm mm,</t>
  </si>
  <si>
    <r>
      <t>Doprava a montáž,</t>
    </r>
    <r>
      <rPr>
        <sz val="12"/>
        <rFont val="Trebuchet MS"/>
        <family val="2"/>
      </rPr>
      <t xml:space="preserve"> revize</t>
    </r>
  </si>
  <si>
    <r>
      <t xml:space="preserve"> dveří), automatický předehřev/zchlazení, autoklima (kontrola sytosti páry), automatický start, QuickView (rychlý náhled programu, klapka pro odtah přebytecné páry, ACM (automatické řízení kapacity), SOS (servisní a diagnostický systém), WSS (water saving systém), oblé vnejší dveřní sklo - snižuje riziko popálení, Energy logic (využití tepla odpadní páry),</t>
    </r>
    <r>
      <rPr>
        <sz val="12"/>
        <rFont val="Trebuchet MS"/>
        <family val="2"/>
      </rPr>
      <t xml:space="preserve"> rozevírací trojité dveřní sklo</t>
    </r>
    <r>
      <rPr>
        <sz val="12"/>
        <color indexed="10"/>
        <rFont val="Trebuchet MS"/>
        <family val="2"/>
      </rPr>
      <t>,</t>
    </r>
    <r>
      <rPr>
        <sz val="12"/>
        <rFont val="Trebuchet MS"/>
        <family val="2"/>
      </rPr>
      <t xml:space="preserve"> zabraňující úniku tepla, funkce Turbo Steam (rychlá pára), USB rozhraní, LAN (možnost připojení do sítě, komunikace přes internetový prohlíže</t>
    </r>
    <r>
      <rPr>
        <sz val="12"/>
        <rFont val="Trebuchet MS"/>
        <family val="2"/>
      </rPr>
      <t>č) Rozměr: 933x821x786 mm Hmotnost: 116 kg Příkon: 10,9 kW/400V</t>
    </r>
  </si>
  <si>
    <r>
      <t>Elektrický konvektomat, veškeré činnosti spojené s ovládáním, programováním a řízením stroje jsou zprostředkovány pomocí barevného dotykového displeje - kapacita 7 zásuvu GN 1/1 - vývin páry nástřikem - rozteč zásuvu 65 mm - teplota 30-300 °C Funkce: EASY COOKING, VISION TOUCH (dotykový ovládací panel), VISION AGENT (virtuální pomocník), ACTIVE CLEANING (automatické mytí komory), barevný dotykový displej,</t>
    </r>
    <r>
      <rPr>
        <sz val="12"/>
        <rFont val="Trebuchet MS"/>
        <family val="2"/>
      </rPr>
      <t xml:space="preserve"> 6 bodová teplotní sond</t>
    </r>
    <r>
      <rPr>
        <sz val="12"/>
        <color indexed="10"/>
        <rFont val="Trebuchet MS"/>
        <family val="2"/>
      </rPr>
      <t>a,</t>
    </r>
    <r>
      <rPr>
        <sz val="12"/>
        <color indexed="8"/>
        <rFont val="Trebuchet MS"/>
        <family val="2"/>
      </rPr>
      <t xml:space="preserve"> horký vzduch 30-300 °C , kombinovaný režim 30-300°C , pára 30-130 °C , pečení přes noc, nízkoteplotní pečení, Delta T pečení - varení, Cook &amp; Hold, regenerace, Banket systém, časování zásuvu, programování až 1000 programu s 20 kroky, 5 rychlostí ventilátoru, taktování ventilátoru, funkce LEARN, Fan Stop (okamžité zastavení ventilátoru po otevření). Součástí je základní vybavení gastronádobami - 9ks. GN 1/1 smaltované 400mm, 5ks GN 1/1 nerezová plná 100mm, 5 ks GN 1/1 nerezová, děrovaná 100mm, 1 ks rošt GN 1/1</t>
    </r>
  </si>
  <si>
    <r>
      <t xml:space="preserve">rozevírací trojité dveřní sklo </t>
    </r>
    <r>
      <rPr>
        <sz val="12"/>
        <color indexed="20"/>
        <rFont val="Trebuchet MS"/>
        <family val="0"/>
      </rPr>
      <t xml:space="preserve">zabraňující úniku tepla, funkce Turbo Steam (rychlá pára), USB rozhraní, LAN (možnost připojení do sítě, </t>
    </r>
  </si>
  <si>
    <r>
      <t xml:space="preserve">ACTIVE CLEANING (automatické mytí komory, barevný dotykový displej, 6 bdová teplotní sonda, horký </t>
    </r>
    <r>
      <rPr>
        <sz val="12"/>
        <color indexed="20"/>
        <rFont val="Trebuchet MS"/>
        <family val="0"/>
      </rPr>
      <t xml:space="preserve">vzduch 30-300 °C , </t>
    </r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</si>
</sst>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%"/>
    <numFmt numFmtId="165" formatCode="dd/mm/yyyy"/>
    <numFmt numFmtId="166" formatCode="#,##0.00000"/>
    <numFmt numFmtId="167" formatCode="#,##0.000"/>
  </numFmts>
  <fonts count="74">
    <font>
      <sz val="10"/>
      <name val="Arial"/>
      <family val="2"/>
    </font>
    <font>
      <sz val="8"/>
      <color indexed="43"/>
      <name val="Trebuchet MS"/>
      <family val="0"/>
    </font>
    <font>
      <sz val="10"/>
      <name val="Trebuchet MS"/>
      <family val="2"/>
    </font>
    <font>
      <sz val="10"/>
      <color indexed="37"/>
      <name val="Trebuchet MS"/>
      <family val="2"/>
    </font>
    <font>
      <u val="single"/>
      <sz val="10"/>
      <color indexed="12"/>
      <name val="Trebuchet MS"/>
      <family val="2"/>
    </font>
    <font>
      <u val="single"/>
      <sz val="8"/>
      <color indexed="12"/>
      <name val="Trebuchet MS"/>
      <family val="2"/>
    </font>
    <font>
      <b/>
      <sz val="16"/>
      <name val="Trebuchet MS"/>
      <family val="0"/>
    </font>
    <font>
      <sz val="8"/>
      <color indexed="48"/>
      <name val="Trebuchet MS"/>
      <family val="0"/>
    </font>
    <font>
      <b/>
      <sz val="12"/>
      <color indexed="55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b/>
      <sz val="8"/>
      <color indexed="55"/>
      <name val="Trebuchet MS"/>
      <family val="0"/>
    </font>
    <font>
      <b/>
      <sz val="12"/>
      <name val="Trebuchet MS"/>
      <family val="0"/>
    </font>
    <font>
      <sz val="8"/>
      <name val="Trebuchet MS"/>
      <family val="2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37"/>
      <name val="Trebuchet MS"/>
      <family val="0"/>
    </font>
    <font>
      <sz val="18"/>
      <color indexed="12"/>
      <name val="Wingdings 2"/>
      <family val="1"/>
    </font>
    <font>
      <sz val="11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b/>
      <sz val="11"/>
      <name val="Trebuchet MS"/>
      <family val="0"/>
    </font>
    <font>
      <sz val="11"/>
      <color indexed="55"/>
      <name val="Trebuchet MS"/>
      <family val="0"/>
    </font>
    <font>
      <sz val="12"/>
      <name val="Arial"/>
      <family val="2"/>
    </font>
    <font>
      <sz val="12"/>
      <name val="Trebuchet MS"/>
      <family val="2"/>
    </font>
    <font>
      <sz val="12"/>
      <color indexed="37"/>
      <name val="Trebuchet MS"/>
      <family val="2"/>
    </font>
    <font>
      <u val="single"/>
      <sz val="12"/>
      <color indexed="12"/>
      <name val="Trebuchet MS"/>
      <family val="2"/>
    </font>
    <font>
      <sz val="12"/>
      <color indexed="48"/>
      <name val="Trebuchet MS"/>
      <family val="0"/>
    </font>
    <font>
      <b/>
      <sz val="12"/>
      <color indexed="16"/>
      <name val="Trebuchet MS"/>
      <family val="0"/>
    </font>
    <font>
      <sz val="12"/>
      <color indexed="56"/>
      <name val="Trebuchet MS"/>
      <family val="0"/>
    </font>
    <font>
      <sz val="12"/>
      <color indexed="8"/>
      <name val="Trebuchet MS"/>
      <family val="0"/>
    </font>
    <font>
      <sz val="12"/>
      <color indexed="20"/>
      <name val="Trebuchet MS"/>
      <family val="0"/>
    </font>
    <font>
      <sz val="12"/>
      <color indexed="63"/>
      <name val="Trebuchet MS"/>
      <family val="0"/>
    </font>
    <font>
      <sz val="12"/>
      <color indexed="10"/>
      <name val="Trebuchet MS"/>
      <family val="2"/>
    </font>
    <font>
      <i/>
      <sz val="9"/>
      <name val="Trebuchet MS"/>
      <family val="2"/>
    </font>
    <font>
      <sz val="12"/>
      <color indexed="62"/>
      <name val="Trebuchet MS"/>
      <family val="2"/>
    </font>
    <font>
      <u val="single"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b/>
      <sz val="11"/>
      <color indexed="63"/>
      <name val="Calibri"/>
      <family val="2"/>
    </font>
    <font>
      <sz val="18"/>
      <color indexed="63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5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rgb="FF7030A0"/>
      <name val="Trebuchet MS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55"/>
      </top>
      <bottom>
        <color indexed="63"/>
      </bottom>
    </border>
    <border>
      <left>
        <color indexed="63"/>
      </left>
      <right style="hair">
        <color indexed="55"/>
      </right>
      <top style="hair">
        <color indexed="55"/>
      </top>
      <bottom>
        <color indexed="63"/>
      </bottom>
    </border>
    <border>
      <left>
        <color indexed="63"/>
      </left>
      <right style="hair">
        <color indexed="55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>
        <color indexed="63"/>
      </right>
      <top style="hair">
        <color indexed="55"/>
      </top>
      <bottom>
        <color indexed="63"/>
      </bottom>
    </border>
    <border>
      <left style="hair">
        <color indexed="55"/>
      </left>
      <right>
        <color indexed="63"/>
      </right>
      <top>
        <color indexed="63"/>
      </top>
      <bottom>
        <color indexed="63"/>
      </bottom>
    </border>
    <border>
      <left style="hair">
        <color indexed="55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 style="hair">
        <color indexed="55"/>
      </right>
      <top>
        <color indexed="63"/>
      </top>
      <bottom style="hair">
        <color indexed="55"/>
      </bottom>
    </border>
    <border>
      <left>
        <color indexed="63"/>
      </left>
      <right style="thin">
        <color indexed="8"/>
      </right>
      <top style="hair">
        <color indexed="55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3" fillId="0" borderId="0">
      <alignment/>
      <protection locked="0"/>
    </xf>
    <xf numFmtId="0" fontId="5" fillId="0" borderId="0" applyBorder="0" applyProtection="0">
      <alignment/>
    </xf>
    <xf numFmtId="0" fontId="59" fillId="20" borderId="0" applyNumberFormat="0" applyBorder="0" applyAlignment="0" applyProtection="0"/>
    <xf numFmtId="0" fontId="60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66" fillId="0" borderId="7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25" borderId="8" applyNumberFormat="0" applyAlignment="0" applyProtection="0"/>
    <xf numFmtId="0" fontId="70" fillId="26" borderId="8" applyNumberFormat="0" applyAlignment="0" applyProtection="0"/>
    <xf numFmtId="0" fontId="71" fillId="26" borderId="9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56">
    <xf numFmtId="0" fontId="0" fillId="0" borderId="0" xfId="0" applyAlignment="1">
      <alignment/>
    </xf>
    <xf numFmtId="0" fontId="1" fillId="33" borderId="0" xfId="0" applyFont="1" applyFill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vertical="center"/>
      <protection/>
    </xf>
    <xf numFmtId="0" fontId="3" fillId="33" borderId="0" xfId="0" applyFont="1" applyFill="1" applyAlignment="1" applyProtection="1">
      <alignment horizontal="left" vertical="center"/>
      <protection/>
    </xf>
    <xf numFmtId="0" fontId="4" fillId="33" borderId="0" xfId="37" applyFont="1" applyFill="1" applyBorder="1" applyAlignment="1" applyProtection="1">
      <alignment vertical="center"/>
      <protection/>
    </xf>
    <xf numFmtId="0" fontId="5" fillId="33" borderId="0" xfId="37" applyFill="1" applyBorder="1" applyAlignment="1" applyProtection="1">
      <alignment/>
      <protection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left" vertical="center"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0" fillId="0" borderId="14" xfId="0" applyBorder="1" applyAlignment="1" applyProtection="1">
      <alignment/>
      <protection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Border="1" applyAlignment="1" applyProtection="1">
      <alignment horizontal="left" vertical="top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 horizontal="left" vertical="top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10" fillId="34" borderId="0" xfId="0" applyFont="1" applyFill="1" applyBorder="1" applyAlignment="1" applyProtection="1">
      <alignment horizontal="left" vertical="center"/>
      <protection locked="0"/>
    </xf>
    <xf numFmtId="49" fontId="10" fillId="34" borderId="0" xfId="0" applyNumberFormat="1" applyFont="1" applyFill="1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/>
      <protection/>
    </xf>
    <xf numFmtId="0" fontId="13" fillId="0" borderId="0" xfId="0" applyFont="1" applyAlignment="1">
      <alignment vertical="center"/>
    </xf>
    <xf numFmtId="0" fontId="13" fillId="0" borderId="13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4" fillId="0" borderId="16" xfId="0" applyFont="1" applyBorder="1" applyAlignment="1" applyProtection="1">
      <alignment horizontal="left" vertical="center"/>
      <protection/>
    </xf>
    <xf numFmtId="0" fontId="13" fillId="0" borderId="16" xfId="0" applyFont="1" applyBorder="1" applyAlignment="1" applyProtection="1">
      <alignment vertical="center"/>
      <protection/>
    </xf>
    <xf numFmtId="0" fontId="13" fillId="0" borderId="14" xfId="0" applyFont="1" applyBorder="1" applyAlignment="1" applyProtection="1">
      <alignment vertical="center"/>
      <protection/>
    </xf>
    <xf numFmtId="0" fontId="15" fillId="0" borderId="0" xfId="0" applyFont="1" applyAlignment="1">
      <alignment vertical="center"/>
    </xf>
    <xf numFmtId="0" fontId="15" fillId="0" borderId="13" xfId="0" applyFont="1" applyBorder="1" applyAlignment="1" applyProtection="1">
      <alignment vertical="center"/>
      <protection/>
    </xf>
    <xf numFmtId="0" fontId="15" fillId="0" borderId="0" xfId="0" applyFont="1" applyBorder="1" applyAlignment="1" applyProtection="1">
      <alignment vertical="center"/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15" fillId="0" borderId="14" xfId="0" applyFont="1" applyBorder="1" applyAlignment="1" applyProtection="1">
      <alignment vertical="center"/>
      <protection/>
    </xf>
    <xf numFmtId="0" fontId="13" fillId="35" borderId="0" xfId="0" applyFont="1" applyFill="1" applyBorder="1" applyAlignment="1" applyProtection="1">
      <alignment vertical="center"/>
      <protection/>
    </xf>
    <xf numFmtId="0" fontId="12" fillId="35" borderId="17" xfId="0" applyFont="1" applyFill="1" applyBorder="1" applyAlignment="1" applyProtection="1">
      <alignment horizontal="left" vertical="center"/>
      <protection/>
    </xf>
    <xf numFmtId="0" fontId="13" fillId="35" borderId="18" xfId="0" applyFont="1" applyFill="1" applyBorder="1" applyAlignment="1" applyProtection="1">
      <alignment vertical="center"/>
      <protection/>
    </xf>
    <xf numFmtId="0" fontId="12" fillId="35" borderId="18" xfId="0" applyFont="1" applyFill="1" applyBorder="1" applyAlignment="1" applyProtection="1">
      <alignment horizontal="center" vertical="center"/>
      <protection/>
    </xf>
    <xf numFmtId="0" fontId="13" fillId="35" borderId="14" xfId="0" applyFont="1" applyFill="1" applyBorder="1" applyAlignment="1" applyProtection="1">
      <alignment vertical="center"/>
      <protection/>
    </xf>
    <xf numFmtId="0" fontId="13" fillId="0" borderId="19" xfId="0" applyFont="1" applyBorder="1" applyAlignment="1" applyProtection="1">
      <alignment vertical="center"/>
      <protection/>
    </xf>
    <xf numFmtId="0" fontId="13" fillId="0" borderId="20" xfId="0" applyFont="1" applyBorder="1" applyAlignment="1" applyProtection="1">
      <alignment vertical="center"/>
      <protection/>
    </xf>
    <xf numFmtId="0" fontId="13" fillId="0" borderId="21" xfId="0" applyFont="1" applyBorder="1" applyAlignment="1" applyProtection="1">
      <alignment vertical="center"/>
      <protection/>
    </xf>
    <xf numFmtId="0" fontId="13" fillId="0" borderId="10" xfId="0" applyFont="1" applyBorder="1" applyAlignment="1" applyProtection="1">
      <alignment vertical="center"/>
      <protection/>
    </xf>
    <xf numFmtId="0" fontId="13" fillId="0" borderId="11" xfId="0" applyFont="1" applyBorder="1" applyAlignment="1" applyProtection="1">
      <alignment vertical="center"/>
      <protection/>
    </xf>
    <xf numFmtId="0" fontId="13" fillId="0" borderId="13" xfId="0" applyFont="1" applyBorder="1" applyAlignment="1">
      <alignment vertical="center"/>
    </xf>
    <xf numFmtId="0" fontId="6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vertical="center"/>
      <protection/>
    </xf>
    <xf numFmtId="0" fontId="10" fillId="0" borderId="0" xfId="0" applyFont="1" applyAlignment="1">
      <alignment vertical="center"/>
    </xf>
    <xf numFmtId="0" fontId="10" fillId="0" borderId="13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13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1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13" xfId="0" applyFont="1" applyBorder="1" applyAlignment="1">
      <alignment vertical="center"/>
    </xf>
    <xf numFmtId="0" fontId="16" fillId="0" borderId="0" xfId="0" applyFont="1" applyAlignment="1" applyProtection="1">
      <alignment vertical="center"/>
      <protection/>
    </xf>
    <xf numFmtId="0" fontId="13" fillId="0" borderId="22" xfId="0" applyFont="1" applyBorder="1" applyAlignment="1">
      <alignment vertical="center"/>
    </xf>
    <xf numFmtId="0" fontId="13" fillId="0" borderId="23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24" xfId="0" applyFont="1" applyBorder="1" applyAlignment="1">
      <alignment vertical="center"/>
    </xf>
    <xf numFmtId="0" fontId="13" fillId="0" borderId="24" xfId="0" applyFont="1" applyBorder="1" applyAlignment="1" applyProtection="1">
      <alignment vertical="center"/>
      <protection/>
    </xf>
    <xf numFmtId="0" fontId="13" fillId="36" borderId="18" xfId="0" applyFont="1" applyFill="1" applyBorder="1" applyAlignment="1" applyProtection="1">
      <alignment vertical="center"/>
      <protection/>
    </xf>
    <xf numFmtId="0" fontId="10" fillId="36" borderId="25" xfId="0" applyFont="1" applyFill="1" applyBorder="1" applyAlignment="1" applyProtection="1">
      <alignment horizontal="center" vertical="center"/>
      <protection/>
    </xf>
    <xf numFmtId="0" fontId="9" fillId="0" borderId="26" xfId="0" applyFont="1" applyBorder="1" applyAlignment="1" applyProtection="1">
      <alignment horizontal="center" vertical="center" wrapText="1"/>
      <protection/>
    </xf>
    <xf numFmtId="0" fontId="9" fillId="0" borderId="27" xfId="0" applyFont="1" applyBorder="1" applyAlignment="1" applyProtection="1">
      <alignment horizontal="center" vertical="center" wrapText="1"/>
      <protection/>
    </xf>
    <xf numFmtId="0" fontId="9" fillId="0" borderId="28" xfId="0" applyFont="1" applyBorder="1" applyAlignment="1" applyProtection="1">
      <alignment horizontal="center" vertical="center" wrapText="1"/>
      <protection/>
    </xf>
    <xf numFmtId="0" fontId="13" fillId="0" borderId="29" xfId="0" applyFont="1" applyBorder="1" applyAlignment="1" applyProtection="1">
      <alignment vertical="center"/>
      <protection/>
    </xf>
    <xf numFmtId="0" fontId="13" fillId="0" borderId="22" xfId="0" applyFont="1" applyBorder="1" applyAlignment="1" applyProtection="1">
      <alignment vertical="center"/>
      <protection/>
    </xf>
    <xf numFmtId="0" fontId="13" fillId="0" borderId="23" xfId="0" applyFont="1" applyBorder="1" applyAlignment="1" applyProtection="1">
      <alignment vertical="center"/>
      <protection/>
    </xf>
    <xf numFmtId="0" fontId="18" fillId="0" borderId="0" xfId="0" applyFont="1" applyAlignment="1" applyProtection="1">
      <alignment horizontal="left" vertical="center"/>
      <protection/>
    </xf>
    <xf numFmtId="0" fontId="18" fillId="0" borderId="0" xfId="0" applyFont="1" applyAlignment="1" applyProtection="1">
      <alignment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0" fontId="12" fillId="0" borderId="0" xfId="0" applyFont="1" applyAlignment="1" applyProtection="1">
      <alignment horizontal="center" vertical="center"/>
      <protection/>
    </xf>
    <xf numFmtId="4" fontId="17" fillId="0" borderId="30" xfId="0" applyNumberFormat="1" applyFont="1" applyBorder="1" applyAlignment="1" applyProtection="1">
      <alignment vertical="center"/>
      <protection/>
    </xf>
    <xf numFmtId="4" fontId="17" fillId="0" borderId="0" xfId="0" applyNumberFormat="1" applyFont="1" applyBorder="1" applyAlignment="1" applyProtection="1">
      <alignment vertical="center"/>
      <protection/>
    </xf>
    <xf numFmtId="166" fontId="17" fillId="0" borderId="0" xfId="0" applyNumberFormat="1" applyFont="1" applyBorder="1" applyAlignment="1" applyProtection="1">
      <alignment vertical="center"/>
      <protection/>
    </xf>
    <xf numFmtId="4" fontId="17" fillId="0" borderId="24" xfId="0" applyNumberFormat="1" applyFont="1" applyBorder="1" applyAlignment="1" applyProtection="1">
      <alignment vertical="center"/>
      <protection/>
    </xf>
    <xf numFmtId="0" fontId="19" fillId="0" borderId="0" xfId="37" applyFont="1" applyBorder="1" applyAlignment="1" applyProtection="1">
      <alignment horizontal="center" vertical="center"/>
      <protection/>
    </xf>
    <xf numFmtId="0" fontId="20" fillId="0" borderId="13" xfId="0" applyFont="1" applyBorder="1" applyAlignment="1" applyProtection="1">
      <alignment vertical="center"/>
      <protection/>
    </xf>
    <xf numFmtId="0" fontId="21" fillId="0" borderId="0" xfId="0" applyFont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/>
    </xf>
    <xf numFmtId="0" fontId="23" fillId="0" borderId="0" xfId="0" applyFont="1" applyAlignment="1" applyProtection="1">
      <alignment horizontal="center" vertical="center"/>
      <protection/>
    </xf>
    <xf numFmtId="0" fontId="20" fillId="0" borderId="13" xfId="0" applyFont="1" applyBorder="1" applyAlignment="1">
      <alignment vertical="center"/>
    </xf>
    <xf numFmtId="4" fontId="24" fillId="0" borderId="31" xfId="0" applyNumberFormat="1" applyFont="1" applyBorder="1" applyAlignment="1" applyProtection="1">
      <alignment vertical="center"/>
      <protection/>
    </xf>
    <xf numFmtId="4" fontId="24" fillId="0" borderId="32" xfId="0" applyNumberFormat="1" applyFont="1" applyBorder="1" applyAlignment="1" applyProtection="1">
      <alignment vertical="center"/>
      <protection/>
    </xf>
    <xf numFmtId="166" fontId="24" fillId="0" borderId="32" xfId="0" applyNumberFormat="1" applyFont="1" applyBorder="1" applyAlignment="1" applyProtection="1">
      <alignment vertical="center"/>
      <protection/>
    </xf>
    <xf numFmtId="4" fontId="24" fillId="0" borderId="33" xfId="0" applyNumberFormat="1" applyFont="1" applyBorder="1" applyAlignment="1" applyProtection="1">
      <alignment vertical="center"/>
      <protection/>
    </xf>
    <xf numFmtId="0" fontId="20" fillId="0" borderId="0" xfId="0" applyFont="1" applyAlignment="1">
      <alignment vertical="center"/>
    </xf>
    <xf numFmtId="0" fontId="25" fillId="0" borderId="0" xfId="0" applyFont="1" applyAlignment="1">
      <alignment/>
    </xf>
    <xf numFmtId="0" fontId="25" fillId="33" borderId="0" xfId="0" applyFont="1" applyFill="1" applyAlignment="1">
      <alignment/>
    </xf>
    <xf numFmtId="0" fontId="26" fillId="33" borderId="0" xfId="0" applyFont="1" applyFill="1" applyAlignment="1">
      <alignment vertical="center"/>
    </xf>
    <xf numFmtId="0" fontId="27" fillId="33" borderId="0" xfId="0" applyFont="1" applyFill="1" applyAlignment="1">
      <alignment horizontal="left" vertical="center"/>
    </xf>
    <xf numFmtId="0" fontId="28" fillId="33" borderId="0" xfId="37" applyFont="1" applyFill="1" applyBorder="1" applyAlignment="1" applyProtection="1">
      <alignment vertical="center"/>
      <protection/>
    </xf>
    <xf numFmtId="0" fontId="26" fillId="33" borderId="0" xfId="0" applyFont="1" applyFill="1" applyAlignment="1" applyProtection="1">
      <alignment vertical="center"/>
      <protection locked="0"/>
    </xf>
    <xf numFmtId="0" fontId="28" fillId="33" borderId="0" xfId="37" applyFont="1" applyFill="1" applyBorder="1" applyAlignment="1" applyProtection="1">
      <alignment/>
      <protection/>
    </xf>
    <xf numFmtId="0" fontId="25" fillId="0" borderId="0" xfId="0" applyFont="1" applyAlignment="1" applyProtection="1">
      <alignment/>
      <protection locked="0"/>
    </xf>
    <xf numFmtId="0" fontId="25" fillId="0" borderId="10" xfId="0" applyFont="1" applyBorder="1" applyAlignment="1" applyProtection="1">
      <alignment/>
      <protection/>
    </xf>
    <xf numFmtId="0" fontId="25" fillId="0" borderId="11" xfId="0" applyFont="1" applyBorder="1" applyAlignment="1" applyProtection="1">
      <alignment/>
      <protection/>
    </xf>
    <xf numFmtId="0" fontId="25" fillId="0" borderId="11" xfId="0" applyFont="1" applyBorder="1" applyAlignment="1" applyProtection="1">
      <alignment/>
      <protection locked="0"/>
    </xf>
    <xf numFmtId="0" fontId="25" fillId="0" borderId="12" xfId="0" applyFont="1" applyBorder="1" applyAlignment="1" applyProtection="1">
      <alignment/>
      <protection/>
    </xf>
    <xf numFmtId="0" fontId="25" fillId="0" borderId="13" xfId="0" applyFont="1" applyBorder="1" applyAlignment="1" applyProtection="1">
      <alignment/>
      <protection/>
    </xf>
    <xf numFmtId="0" fontId="25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/>
      <protection locked="0"/>
    </xf>
    <xf numFmtId="0" fontId="25" fillId="0" borderId="14" xfId="0" applyFont="1" applyBorder="1" applyAlignment="1" applyProtection="1">
      <alignment/>
      <protection/>
    </xf>
    <xf numFmtId="0" fontId="29" fillId="0" borderId="0" xfId="0" applyFont="1" applyAlignment="1">
      <alignment horizontal="left" vertical="center"/>
    </xf>
    <xf numFmtId="0" fontId="17" fillId="0" borderId="0" xfId="0" applyFont="1" applyBorder="1" applyAlignment="1" applyProtection="1">
      <alignment horizontal="left" vertical="center"/>
      <protection/>
    </xf>
    <xf numFmtId="0" fontId="26" fillId="0" borderId="0" xfId="0" applyFont="1" applyAlignment="1">
      <alignment vertical="center"/>
    </xf>
    <xf numFmtId="0" fontId="26" fillId="0" borderId="13" xfId="0" applyFont="1" applyBorder="1" applyAlignment="1" applyProtection="1">
      <alignment vertical="center"/>
      <protection/>
    </xf>
    <xf numFmtId="0" fontId="26" fillId="0" borderId="0" xfId="0" applyFont="1" applyBorder="1" applyAlignment="1" applyProtection="1">
      <alignment vertical="center"/>
      <protection/>
    </xf>
    <xf numFmtId="0" fontId="26" fillId="0" borderId="0" xfId="0" applyFont="1" applyBorder="1" applyAlignment="1" applyProtection="1">
      <alignment vertical="center"/>
      <protection locked="0"/>
    </xf>
    <xf numFmtId="0" fontId="26" fillId="0" borderId="14" xfId="0" applyFont="1" applyBorder="1" applyAlignment="1" applyProtection="1">
      <alignment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0" fontId="17" fillId="0" borderId="0" xfId="0" applyFont="1" applyBorder="1" applyAlignment="1" applyProtection="1">
      <alignment horizontal="left" vertical="center"/>
      <protection locked="0"/>
    </xf>
    <xf numFmtId="165" fontId="26" fillId="0" borderId="0" xfId="0" applyNumberFormat="1" applyFont="1" applyBorder="1" applyAlignment="1" applyProtection="1">
      <alignment horizontal="left" vertical="center"/>
      <protection/>
    </xf>
    <xf numFmtId="0" fontId="26" fillId="0" borderId="0" xfId="0" applyFont="1" applyAlignment="1">
      <alignment vertical="center" wrapText="1"/>
    </xf>
    <xf numFmtId="0" fontId="26" fillId="0" borderId="13" xfId="0" applyFont="1" applyBorder="1" applyAlignment="1" applyProtection="1">
      <alignment vertical="center" wrapText="1"/>
      <protection/>
    </xf>
    <xf numFmtId="0" fontId="26" fillId="0" borderId="0" xfId="0" applyFont="1" applyBorder="1" applyAlignment="1" applyProtection="1">
      <alignment vertical="center" wrapText="1"/>
      <protection/>
    </xf>
    <xf numFmtId="0" fontId="26" fillId="0" borderId="0" xfId="0" applyFont="1" applyBorder="1" applyAlignment="1" applyProtection="1">
      <alignment vertical="center" wrapText="1"/>
      <protection locked="0"/>
    </xf>
    <xf numFmtId="0" fontId="26" fillId="0" borderId="14" xfId="0" applyFont="1" applyBorder="1" applyAlignment="1" applyProtection="1">
      <alignment vertical="center" wrapText="1"/>
      <protection/>
    </xf>
    <xf numFmtId="0" fontId="26" fillId="0" borderId="22" xfId="0" applyFont="1" applyBorder="1" applyAlignment="1" applyProtection="1">
      <alignment vertical="center"/>
      <protection/>
    </xf>
    <xf numFmtId="0" fontId="26" fillId="0" borderId="22" xfId="0" applyFont="1" applyBorder="1" applyAlignment="1" applyProtection="1">
      <alignment vertical="center"/>
      <protection locked="0"/>
    </xf>
    <xf numFmtId="0" fontId="26" fillId="0" borderId="34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horizontal="right" vertical="center"/>
      <protection/>
    </xf>
    <xf numFmtId="0" fontId="17" fillId="0" borderId="0" xfId="0" applyFont="1" applyBorder="1" applyAlignment="1" applyProtection="1">
      <alignment horizontal="right" vertical="center"/>
      <protection locked="0"/>
    </xf>
    <xf numFmtId="164" fontId="17" fillId="0" borderId="0" xfId="0" applyNumberFormat="1" applyFont="1" applyBorder="1" applyAlignment="1" applyProtection="1">
      <alignment horizontal="right" vertical="center"/>
      <protection locked="0"/>
    </xf>
    <xf numFmtId="0" fontId="26" fillId="36" borderId="0" xfId="0" applyFont="1" applyFill="1" applyBorder="1" applyAlignment="1" applyProtection="1">
      <alignment vertical="center"/>
      <protection/>
    </xf>
    <xf numFmtId="0" fontId="12" fillId="36" borderId="17" xfId="0" applyFont="1" applyFill="1" applyBorder="1" applyAlignment="1" applyProtection="1">
      <alignment horizontal="left" vertical="center"/>
      <protection/>
    </xf>
    <xf numFmtId="0" fontId="26" fillId="36" borderId="18" xfId="0" applyFont="1" applyFill="1" applyBorder="1" applyAlignment="1" applyProtection="1">
      <alignment vertical="center"/>
      <protection/>
    </xf>
    <xf numFmtId="0" fontId="12" fillId="36" borderId="18" xfId="0" applyFont="1" applyFill="1" applyBorder="1" applyAlignment="1" applyProtection="1">
      <alignment horizontal="right" vertical="center"/>
      <protection/>
    </xf>
    <xf numFmtId="0" fontId="12" fillId="36" borderId="18" xfId="0" applyFont="1" applyFill="1" applyBorder="1" applyAlignment="1" applyProtection="1">
      <alignment horizontal="center" vertical="center"/>
      <protection/>
    </xf>
    <xf numFmtId="0" fontId="26" fillId="36" borderId="18" xfId="0" applyFont="1" applyFill="1" applyBorder="1" applyAlignment="1" applyProtection="1">
      <alignment vertical="center"/>
      <protection locked="0"/>
    </xf>
    <xf numFmtId="4" fontId="12" fillId="36" borderId="18" xfId="0" applyNumberFormat="1" applyFont="1" applyFill="1" applyBorder="1" applyAlignment="1" applyProtection="1">
      <alignment vertical="center"/>
      <protection/>
    </xf>
    <xf numFmtId="0" fontId="26" fillId="36" borderId="35" xfId="0" applyFont="1" applyFill="1" applyBorder="1" applyAlignment="1" applyProtection="1">
      <alignment vertical="center"/>
      <protection/>
    </xf>
    <xf numFmtId="0" fontId="26" fillId="0" borderId="19" xfId="0" applyFont="1" applyBorder="1" applyAlignment="1" applyProtection="1">
      <alignment vertical="center"/>
      <protection/>
    </xf>
    <xf numFmtId="0" fontId="26" fillId="0" borderId="20" xfId="0" applyFont="1" applyBorder="1" applyAlignment="1" applyProtection="1">
      <alignment vertical="center"/>
      <protection/>
    </xf>
    <xf numFmtId="0" fontId="26" fillId="0" borderId="20" xfId="0" applyFont="1" applyBorder="1" applyAlignment="1" applyProtection="1">
      <alignment vertical="center"/>
      <protection locked="0"/>
    </xf>
    <xf numFmtId="0" fontId="26" fillId="0" borderId="21" xfId="0" applyFont="1" applyBorder="1" applyAlignment="1" applyProtection="1">
      <alignment vertical="center"/>
      <protection/>
    </xf>
    <xf numFmtId="0" fontId="26" fillId="0" borderId="10" xfId="0" applyFont="1" applyBorder="1" applyAlignment="1">
      <alignment vertical="center"/>
    </xf>
    <xf numFmtId="0" fontId="26" fillId="0" borderId="11" xfId="0" applyFont="1" applyBorder="1" applyAlignment="1">
      <alignment vertical="center"/>
    </xf>
    <xf numFmtId="0" fontId="26" fillId="0" borderId="11" xfId="0" applyFont="1" applyBorder="1" applyAlignment="1" applyProtection="1">
      <alignment vertical="center"/>
      <protection locked="0"/>
    </xf>
    <xf numFmtId="0" fontId="26" fillId="0" borderId="12" xfId="0" applyFont="1" applyBorder="1" applyAlignment="1">
      <alignment vertical="center"/>
    </xf>
    <xf numFmtId="0" fontId="26" fillId="36" borderId="0" xfId="0" applyFont="1" applyFill="1" applyBorder="1" applyAlignment="1" applyProtection="1">
      <alignment horizontal="left" vertical="center"/>
      <protection/>
    </xf>
    <xf numFmtId="0" fontId="26" fillId="36" borderId="0" xfId="0" applyFont="1" applyFill="1" applyBorder="1" applyAlignment="1" applyProtection="1">
      <alignment vertical="center"/>
      <protection locked="0"/>
    </xf>
    <xf numFmtId="0" fontId="26" fillId="36" borderId="0" xfId="0" applyFont="1" applyFill="1" applyBorder="1" applyAlignment="1" applyProtection="1">
      <alignment horizontal="right" vertical="center"/>
      <protection/>
    </xf>
    <xf numFmtId="0" fontId="26" fillId="36" borderId="14" xfId="0" applyFont="1" applyFill="1" applyBorder="1" applyAlignment="1" applyProtection="1">
      <alignment vertical="center"/>
      <protection/>
    </xf>
    <xf numFmtId="0" fontId="30" fillId="0" borderId="0" xfId="0" applyFont="1" applyBorder="1" applyAlignment="1" applyProtection="1">
      <alignment horizontal="left" vertical="center"/>
      <protection/>
    </xf>
    <xf numFmtId="0" fontId="31" fillId="0" borderId="0" xfId="0" applyFont="1" applyAlignment="1">
      <alignment vertical="center"/>
    </xf>
    <xf numFmtId="0" fontId="31" fillId="0" borderId="13" xfId="0" applyFont="1" applyBorder="1" applyAlignment="1" applyProtection="1">
      <alignment vertical="center"/>
      <protection/>
    </xf>
    <xf numFmtId="0" fontId="31" fillId="0" borderId="0" xfId="0" applyFont="1" applyBorder="1" applyAlignment="1" applyProtection="1">
      <alignment vertical="center"/>
      <protection/>
    </xf>
    <xf numFmtId="0" fontId="31" fillId="0" borderId="32" xfId="0" applyFont="1" applyBorder="1" applyAlignment="1" applyProtection="1">
      <alignment horizontal="left" vertical="center"/>
      <protection/>
    </xf>
    <xf numFmtId="0" fontId="31" fillId="0" borderId="32" xfId="0" applyFont="1" applyBorder="1" applyAlignment="1" applyProtection="1">
      <alignment vertical="center"/>
      <protection/>
    </xf>
    <xf numFmtId="0" fontId="31" fillId="0" borderId="32" xfId="0" applyFont="1" applyBorder="1" applyAlignment="1" applyProtection="1">
      <alignment vertical="center"/>
      <protection locked="0"/>
    </xf>
    <xf numFmtId="4" fontId="31" fillId="0" borderId="32" xfId="0" applyNumberFormat="1" applyFont="1" applyBorder="1" applyAlignment="1" applyProtection="1">
      <alignment vertical="center"/>
      <protection/>
    </xf>
    <xf numFmtId="0" fontId="31" fillId="0" borderId="14" xfId="0" applyFont="1" applyBorder="1" applyAlignment="1" applyProtection="1">
      <alignment vertical="center"/>
      <protection/>
    </xf>
    <xf numFmtId="0" fontId="26" fillId="0" borderId="10" xfId="0" applyFont="1" applyBorder="1" applyAlignment="1" applyProtection="1">
      <alignment vertical="center"/>
      <protection/>
    </xf>
    <xf numFmtId="0" fontId="26" fillId="0" borderId="11" xfId="0" applyFont="1" applyBorder="1" applyAlignment="1" applyProtection="1">
      <alignment vertical="center"/>
      <protection/>
    </xf>
    <xf numFmtId="0" fontId="26" fillId="0" borderId="13" xfId="0" applyFont="1" applyBorder="1" applyAlignment="1">
      <alignment vertical="center"/>
    </xf>
    <xf numFmtId="0" fontId="26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 locked="0"/>
    </xf>
    <xf numFmtId="0" fontId="17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17" fillId="0" borderId="0" xfId="0" applyFont="1" applyAlignment="1" applyProtection="1">
      <alignment horizontal="left" vertical="center"/>
      <protection locked="0"/>
    </xf>
    <xf numFmtId="165" fontId="26" fillId="0" borderId="0" xfId="0" applyNumberFormat="1" applyFont="1" applyAlignment="1" applyProtection="1">
      <alignment horizontal="left" vertical="center"/>
      <protection/>
    </xf>
    <xf numFmtId="0" fontId="26" fillId="0" borderId="0" xfId="0" applyFont="1" applyAlignment="1">
      <alignment horizontal="center" vertical="center" wrapText="1"/>
    </xf>
    <xf numFmtId="0" fontId="26" fillId="0" borderId="13" xfId="0" applyFont="1" applyBorder="1" applyAlignment="1" applyProtection="1">
      <alignment horizontal="center" vertical="center" wrapText="1"/>
      <protection/>
    </xf>
    <xf numFmtId="0" fontId="26" fillId="36" borderId="26" xfId="0" applyFont="1" applyFill="1" applyBorder="1" applyAlignment="1" applyProtection="1">
      <alignment horizontal="center" vertical="center" wrapText="1"/>
      <protection/>
    </xf>
    <xf numFmtId="0" fontId="26" fillId="36" borderId="27" xfId="0" applyFont="1" applyFill="1" applyBorder="1" applyAlignment="1" applyProtection="1">
      <alignment horizontal="center" vertical="center" wrapText="1"/>
      <protection/>
    </xf>
    <xf numFmtId="0" fontId="32" fillId="36" borderId="27" xfId="0" applyFont="1" applyFill="1" applyBorder="1" applyAlignment="1" applyProtection="1">
      <alignment horizontal="center" vertical="center" wrapText="1"/>
      <protection locked="0"/>
    </xf>
    <xf numFmtId="0" fontId="26" fillId="36" borderId="28" xfId="0" applyFont="1" applyFill="1" applyBorder="1" applyAlignment="1" applyProtection="1">
      <alignment horizontal="center" vertical="center" wrapText="1"/>
      <protection/>
    </xf>
    <xf numFmtId="0" fontId="26" fillId="0" borderId="13" xfId="0" applyFont="1" applyBorder="1" applyAlignment="1">
      <alignment horizontal="center" vertical="center" wrapText="1"/>
    </xf>
    <xf numFmtId="0" fontId="17" fillId="0" borderId="26" xfId="0" applyFont="1" applyBorder="1" applyAlignment="1" applyProtection="1">
      <alignment horizontal="center" vertical="center" wrapText="1"/>
      <protection/>
    </xf>
    <xf numFmtId="0" fontId="17" fillId="0" borderId="27" xfId="0" applyFont="1" applyBorder="1" applyAlignment="1" applyProtection="1">
      <alignment horizontal="center" vertical="center" wrapText="1"/>
      <protection/>
    </xf>
    <xf numFmtId="0" fontId="17" fillId="0" borderId="28" xfId="0" applyFont="1" applyBorder="1" applyAlignment="1" applyProtection="1">
      <alignment horizontal="center" vertical="center" wrapText="1"/>
      <protection/>
    </xf>
    <xf numFmtId="4" fontId="18" fillId="0" borderId="0" xfId="0" applyNumberFormat="1" applyFont="1" applyAlignment="1" applyProtection="1">
      <alignment/>
      <protection/>
    </xf>
    <xf numFmtId="0" fontId="26" fillId="0" borderId="29" xfId="0" applyFont="1" applyBorder="1" applyAlignment="1" applyProtection="1">
      <alignment vertical="center"/>
      <protection/>
    </xf>
    <xf numFmtId="166" fontId="27" fillId="0" borderId="22" xfId="0" applyNumberFormat="1" applyFont="1" applyBorder="1" applyAlignment="1" applyProtection="1">
      <alignment/>
      <protection/>
    </xf>
    <xf numFmtId="166" fontId="27" fillId="0" borderId="23" xfId="0" applyNumberFormat="1" applyFont="1" applyBorder="1" applyAlignment="1" applyProtection="1">
      <alignment/>
      <protection/>
    </xf>
    <xf numFmtId="0" fontId="31" fillId="0" borderId="0" xfId="0" applyFont="1" applyAlignment="1">
      <alignment/>
    </xf>
    <xf numFmtId="0" fontId="31" fillId="0" borderId="13" xfId="0" applyFont="1" applyBorder="1" applyAlignment="1" applyProtection="1">
      <alignment/>
      <protection/>
    </xf>
    <xf numFmtId="0" fontId="31" fillId="0" borderId="0" xfId="0" applyFont="1" applyAlignment="1" applyProtection="1">
      <alignment/>
      <protection/>
    </xf>
    <xf numFmtId="0" fontId="31" fillId="0" borderId="0" xfId="0" applyFont="1" applyBorder="1" applyAlignment="1" applyProtection="1">
      <alignment horizontal="left"/>
      <protection/>
    </xf>
    <xf numFmtId="0" fontId="31" fillId="0" borderId="0" xfId="0" applyFont="1" applyAlignment="1" applyProtection="1">
      <alignment/>
      <protection locked="0"/>
    </xf>
    <xf numFmtId="4" fontId="31" fillId="0" borderId="0" xfId="0" applyNumberFormat="1" applyFont="1" applyBorder="1" applyAlignment="1" applyProtection="1">
      <alignment/>
      <protection/>
    </xf>
    <xf numFmtId="0" fontId="31" fillId="0" borderId="13" xfId="0" applyFont="1" applyBorder="1" applyAlignment="1">
      <alignment/>
    </xf>
    <xf numFmtId="0" fontId="31" fillId="0" borderId="30" xfId="0" applyFont="1" applyBorder="1" applyAlignment="1" applyProtection="1">
      <alignment/>
      <protection/>
    </xf>
    <xf numFmtId="0" fontId="31" fillId="0" borderId="0" xfId="0" applyFont="1" applyBorder="1" applyAlignment="1" applyProtection="1">
      <alignment/>
      <protection/>
    </xf>
    <xf numFmtId="166" fontId="31" fillId="0" borderId="0" xfId="0" applyNumberFormat="1" applyFont="1" applyBorder="1" applyAlignment="1" applyProtection="1">
      <alignment/>
      <protection/>
    </xf>
    <xf numFmtId="166" fontId="31" fillId="0" borderId="24" xfId="0" applyNumberFormat="1" applyFont="1" applyBorder="1" applyAlignment="1" applyProtection="1">
      <alignment/>
      <protection/>
    </xf>
    <xf numFmtId="0" fontId="26" fillId="0" borderId="36" xfId="0" applyFont="1" applyBorder="1" applyAlignment="1" applyProtection="1">
      <alignment horizontal="center" vertical="center"/>
      <protection/>
    </xf>
    <xf numFmtId="49" fontId="26" fillId="0" borderId="36" xfId="0" applyNumberFormat="1" applyFont="1" applyBorder="1" applyAlignment="1" applyProtection="1">
      <alignment horizontal="left" vertical="center" wrapText="1"/>
      <protection/>
    </xf>
    <xf numFmtId="0" fontId="26" fillId="0" borderId="36" xfId="0" applyFont="1" applyBorder="1" applyAlignment="1" applyProtection="1">
      <alignment horizontal="left" vertical="center" wrapText="1"/>
      <protection/>
    </xf>
    <xf numFmtId="0" fontId="26" fillId="0" borderId="36" xfId="0" applyFont="1" applyBorder="1" applyAlignment="1" applyProtection="1">
      <alignment horizontal="center" vertical="center" wrapText="1"/>
      <protection/>
    </xf>
    <xf numFmtId="167" fontId="26" fillId="0" borderId="36" xfId="0" applyNumberFormat="1" applyFont="1" applyBorder="1" applyAlignment="1" applyProtection="1">
      <alignment vertical="center"/>
      <protection/>
    </xf>
    <xf numFmtId="4" fontId="26" fillId="34" borderId="36" xfId="0" applyNumberFormat="1" applyFont="1" applyFill="1" applyBorder="1" applyAlignment="1" applyProtection="1">
      <alignment vertical="center"/>
      <protection locked="0"/>
    </xf>
    <xf numFmtId="4" fontId="26" fillId="0" borderId="36" xfId="0" applyNumberFormat="1" applyFont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left" vertical="center"/>
      <protection locked="0"/>
    </xf>
    <xf numFmtId="0" fontId="17" fillId="0" borderId="0" xfId="0" applyFont="1" applyBorder="1" applyAlignment="1" applyProtection="1">
      <alignment horizontal="center" vertical="center"/>
      <protection/>
    </xf>
    <xf numFmtId="166" fontId="17" fillId="0" borderId="24" xfId="0" applyNumberFormat="1" applyFont="1" applyBorder="1" applyAlignment="1" applyProtection="1">
      <alignment vertical="center"/>
      <protection/>
    </xf>
    <xf numFmtId="0" fontId="33" fillId="0" borderId="0" xfId="0" applyFont="1" applyAlignment="1">
      <alignment vertical="center"/>
    </xf>
    <xf numFmtId="0" fontId="33" fillId="0" borderId="13" xfId="0" applyFont="1" applyBorder="1" applyAlignment="1" applyProtection="1">
      <alignment vertical="center"/>
      <protection/>
    </xf>
    <xf numFmtId="0" fontId="33" fillId="0" borderId="0" xfId="0" applyFont="1" applyAlignment="1" applyProtection="1">
      <alignment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33" fillId="0" borderId="0" xfId="0" applyFont="1" applyAlignment="1" applyProtection="1">
      <alignment horizontal="left" vertical="center" wrapText="1"/>
      <protection/>
    </xf>
    <xf numFmtId="0" fontId="33" fillId="0" borderId="0" xfId="0" applyFont="1" applyAlignment="1" applyProtection="1">
      <alignment vertical="center"/>
      <protection locked="0"/>
    </xf>
    <xf numFmtId="0" fontId="33" fillId="0" borderId="13" xfId="0" applyFont="1" applyBorder="1" applyAlignment="1">
      <alignment vertical="center"/>
    </xf>
    <xf numFmtId="0" fontId="33" fillId="0" borderId="30" xfId="0" applyFont="1" applyBorder="1" applyAlignment="1" applyProtection="1">
      <alignment vertical="center"/>
      <protection/>
    </xf>
    <xf numFmtId="0" fontId="33" fillId="0" borderId="0" xfId="0" applyFont="1" applyBorder="1" applyAlignment="1" applyProtection="1">
      <alignment vertical="center"/>
      <protection/>
    </xf>
    <xf numFmtId="0" fontId="33" fillId="0" borderId="24" xfId="0" applyFont="1" applyBorder="1" applyAlignment="1" applyProtection="1">
      <alignment vertical="center"/>
      <protection/>
    </xf>
    <xf numFmtId="0" fontId="34" fillId="0" borderId="0" xfId="0" applyFont="1" applyAlignment="1">
      <alignment vertical="center"/>
    </xf>
    <xf numFmtId="0" fontId="34" fillId="0" borderId="13" xfId="0" applyFont="1" applyBorder="1" applyAlignment="1" applyProtection="1">
      <alignment vertical="center"/>
      <protection/>
    </xf>
    <xf numFmtId="0" fontId="34" fillId="0" borderId="0" xfId="0" applyFont="1" applyAlignment="1" applyProtection="1">
      <alignment vertical="center"/>
      <protection/>
    </xf>
    <xf numFmtId="0" fontId="34" fillId="0" borderId="0" xfId="0" applyFont="1" applyBorder="1" applyAlignment="1" applyProtection="1">
      <alignment horizontal="left" vertical="center"/>
      <protection/>
    </xf>
    <xf numFmtId="0" fontId="34" fillId="0" borderId="0" xfId="0" applyFont="1" applyBorder="1" applyAlignment="1" applyProtection="1">
      <alignment horizontal="left" vertical="center" wrapText="1"/>
      <protection/>
    </xf>
    <xf numFmtId="167" fontId="34" fillId="0" borderId="0" xfId="0" applyNumberFormat="1" applyFont="1" applyBorder="1" applyAlignment="1" applyProtection="1">
      <alignment vertical="center"/>
      <protection/>
    </xf>
    <xf numFmtId="0" fontId="34" fillId="0" borderId="0" xfId="0" applyFont="1" applyAlignment="1" applyProtection="1">
      <alignment vertical="center"/>
      <protection locked="0"/>
    </xf>
    <xf numFmtId="0" fontId="34" fillId="0" borderId="13" xfId="0" applyFont="1" applyBorder="1" applyAlignment="1">
      <alignment vertical="center"/>
    </xf>
    <xf numFmtId="0" fontId="34" fillId="0" borderId="30" xfId="0" applyFont="1" applyBorder="1" applyAlignment="1" applyProtection="1">
      <alignment vertical="center"/>
      <protection/>
    </xf>
    <xf numFmtId="0" fontId="34" fillId="0" borderId="0" xfId="0" applyFont="1" applyBorder="1" applyAlignment="1" applyProtection="1">
      <alignment vertical="center"/>
      <protection/>
    </xf>
    <xf numFmtId="0" fontId="34" fillId="0" borderId="24" xfId="0" applyFont="1" applyBorder="1" applyAlignment="1" applyProtection="1">
      <alignment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34" fillId="0" borderId="0" xfId="0" applyFont="1" applyAlignment="1" applyProtection="1">
      <alignment horizontal="left" vertical="center" wrapText="1"/>
      <protection/>
    </xf>
    <xf numFmtId="167" fontId="34" fillId="0" borderId="0" xfId="0" applyNumberFormat="1" applyFont="1" applyAlignment="1" applyProtection="1">
      <alignment vertical="center"/>
      <protection/>
    </xf>
    <xf numFmtId="0" fontId="32" fillId="0" borderId="0" xfId="0" applyFont="1" applyBorder="1" applyAlignment="1" applyProtection="1">
      <alignment horizontal="left" vertical="center" wrapText="1"/>
      <protection/>
    </xf>
    <xf numFmtId="0" fontId="17" fillId="0" borderId="32" xfId="0" applyFont="1" applyBorder="1" applyAlignment="1" applyProtection="1">
      <alignment horizontal="center" vertical="center"/>
      <protection/>
    </xf>
    <xf numFmtId="0" fontId="26" fillId="0" borderId="32" xfId="0" applyFont="1" applyBorder="1" applyAlignment="1" applyProtection="1">
      <alignment vertical="center"/>
      <protection/>
    </xf>
    <xf numFmtId="166" fontId="17" fillId="0" borderId="32" xfId="0" applyNumberFormat="1" applyFont="1" applyBorder="1" applyAlignment="1" applyProtection="1">
      <alignment vertical="center"/>
      <protection/>
    </xf>
    <xf numFmtId="166" fontId="17" fillId="0" borderId="33" xfId="0" applyNumberFormat="1" applyFont="1" applyBorder="1" applyAlignment="1" applyProtection="1">
      <alignment vertical="center"/>
      <protection/>
    </xf>
    <xf numFmtId="0" fontId="13" fillId="0" borderId="0" xfId="36" applyAlignment="1">
      <alignment vertical="top"/>
      <protection locked="0"/>
    </xf>
    <xf numFmtId="0" fontId="13" fillId="0" borderId="10" xfId="36" applyFont="1" applyBorder="1" applyAlignment="1">
      <alignment vertical="center" wrapText="1"/>
      <protection locked="0"/>
    </xf>
    <xf numFmtId="0" fontId="13" fillId="0" borderId="11" xfId="36" applyFont="1" applyBorder="1" applyAlignment="1">
      <alignment vertical="center" wrapText="1"/>
      <protection locked="0"/>
    </xf>
    <xf numFmtId="0" fontId="13" fillId="0" borderId="12" xfId="36" applyFont="1" applyBorder="1" applyAlignment="1">
      <alignment vertical="center" wrapText="1"/>
      <protection locked="0"/>
    </xf>
    <xf numFmtId="0" fontId="13" fillId="0" borderId="0" xfId="36" applyAlignment="1">
      <alignment horizontal="center" vertical="center"/>
      <protection locked="0"/>
    </xf>
    <xf numFmtId="0" fontId="13" fillId="0" borderId="13" xfId="36" applyFont="1" applyBorder="1" applyAlignment="1">
      <alignment horizontal="center" vertical="center" wrapText="1"/>
      <protection locked="0"/>
    </xf>
    <xf numFmtId="0" fontId="13" fillId="0" borderId="14" xfId="36" applyFont="1" applyBorder="1" applyAlignment="1">
      <alignment horizontal="center" vertical="center" wrapText="1"/>
      <protection locked="0"/>
    </xf>
    <xf numFmtId="0" fontId="13" fillId="0" borderId="13" xfId="36" applyFont="1" applyBorder="1" applyAlignment="1">
      <alignment vertical="center" wrapText="1"/>
      <protection locked="0"/>
    </xf>
    <xf numFmtId="0" fontId="13" fillId="0" borderId="14" xfId="36" applyFont="1" applyBorder="1" applyAlignment="1">
      <alignment vertical="center" wrapText="1"/>
      <protection locked="0"/>
    </xf>
    <xf numFmtId="0" fontId="23" fillId="0" borderId="0" xfId="36" applyFont="1" applyBorder="1" applyAlignment="1">
      <alignment horizontal="left" vertical="center" wrapText="1"/>
      <protection locked="0"/>
    </xf>
    <xf numFmtId="0" fontId="10" fillId="0" borderId="0" xfId="36" applyFont="1" applyBorder="1" applyAlignment="1">
      <alignment horizontal="left" vertical="center" wrapText="1"/>
      <protection locked="0"/>
    </xf>
    <xf numFmtId="0" fontId="10" fillId="0" borderId="13" xfId="36" applyFont="1" applyBorder="1" applyAlignment="1">
      <alignment vertical="center" wrapText="1"/>
      <protection locked="0"/>
    </xf>
    <xf numFmtId="0" fontId="10" fillId="0" borderId="0" xfId="36" applyFont="1" applyBorder="1" applyAlignment="1">
      <alignment vertical="center" wrapText="1"/>
      <protection locked="0"/>
    </xf>
    <xf numFmtId="0" fontId="10" fillId="0" borderId="0" xfId="36" applyFont="1" applyBorder="1" applyAlignment="1">
      <alignment vertical="center"/>
      <protection locked="0"/>
    </xf>
    <xf numFmtId="0" fontId="10" fillId="0" borderId="0" xfId="36" applyFont="1" applyBorder="1" applyAlignment="1">
      <alignment horizontal="left" vertical="center"/>
      <protection locked="0"/>
    </xf>
    <xf numFmtId="49" fontId="10" fillId="0" borderId="0" xfId="36" applyNumberFormat="1" applyFont="1" applyBorder="1" applyAlignment="1">
      <alignment vertical="center" wrapText="1"/>
      <protection locked="0"/>
    </xf>
    <xf numFmtId="0" fontId="13" fillId="0" borderId="19" xfId="36" applyFont="1" applyBorder="1" applyAlignment="1">
      <alignment vertical="center" wrapText="1"/>
      <protection locked="0"/>
    </xf>
    <xf numFmtId="0" fontId="2" fillId="0" borderId="20" xfId="36" applyFont="1" applyBorder="1" applyAlignment="1">
      <alignment vertical="center" wrapText="1"/>
      <protection locked="0"/>
    </xf>
    <xf numFmtId="0" fontId="13" fillId="0" borderId="21" xfId="36" applyFont="1" applyBorder="1" applyAlignment="1">
      <alignment vertical="center" wrapText="1"/>
      <protection locked="0"/>
    </xf>
    <xf numFmtId="0" fontId="13" fillId="0" borderId="0" xfId="36" applyFont="1" applyBorder="1" applyAlignment="1">
      <alignment vertical="top"/>
      <protection locked="0"/>
    </xf>
    <xf numFmtId="0" fontId="13" fillId="0" borderId="0" xfId="36" applyFont="1" applyAlignment="1">
      <alignment vertical="top"/>
      <protection locked="0"/>
    </xf>
    <xf numFmtId="0" fontId="13" fillId="0" borderId="10" xfId="36" applyFont="1" applyBorder="1" applyAlignment="1">
      <alignment horizontal="left" vertical="center"/>
      <protection locked="0"/>
    </xf>
    <xf numFmtId="0" fontId="13" fillId="0" borderId="11" xfId="36" applyFont="1" applyBorder="1" applyAlignment="1">
      <alignment horizontal="left" vertical="center"/>
      <protection locked="0"/>
    </xf>
    <xf numFmtId="0" fontId="13" fillId="0" borderId="12" xfId="36" applyFont="1" applyBorder="1" applyAlignment="1">
      <alignment horizontal="left" vertical="center"/>
      <protection locked="0"/>
    </xf>
    <xf numFmtId="0" fontId="13" fillId="0" borderId="13" xfId="36" applyFont="1" applyBorder="1" applyAlignment="1">
      <alignment horizontal="left" vertical="center"/>
      <protection locked="0"/>
    </xf>
    <xf numFmtId="0" fontId="13" fillId="0" borderId="14" xfId="36" applyFont="1" applyBorder="1" applyAlignment="1">
      <alignment horizontal="left" vertical="center"/>
      <protection locked="0"/>
    </xf>
    <xf numFmtId="0" fontId="23" fillId="0" borderId="0" xfId="36" applyFont="1" applyBorder="1" applyAlignment="1">
      <alignment horizontal="left" vertical="center"/>
      <protection locked="0"/>
    </xf>
    <xf numFmtId="0" fontId="20" fillId="0" borderId="0" xfId="36" applyFont="1" applyAlignment="1">
      <alignment horizontal="left" vertical="center"/>
      <protection locked="0"/>
    </xf>
    <xf numFmtId="0" fontId="23" fillId="0" borderId="20" xfId="36" applyFont="1" applyBorder="1" applyAlignment="1">
      <alignment horizontal="left" vertical="center"/>
      <protection locked="0"/>
    </xf>
    <xf numFmtId="0" fontId="23" fillId="0" borderId="20" xfId="36" applyFont="1" applyBorder="1" applyAlignment="1">
      <alignment horizontal="center" vertical="center"/>
      <protection locked="0"/>
    </xf>
    <xf numFmtId="0" fontId="20" fillId="0" borderId="20" xfId="36" applyFont="1" applyBorder="1" applyAlignment="1">
      <alignment horizontal="left" vertical="center"/>
      <protection locked="0"/>
    </xf>
    <xf numFmtId="0" fontId="16" fillId="0" borderId="0" xfId="36" applyFont="1" applyBorder="1" applyAlignment="1">
      <alignment horizontal="left" vertical="center"/>
      <protection locked="0"/>
    </xf>
    <xf numFmtId="0" fontId="10" fillId="0" borderId="0" xfId="36" applyFont="1" applyAlignment="1">
      <alignment horizontal="left" vertical="center"/>
      <protection locked="0"/>
    </xf>
    <xf numFmtId="0" fontId="10" fillId="0" borderId="0" xfId="36" applyFont="1" applyBorder="1" applyAlignment="1">
      <alignment horizontal="center" vertical="center"/>
      <protection locked="0"/>
    </xf>
    <xf numFmtId="0" fontId="10" fillId="0" borderId="13" xfId="36" applyFont="1" applyBorder="1" applyAlignment="1">
      <alignment horizontal="left" vertical="center"/>
      <protection locked="0"/>
    </xf>
    <xf numFmtId="0" fontId="13" fillId="0" borderId="19" xfId="36" applyFont="1" applyBorder="1" applyAlignment="1">
      <alignment horizontal="left" vertical="center"/>
      <protection locked="0"/>
    </xf>
    <xf numFmtId="0" fontId="2" fillId="0" borderId="20" xfId="36" applyFont="1" applyBorder="1" applyAlignment="1">
      <alignment horizontal="left" vertical="center"/>
      <protection locked="0"/>
    </xf>
    <xf numFmtId="0" fontId="13" fillId="0" borderId="21" xfId="36" applyFont="1" applyBorder="1" applyAlignment="1">
      <alignment horizontal="left" vertical="center"/>
      <protection locked="0"/>
    </xf>
    <xf numFmtId="0" fontId="13" fillId="0" borderId="0" xfId="36" applyFont="1" applyBorder="1" applyAlignment="1">
      <alignment horizontal="left" vertical="center"/>
      <protection locked="0"/>
    </xf>
    <xf numFmtId="0" fontId="2" fillId="0" borderId="0" xfId="36" applyFont="1" applyBorder="1" applyAlignment="1">
      <alignment horizontal="left" vertical="center"/>
      <protection locked="0"/>
    </xf>
    <xf numFmtId="0" fontId="20" fillId="0" borderId="0" xfId="36" applyFont="1" applyBorder="1" applyAlignment="1">
      <alignment horizontal="left" vertical="center"/>
      <protection locked="0"/>
    </xf>
    <xf numFmtId="0" fontId="10" fillId="0" borderId="20" xfId="36" applyFont="1" applyBorder="1" applyAlignment="1">
      <alignment horizontal="left" vertical="center"/>
      <protection locked="0"/>
    </xf>
    <xf numFmtId="0" fontId="13" fillId="0" borderId="0" xfId="36" applyFont="1" applyBorder="1" applyAlignment="1">
      <alignment horizontal="left" vertical="center" wrapText="1"/>
      <protection locked="0"/>
    </xf>
    <xf numFmtId="0" fontId="10" fillId="0" borderId="0" xfId="36" applyFont="1" applyBorder="1" applyAlignment="1">
      <alignment horizontal="center" vertical="center" wrapText="1"/>
      <protection locked="0"/>
    </xf>
    <xf numFmtId="0" fontId="13" fillId="0" borderId="10" xfId="36" applyFont="1" applyBorder="1" applyAlignment="1">
      <alignment horizontal="left" vertical="center" wrapText="1"/>
      <protection locked="0"/>
    </xf>
    <xf numFmtId="0" fontId="13" fillId="0" borderId="11" xfId="36" applyFont="1" applyBorder="1" applyAlignment="1">
      <alignment horizontal="left" vertical="center" wrapText="1"/>
      <protection locked="0"/>
    </xf>
    <xf numFmtId="0" fontId="13" fillId="0" borderId="12" xfId="36" applyFont="1" applyBorder="1" applyAlignment="1">
      <alignment horizontal="left" vertical="center" wrapText="1"/>
      <protection locked="0"/>
    </xf>
    <xf numFmtId="0" fontId="13" fillId="0" borderId="13" xfId="36" applyFont="1" applyBorder="1" applyAlignment="1">
      <alignment horizontal="left" vertical="center" wrapText="1"/>
      <protection locked="0"/>
    </xf>
    <xf numFmtId="0" fontId="13" fillId="0" borderId="14" xfId="36" applyFont="1" applyBorder="1" applyAlignment="1">
      <alignment horizontal="left" vertical="center" wrapText="1"/>
      <protection locked="0"/>
    </xf>
    <xf numFmtId="0" fontId="20" fillId="0" borderId="13" xfId="36" applyFont="1" applyBorder="1" applyAlignment="1">
      <alignment horizontal="left" vertical="center" wrapText="1"/>
      <protection locked="0"/>
    </xf>
    <xf numFmtId="0" fontId="20" fillId="0" borderId="14" xfId="36" applyFont="1" applyBorder="1" applyAlignment="1">
      <alignment horizontal="left" vertical="center" wrapText="1"/>
      <protection locked="0"/>
    </xf>
    <xf numFmtId="0" fontId="10" fillId="0" borderId="13" xfId="36" applyFont="1" applyBorder="1" applyAlignment="1">
      <alignment horizontal="left" vertical="center" wrapText="1"/>
      <protection locked="0"/>
    </xf>
    <xf numFmtId="0" fontId="10" fillId="0" borderId="14" xfId="36" applyFont="1" applyBorder="1" applyAlignment="1">
      <alignment horizontal="left" vertical="center" wrapText="1"/>
      <protection locked="0"/>
    </xf>
    <xf numFmtId="0" fontId="10" fillId="0" borderId="14" xfId="36" applyFont="1" applyBorder="1" applyAlignment="1">
      <alignment horizontal="left" vertical="center"/>
      <protection locked="0"/>
    </xf>
    <xf numFmtId="0" fontId="10" fillId="0" borderId="19" xfId="36" applyFont="1" applyBorder="1" applyAlignment="1">
      <alignment horizontal="left" vertical="center" wrapText="1"/>
      <protection locked="0"/>
    </xf>
    <xf numFmtId="0" fontId="10" fillId="0" borderId="20" xfId="36" applyFont="1" applyBorder="1" applyAlignment="1">
      <alignment horizontal="left" vertical="center" wrapText="1"/>
      <protection locked="0"/>
    </xf>
    <xf numFmtId="0" fontId="10" fillId="0" borderId="21" xfId="36" applyFont="1" applyBorder="1" applyAlignment="1">
      <alignment horizontal="left" vertical="center" wrapText="1"/>
      <protection locked="0"/>
    </xf>
    <xf numFmtId="0" fontId="10" fillId="0" borderId="0" xfId="36" applyFont="1" applyBorder="1" applyAlignment="1">
      <alignment horizontal="left" vertical="top"/>
      <protection locked="0"/>
    </xf>
    <xf numFmtId="0" fontId="10" fillId="0" borderId="0" xfId="36" applyFont="1" applyBorder="1" applyAlignment="1">
      <alignment horizontal="center" vertical="top"/>
      <protection locked="0"/>
    </xf>
    <xf numFmtId="0" fontId="10" fillId="0" borderId="19" xfId="36" applyFont="1" applyBorder="1" applyAlignment="1">
      <alignment horizontal="left" vertical="center"/>
      <protection locked="0"/>
    </xf>
    <xf numFmtId="0" fontId="10" fillId="0" borderId="21" xfId="36" applyFont="1" applyBorder="1" applyAlignment="1">
      <alignment horizontal="left" vertical="center"/>
      <protection locked="0"/>
    </xf>
    <xf numFmtId="0" fontId="20" fillId="0" borderId="0" xfId="36" applyFont="1" applyAlignment="1">
      <alignment vertical="center"/>
      <protection locked="0"/>
    </xf>
    <xf numFmtId="0" fontId="23" fillId="0" borderId="0" xfId="36" applyFont="1" applyBorder="1" applyAlignment="1">
      <alignment vertical="center"/>
      <protection locked="0"/>
    </xf>
    <xf numFmtId="0" fontId="20" fillId="0" borderId="20" xfId="36" applyFont="1" applyBorder="1" applyAlignment="1">
      <alignment vertical="center"/>
      <protection locked="0"/>
    </xf>
    <xf numFmtId="0" fontId="23" fillId="0" borderId="20" xfId="36" applyFont="1" applyBorder="1" applyAlignment="1">
      <alignment vertical="center"/>
      <protection locked="0"/>
    </xf>
    <xf numFmtId="0" fontId="13" fillId="0" borderId="0" xfId="36" applyFont="1" applyBorder="1" applyAlignment="1">
      <alignment vertical="top"/>
      <protection locked="0"/>
    </xf>
    <xf numFmtId="49" fontId="10" fillId="0" borderId="0" xfId="36" applyNumberFormat="1" applyFont="1" applyBorder="1" applyAlignment="1">
      <alignment horizontal="left" vertical="center"/>
      <protection locked="0"/>
    </xf>
    <xf numFmtId="0" fontId="13" fillId="0" borderId="20" xfId="36" applyBorder="1" applyAlignment="1">
      <alignment vertical="top"/>
      <protection locked="0"/>
    </xf>
    <xf numFmtId="0" fontId="23" fillId="0" borderId="20" xfId="36" applyFont="1" applyBorder="1" applyAlignment="1">
      <alignment horizontal="left"/>
      <protection locked="0"/>
    </xf>
    <xf numFmtId="0" fontId="20" fillId="0" borderId="20" xfId="36" applyFont="1" applyBorder="1" applyAlignment="1">
      <alignment/>
      <protection locked="0"/>
    </xf>
    <xf numFmtId="0" fontId="13" fillId="0" borderId="13" xfId="36" applyFont="1" applyBorder="1" applyAlignment="1">
      <alignment vertical="top"/>
      <protection locked="0"/>
    </xf>
    <xf numFmtId="0" fontId="13" fillId="0" borderId="14" xfId="36" applyFont="1" applyBorder="1" applyAlignment="1">
      <alignment vertical="top"/>
      <protection locked="0"/>
    </xf>
    <xf numFmtId="0" fontId="13" fillId="0" borderId="0" xfId="36" applyFont="1" applyBorder="1" applyAlignment="1">
      <alignment horizontal="center" vertical="center"/>
      <protection locked="0"/>
    </xf>
    <xf numFmtId="0" fontId="13" fillId="0" borderId="0" xfId="36" applyFont="1" applyBorder="1" applyAlignment="1">
      <alignment horizontal="left" vertical="top"/>
      <protection locked="0"/>
    </xf>
    <xf numFmtId="0" fontId="13" fillId="0" borderId="19" xfId="36" applyFont="1" applyBorder="1" applyAlignment="1">
      <alignment vertical="top"/>
      <protection locked="0"/>
    </xf>
    <xf numFmtId="0" fontId="13" fillId="0" borderId="20" xfId="36" applyFont="1" applyBorder="1" applyAlignment="1">
      <alignment vertical="top"/>
      <protection locked="0"/>
    </xf>
    <xf numFmtId="0" fontId="13" fillId="0" borderId="21" xfId="36" applyFont="1" applyBorder="1" applyAlignment="1">
      <alignment vertical="top"/>
      <protection locked="0"/>
    </xf>
    <xf numFmtId="0" fontId="26" fillId="0" borderId="0" xfId="0" applyFont="1" applyAlignment="1" applyProtection="1">
      <alignment horizontal="left" vertical="center" wrapText="1"/>
      <protection/>
    </xf>
    <xf numFmtId="0" fontId="33" fillId="0" borderId="0" xfId="0" applyFont="1" applyAlignment="1" applyProtection="1">
      <alignment horizontal="left" vertical="center" wrapText="1"/>
      <protection/>
    </xf>
    <xf numFmtId="0" fontId="73" fillId="0" borderId="0" xfId="0" applyFont="1" applyAlignment="1" applyProtection="1">
      <alignment horizontal="left" vertical="center" wrapText="1"/>
      <protection/>
    </xf>
    <xf numFmtId="0" fontId="38" fillId="0" borderId="0" xfId="0" applyFont="1" applyBorder="1" applyAlignment="1">
      <alignment/>
    </xf>
    <xf numFmtId="0" fontId="39" fillId="0" borderId="0" xfId="0" applyFont="1" applyBorder="1" applyAlignment="1">
      <alignment/>
    </xf>
    <xf numFmtId="0" fontId="39" fillId="0" borderId="0" xfId="0" applyFont="1" applyBorder="1" applyAlignment="1">
      <alignment vertical="center"/>
    </xf>
    <xf numFmtId="0" fontId="39" fillId="0" borderId="0" xfId="0" applyFont="1" applyAlignment="1">
      <alignment/>
    </xf>
    <xf numFmtId="0" fontId="39" fillId="0" borderId="0" xfId="0" applyFont="1" applyAlignment="1">
      <alignment vertical="center"/>
    </xf>
    <xf numFmtId="0" fontId="38" fillId="0" borderId="0" xfId="0" applyFont="1" applyAlignment="1">
      <alignment/>
    </xf>
    <xf numFmtId="0" fontId="0" fillId="0" borderId="0" xfId="0" applyBorder="1" applyAlignment="1">
      <alignment/>
    </xf>
    <xf numFmtId="0" fontId="10" fillId="0" borderId="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>
      <alignment horizontal="left" vertical="top" wrapText="1"/>
    </xf>
    <xf numFmtId="0" fontId="12" fillId="0" borderId="0" xfId="0" applyFont="1" applyBorder="1" applyAlignment="1" applyProtection="1">
      <alignment horizontal="left" vertical="top" wrapText="1"/>
      <protection/>
    </xf>
    <xf numFmtId="49" fontId="10" fillId="34" borderId="0" xfId="0" applyNumberFormat="1" applyFont="1" applyFill="1" applyBorder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alignment horizontal="left" vertical="center" wrapText="1"/>
      <protection/>
    </xf>
    <xf numFmtId="4" fontId="14" fillId="0" borderId="16" xfId="0" applyNumberFormat="1" applyFont="1" applyBorder="1" applyAlignment="1" applyProtection="1">
      <alignment vertical="center"/>
      <protection/>
    </xf>
    <xf numFmtId="0" fontId="15" fillId="0" borderId="0" xfId="0" applyFont="1" applyBorder="1" applyAlignment="1" applyProtection="1">
      <alignment horizontal="right" vertical="center"/>
      <protection/>
    </xf>
    <xf numFmtId="164" fontId="15" fillId="0" borderId="0" xfId="0" applyNumberFormat="1" applyFont="1" applyBorder="1" applyAlignment="1" applyProtection="1">
      <alignment horizontal="center" vertical="center"/>
      <protection/>
    </xf>
    <xf numFmtId="4" fontId="11" fillId="0" borderId="0" xfId="0" applyNumberFormat="1" applyFont="1" applyBorder="1" applyAlignment="1" applyProtection="1">
      <alignment vertical="center"/>
      <protection/>
    </xf>
    <xf numFmtId="0" fontId="12" fillId="35" borderId="18" xfId="0" applyFont="1" applyFill="1" applyBorder="1" applyAlignment="1" applyProtection="1">
      <alignment horizontal="left" vertical="center"/>
      <protection/>
    </xf>
    <xf numFmtId="4" fontId="12" fillId="35" borderId="25" xfId="0" applyNumberFormat="1" applyFont="1" applyFill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horizontal="left" vertical="center" wrapText="1"/>
      <protection/>
    </xf>
    <xf numFmtId="165" fontId="10" fillId="0" borderId="0" xfId="0" applyNumberFormat="1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7" fillId="0" borderId="29" xfId="0" applyFont="1" applyBorder="1" applyAlignment="1">
      <alignment horizontal="center" vertical="center"/>
    </xf>
    <xf numFmtId="0" fontId="10" fillId="36" borderId="17" xfId="0" applyFont="1" applyFill="1" applyBorder="1" applyAlignment="1" applyProtection="1">
      <alignment horizontal="center" vertical="center"/>
      <protection/>
    </xf>
    <xf numFmtId="0" fontId="10" fillId="36" borderId="18" xfId="0" applyFont="1" applyFill="1" applyBorder="1" applyAlignment="1" applyProtection="1">
      <alignment horizontal="center" vertical="center"/>
      <protection/>
    </xf>
    <xf numFmtId="0" fontId="10" fillId="36" borderId="18" xfId="0" applyFont="1" applyFill="1" applyBorder="1" applyAlignment="1" applyProtection="1">
      <alignment horizontal="right" vertical="center"/>
      <protection/>
    </xf>
    <xf numFmtId="4" fontId="18" fillId="0" borderId="0" xfId="0" applyNumberFormat="1" applyFont="1" applyBorder="1" applyAlignment="1" applyProtection="1">
      <alignment horizontal="right"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left" vertical="center" wrapText="1"/>
      <protection/>
    </xf>
    <xf numFmtId="4" fontId="22" fillId="0" borderId="0" xfId="0" applyNumberFormat="1" applyFont="1" applyBorder="1" applyAlignment="1" applyProtection="1">
      <alignment vertical="center"/>
      <protection/>
    </xf>
    <xf numFmtId="0" fontId="28" fillId="33" borderId="0" xfId="37" applyFont="1" applyFill="1" applyBorder="1" applyAlignment="1" applyProtection="1">
      <alignment vertical="center"/>
      <protection/>
    </xf>
    <xf numFmtId="0" fontId="25" fillId="0" borderId="0" xfId="0" applyFont="1" applyBorder="1" applyAlignment="1">
      <alignment/>
    </xf>
    <xf numFmtId="0" fontId="17" fillId="0" borderId="0" xfId="0" applyFont="1" applyBorder="1" applyAlignment="1" applyProtection="1">
      <alignment horizontal="left" vertical="center" wrapText="1"/>
      <protection/>
    </xf>
    <xf numFmtId="0" fontId="26" fillId="0" borderId="0" xfId="0" applyFont="1" applyBorder="1" applyAlignment="1" applyProtection="1">
      <alignment horizontal="left" vertical="center" wrapText="1"/>
      <protection/>
    </xf>
    <xf numFmtId="0" fontId="39" fillId="0" borderId="0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left" vertical="center" wrapText="1"/>
    </xf>
    <xf numFmtId="0" fontId="6" fillId="0" borderId="0" xfId="36" applyFont="1" applyBorder="1" applyAlignment="1">
      <alignment horizontal="center" vertical="center" wrapText="1"/>
      <protection locked="0"/>
    </xf>
    <xf numFmtId="0" fontId="23" fillId="0" borderId="20" xfId="36" applyFont="1" applyBorder="1" applyAlignment="1">
      <alignment horizontal="left" wrapText="1"/>
      <protection locked="0"/>
    </xf>
    <xf numFmtId="0" fontId="10" fillId="0" borderId="0" xfId="36" applyFont="1" applyBorder="1" applyAlignment="1">
      <alignment horizontal="left" vertical="center" wrapText="1"/>
      <protection locked="0"/>
    </xf>
    <xf numFmtId="0" fontId="36" fillId="0" borderId="0" xfId="36" applyFont="1" applyBorder="1" applyAlignment="1">
      <alignment horizontal="left" vertical="center" wrapText="1"/>
      <protection locked="0"/>
    </xf>
    <xf numFmtId="0" fontId="16" fillId="0" borderId="0" xfId="36" applyFont="1" applyBorder="1" applyAlignment="1">
      <alignment horizontal="left" vertical="center" wrapText="1"/>
      <protection locked="0"/>
    </xf>
    <xf numFmtId="49" fontId="10" fillId="0" borderId="0" xfId="36" applyNumberFormat="1" applyFont="1" applyBorder="1" applyAlignment="1">
      <alignment horizontal="left" vertical="center" wrapText="1"/>
      <protection locked="0"/>
    </xf>
    <xf numFmtId="0" fontId="6" fillId="0" borderId="0" xfId="36" applyFont="1" applyBorder="1" applyAlignment="1">
      <alignment horizontal="center" vertical="center"/>
      <protection locked="0"/>
    </xf>
    <xf numFmtId="0" fontId="10" fillId="0" borderId="0" xfId="36" applyFont="1" applyBorder="1" applyAlignment="1">
      <alignment horizontal="left" vertical="top"/>
      <protection locked="0"/>
    </xf>
    <xf numFmtId="0" fontId="23" fillId="0" borderId="20" xfId="36" applyFont="1" applyBorder="1" applyAlignment="1">
      <alignment horizontal="left"/>
      <protection locked="0"/>
    </xf>
    <xf numFmtId="0" fontId="10" fillId="0" borderId="0" xfId="36" applyFont="1" applyBorder="1" applyAlignment="1">
      <alignment horizontal="left" vertical="center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Explanatory Text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EBEBE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2D2D2"/>
      <rgbColor rgb="00000080"/>
      <rgbColor rgb="00FF00FF"/>
      <rgbColor rgb="00FFFF00"/>
      <rgbColor rgb="0000FFFF"/>
      <rgbColor rgb="00800080"/>
      <rgbColor rgb="00960000"/>
      <rgbColor rgb="00008080"/>
      <rgbColor rgb="000000FF"/>
      <rgbColor rgb="0000CCFF"/>
      <rgbColor rgb="00CCFFFF"/>
      <rgbColor rgb="00CCFFCC"/>
      <rgbColor rgb="00FAE682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50505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561975</xdr:colOff>
      <xdr:row>1</xdr:row>
      <xdr:rowOff>47625</xdr:rowOff>
    </xdr:to>
    <xdr:pic>
      <xdr:nvPicPr>
        <xdr:cNvPr id="1" name="radEBD40.t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1975" cy="238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104775</xdr:colOff>
      <xdr:row>0</xdr:row>
      <xdr:rowOff>190500</xdr:rowOff>
    </xdr:to>
    <xdr:pic>
      <xdr:nvPicPr>
        <xdr:cNvPr id="1" name="rad17C79.t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4775" cy="190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ykres\projekty\1_novotn&#253;\Sou%20J&#237;lov&#233;\SOUP%20J&#237;lov&#233;%20-%20Gastrotechnologie_Slep&#253;%20rozpo&#269;et%20aktualizac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ace stavby"/>
      <sheetName val="D2_51 - Gastotechnologie"/>
      <sheetName val="Pokyny pro vyplnění"/>
    </sheetNames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4"/>
  <sheetViews>
    <sheetView zoomScale="85" zoomScaleNormal="85" zoomScalePageLayoutView="0" workbookViewId="0" topLeftCell="E7">
      <selection activeCell="C23" sqref="C23"/>
    </sheetView>
  </sheetViews>
  <sheetFormatPr defaultColWidth="11.57421875" defaultRowHeight="12.75"/>
  <cols>
    <col min="1" max="1" width="8.421875" style="0" customWidth="1"/>
    <col min="2" max="2" width="11.57421875" style="0" customWidth="1"/>
    <col min="3" max="3" width="72.140625" style="0" customWidth="1"/>
    <col min="4" max="4" width="33.8515625" style="0" customWidth="1"/>
    <col min="5" max="5" width="28.8515625" style="0" customWidth="1"/>
    <col min="6" max="6" width="11.8515625" style="0" customWidth="1"/>
    <col min="7" max="10" width="11.57421875" style="0" customWidth="1"/>
    <col min="11" max="11" width="21.421875" style="0" customWidth="1"/>
    <col min="12" max="12" width="28.8515625" style="0" customWidth="1"/>
    <col min="13" max="19" width="11.57421875" style="0" customWidth="1"/>
    <col min="20" max="20" width="3.00390625" style="0" customWidth="1"/>
    <col min="21" max="22" width="11.57421875" style="0" customWidth="1"/>
    <col min="23" max="23" width="42.28125" style="0" customWidth="1"/>
    <col min="24" max="34" width="11.57421875" style="0" customWidth="1"/>
    <col min="35" max="35" width="10.421875" style="0" customWidth="1"/>
    <col min="36" max="36" width="11.57421875" style="0" customWidth="1"/>
    <col min="37" max="37" width="7.00390625" style="0" customWidth="1"/>
    <col min="38" max="39" width="11.57421875" style="0" customWidth="1"/>
    <col min="40" max="40" width="9.28125" style="0" customWidth="1"/>
    <col min="41" max="42" width="11.57421875" style="0" customWidth="1"/>
    <col min="43" max="43" width="5.28125" style="0" customWidth="1"/>
    <col min="44" max="44" width="11.57421875" style="0" customWidth="1"/>
    <col min="45" max="45" width="46.57421875" style="0" customWidth="1"/>
    <col min="46" max="46" width="6.00390625" style="0" customWidth="1"/>
    <col min="47" max="47" width="9.57421875" style="0" customWidth="1"/>
    <col min="48" max="53" width="6.00390625" style="0" customWidth="1"/>
    <col min="54" max="54" width="6.57421875" style="0" customWidth="1"/>
    <col min="55" max="56" width="6.00390625" style="0" customWidth="1"/>
    <col min="57" max="57" width="21.28125" style="0" customWidth="1"/>
  </cols>
  <sheetData>
    <row r="1" spans="1:57" ht="15">
      <c r="A1" s="1" t="s">
        <v>0</v>
      </c>
      <c r="B1" s="2"/>
      <c r="C1" s="2"/>
      <c r="D1" s="3" t="s">
        <v>1</v>
      </c>
      <c r="E1" s="2"/>
      <c r="F1" s="2"/>
      <c r="G1" s="2"/>
      <c r="H1" s="2"/>
      <c r="I1" s="2"/>
      <c r="J1" s="2"/>
      <c r="K1" s="4" t="s">
        <v>2</v>
      </c>
      <c r="L1" s="4"/>
      <c r="M1" s="4"/>
      <c r="N1" s="4"/>
      <c r="O1" s="4"/>
      <c r="P1" s="4"/>
      <c r="Q1" s="4"/>
      <c r="R1" s="4"/>
      <c r="S1" s="4"/>
      <c r="T1" s="2"/>
      <c r="U1" s="2"/>
      <c r="V1" s="2"/>
      <c r="W1" s="4" t="s">
        <v>3</v>
      </c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5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7" t="s">
        <v>4</v>
      </c>
      <c r="BB1" s="7" t="s">
        <v>5</v>
      </c>
      <c r="BC1" s="6"/>
      <c r="BD1" s="6"/>
      <c r="BE1" s="6"/>
    </row>
    <row r="2" spans="3:57" ht="12.75">
      <c r="AR2" s="317"/>
      <c r="AS2" s="317"/>
      <c r="AT2" s="317"/>
      <c r="AU2" s="317"/>
      <c r="AV2" s="317"/>
      <c r="AW2" s="317"/>
      <c r="AX2" s="317"/>
      <c r="AY2" s="317"/>
      <c r="AZ2" s="317"/>
      <c r="BA2" s="317"/>
      <c r="BB2" s="317"/>
      <c r="BC2" s="317"/>
      <c r="BD2" s="317"/>
      <c r="BE2" s="317"/>
    </row>
    <row r="3" spans="2:43" ht="12.75"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10"/>
    </row>
    <row r="4" spans="2:57" ht="21">
      <c r="B4" s="11"/>
      <c r="C4" s="12"/>
      <c r="D4" s="13" t="s">
        <v>6</v>
      </c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4"/>
      <c r="AS4" s="15" t="s">
        <v>7</v>
      </c>
      <c r="BE4" s="16" t="s">
        <v>8</v>
      </c>
    </row>
    <row r="5" spans="2:57" ht="12.75" customHeight="1">
      <c r="B5" s="11"/>
      <c r="C5" s="12"/>
      <c r="D5" s="17" t="s">
        <v>9</v>
      </c>
      <c r="E5" s="12"/>
      <c r="F5" s="12"/>
      <c r="G5" s="12"/>
      <c r="H5" s="12"/>
      <c r="I5" s="12"/>
      <c r="J5" s="12"/>
      <c r="K5" s="318" t="s">
        <v>10</v>
      </c>
      <c r="L5" s="318"/>
      <c r="M5" s="318"/>
      <c r="N5" s="318"/>
      <c r="O5" s="318"/>
      <c r="P5" s="318"/>
      <c r="Q5" s="318"/>
      <c r="R5" s="318"/>
      <c r="S5" s="318"/>
      <c r="T5" s="318"/>
      <c r="U5" s="318"/>
      <c r="V5" s="318"/>
      <c r="W5" s="318"/>
      <c r="X5" s="318"/>
      <c r="Y5" s="318"/>
      <c r="Z5" s="318"/>
      <c r="AA5" s="318"/>
      <c r="AB5" s="318"/>
      <c r="AC5" s="318"/>
      <c r="AD5" s="318"/>
      <c r="AE5" s="318"/>
      <c r="AF5" s="318"/>
      <c r="AG5" s="318"/>
      <c r="AH5" s="318"/>
      <c r="AI5" s="318"/>
      <c r="AJ5" s="318"/>
      <c r="AK5" s="318"/>
      <c r="AL5" s="318"/>
      <c r="AM5" s="318"/>
      <c r="AN5" s="318"/>
      <c r="AO5" s="318"/>
      <c r="AP5" s="12"/>
      <c r="AQ5" s="14"/>
      <c r="BE5" s="319" t="s">
        <v>11</v>
      </c>
    </row>
    <row r="6" spans="2:57" ht="17.25" customHeight="1">
      <c r="B6" s="11"/>
      <c r="C6" s="12"/>
      <c r="D6" s="19" t="s">
        <v>12</v>
      </c>
      <c r="E6" s="12"/>
      <c r="F6" s="12"/>
      <c r="G6" s="12"/>
      <c r="H6" s="12"/>
      <c r="I6" s="12"/>
      <c r="J6" s="12"/>
      <c r="K6" s="320" t="s">
        <v>13</v>
      </c>
      <c r="L6" s="320"/>
      <c r="M6" s="320"/>
      <c r="N6" s="320"/>
      <c r="O6" s="320"/>
      <c r="P6" s="320"/>
      <c r="Q6" s="320"/>
      <c r="R6" s="320"/>
      <c r="S6" s="320"/>
      <c r="T6" s="320"/>
      <c r="U6" s="320"/>
      <c r="V6" s="320"/>
      <c r="W6" s="320"/>
      <c r="X6" s="320"/>
      <c r="Y6" s="320"/>
      <c r="Z6" s="320"/>
      <c r="AA6" s="320"/>
      <c r="AB6" s="320"/>
      <c r="AC6" s="320"/>
      <c r="AD6" s="320"/>
      <c r="AE6" s="320"/>
      <c r="AF6" s="320"/>
      <c r="AG6" s="320"/>
      <c r="AH6" s="320"/>
      <c r="AI6" s="320"/>
      <c r="AJ6" s="320"/>
      <c r="AK6" s="320"/>
      <c r="AL6" s="320"/>
      <c r="AM6" s="320"/>
      <c r="AN6" s="320"/>
      <c r="AO6" s="320"/>
      <c r="AP6" s="12"/>
      <c r="AQ6" s="14"/>
      <c r="BE6" s="319"/>
    </row>
    <row r="7" spans="2:57" ht="15">
      <c r="B7" s="11"/>
      <c r="C7" s="12"/>
      <c r="D7" s="20" t="s">
        <v>14</v>
      </c>
      <c r="E7" s="12"/>
      <c r="F7" s="12"/>
      <c r="G7" s="12"/>
      <c r="H7" s="12"/>
      <c r="I7" s="12"/>
      <c r="J7" s="12"/>
      <c r="K7" s="18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20" t="s">
        <v>15</v>
      </c>
      <c r="AL7" s="12"/>
      <c r="AM7" s="12"/>
      <c r="AN7" s="18"/>
      <c r="AO7" s="12"/>
      <c r="AP7" s="12"/>
      <c r="AQ7" s="14"/>
      <c r="BE7" s="319"/>
    </row>
    <row r="8" spans="2:57" ht="15">
      <c r="B8" s="11"/>
      <c r="C8" s="12"/>
      <c r="D8" s="20" t="s">
        <v>16</v>
      </c>
      <c r="E8" s="12"/>
      <c r="F8" s="12"/>
      <c r="G8" s="12"/>
      <c r="H8" s="12"/>
      <c r="I8" s="12"/>
      <c r="J8" s="12"/>
      <c r="K8" s="18" t="s">
        <v>17</v>
      </c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20" t="s">
        <v>18</v>
      </c>
      <c r="AL8" s="12"/>
      <c r="AM8" s="12"/>
      <c r="AN8" s="21" t="s">
        <v>19</v>
      </c>
      <c r="AO8" s="12"/>
      <c r="AP8" s="12"/>
      <c r="AQ8" s="14"/>
      <c r="BE8" s="319"/>
    </row>
    <row r="9" spans="2:57" ht="12.75">
      <c r="B9" s="11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4"/>
      <c r="BE9" s="319"/>
    </row>
    <row r="10" spans="2:57" ht="15">
      <c r="B10" s="11"/>
      <c r="C10" s="12"/>
      <c r="D10" s="20" t="s">
        <v>20</v>
      </c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20" t="s">
        <v>21</v>
      </c>
      <c r="AL10" s="12"/>
      <c r="AM10" s="12"/>
      <c r="AN10" s="18"/>
      <c r="AO10" s="12"/>
      <c r="AP10" s="12"/>
      <c r="AQ10" s="14"/>
      <c r="BE10" s="319"/>
    </row>
    <row r="11" spans="2:57" ht="15">
      <c r="B11" s="11"/>
      <c r="C11" s="12"/>
      <c r="D11" s="12"/>
      <c r="E11" s="18" t="s">
        <v>22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20" t="s">
        <v>23</v>
      </c>
      <c r="AL11" s="12"/>
      <c r="AM11" s="12"/>
      <c r="AN11" s="18"/>
      <c r="AO11" s="12"/>
      <c r="AP11" s="12"/>
      <c r="AQ11" s="14"/>
      <c r="BE11" s="319"/>
    </row>
    <row r="12" spans="2:57" ht="12.75">
      <c r="B12" s="11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4"/>
      <c r="BE12" s="319"/>
    </row>
    <row r="13" spans="2:57" ht="15">
      <c r="B13" s="11"/>
      <c r="C13" s="12"/>
      <c r="D13" s="20" t="s">
        <v>24</v>
      </c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20" t="s">
        <v>21</v>
      </c>
      <c r="AL13" s="12"/>
      <c r="AM13" s="12"/>
      <c r="AN13" s="22" t="s">
        <v>25</v>
      </c>
      <c r="AO13" s="12"/>
      <c r="AP13" s="12"/>
      <c r="AQ13" s="14"/>
      <c r="BE13" s="319"/>
    </row>
    <row r="14" spans="2:57" ht="15">
      <c r="B14" s="11"/>
      <c r="C14" s="12"/>
      <c r="D14" s="12"/>
      <c r="E14" s="321" t="s">
        <v>25</v>
      </c>
      <c r="F14" s="321"/>
      <c r="G14" s="321"/>
      <c r="H14" s="321"/>
      <c r="I14" s="321"/>
      <c r="J14" s="321"/>
      <c r="K14" s="321"/>
      <c r="L14" s="321"/>
      <c r="M14" s="321"/>
      <c r="N14" s="321"/>
      <c r="O14" s="321"/>
      <c r="P14" s="321"/>
      <c r="Q14" s="321"/>
      <c r="R14" s="321"/>
      <c r="S14" s="321"/>
      <c r="T14" s="321"/>
      <c r="U14" s="321"/>
      <c r="V14" s="321"/>
      <c r="W14" s="321"/>
      <c r="X14" s="321"/>
      <c r="Y14" s="321"/>
      <c r="Z14" s="321"/>
      <c r="AA14" s="321"/>
      <c r="AB14" s="321"/>
      <c r="AC14" s="321"/>
      <c r="AD14" s="321"/>
      <c r="AE14" s="321"/>
      <c r="AF14" s="321"/>
      <c r="AG14" s="321"/>
      <c r="AH14" s="321"/>
      <c r="AI14" s="321"/>
      <c r="AJ14" s="321"/>
      <c r="AK14" s="20" t="s">
        <v>23</v>
      </c>
      <c r="AL14" s="12"/>
      <c r="AM14" s="12"/>
      <c r="AN14" s="22" t="s">
        <v>25</v>
      </c>
      <c r="AO14" s="12"/>
      <c r="AP14" s="12"/>
      <c r="AQ14" s="14"/>
      <c r="BE14" s="319"/>
    </row>
    <row r="15" spans="2:57" ht="12.75">
      <c r="B15" s="11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4"/>
      <c r="BE15" s="319"/>
    </row>
    <row r="16" spans="2:57" ht="15">
      <c r="B16" s="11"/>
      <c r="C16" s="12"/>
      <c r="D16" s="20" t="s">
        <v>26</v>
      </c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20" t="s">
        <v>21</v>
      </c>
      <c r="AL16" s="12"/>
      <c r="AM16" s="12"/>
      <c r="AN16" s="18"/>
      <c r="AO16" s="12"/>
      <c r="AP16" s="12"/>
      <c r="AQ16" s="14"/>
      <c r="BE16" s="319"/>
    </row>
    <row r="17" spans="2:57" ht="15">
      <c r="B17" s="11"/>
      <c r="C17" s="12"/>
      <c r="D17" s="12"/>
      <c r="E17" s="18" t="s">
        <v>27</v>
      </c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20" t="s">
        <v>23</v>
      </c>
      <c r="AL17" s="12"/>
      <c r="AM17" s="12"/>
      <c r="AN17" s="18"/>
      <c r="AO17" s="12"/>
      <c r="AP17" s="12"/>
      <c r="AQ17" s="14"/>
      <c r="BE17" s="319"/>
    </row>
    <row r="18" spans="2:57" ht="12.75">
      <c r="B18" s="11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4"/>
      <c r="BE18" s="319"/>
    </row>
    <row r="19" spans="2:57" ht="15">
      <c r="B19" s="11"/>
      <c r="C19" s="12"/>
      <c r="D19" s="20" t="s">
        <v>28</v>
      </c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4"/>
      <c r="BE19" s="319"/>
    </row>
    <row r="20" spans="2:57" ht="12.75" customHeight="1">
      <c r="B20" s="11"/>
      <c r="C20" s="12"/>
      <c r="D20" s="12"/>
      <c r="E20" s="322"/>
      <c r="F20" s="322"/>
      <c r="G20" s="322"/>
      <c r="H20" s="322"/>
      <c r="I20" s="322"/>
      <c r="J20" s="322"/>
      <c r="K20" s="322"/>
      <c r="L20" s="322"/>
      <c r="M20" s="322"/>
      <c r="N20" s="322"/>
      <c r="O20" s="322"/>
      <c r="P20" s="322"/>
      <c r="Q20" s="322"/>
      <c r="R20" s="322"/>
      <c r="S20" s="322"/>
      <c r="T20" s="322"/>
      <c r="U20" s="322"/>
      <c r="V20" s="322"/>
      <c r="W20" s="322"/>
      <c r="X20" s="322"/>
      <c r="Y20" s="322"/>
      <c r="Z20" s="322"/>
      <c r="AA20" s="322"/>
      <c r="AB20" s="322"/>
      <c r="AC20" s="322"/>
      <c r="AD20" s="322"/>
      <c r="AE20" s="322"/>
      <c r="AF20" s="322"/>
      <c r="AG20" s="322"/>
      <c r="AH20" s="322"/>
      <c r="AI20" s="322"/>
      <c r="AJ20" s="322"/>
      <c r="AK20" s="322"/>
      <c r="AL20" s="322"/>
      <c r="AM20" s="322"/>
      <c r="AN20" s="322"/>
      <c r="AO20" s="12"/>
      <c r="AP20" s="12"/>
      <c r="AQ20" s="14"/>
      <c r="BE20" s="319"/>
    </row>
    <row r="21" spans="2:57" ht="12.75">
      <c r="B21" s="11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4"/>
      <c r="BE21" s="319"/>
    </row>
    <row r="22" spans="2:57" ht="12.75">
      <c r="B22" s="11"/>
      <c r="C22" s="12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12"/>
      <c r="AQ22" s="14"/>
      <c r="BE22" s="319"/>
    </row>
    <row r="23" spans="1:57" ht="15">
      <c r="A23" s="24"/>
      <c r="B23" s="25"/>
      <c r="C23" s="26"/>
      <c r="D23" s="27" t="s">
        <v>29</v>
      </c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323" t="e">
        <f>ROUND(AG51,2)</f>
        <v>#REF!</v>
      </c>
      <c r="AL23" s="323"/>
      <c r="AM23" s="323"/>
      <c r="AN23" s="323"/>
      <c r="AO23" s="323"/>
      <c r="AP23" s="26"/>
      <c r="AQ23" s="29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319"/>
    </row>
    <row r="24" spans="1:57" ht="13.5">
      <c r="A24" s="24"/>
      <c r="B24" s="25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9"/>
      <c r="BE24" s="319"/>
    </row>
    <row r="25" spans="1:57" ht="13.5">
      <c r="A25" s="24"/>
      <c r="B25" s="25"/>
      <c r="C25" s="26"/>
      <c r="D25" s="26"/>
      <c r="E25" s="26"/>
      <c r="F25" s="26"/>
      <c r="G25" s="26"/>
      <c r="H25" s="26"/>
      <c r="I25" s="26"/>
      <c r="J25" s="26"/>
      <c r="K25" s="26"/>
      <c r="L25" s="324" t="s">
        <v>30</v>
      </c>
      <c r="M25" s="324"/>
      <c r="N25" s="324"/>
      <c r="O25" s="324"/>
      <c r="P25" s="26"/>
      <c r="Q25" s="26"/>
      <c r="R25" s="26"/>
      <c r="S25" s="26"/>
      <c r="T25" s="26"/>
      <c r="U25" s="26"/>
      <c r="V25" s="26"/>
      <c r="W25" s="324" t="s">
        <v>31</v>
      </c>
      <c r="X25" s="324"/>
      <c r="Y25" s="324"/>
      <c r="Z25" s="324"/>
      <c r="AA25" s="324"/>
      <c r="AB25" s="324"/>
      <c r="AC25" s="324"/>
      <c r="AD25" s="324"/>
      <c r="AE25" s="324"/>
      <c r="AF25" s="26"/>
      <c r="AG25" s="26"/>
      <c r="AH25" s="26"/>
      <c r="AI25" s="26"/>
      <c r="AJ25" s="26"/>
      <c r="AK25" s="324" t="s">
        <v>32</v>
      </c>
      <c r="AL25" s="324"/>
      <c r="AM25" s="324"/>
      <c r="AN25" s="324"/>
      <c r="AO25" s="324"/>
      <c r="AP25" s="26"/>
      <c r="AQ25" s="29"/>
      <c r="BE25" s="319"/>
    </row>
    <row r="26" spans="1:57" ht="13.5">
      <c r="A26" s="30"/>
      <c r="B26" s="31"/>
      <c r="C26" s="32"/>
      <c r="D26" s="33" t="s">
        <v>33</v>
      </c>
      <c r="E26" s="32"/>
      <c r="F26" s="33" t="s">
        <v>34</v>
      </c>
      <c r="G26" s="32"/>
      <c r="H26" s="32"/>
      <c r="I26" s="32"/>
      <c r="J26" s="32"/>
      <c r="K26" s="32"/>
      <c r="L26" s="325">
        <v>0.21</v>
      </c>
      <c r="M26" s="325"/>
      <c r="N26" s="325"/>
      <c r="O26" s="325"/>
      <c r="P26" s="32"/>
      <c r="Q26" s="32"/>
      <c r="R26" s="32"/>
      <c r="S26" s="32"/>
      <c r="T26" s="32"/>
      <c r="U26" s="32"/>
      <c r="V26" s="32"/>
      <c r="W26" s="326" t="e">
        <f>ROUND(AZ51,2)</f>
        <v>#REF!</v>
      </c>
      <c r="X26" s="326"/>
      <c r="Y26" s="326"/>
      <c r="Z26" s="326"/>
      <c r="AA26" s="326"/>
      <c r="AB26" s="326"/>
      <c r="AC26" s="326"/>
      <c r="AD26" s="326"/>
      <c r="AE26" s="326"/>
      <c r="AF26" s="32"/>
      <c r="AG26" s="32"/>
      <c r="AH26" s="32"/>
      <c r="AI26" s="32"/>
      <c r="AJ26" s="32"/>
      <c r="AK26" s="326" t="e">
        <f>ROUND(AV51,2)</f>
        <v>#REF!</v>
      </c>
      <c r="AL26" s="326"/>
      <c r="AM26" s="326"/>
      <c r="AN26" s="326"/>
      <c r="AO26" s="326"/>
      <c r="AP26" s="32"/>
      <c r="AQ26" s="34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19"/>
    </row>
    <row r="27" spans="1:57" ht="13.5">
      <c r="A27" s="30"/>
      <c r="B27" s="31"/>
      <c r="C27" s="32"/>
      <c r="D27" s="32"/>
      <c r="E27" s="32"/>
      <c r="F27" s="33" t="s">
        <v>35</v>
      </c>
      <c r="G27" s="32"/>
      <c r="H27" s="32"/>
      <c r="I27" s="32"/>
      <c r="J27" s="32"/>
      <c r="K27" s="32"/>
      <c r="L27" s="325">
        <v>0.15</v>
      </c>
      <c r="M27" s="325"/>
      <c r="N27" s="325"/>
      <c r="O27" s="325"/>
      <c r="P27" s="32"/>
      <c r="Q27" s="32"/>
      <c r="R27" s="32"/>
      <c r="S27" s="32"/>
      <c r="T27" s="32"/>
      <c r="U27" s="32"/>
      <c r="V27" s="32"/>
      <c r="W27" s="326" t="e">
        <f>ROUND(BA51,2)</f>
        <v>#REF!</v>
      </c>
      <c r="X27" s="326"/>
      <c r="Y27" s="326"/>
      <c r="Z27" s="326"/>
      <c r="AA27" s="326"/>
      <c r="AB27" s="326"/>
      <c r="AC27" s="326"/>
      <c r="AD27" s="326"/>
      <c r="AE27" s="326"/>
      <c r="AF27" s="32"/>
      <c r="AG27" s="32"/>
      <c r="AH27" s="32"/>
      <c r="AI27" s="32"/>
      <c r="AJ27" s="32"/>
      <c r="AK27" s="326" t="e">
        <f>ROUND(AW51,2)</f>
        <v>#REF!</v>
      </c>
      <c r="AL27" s="326"/>
      <c r="AM27" s="326"/>
      <c r="AN27" s="326"/>
      <c r="AO27" s="326"/>
      <c r="AP27" s="32"/>
      <c r="AQ27" s="34"/>
      <c r="BE27" s="319"/>
    </row>
    <row r="28" spans="1:57" ht="13.5">
      <c r="A28" s="30"/>
      <c r="B28" s="31"/>
      <c r="C28" s="32"/>
      <c r="D28" s="32"/>
      <c r="E28" s="32"/>
      <c r="F28" s="33" t="s">
        <v>36</v>
      </c>
      <c r="G28" s="32"/>
      <c r="H28" s="32"/>
      <c r="I28" s="32"/>
      <c r="J28" s="32"/>
      <c r="K28" s="32"/>
      <c r="L28" s="325">
        <v>0.21</v>
      </c>
      <c r="M28" s="325"/>
      <c r="N28" s="325"/>
      <c r="O28" s="325"/>
      <c r="P28" s="32"/>
      <c r="Q28" s="32"/>
      <c r="R28" s="32"/>
      <c r="S28" s="32"/>
      <c r="T28" s="32"/>
      <c r="U28" s="32"/>
      <c r="V28" s="32"/>
      <c r="W28" s="326" t="e">
        <f>ROUND(BB51,2)</f>
        <v>#REF!</v>
      </c>
      <c r="X28" s="326"/>
      <c r="Y28" s="326"/>
      <c r="Z28" s="326"/>
      <c r="AA28" s="326"/>
      <c r="AB28" s="326"/>
      <c r="AC28" s="326"/>
      <c r="AD28" s="326"/>
      <c r="AE28" s="326"/>
      <c r="AF28" s="32"/>
      <c r="AG28" s="32"/>
      <c r="AH28" s="32"/>
      <c r="AI28" s="32"/>
      <c r="AJ28" s="32"/>
      <c r="AK28" s="326">
        <v>0</v>
      </c>
      <c r="AL28" s="326"/>
      <c r="AM28" s="326"/>
      <c r="AN28" s="326"/>
      <c r="AO28" s="326"/>
      <c r="AP28" s="32"/>
      <c r="AQ28" s="34"/>
      <c r="BE28" s="319"/>
    </row>
    <row r="29" spans="1:57" ht="13.5">
      <c r="A29" s="30"/>
      <c r="B29" s="31"/>
      <c r="C29" s="32"/>
      <c r="D29" s="32"/>
      <c r="E29" s="32"/>
      <c r="F29" s="33" t="s">
        <v>37</v>
      </c>
      <c r="G29" s="32"/>
      <c r="H29" s="32"/>
      <c r="I29" s="32"/>
      <c r="J29" s="32"/>
      <c r="K29" s="32"/>
      <c r="L29" s="325">
        <v>0.15</v>
      </c>
      <c r="M29" s="325"/>
      <c r="N29" s="325"/>
      <c r="O29" s="325"/>
      <c r="P29" s="32"/>
      <c r="Q29" s="32"/>
      <c r="R29" s="32"/>
      <c r="S29" s="32"/>
      <c r="T29" s="32"/>
      <c r="U29" s="32"/>
      <c r="V29" s="32"/>
      <c r="W29" s="326" t="e">
        <f>ROUND(BC51,2)</f>
        <v>#REF!</v>
      </c>
      <c r="X29" s="326"/>
      <c r="Y29" s="326"/>
      <c r="Z29" s="326"/>
      <c r="AA29" s="326"/>
      <c r="AB29" s="326"/>
      <c r="AC29" s="326"/>
      <c r="AD29" s="326"/>
      <c r="AE29" s="326"/>
      <c r="AF29" s="32"/>
      <c r="AG29" s="32"/>
      <c r="AH29" s="32"/>
      <c r="AI29" s="32"/>
      <c r="AJ29" s="32"/>
      <c r="AK29" s="326">
        <v>0</v>
      </c>
      <c r="AL29" s="326"/>
      <c r="AM29" s="326"/>
      <c r="AN29" s="326"/>
      <c r="AO29" s="326"/>
      <c r="AP29" s="32"/>
      <c r="AQ29" s="34"/>
      <c r="BE29" s="319"/>
    </row>
    <row r="30" spans="1:57" ht="13.5">
      <c r="A30" s="30"/>
      <c r="B30" s="31"/>
      <c r="C30" s="32"/>
      <c r="D30" s="32"/>
      <c r="E30" s="32"/>
      <c r="F30" s="33" t="s">
        <v>38</v>
      </c>
      <c r="G30" s="32"/>
      <c r="H30" s="32"/>
      <c r="I30" s="32"/>
      <c r="J30" s="32"/>
      <c r="K30" s="32"/>
      <c r="L30" s="325">
        <v>0</v>
      </c>
      <c r="M30" s="325"/>
      <c r="N30" s="325"/>
      <c r="O30" s="325"/>
      <c r="P30" s="32"/>
      <c r="Q30" s="32"/>
      <c r="R30" s="32"/>
      <c r="S30" s="32"/>
      <c r="T30" s="32"/>
      <c r="U30" s="32"/>
      <c r="V30" s="32"/>
      <c r="W30" s="326" t="e">
        <f>ROUND(BD51,2)</f>
        <v>#REF!</v>
      </c>
      <c r="X30" s="326"/>
      <c r="Y30" s="326"/>
      <c r="Z30" s="326"/>
      <c r="AA30" s="326"/>
      <c r="AB30" s="326"/>
      <c r="AC30" s="326"/>
      <c r="AD30" s="326"/>
      <c r="AE30" s="326"/>
      <c r="AF30" s="32"/>
      <c r="AG30" s="32"/>
      <c r="AH30" s="32"/>
      <c r="AI30" s="32"/>
      <c r="AJ30" s="32"/>
      <c r="AK30" s="326">
        <v>0</v>
      </c>
      <c r="AL30" s="326"/>
      <c r="AM30" s="326"/>
      <c r="AN30" s="326"/>
      <c r="AO30" s="326"/>
      <c r="AP30" s="32"/>
      <c r="AQ30" s="34"/>
      <c r="BE30" s="319"/>
    </row>
    <row r="31" spans="1:57" ht="13.5">
      <c r="A31" s="24"/>
      <c r="B31" s="25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9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319"/>
    </row>
    <row r="32" spans="1:57" ht="18">
      <c r="A32" s="24"/>
      <c r="B32" s="25"/>
      <c r="C32" s="35"/>
      <c r="D32" s="36" t="s">
        <v>39</v>
      </c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8" t="s">
        <v>40</v>
      </c>
      <c r="U32" s="37"/>
      <c r="V32" s="37"/>
      <c r="W32" s="37"/>
      <c r="X32" s="327" t="s">
        <v>41</v>
      </c>
      <c r="Y32" s="327"/>
      <c r="Z32" s="327"/>
      <c r="AA32" s="327"/>
      <c r="AB32" s="327"/>
      <c r="AC32" s="37"/>
      <c r="AD32" s="37"/>
      <c r="AE32" s="37"/>
      <c r="AF32" s="37"/>
      <c r="AG32" s="37"/>
      <c r="AH32" s="37"/>
      <c r="AI32" s="37"/>
      <c r="AJ32" s="37"/>
      <c r="AK32" s="328" t="e">
        <f>SUM(AK23:AK30)</f>
        <v>#REF!</v>
      </c>
      <c r="AL32" s="328"/>
      <c r="AM32" s="328"/>
      <c r="AN32" s="328"/>
      <c r="AO32" s="328"/>
      <c r="AP32" s="35"/>
      <c r="AQ32" s="39"/>
      <c r="BE32" s="319"/>
    </row>
    <row r="33" spans="1:43" ht="13.5">
      <c r="A33" s="24"/>
      <c r="B33" s="25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9"/>
    </row>
    <row r="34" spans="1:43" ht="13.5">
      <c r="A34" s="24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2"/>
    </row>
    <row r="38" spans="1:57" ht="13.5">
      <c r="A38" s="24"/>
      <c r="B38" s="43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5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</row>
    <row r="39" spans="1:44" ht="21">
      <c r="A39" s="24"/>
      <c r="B39" s="25"/>
      <c r="C39" s="46" t="s">
        <v>42</v>
      </c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5"/>
    </row>
    <row r="40" spans="1:44" ht="13.5">
      <c r="A40" s="24"/>
      <c r="B40" s="25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5"/>
    </row>
    <row r="41" spans="1:57" ht="15">
      <c r="A41" s="48"/>
      <c r="B41" s="49"/>
      <c r="C41" s="50" t="s">
        <v>9</v>
      </c>
      <c r="D41" s="51"/>
      <c r="E41" s="51"/>
      <c r="F41" s="51"/>
      <c r="G41" s="51"/>
      <c r="H41" s="51"/>
      <c r="I41" s="51"/>
      <c r="J41" s="51"/>
      <c r="K41" s="51"/>
      <c r="L41" s="51" t="str">
        <f>K5</f>
        <v>2016</v>
      </c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2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</row>
    <row r="42" spans="1:57" ht="17.25" customHeight="1">
      <c r="A42" s="53"/>
      <c r="B42" s="54"/>
      <c r="C42" s="55" t="s">
        <v>12</v>
      </c>
      <c r="D42" s="56"/>
      <c r="E42" s="56"/>
      <c r="F42" s="56"/>
      <c r="G42" s="56"/>
      <c r="H42" s="56"/>
      <c r="I42" s="56"/>
      <c r="J42" s="56"/>
      <c r="K42" s="56"/>
      <c r="L42" s="329" t="str">
        <f>K6</f>
        <v>SOUP Jílové - dílna kuchyň</v>
      </c>
      <c r="M42" s="329"/>
      <c r="N42" s="329"/>
      <c r="O42" s="329"/>
      <c r="P42" s="329"/>
      <c r="Q42" s="329"/>
      <c r="R42" s="329"/>
      <c r="S42" s="329"/>
      <c r="T42" s="329"/>
      <c r="U42" s="329"/>
      <c r="V42" s="329"/>
      <c r="W42" s="329"/>
      <c r="X42" s="329"/>
      <c r="Y42" s="329"/>
      <c r="Z42" s="329"/>
      <c r="AA42" s="329"/>
      <c r="AB42" s="329"/>
      <c r="AC42" s="329"/>
      <c r="AD42" s="329"/>
      <c r="AE42" s="329"/>
      <c r="AF42" s="329"/>
      <c r="AG42" s="329"/>
      <c r="AH42" s="329"/>
      <c r="AI42" s="329"/>
      <c r="AJ42" s="329"/>
      <c r="AK42" s="329"/>
      <c r="AL42" s="329"/>
      <c r="AM42" s="329"/>
      <c r="AN42" s="329"/>
      <c r="AO42" s="329"/>
      <c r="AP42" s="56"/>
      <c r="AQ42" s="56"/>
      <c r="AR42" s="57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</row>
    <row r="43" spans="1:57" ht="13.5">
      <c r="A43" s="24"/>
      <c r="B43" s="25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5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</row>
    <row r="44" spans="1:44" ht="15">
      <c r="A44" s="24"/>
      <c r="B44" s="25"/>
      <c r="C44" s="50" t="s">
        <v>16</v>
      </c>
      <c r="D44" s="47"/>
      <c r="E44" s="47"/>
      <c r="F44" s="47"/>
      <c r="G44" s="47"/>
      <c r="H44" s="47"/>
      <c r="I44" s="47"/>
      <c r="J44" s="47"/>
      <c r="K44" s="47"/>
      <c r="L44" s="58" t="str">
        <f>IF(K8="","",K8)</f>
        <v>Jílové u Prahy</v>
      </c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50" t="s">
        <v>18</v>
      </c>
      <c r="AJ44" s="47"/>
      <c r="AK44" s="47"/>
      <c r="AL44" s="47"/>
      <c r="AM44" s="330" t="str">
        <f>IF(AN8="","",AN8)</f>
        <v>5. 9. 2016</v>
      </c>
      <c r="AN44" s="330"/>
      <c r="AO44" s="47"/>
      <c r="AP44" s="47"/>
      <c r="AQ44" s="47"/>
      <c r="AR44" s="45"/>
    </row>
    <row r="45" spans="1:44" ht="13.5">
      <c r="A45" s="24"/>
      <c r="B45" s="25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5"/>
    </row>
    <row r="46" spans="1:56" ht="15">
      <c r="A46" s="24"/>
      <c r="B46" s="25"/>
      <c r="C46" s="50" t="s">
        <v>20</v>
      </c>
      <c r="D46" s="47"/>
      <c r="E46" s="47"/>
      <c r="F46" s="47"/>
      <c r="G46" s="47"/>
      <c r="H46" s="47"/>
      <c r="I46" s="47"/>
      <c r="J46" s="47"/>
      <c r="K46" s="47"/>
      <c r="L46" s="51" t="str">
        <f>IF(E11="","",E11)</f>
        <v>SOUp, Šenflukova 220, Jílove u Prahy</v>
      </c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50" t="s">
        <v>26</v>
      </c>
      <c r="AJ46" s="47"/>
      <c r="AK46" s="47"/>
      <c r="AL46" s="47"/>
      <c r="AM46" s="331" t="str">
        <f>IF(E17="","",E17)</f>
        <v>Ing. Jan Suk, EREKTA</v>
      </c>
      <c r="AN46" s="331"/>
      <c r="AO46" s="331"/>
      <c r="AP46" s="331"/>
      <c r="AQ46" s="47"/>
      <c r="AR46" s="45"/>
      <c r="AS46" s="332" t="s">
        <v>43</v>
      </c>
      <c r="AT46" s="332"/>
      <c r="AU46" s="59"/>
      <c r="AV46" s="59"/>
      <c r="AW46" s="59"/>
      <c r="AX46" s="59"/>
      <c r="AY46" s="59"/>
      <c r="AZ46" s="59"/>
      <c r="BA46" s="59"/>
      <c r="BB46" s="59"/>
      <c r="BC46" s="59"/>
      <c r="BD46" s="60"/>
    </row>
    <row r="47" spans="1:56" ht="15">
      <c r="A47" s="24"/>
      <c r="B47" s="25"/>
      <c r="C47" s="50" t="s">
        <v>24</v>
      </c>
      <c r="D47" s="47"/>
      <c r="E47" s="47"/>
      <c r="F47" s="47"/>
      <c r="G47" s="47"/>
      <c r="H47" s="47"/>
      <c r="I47" s="47"/>
      <c r="J47" s="47"/>
      <c r="K47" s="47"/>
      <c r="L47" s="51">
        <f>IF(E14="Vyplň údaj","",E14)</f>
      </c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5"/>
      <c r="AS47" s="332"/>
      <c r="AT47" s="332"/>
      <c r="AU47" s="61"/>
      <c r="AV47" s="61"/>
      <c r="AW47" s="61"/>
      <c r="AX47" s="61"/>
      <c r="AY47" s="61"/>
      <c r="AZ47" s="61"/>
      <c r="BA47" s="61"/>
      <c r="BB47" s="61"/>
      <c r="BC47" s="61"/>
      <c r="BD47" s="62"/>
    </row>
    <row r="48" spans="1:56" ht="13.5">
      <c r="A48" s="24"/>
      <c r="B48" s="25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5"/>
      <c r="AS48" s="332"/>
      <c r="AT48" s="332"/>
      <c r="AU48" s="26"/>
      <c r="AV48" s="26"/>
      <c r="AW48" s="26"/>
      <c r="AX48" s="26"/>
      <c r="AY48" s="26"/>
      <c r="AZ48" s="26"/>
      <c r="BA48" s="26"/>
      <c r="BB48" s="26"/>
      <c r="BC48" s="26"/>
      <c r="BD48" s="63"/>
    </row>
    <row r="49" spans="1:56" ht="120">
      <c r="A49" s="24"/>
      <c r="B49" s="25"/>
      <c r="C49" s="333" t="s">
        <v>44</v>
      </c>
      <c r="D49" s="333"/>
      <c r="E49" s="333"/>
      <c r="F49" s="333"/>
      <c r="G49" s="333"/>
      <c r="H49" s="64"/>
      <c r="I49" s="334" t="s">
        <v>45</v>
      </c>
      <c r="J49" s="334"/>
      <c r="K49" s="334"/>
      <c r="L49" s="334"/>
      <c r="M49" s="334"/>
      <c r="N49" s="334"/>
      <c r="O49" s="334"/>
      <c r="P49" s="334"/>
      <c r="Q49" s="334"/>
      <c r="R49" s="334"/>
      <c r="S49" s="334"/>
      <c r="T49" s="334"/>
      <c r="U49" s="334"/>
      <c r="V49" s="334"/>
      <c r="W49" s="334"/>
      <c r="X49" s="334"/>
      <c r="Y49" s="334"/>
      <c r="Z49" s="334"/>
      <c r="AA49" s="334"/>
      <c r="AB49" s="334"/>
      <c r="AC49" s="334"/>
      <c r="AD49" s="334"/>
      <c r="AE49" s="334"/>
      <c r="AF49" s="334"/>
      <c r="AG49" s="335" t="s">
        <v>46</v>
      </c>
      <c r="AH49" s="335"/>
      <c r="AI49" s="335"/>
      <c r="AJ49" s="335"/>
      <c r="AK49" s="335"/>
      <c r="AL49" s="335"/>
      <c r="AM49" s="335"/>
      <c r="AN49" s="334" t="s">
        <v>47</v>
      </c>
      <c r="AO49" s="334"/>
      <c r="AP49" s="334"/>
      <c r="AQ49" s="65" t="s">
        <v>48</v>
      </c>
      <c r="AR49" s="45"/>
      <c r="AS49" s="66" t="s">
        <v>49</v>
      </c>
      <c r="AT49" s="67" t="s">
        <v>50</v>
      </c>
      <c r="AU49" s="67" t="s">
        <v>51</v>
      </c>
      <c r="AV49" s="67" t="s">
        <v>52</v>
      </c>
      <c r="AW49" s="67" t="s">
        <v>53</v>
      </c>
      <c r="AX49" s="67" t="s">
        <v>54</v>
      </c>
      <c r="AY49" s="67" t="s">
        <v>55</v>
      </c>
      <c r="AZ49" s="67" t="s">
        <v>56</v>
      </c>
      <c r="BA49" s="67" t="s">
        <v>57</v>
      </c>
      <c r="BB49" s="67" t="s">
        <v>58</v>
      </c>
      <c r="BC49" s="67" t="s">
        <v>59</v>
      </c>
      <c r="BD49" s="68" t="s">
        <v>60</v>
      </c>
    </row>
    <row r="50" spans="1:56" ht="13.5">
      <c r="A50" s="24"/>
      <c r="B50" s="25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5"/>
      <c r="AS50" s="69"/>
      <c r="AT50" s="70"/>
      <c r="AU50" s="70"/>
      <c r="AV50" s="70"/>
      <c r="AW50" s="70"/>
      <c r="AX50" s="70"/>
      <c r="AY50" s="70"/>
      <c r="AZ50" s="70"/>
      <c r="BA50" s="70"/>
      <c r="BB50" s="70"/>
      <c r="BC50" s="70"/>
      <c r="BD50" s="71"/>
    </row>
    <row r="51" spans="1:57" ht="18">
      <c r="A51" s="53"/>
      <c r="B51" s="54"/>
      <c r="C51" s="72" t="s">
        <v>61</v>
      </c>
      <c r="D51" s="73"/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336" t="e">
        <f>ROUND(AG52,2)</f>
        <v>#REF!</v>
      </c>
      <c r="AH51" s="336"/>
      <c r="AI51" s="336"/>
      <c r="AJ51" s="336"/>
      <c r="AK51" s="336"/>
      <c r="AL51" s="336"/>
      <c r="AM51" s="336"/>
      <c r="AN51" s="337" t="e">
        <f>SUM(AG51,AT51)</f>
        <v>#REF!</v>
      </c>
      <c r="AO51" s="337"/>
      <c r="AP51" s="337"/>
      <c r="AQ51" s="75"/>
      <c r="AR51" s="57"/>
      <c r="AS51" s="76">
        <f>ROUND(AS52,2)</f>
        <v>0</v>
      </c>
      <c r="AT51" s="77" t="e">
        <f>ROUND(SUM(AV51:AW51),2)</f>
        <v>#REF!</v>
      </c>
      <c r="AU51" s="78" t="e">
        <f>ROUND(AU52,5)</f>
        <v>#REF!</v>
      </c>
      <c r="AV51" s="77" t="e">
        <f>ROUND(AZ51*L26,2)</f>
        <v>#REF!</v>
      </c>
      <c r="AW51" s="77" t="e">
        <f>ROUND(BA51*L27,2)</f>
        <v>#REF!</v>
      </c>
      <c r="AX51" s="77" t="e">
        <f>ROUND(BB51*L26,2)</f>
        <v>#REF!</v>
      </c>
      <c r="AY51" s="77" t="e">
        <f>ROUND(BC51*L27,2)</f>
        <v>#REF!</v>
      </c>
      <c r="AZ51" s="77" t="e">
        <f>ROUND(AZ52,2)</f>
        <v>#REF!</v>
      </c>
      <c r="BA51" s="77" t="e">
        <f>ROUND(BA52,2)</f>
        <v>#REF!</v>
      </c>
      <c r="BB51" s="77" t="e">
        <f>ROUND(BB52,2)</f>
        <v>#REF!</v>
      </c>
      <c r="BC51" s="77" t="e">
        <f>ROUND(BC52,2)</f>
        <v>#REF!</v>
      </c>
      <c r="BD51" s="79" t="e">
        <f>ROUND(BD52,2)</f>
        <v>#REF!</v>
      </c>
      <c r="BE51" s="53"/>
    </row>
    <row r="52" spans="1:57" ht="20.25" customHeight="1">
      <c r="A52" s="80" t="s">
        <v>62</v>
      </c>
      <c r="B52" s="81"/>
      <c r="C52" s="82"/>
      <c r="D52" s="338" t="s">
        <v>63</v>
      </c>
      <c r="E52" s="338"/>
      <c r="F52" s="338"/>
      <c r="G52" s="338"/>
      <c r="H52" s="338"/>
      <c r="I52" s="83"/>
      <c r="J52" s="338" t="s">
        <v>64</v>
      </c>
      <c r="K52" s="338"/>
      <c r="L52" s="338"/>
      <c r="M52" s="338"/>
      <c r="N52" s="338"/>
      <c r="O52" s="338"/>
      <c r="P52" s="338"/>
      <c r="Q52" s="338"/>
      <c r="R52" s="338"/>
      <c r="S52" s="338"/>
      <c r="T52" s="338"/>
      <c r="U52" s="338"/>
      <c r="V52" s="338"/>
      <c r="W52" s="338"/>
      <c r="X52" s="338"/>
      <c r="Y52" s="338"/>
      <c r="Z52" s="338"/>
      <c r="AA52" s="338"/>
      <c r="AB52" s="338"/>
      <c r="AC52" s="338"/>
      <c r="AD52" s="338"/>
      <c r="AE52" s="338"/>
      <c r="AF52" s="338"/>
      <c r="AG52" s="339" t="e">
        <f>#REF!</f>
        <v>#REF!</v>
      </c>
      <c r="AH52" s="339"/>
      <c r="AI52" s="339"/>
      <c r="AJ52" s="339"/>
      <c r="AK52" s="339"/>
      <c r="AL52" s="339"/>
      <c r="AM52" s="339"/>
      <c r="AN52" s="339" t="e">
        <f>SUM(AG52,AT52)</f>
        <v>#REF!</v>
      </c>
      <c r="AO52" s="339"/>
      <c r="AP52" s="339"/>
      <c r="AQ52" s="84" t="s">
        <v>65</v>
      </c>
      <c r="AR52" s="85"/>
      <c r="AS52" s="86">
        <v>0</v>
      </c>
      <c r="AT52" s="87" t="e">
        <f>ROUND(SUM(AV52:AW52),2)</f>
        <v>#REF!</v>
      </c>
      <c r="AU52" s="88" t="e">
        <f>#REF!</f>
        <v>#REF!</v>
      </c>
      <c r="AV52" s="87" t="e">
        <f>#REF!</f>
        <v>#REF!</v>
      </c>
      <c r="AW52" s="87" t="e">
        <f>#REF!</f>
        <v>#REF!</v>
      </c>
      <c r="AX52" s="87" t="e">
        <f>#REF!</f>
        <v>#REF!</v>
      </c>
      <c r="AY52" s="87" t="e">
        <f>#REF!</f>
        <v>#REF!</v>
      </c>
      <c r="AZ52" s="87" t="e">
        <f>#REF!</f>
        <v>#REF!</v>
      </c>
      <c r="BA52" s="87" t="e">
        <f>#REF!</f>
        <v>#REF!</v>
      </c>
      <c r="BB52" s="87" t="e">
        <f>#REF!</f>
        <v>#REF!</v>
      </c>
      <c r="BC52" s="87" t="e">
        <f>#REF!</f>
        <v>#REF!</v>
      </c>
      <c r="BD52" s="89" t="e">
        <f>#REF!</f>
        <v>#REF!</v>
      </c>
      <c r="BE52" s="90"/>
    </row>
    <row r="53" spans="1:57" ht="13.5">
      <c r="A53" s="24"/>
      <c r="B53" s="25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5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</row>
    <row r="54" spans="1:44" ht="13.5">
      <c r="A54" s="24"/>
      <c r="B54" s="40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5"/>
    </row>
  </sheetData>
  <sheetProtection selectLockedCells="1" selectUnlockedCells="1"/>
  <mergeCells count="41">
    <mergeCell ref="AG51:AM51"/>
    <mergeCell ref="AN51:AP51"/>
    <mergeCell ref="D52:H52"/>
    <mergeCell ref="J52:AF52"/>
    <mergeCell ref="AG52:AM52"/>
    <mergeCell ref="AN52:AP52"/>
    <mergeCell ref="AM44:AN44"/>
    <mergeCell ref="AM46:AP46"/>
    <mergeCell ref="AS46:AT48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L42:AO42"/>
    <mergeCell ref="L28:O28"/>
    <mergeCell ref="W28:AE28"/>
    <mergeCell ref="AK28:AO28"/>
    <mergeCell ref="L29:O29"/>
    <mergeCell ref="W29:AE29"/>
    <mergeCell ref="AK29:AO29"/>
    <mergeCell ref="L26:O26"/>
    <mergeCell ref="W26:AE26"/>
    <mergeCell ref="AK26:AO26"/>
    <mergeCell ref="L27:O27"/>
    <mergeCell ref="W27:AE27"/>
    <mergeCell ref="AK27:AO27"/>
    <mergeCell ref="AR2:BE2"/>
    <mergeCell ref="K5:AO5"/>
    <mergeCell ref="BE5:BE32"/>
    <mergeCell ref="K6:AO6"/>
    <mergeCell ref="E14:AJ14"/>
    <mergeCell ref="E20:AN20"/>
    <mergeCell ref="AK23:AO23"/>
    <mergeCell ref="L25:O25"/>
    <mergeCell ref="W25:AE25"/>
    <mergeCell ref="AK25:AO25"/>
  </mergeCells>
  <hyperlinks>
    <hyperlink ref="K1" location="C2" display="1) Rekapitulace stavby"/>
    <hyperlink ref="W1" location="C51" display="2) Rekapitulace objektů stavby a soupisů prací"/>
    <hyperlink ref="A52" location="'D2_51 - Gastotechnologie'!C2" display="/"/>
  </hyperlink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05"/>
  <sheetViews>
    <sheetView tabSelected="1" zoomScale="85" zoomScaleNormal="85" zoomScalePageLayoutView="0" workbookViewId="0" topLeftCell="A73">
      <selection activeCell="J87" sqref="J87"/>
    </sheetView>
  </sheetViews>
  <sheetFormatPr defaultColWidth="11.57421875" defaultRowHeight="12.75"/>
  <cols>
    <col min="1" max="1" width="1.57421875" style="91" customWidth="1"/>
    <col min="2" max="2" width="17.140625" style="91" customWidth="1"/>
    <col min="3" max="3" width="11.8515625" style="91" customWidth="1"/>
    <col min="4" max="4" width="4.00390625" style="91" customWidth="1"/>
    <col min="5" max="5" width="11.57421875" style="91" customWidth="1"/>
    <col min="6" max="6" width="38.57421875" style="91" customWidth="1"/>
    <col min="7" max="7" width="10.140625" style="91" customWidth="1"/>
    <col min="8" max="8" width="7.28125" style="91" customWidth="1"/>
    <col min="9" max="9" width="13.140625" style="91" customWidth="1"/>
    <col min="10" max="10" width="23.8515625" style="91" customWidth="1"/>
    <col min="11" max="11" width="13.7109375" style="91" customWidth="1"/>
    <col min="12" max="12" width="1.421875" style="91" customWidth="1"/>
    <col min="13" max="20" width="0" style="91" hidden="1" customWidth="1"/>
    <col min="21" max="16384" width="11.57421875" style="91" customWidth="1"/>
  </cols>
  <sheetData>
    <row r="1" spans="1:22" ht="18">
      <c r="A1" s="92"/>
      <c r="B1" s="93"/>
      <c r="C1" s="93"/>
      <c r="D1" s="94" t="s">
        <v>1</v>
      </c>
      <c r="E1" s="93"/>
      <c r="F1" s="95" t="s">
        <v>66</v>
      </c>
      <c r="G1" s="340" t="s">
        <v>67</v>
      </c>
      <c r="H1" s="340"/>
      <c r="I1" s="96"/>
      <c r="J1" s="95" t="s">
        <v>68</v>
      </c>
      <c r="K1" s="94" t="s">
        <v>69</v>
      </c>
      <c r="L1" s="95" t="s">
        <v>70</v>
      </c>
      <c r="M1" s="95"/>
      <c r="N1" s="95"/>
      <c r="O1" s="95"/>
      <c r="P1" s="95"/>
      <c r="Q1" s="95"/>
      <c r="R1" s="95"/>
      <c r="S1" s="95"/>
      <c r="T1" s="95"/>
      <c r="U1" s="97"/>
      <c r="V1" s="97"/>
    </row>
    <row r="2" spans="3:22" ht="15">
      <c r="I2" s="98"/>
      <c r="L2" s="341"/>
      <c r="M2" s="341"/>
      <c r="N2" s="341"/>
      <c r="O2" s="341"/>
      <c r="P2" s="341"/>
      <c r="Q2" s="341"/>
      <c r="R2" s="341"/>
      <c r="S2" s="341"/>
      <c r="T2" s="341"/>
      <c r="U2" s="341"/>
      <c r="V2" s="341"/>
    </row>
    <row r="3" spans="2:11" ht="15">
      <c r="B3" s="99"/>
      <c r="C3" s="100"/>
      <c r="D3" s="100"/>
      <c r="E3" s="100"/>
      <c r="F3" s="100"/>
      <c r="G3" s="100"/>
      <c r="H3" s="100"/>
      <c r="I3" s="101"/>
      <c r="J3" s="100"/>
      <c r="K3" s="102"/>
    </row>
    <row r="4" spans="2:13" ht="18">
      <c r="B4" s="103"/>
      <c r="C4" s="104"/>
      <c r="D4" s="105" t="s">
        <v>71</v>
      </c>
      <c r="E4" s="104"/>
      <c r="F4" s="104"/>
      <c r="G4" s="104"/>
      <c r="H4" s="104"/>
      <c r="I4" s="106"/>
      <c r="J4" s="104"/>
      <c r="K4" s="107"/>
      <c r="M4" s="108" t="s">
        <v>7</v>
      </c>
    </row>
    <row r="5" spans="2:11" ht="15">
      <c r="B5" s="103"/>
      <c r="C5" s="104"/>
      <c r="D5" s="104"/>
      <c r="E5" s="104"/>
      <c r="F5" s="104"/>
      <c r="G5" s="104"/>
      <c r="H5" s="104"/>
      <c r="I5" s="106"/>
      <c r="J5" s="104"/>
      <c r="K5" s="107"/>
    </row>
    <row r="6" spans="2:11" ht="18">
      <c r="B6" s="103"/>
      <c r="C6" s="104"/>
      <c r="D6" s="109" t="s">
        <v>12</v>
      </c>
      <c r="E6" s="104"/>
      <c r="F6" s="104"/>
      <c r="G6" s="104"/>
      <c r="H6" s="104"/>
      <c r="I6" s="106"/>
      <c r="J6" s="104"/>
      <c r="K6" s="107"/>
    </row>
    <row r="7" spans="2:11" ht="18">
      <c r="B7" s="103"/>
      <c r="C7" s="104"/>
      <c r="D7" s="104"/>
      <c r="E7" s="342" t="e">
        <f>#REF!</f>
        <v>#REF!</v>
      </c>
      <c r="F7" s="342"/>
      <c r="G7" s="342"/>
      <c r="H7" s="342"/>
      <c r="I7" s="106"/>
      <c r="J7" s="104"/>
      <c r="K7" s="107"/>
    </row>
    <row r="8" spans="1:22" ht="18">
      <c r="A8" s="110"/>
      <c r="B8" s="111"/>
      <c r="C8" s="112"/>
      <c r="D8" s="109" t="s">
        <v>72</v>
      </c>
      <c r="E8" s="112"/>
      <c r="F8" s="112"/>
      <c r="G8" s="112"/>
      <c r="H8" s="112"/>
      <c r="I8" s="113"/>
      <c r="J8" s="112"/>
      <c r="K8" s="114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</row>
    <row r="9" spans="1:11" ht="20.25" customHeight="1">
      <c r="A9" s="110"/>
      <c r="B9" s="111"/>
      <c r="C9" s="112"/>
      <c r="D9" s="112"/>
      <c r="E9" s="329" t="s">
        <v>73</v>
      </c>
      <c r="F9" s="329"/>
      <c r="G9" s="329"/>
      <c r="H9" s="329"/>
      <c r="I9" s="113"/>
      <c r="J9" s="112"/>
      <c r="K9" s="114"/>
    </row>
    <row r="10" spans="1:11" ht="18">
      <c r="A10" s="110"/>
      <c r="B10" s="111"/>
      <c r="C10" s="112"/>
      <c r="D10" s="112"/>
      <c r="E10" s="112"/>
      <c r="F10" s="112"/>
      <c r="G10" s="112"/>
      <c r="H10" s="112"/>
      <c r="I10" s="113"/>
      <c r="J10" s="112"/>
      <c r="K10" s="114"/>
    </row>
    <row r="11" spans="1:11" ht="18">
      <c r="A11" s="110"/>
      <c r="B11" s="111"/>
      <c r="C11" s="112"/>
      <c r="D11" s="109" t="s">
        <v>14</v>
      </c>
      <c r="E11" s="112"/>
      <c r="F11" s="115"/>
      <c r="G11" s="112"/>
      <c r="H11" s="112"/>
      <c r="I11" s="116" t="s">
        <v>15</v>
      </c>
      <c r="J11" s="115"/>
      <c r="K11" s="114"/>
    </row>
    <row r="12" spans="1:11" ht="18">
      <c r="A12" s="110"/>
      <c r="B12" s="111"/>
      <c r="C12" s="112"/>
      <c r="D12" s="109" t="s">
        <v>16</v>
      </c>
      <c r="E12" s="112"/>
      <c r="F12" s="115" t="s">
        <v>17</v>
      </c>
      <c r="G12" s="112"/>
      <c r="H12" s="112"/>
      <c r="I12" s="116" t="s">
        <v>18</v>
      </c>
      <c r="J12" s="117" t="e">
        <f>#REF!</f>
        <v>#REF!</v>
      </c>
      <c r="K12" s="114"/>
    </row>
    <row r="13" spans="1:11" ht="18">
      <c r="A13" s="110"/>
      <c r="B13" s="111"/>
      <c r="C13" s="112"/>
      <c r="D13" s="112"/>
      <c r="E13" s="112"/>
      <c r="F13" s="112"/>
      <c r="G13" s="112"/>
      <c r="H13" s="112"/>
      <c r="I13" s="113"/>
      <c r="J13" s="112"/>
      <c r="K13" s="114"/>
    </row>
    <row r="14" spans="1:11" ht="18">
      <c r="A14" s="110"/>
      <c r="B14" s="111"/>
      <c r="C14" s="112"/>
      <c r="D14" s="109" t="s">
        <v>20</v>
      </c>
      <c r="E14" s="112"/>
      <c r="F14" s="112"/>
      <c r="G14" s="112"/>
      <c r="H14" s="112"/>
      <c r="I14" s="116" t="s">
        <v>21</v>
      </c>
      <c r="J14" s="115"/>
      <c r="K14" s="114"/>
    </row>
    <row r="15" spans="1:11" ht="18">
      <c r="A15" s="110"/>
      <c r="B15" s="111"/>
      <c r="C15" s="112"/>
      <c r="D15" s="112"/>
      <c r="E15" s="115" t="s">
        <v>22</v>
      </c>
      <c r="F15" s="112"/>
      <c r="G15" s="112"/>
      <c r="H15" s="112"/>
      <c r="I15" s="116" t="s">
        <v>23</v>
      </c>
      <c r="J15" s="115"/>
      <c r="K15" s="114"/>
    </row>
    <row r="16" spans="1:11" ht="18">
      <c r="A16" s="110"/>
      <c r="B16" s="111"/>
      <c r="C16" s="112"/>
      <c r="D16" s="112"/>
      <c r="E16" s="112"/>
      <c r="F16" s="112"/>
      <c r="G16" s="112"/>
      <c r="H16" s="112"/>
      <c r="I16" s="113"/>
      <c r="J16" s="112"/>
      <c r="K16" s="114"/>
    </row>
    <row r="17" spans="1:11" ht="18">
      <c r="A17" s="110"/>
      <c r="B17" s="111"/>
      <c r="C17" s="112"/>
      <c r="D17" s="109" t="s">
        <v>24</v>
      </c>
      <c r="E17" s="112"/>
      <c r="F17" s="112"/>
      <c r="G17" s="112"/>
      <c r="H17" s="112"/>
      <c r="I17" s="116" t="s">
        <v>21</v>
      </c>
      <c r="J17" s="115" t="e">
        <f>IF(#REF!="Vyplň údaj","",IF(#REF!="","",#REF!))</f>
        <v>#REF!</v>
      </c>
      <c r="K17" s="114"/>
    </row>
    <row r="18" spans="1:11" ht="18">
      <c r="A18" s="110"/>
      <c r="B18" s="111"/>
      <c r="C18" s="112"/>
      <c r="D18" s="112"/>
      <c r="E18" s="115" t="e">
        <f>IF(#REF!="Vyplň údaj","",IF(#REF!="","",#REF!))</f>
        <v>#REF!</v>
      </c>
      <c r="F18" s="112"/>
      <c r="G18" s="112"/>
      <c r="H18" s="112"/>
      <c r="I18" s="116" t="s">
        <v>23</v>
      </c>
      <c r="J18" s="115" t="e">
        <f>IF(#REF!="Vyplň údaj","",IF(#REF!="","",#REF!))</f>
        <v>#REF!</v>
      </c>
      <c r="K18" s="114"/>
    </row>
    <row r="19" spans="1:11" ht="18">
      <c r="A19" s="110"/>
      <c r="B19" s="111"/>
      <c r="C19" s="112"/>
      <c r="D19" s="112"/>
      <c r="E19" s="112"/>
      <c r="F19" s="112"/>
      <c r="G19" s="112"/>
      <c r="H19" s="112"/>
      <c r="I19" s="113"/>
      <c r="J19" s="112"/>
      <c r="K19" s="114"/>
    </row>
    <row r="20" spans="1:11" ht="18">
      <c r="A20" s="110"/>
      <c r="B20" s="111"/>
      <c r="C20" s="112"/>
      <c r="D20" s="109" t="s">
        <v>26</v>
      </c>
      <c r="E20" s="112"/>
      <c r="F20" s="112"/>
      <c r="G20" s="112"/>
      <c r="H20" s="112"/>
      <c r="I20" s="116" t="s">
        <v>21</v>
      </c>
      <c r="J20" s="115"/>
      <c r="K20" s="114"/>
    </row>
    <row r="21" spans="1:11" ht="18">
      <c r="A21" s="110"/>
      <c r="B21" s="111"/>
      <c r="C21" s="112"/>
      <c r="D21" s="112"/>
      <c r="E21" s="115" t="s">
        <v>74</v>
      </c>
      <c r="F21" s="112"/>
      <c r="G21" s="112"/>
      <c r="H21" s="112"/>
      <c r="I21" s="116" t="s">
        <v>23</v>
      </c>
      <c r="J21" s="115"/>
      <c r="K21" s="114"/>
    </row>
    <row r="22" spans="1:11" ht="18">
      <c r="A22" s="110"/>
      <c r="B22" s="111"/>
      <c r="C22" s="112"/>
      <c r="D22" s="112"/>
      <c r="E22" s="112"/>
      <c r="F22" s="112"/>
      <c r="G22" s="112"/>
      <c r="H22" s="112"/>
      <c r="I22" s="113"/>
      <c r="J22" s="112"/>
      <c r="K22" s="114"/>
    </row>
    <row r="23" spans="1:11" ht="18">
      <c r="A23" s="110"/>
      <c r="B23" s="111"/>
      <c r="C23" s="112"/>
      <c r="D23" s="109" t="s">
        <v>28</v>
      </c>
      <c r="E23" s="112"/>
      <c r="F23" s="112"/>
      <c r="G23" s="112"/>
      <c r="H23" s="112"/>
      <c r="I23" s="113"/>
      <c r="J23" s="112"/>
      <c r="K23" s="114"/>
    </row>
    <row r="24" spans="1:22" ht="18">
      <c r="A24" s="118"/>
      <c r="B24" s="119"/>
      <c r="C24" s="120"/>
      <c r="D24" s="120"/>
      <c r="E24" s="343"/>
      <c r="F24" s="343"/>
      <c r="G24" s="343"/>
      <c r="H24" s="343"/>
      <c r="I24" s="121"/>
      <c r="J24" s="120"/>
      <c r="K24" s="122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</row>
    <row r="25" spans="1:22" ht="18">
      <c r="A25" s="110"/>
      <c r="B25" s="111"/>
      <c r="C25" s="112"/>
      <c r="D25" s="112"/>
      <c r="E25" s="112"/>
      <c r="F25" s="112"/>
      <c r="G25" s="112"/>
      <c r="H25" s="112"/>
      <c r="I25" s="113"/>
      <c r="J25" s="112"/>
      <c r="K25" s="114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</row>
    <row r="26" spans="1:11" ht="18">
      <c r="A26" s="110"/>
      <c r="B26" s="111"/>
      <c r="C26" s="112"/>
      <c r="D26" s="123"/>
      <c r="E26" s="123"/>
      <c r="F26" s="123"/>
      <c r="G26" s="123"/>
      <c r="H26" s="123"/>
      <c r="I26" s="124"/>
      <c r="J26" s="123"/>
      <c r="K26" s="125"/>
    </row>
    <row r="27" spans="1:11" ht="18">
      <c r="A27" s="110"/>
      <c r="B27" s="111"/>
      <c r="C27" s="112"/>
      <c r="D27" s="105" t="s">
        <v>29</v>
      </c>
      <c r="E27" s="112"/>
      <c r="F27" s="112"/>
      <c r="G27" s="112"/>
      <c r="H27" s="112"/>
      <c r="I27" s="113"/>
      <c r="J27" s="74">
        <f>ROUND(J85,2)</f>
        <v>0</v>
      </c>
      <c r="K27" s="114"/>
    </row>
    <row r="28" spans="1:11" ht="18">
      <c r="A28" s="110"/>
      <c r="B28" s="111"/>
      <c r="C28" s="112"/>
      <c r="D28" s="123"/>
      <c r="E28" s="123"/>
      <c r="F28" s="123"/>
      <c r="G28" s="123"/>
      <c r="H28" s="123"/>
      <c r="I28" s="124"/>
      <c r="J28" s="123"/>
      <c r="K28" s="125"/>
    </row>
    <row r="29" spans="1:11" ht="18">
      <c r="A29" s="110"/>
      <c r="B29" s="111"/>
      <c r="C29" s="112"/>
      <c r="D29" s="112"/>
      <c r="E29" s="112"/>
      <c r="F29" s="126" t="s">
        <v>31</v>
      </c>
      <c r="G29" s="112"/>
      <c r="H29" s="112"/>
      <c r="I29" s="127" t="s">
        <v>30</v>
      </c>
      <c r="J29" s="126" t="s">
        <v>32</v>
      </c>
      <c r="K29" s="114"/>
    </row>
    <row r="30" spans="1:11" ht="18">
      <c r="A30" s="110"/>
      <c r="B30" s="111"/>
      <c r="C30" s="112"/>
      <c r="D30" s="109" t="s">
        <v>33</v>
      </c>
      <c r="E30" s="109" t="s">
        <v>34</v>
      </c>
      <c r="F30" s="77">
        <f>ROUND(SUM(BE85:BE393),2)</f>
        <v>0</v>
      </c>
      <c r="G30" s="112"/>
      <c r="H30" s="112"/>
      <c r="I30" s="128">
        <v>0.21</v>
      </c>
      <c r="J30" s="77">
        <f>ROUND(ROUND((SUM(BE85:BE393)),2)*I30,2)</f>
        <v>0</v>
      </c>
      <c r="K30" s="114"/>
    </row>
    <row r="31" spans="1:11" ht="18">
      <c r="A31" s="110"/>
      <c r="B31" s="111"/>
      <c r="C31" s="112"/>
      <c r="D31" s="112"/>
      <c r="E31" s="109" t="s">
        <v>35</v>
      </c>
      <c r="F31" s="77">
        <f>ROUND(SUM(BF85:BF393),2)</f>
        <v>0</v>
      </c>
      <c r="G31" s="112"/>
      <c r="H31" s="112"/>
      <c r="I31" s="128">
        <v>0.15</v>
      </c>
      <c r="J31" s="77">
        <f>ROUND(ROUND((SUM(BF85:BF393)),2)*I31,2)</f>
        <v>0</v>
      </c>
      <c r="K31" s="114"/>
    </row>
    <row r="32" spans="1:11" ht="18">
      <c r="A32" s="110"/>
      <c r="B32" s="111"/>
      <c r="C32" s="112"/>
      <c r="D32" s="112"/>
      <c r="E32" s="109" t="s">
        <v>36</v>
      </c>
      <c r="F32" s="77">
        <f>ROUND(SUM(BG85:BG393),2)</f>
        <v>0</v>
      </c>
      <c r="G32" s="112"/>
      <c r="H32" s="112"/>
      <c r="I32" s="128">
        <v>0.21</v>
      </c>
      <c r="J32" s="77">
        <v>0</v>
      </c>
      <c r="K32" s="114"/>
    </row>
    <row r="33" spans="1:11" ht="18">
      <c r="A33" s="110"/>
      <c r="B33" s="111"/>
      <c r="C33" s="112"/>
      <c r="D33" s="112"/>
      <c r="E33" s="109" t="s">
        <v>37</v>
      </c>
      <c r="F33" s="77">
        <f>ROUND(SUM(BH85:BH393),2)</f>
        <v>0</v>
      </c>
      <c r="G33" s="112"/>
      <c r="H33" s="112"/>
      <c r="I33" s="128">
        <v>0.15</v>
      </c>
      <c r="J33" s="77">
        <v>0</v>
      </c>
      <c r="K33" s="114"/>
    </row>
    <row r="34" spans="1:11" ht="18">
      <c r="A34" s="110"/>
      <c r="B34" s="111"/>
      <c r="C34" s="112"/>
      <c r="D34" s="112"/>
      <c r="E34" s="109" t="s">
        <v>38</v>
      </c>
      <c r="F34" s="77">
        <f>ROUND(SUM(BI85:BI393),2)</f>
        <v>0</v>
      </c>
      <c r="G34" s="112"/>
      <c r="H34" s="112"/>
      <c r="I34" s="128">
        <v>0</v>
      </c>
      <c r="J34" s="77">
        <v>0</v>
      </c>
      <c r="K34" s="114"/>
    </row>
    <row r="35" spans="1:11" ht="18">
      <c r="A35" s="110"/>
      <c r="B35" s="111"/>
      <c r="C35" s="112"/>
      <c r="D35" s="112"/>
      <c r="E35" s="112"/>
      <c r="F35" s="112"/>
      <c r="G35" s="112"/>
      <c r="H35" s="112"/>
      <c r="I35" s="113"/>
      <c r="J35" s="112"/>
      <c r="K35" s="114"/>
    </row>
    <row r="36" spans="1:11" ht="18">
      <c r="A36" s="110"/>
      <c r="B36" s="111"/>
      <c r="C36" s="129"/>
      <c r="D36" s="130" t="s">
        <v>39</v>
      </c>
      <c r="E36" s="131"/>
      <c r="F36" s="131"/>
      <c r="G36" s="132" t="s">
        <v>40</v>
      </c>
      <c r="H36" s="133" t="s">
        <v>41</v>
      </c>
      <c r="I36" s="134"/>
      <c r="J36" s="135">
        <f>SUM(J27:J34)</f>
        <v>0</v>
      </c>
      <c r="K36" s="136"/>
    </row>
    <row r="37" spans="1:11" ht="18">
      <c r="A37" s="110"/>
      <c r="B37" s="137"/>
      <c r="C37" s="138"/>
      <c r="D37" s="138"/>
      <c r="E37" s="138"/>
      <c r="F37" s="138"/>
      <c r="G37" s="138"/>
      <c r="H37" s="138"/>
      <c r="I37" s="139"/>
      <c r="J37" s="138"/>
      <c r="K37" s="140"/>
    </row>
    <row r="38" ht="15">
      <c r="I38" s="98"/>
    </row>
    <row r="39" ht="15">
      <c r="I39" s="98"/>
    </row>
    <row r="40" ht="15">
      <c r="I40" s="98"/>
    </row>
    <row r="41" spans="1:22" ht="18">
      <c r="A41" s="110"/>
      <c r="B41" s="141"/>
      <c r="C41" s="142"/>
      <c r="D41" s="142"/>
      <c r="E41" s="142"/>
      <c r="F41" s="142"/>
      <c r="G41" s="142"/>
      <c r="H41" s="142"/>
      <c r="I41" s="143"/>
      <c r="J41" s="142"/>
      <c r="K41" s="144"/>
      <c r="L41" s="110"/>
      <c r="M41" s="110"/>
      <c r="N41" s="110"/>
      <c r="O41" s="110"/>
      <c r="P41" s="110"/>
      <c r="Q41" s="110"/>
      <c r="R41" s="110"/>
      <c r="S41" s="110"/>
      <c r="T41" s="110"/>
      <c r="U41" s="110"/>
      <c r="V41" s="110"/>
    </row>
    <row r="42" spans="1:11" ht="18">
      <c r="A42" s="110"/>
      <c r="B42" s="111"/>
      <c r="C42" s="105" t="s">
        <v>75</v>
      </c>
      <c r="D42" s="112"/>
      <c r="E42" s="112"/>
      <c r="F42" s="112"/>
      <c r="G42" s="112"/>
      <c r="H42" s="112"/>
      <c r="I42" s="113"/>
      <c r="J42" s="112"/>
      <c r="K42" s="114"/>
    </row>
    <row r="43" spans="1:11" ht="18">
      <c r="A43" s="110"/>
      <c r="B43" s="111"/>
      <c r="C43" s="112"/>
      <c r="D43" s="112"/>
      <c r="E43" s="112"/>
      <c r="F43" s="112"/>
      <c r="G43" s="112"/>
      <c r="H43" s="112"/>
      <c r="I43" s="113"/>
      <c r="J43" s="112"/>
      <c r="K43" s="114"/>
    </row>
    <row r="44" spans="1:11" ht="18">
      <c r="A44" s="110"/>
      <c r="B44" s="111"/>
      <c r="C44" s="109" t="s">
        <v>12</v>
      </c>
      <c r="D44" s="112"/>
      <c r="E44" s="112"/>
      <c r="F44" s="112"/>
      <c r="G44" s="112"/>
      <c r="H44" s="112"/>
      <c r="I44" s="113"/>
      <c r="J44" s="112"/>
      <c r="K44" s="114"/>
    </row>
    <row r="45" spans="1:11" ht="18">
      <c r="A45" s="110"/>
      <c r="B45" s="111"/>
      <c r="C45" s="112"/>
      <c r="D45" s="112"/>
      <c r="E45" s="342" t="e">
        <f>E7</f>
        <v>#REF!</v>
      </c>
      <c r="F45" s="342"/>
      <c r="G45" s="342"/>
      <c r="H45" s="342"/>
      <c r="I45" s="113"/>
      <c r="J45" s="112"/>
      <c r="K45" s="114"/>
    </row>
    <row r="46" spans="1:11" ht="18">
      <c r="A46" s="110"/>
      <c r="B46" s="111"/>
      <c r="C46" s="109" t="s">
        <v>72</v>
      </c>
      <c r="D46" s="112"/>
      <c r="E46" s="112"/>
      <c r="F46" s="112"/>
      <c r="G46" s="112"/>
      <c r="H46" s="112"/>
      <c r="I46" s="113"/>
      <c r="J46" s="112"/>
      <c r="K46" s="114"/>
    </row>
    <row r="47" spans="1:11" ht="18">
      <c r="A47" s="110"/>
      <c r="B47" s="111"/>
      <c r="C47" s="112"/>
      <c r="D47" s="112"/>
      <c r="E47" s="329" t="str">
        <f>E9</f>
        <v>D2_51 - Gastotechnologie</v>
      </c>
      <c r="F47" s="329"/>
      <c r="G47" s="329"/>
      <c r="H47" s="329"/>
      <c r="I47" s="113"/>
      <c r="J47" s="112"/>
      <c r="K47" s="114"/>
    </row>
    <row r="48" spans="1:11" ht="18">
      <c r="A48" s="110"/>
      <c r="B48" s="111"/>
      <c r="C48" s="112"/>
      <c r="D48" s="112"/>
      <c r="E48" s="112"/>
      <c r="F48" s="112"/>
      <c r="G48" s="112"/>
      <c r="H48" s="112"/>
      <c r="I48" s="113"/>
      <c r="J48" s="112"/>
      <c r="K48" s="114"/>
    </row>
    <row r="49" spans="1:11" ht="18">
      <c r="A49" s="110"/>
      <c r="B49" s="111"/>
      <c r="C49" s="109" t="s">
        <v>16</v>
      </c>
      <c r="D49" s="112"/>
      <c r="E49" s="112"/>
      <c r="F49" s="115" t="str">
        <f>F12</f>
        <v>Jílové u Prahy</v>
      </c>
      <c r="G49" s="112"/>
      <c r="H49" s="112"/>
      <c r="I49" s="116" t="s">
        <v>18</v>
      </c>
      <c r="J49" s="117" t="e">
        <f>IF(J12="","",J12)</f>
        <v>#REF!</v>
      </c>
      <c r="K49" s="114"/>
    </row>
    <row r="50" spans="1:11" ht="18">
      <c r="A50" s="110"/>
      <c r="B50" s="111"/>
      <c r="C50" s="112"/>
      <c r="D50" s="112"/>
      <c r="E50" s="112"/>
      <c r="F50" s="112"/>
      <c r="G50" s="112"/>
      <c r="H50" s="112"/>
      <c r="I50" s="113"/>
      <c r="J50" s="112"/>
      <c r="K50" s="114"/>
    </row>
    <row r="51" spans="1:11" ht="18">
      <c r="A51" s="110"/>
      <c r="B51" s="111"/>
      <c r="C51" s="109" t="s">
        <v>20</v>
      </c>
      <c r="D51" s="112"/>
      <c r="E51" s="112"/>
      <c r="F51" s="115" t="str">
        <f>E15</f>
        <v>SOUp, Šenflukova 220, Jílove u Prahy</v>
      </c>
      <c r="G51" s="112"/>
      <c r="H51" s="112"/>
      <c r="I51" s="116" t="s">
        <v>26</v>
      </c>
      <c r="J51" s="115" t="str">
        <f>E21</f>
        <v>Ing. Jan Suk - EREKTA</v>
      </c>
      <c r="K51" s="114"/>
    </row>
    <row r="52" spans="1:11" ht="18">
      <c r="A52" s="110"/>
      <c r="B52" s="111"/>
      <c r="C52" s="109" t="s">
        <v>24</v>
      </c>
      <c r="D52" s="112"/>
      <c r="E52" s="112"/>
      <c r="F52" s="115" t="e">
        <f>IF(E18="","",E18)</f>
        <v>#REF!</v>
      </c>
      <c r="G52" s="112"/>
      <c r="H52" s="112"/>
      <c r="I52" s="113"/>
      <c r="J52" s="112"/>
      <c r="K52" s="114"/>
    </row>
    <row r="53" spans="1:11" ht="18">
      <c r="A53" s="110"/>
      <c r="B53" s="111"/>
      <c r="C53" s="112"/>
      <c r="D53" s="112"/>
      <c r="E53" s="112"/>
      <c r="F53" s="112"/>
      <c r="G53" s="112"/>
      <c r="H53" s="112"/>
      <c r="I53" s="113"/>
      <c r="J53" s="112"/>
      <c r="K53" s="114"/>
    </row>
    <row r="54" spans="1:11" ht="18">
      <c r="A54" s="110"/>
      <c r="B54" s="111"/>
      <c r="C54" s="145" t="s">
        <v>76</v>
      </c>
      <c r="D54" s="129"/>
      <c r="E54" s="129"/>
      <c r="F54" s="129"/>
      <c r="G54" s="129"/>
      <c r="H54" s="129"/>
      <c r="I54" s="146"/>
      <c r="J54" s="147" t="s">
        <v>77</v>
      </c>
      <c r="K54" s="148"/>
    </row>
    <row r="55" spans="1:11" ht="18">
      <c r="A55" s="110"/>
      <c r="B55" s="111"/>
      <c r="C55" s="112"/>
      <c r="D55" s="112"/>
      <c r="E55" s="112"/>
      <c r="F55" s="112"/>
      <c r="G55" s="112"/>
      <c r="H55" s="112"/>
      <c r="I55" s="113"/>
      <c r="J55" s="112"/>
      <c r="K55" s="114"/>
    </row>
    <row r="56" spans="1:11" ht="18">
      <c r="A56" s="110"/>
      <c r="B56" s="111"/>
      <c r="C56" s="149" t="s">
        <v>78</v>
      </c>
      <c r="D56" s="112"/>
      <c r="E56" s="112"/>
      <c r="F56" s="112"/>
      <c r="G56" s="112"/>
      <c r="H56" s="112"/>
      <c r="I56" s="113"/>
      <c r="J56" s="74">
        <f>J85</f>
        <v>0</v>
      </c>
      <c r="K56" s="114"/>
    </row>
    <row r="57" spans="1:22" ht="18">
      <c r="A57" s="150"/>
      <c r="B57" s="151"/>
      <c r="C57" s="152"/>
      <c r="D57" s="153" t="s">
        <v>79</v>
      </c>
      <c r="E57" s="154"/>
      <c r="F57" s="154"/>
      <c r="G57" s="154"/>
      <c r="H57" s="154"/>
      <c r="I57" s="155"/>
      <c r="J57" s="156">
        <f>J86</f>
        <v>0</v>
      </c>
      <c r="K57" s="157"/>
      <c r="L57" s="150"/>
      <c r="M57" s="150"/>
      <c r="N57" s="150"/>
      <c r="O57" s="150"/>
      <c r="P57" s="150"/>
      <c r="Q57" s="150"/>
      <c r="R57" s="150"/>
      <c r="S57" s="150"/>
      <c r="T57" s="150"/>
      <c r="U57" s="150"/>
      <c r="V57" s="150"/>
    </row>
    <row r="58" spans="1:22" ht="18">
      <c r="A58" s="150"/>
      <c r="B58" s="151"/>
      <c r="C58" s="152"/>
      <c r="D58" s="153" t="s">
        <v>80</v>
      </c>
      <c r="E58" s="154"/>
      <c r="F58" s="154"/>
      <c r="G58" s="154"/>
      <c r="H58" s="154"/>
      <c r="I58" s="155"/>
      <c r="J58" s="156">
        <f>J131</f>
        <v>0</v>
      </c>
      <c r="K58" s="157"/>
      <c r="L58" s="150"/>
      <c r="M58" s="150"/>
      <c r="N58" s="150"/>
      <c r="O58" s="150"/>
      <c r="P58" s="150"/>
      <c r="Q58" s="150"/>
      <c r="R58" s="150"/>
      <c r="S58" s="150"/>
      <c r="T58" s="150"/>
      <c r="U58" s="150"/>
      <c r="V58" s="150"/>
    </row>
    <row r="59" spans="1:22" ht="18">
      <c r="A59" s="150"/>
      <c r="B59" s="151"/>
      <c r="C59" s="152"/>
      <c r="D59" s="153" t="s">
        <v>81</v>
      </c>
      <c r="E59" s="154"/>
      <c r="F59" s="154"/>
      <c r="G59" s="154"/>
      <c r="H59" s="154"/>
      <c r="I59" s="155"/>
      <c r="J59" s="156">
        <f>J162</f>
        <v>0</v>
      </c>
      <c r="K59" s="157"/>
      <c r="L59" s="150"/>
      <c r="M59" s="150"/>
      <c r="N59" s="150"/>
      <c r="O59" s="150"/>
      <c r="P59" s="150"/>
      <c r="Q59" s="150"/>
      <c r="R59" s="150"/>
      <c r="S59" s="150"/>
      <c r="T59" s="150"/>
      <c r="U59" s="150"/>
      <c r="V59" s="150"/>
    </row>
    <row r="60" spans="1:22" ht="18">
      <c r="A60" s="150"/>
      <c r="B60" s="151"/>
      <c r="C60" s="152"/>
      <c r="D60" s="153" t="s">
        <v>82</v>
      </c>
      <c r="E60" s="154"/>
      <c r="F60" s="154"/>
      <c r="G60" s="154"/>
      <c r="H60" s="154"/>
      <c r="I60" s="155"/>
      <c r="J60" s="156">
        <f>J181</f>
        <v>0</v>
      </c>
      <c r="K60" s="157"/>
      <c r="L60" s="150"/>
      <c r="M60" s="150"/>
      <c r="N60" s="150"/>
      <c r="O60" s="150"/>
      <c r="P60" s="150"/>
      <c r="Q60" s="150"/>
      <c r="R60" s="150"/>
      <c r="S60" s="150"/>
      <c r="T60" s="150"/>
      <c r="U60" s="150"/>
      <c r="V60" s="150"/>
    </row>
    <row r="61" spans="1:22" ht="18">
      <c r="A61" s="150"/>
      <c r="B61" s="151"/>
      <c r="C61" s="152"/>
      <c r="D61" s="153" t="s">
        <v>83</v>
      </c>
      <c r="E61" s="154"/>
      <c r="F61" s="154"/>
      <c r="G61" s="154"/>
      <c r="H61" s="154"/>
      <c r="I61" s="155"/>
      <c r="J61" s="156">
        <f>J208</f>
        <v>0</v>
      </c>
      <c r="K61" s="157"/>
      <c r="L61" s="150"/>
      <c r="M61" s="150"/>
      <c r="N61" s="150"/>
      <c r="O61" s="150"/>
      <c r="P61" s="150"/>
      <c r="Q61" s="150"/>
      <c r="R61" s="150"/>
      <c r="S61" s="150"/>
      <c r="T61" s="150"/>
      <c r="U61" s="150"/>
      <c r="V61" s="150"/>
    </row>
    <row r="62" spans="1:22" ht="18">
      <c r="A62" s="150"/>
      <c r="B62" s="151"/>
      <c r="C62" s="152"/>
      <c r="D62" s="153" t="s">
        <v>84</v>
      </c>
      <c r="E62" s="154"/>
      <c r="F62" s="154"/>
      <c r="G62" s="154"/>
      <c r="H62" s="154"/>
      <c r="I62" s="155"/>
      <c r="J62" s="156">
        <f>J320</f>
        <v>0</v>
      </c>
      <c r="K62" s="157"/>
      <c r="L62" s="150"/>
      <c r="M62" s="150"/>
      <c r="N62" s="150"/>
      <c r="O62" s="150"/>
      <c r="P62" s="150"/>
      <c r="Q62" s="150"/>
      <c r="R62" s="150"/>
      <c r="S62" s="150"/>
      <c r="T62" s="150"/>
      <c r="U62" s="150"/>
      <c r="V62" s="150"/>
    </row>
    <row r="63" spans="1:22" ht="18">
      <c r="A63" s="150"/>
      <c r="B63" s="151"/>
      <c r="C63" s="152"/>
      <c r="D63" s="153" t="s">
        <v>85</v>
      </c>
      <c r="E63" s="154"/>
      <c r="F63" s="154"/>
      <c r="G63" s="154"/>
      <c r="H63" s="154"/>
      <c r="I63" s="155"/>
      <c r="J63" s="156">
        <f>J344</f>
        <v>0</v>
      </c>
      <c r="K63" s="157"/>
      <c r="L63" s="150"/>
      <c r="M63" s="150"/>
      <c r="N63" s="150"/>
      <c r="O63" s="150"/>
      <c r="P63" s="150"/>
      <c r="Q63" s="150"/>
      <c r="R63" s="150"/>
      <c r="S63" s="150"/>
      <c r="T63" s="150"/>
      <c r="U63" s="150"/>
      <c r="V63" s="150"/>
    </row>
    <row r="64" spans="1:22" ht="18">
      <c r="A64" s="150"/>
      <c r="B64" s="151"/>
      <c r="C64" s="152"/>
      <c r="D64" s="153" t="s">
        <v>86</v>
      </c>
      <c r="E64" s="154"/>
      <c r="F64" s="154"/>
      <c r="G64" s="154"/>
      <c r="H64" s="154"/>
      <c r="I64" s="155"/>
      <c r="J64" s="156">
        <f>J355</f>
        <v>0</v>
      </c>
      <c r="K64" s="157"/>
      <c r="L64" s="150"/>
      <c r="M64" s="150"/>
      <c r="N64" s="150"/>
      <c r="O64" s="150"/>
      <c r="P64" s="150"/>
      <c r="Q64" s="150"/>
      <c r="R64" s="150"/>
      <c r="S64" s="150"/>
      <c r="T64" s="150"/>
      <c r="U64" s="150"/>
      <c r="V64" s="150"/>
    </row>
    <row r="65" spans="1:22" ht="18">
      <c r="A65" s="150"/>
      <c r="B65" s="151"/>
      <c r="C65" s="152"/>
      <c r="D65" s="153" t="s">
        <v>87</v>
      </c>
      <c r="E65" s="154"/>
      <c r="F65" s="154"/>
      <c r="G65" s="154"/>
      <c r="H65" s="154"/>
      <c r="I65" s="155"/>
      <c r="J65" s="156">
        <f>J392</f>
        <v>0</v>
      </c>
      <c r="K65" s="157"/>
      <c r="L65" s="150"/>
      <c r="M65" s="150"/>
      <c r="N65" s="150"/>
      <c r="O65" s="150"/>
      <c r="P65" s="150"/>
      <c r="Q65" s="150"/>
      <c r="R65" s="150"/>
      <c r="S65" s="150"/>
      <c r="T65" s="150"/>
      <c r="U65" s="150"/>
      <c r="V65" s="150"/>
    </row>
    <row r="66" spans="1:22" ht="18">
      <c r="A66" s="110"/>
      <c r="B66" s="111"/>
      <c r="C66" s="112"/>
      <c r="D66" s="112"/>
      <c r="E66" s="112"/>
      <c r="F66" s="112"/>
      <c r="G66" s="112"/>
      <c r="H66" s="112"/>
      <c r="I66" s="113"/>
      <c r="J66" s="112"/>
      <c r="K66" s="114"/>
      <c r="L66" s="110"/>
      <c r="M66" s="110"/>
      <c r="N66" s="110"/>
      <c r="O66" s="110"/>
      <c r="P66" s="110"/>
      <c r="Q66" s="110"/>
      <c r="R66" s="110"/>
      <c r="S66" s="110"/>
      <c r="T66" s="110"/>
      <c r="U66" s="110"/>
      <c r="V66" s="110"/>
    </row>
    <row r="67" spans="1:11" ht="18">
      <c r="A67" s="110"/>
      <c r="B67" s="137"/>
      <c r="C67" s="138"/>
      <c r="D67" s="138"/>
      <c r="E67" s="138"/>
      <c r="F67" s="138"/>
      <c r="G67" s="138"/>
      <c r="H67" s="138"/>
      <c r="I67" s="139"/>
      <c r="J67" s="138"/>
      <c r="K67" s="140"/>
    </row>
    <row r="68" ht="15">
      <c r="I68" s="98"/>
    </row>
    <row r="69" ht="15">
      <c r="I69" s="98"/>
    </row>
    <row r="70" ht="15">
      <c r="I70" s="98"/>
    </row>
    <row r="71" spans="1:22" ht="18">
      <c r="A71" s="110"/>
      <c r="B71" s="158"/>
      <c r="C71" s="159"/>
      <c r="D71" s="159"/>
      <c r="E71" s="159"/>
      <c r="F71" s="159"/>
      <c r="G71" s="159"/>
      <c r="H71" s="159"/>
      <c r="I71" s="143"/>
      <c r="J71" s="159"/>
      <c r="K71" s="159"/>
      <c r="L71" s="160"/>
      <c r="M71" s="110"/>
      <c r="N71" s="110"/>
      <c r="O71" s="110"/>
      <c r="P71" s="110"/>
      <c r="Q71" s="110"/>
      <c r="R71" s="110"/>
      <c r="S71" s="110"/>
      <c r="T71" s="110"/>
      <c r="U71" s="110"/>
      <c r="V71" s="110"/>
    </row>
    <row r="72" spans="1:12" ht="18">
      <c r="A72" s="110"/>
      <c r="B72" s="111"/>
      <c r="C72" s="55" t="s">
        <v>88</v>
      </c>
      <c r="D72" s="161"/>
      <c r="E72" s="161"/>
      <c r="F72" s="161"/>
      <c r="G72" s="161"/>
      <c r="H72" s="161"/>
      <c r="I72" s="162"/>
      <c r="J72" s="161"/>
      <c r="K72" s="161"/>
      <c r="L72" s="160"/>
    </row>
    <row r="73" spans="1:12" ht="18">
      <c r="A73" s="110"/>
      <c r="B73" s="111"/>
      <c r="C73" s="161"/>
      <c r="D73" s="161"/>
      <c r="E73" s="161"/>
      <c r="F73" s="161"/>
      <c r="G73" s="161"/>
      <c r="H73" s="161"/>
      <c r="I73" s="162"/>
      <c r="J73" s="161"/>
      <c r="K73" s="161"/>
      <c r="L73" s="160"/>
    </row>
    <row r="74" spans="1:12" ht="18">
      <c r="A74" s="110"/>
      <c r="B74" s="111"/>
      <c r="C74" s="163" t="s">
        <v>12</v>
      </c>
      <c r="D74" s="161"/>
      <c r="E74" s="161"/>
      <c r="F74" s="161"/>
      <c r="G74" s="161"/>
      <c r="H74" s="161"/>
      <c r="I74" s="162"/>
      <c r="J74" s="161"/>
      <c r="K74" s="161"/>
      <c r="L74" s="160"/>
    </row>
    <row r="75" spans="1:12" ht="18">
      <c r="A75" s="110"/>
      <c r="B75" s="111"/>
      <c r="C75" s="161"/>
      <c r="D75" s="161"/>
      <c r="E75" s="342" t="e">
        <f>E7</f>
        <v>#REF!</v>
      </c>
      <c r="F75" s="342"/>
      <c r="G75" s="342"/>
      <c r="H75" s="342"/>
      <c r="I75" s="162"/>
      <c r="J75" s="161"/>
      <c r="K75" s="161"/>
      <c r="L75" s="160"/>
    </row>
    <row r="76" spans="1:12" ht="18">
      <c r="A76" s="110"/>
      <c r="B76" s="111"/>
      <c r="C76" s="163" t="s">
        <v>72</v>
      </c>
      <c r="D76" s="161"/>
      <c r="E76" s="161"/>
      <c r="F76" s="161"/>
      <c r="G76" s="161"/>
      <c r="H76" s="161"/>
      <c r="I76" s="162"/>
      <c r="J76" s="161"/>
      <c r="K76" s="161"/>
      <c r="L76" s="160"/>
    </row>
    <row r="77" spans="1:12" ht="18">
      <c r="A77" s="110"/>
      <c r="B77" s="111"/>
      <c r="C77" s="161"/>
      <c r="D77" s="161"/>
      <c r="E77" s="329" t="str">
        <f>E9</f>
        <v>D2_51 - Gastotechnologie</v>
      </c>
      <c r="F77" s="329"/>
      <c r="G77" s="329"/>
      <c r="H77" s="329"/>
      <c r="I77" s="162"/>
      <c r="J77" s="161"/>
      <c r="K77" s="161"/>
      <c r="L77" s="160"/>
    </row>
    <row r="78" spans="1:12" ht="18">
      <c r="A78" s="110"/>
      <c r="B78" s="111"/>
      <c r="C78" s="161"/>
      <c r="D78" s="161"/>
      <c r="E78" s="161"/>
      <c r="F78" s="161"/>
      <c r="G78" s="161"/>
      <c r="H78" s="161"/>
      <c r="I78" s="162"/>
      <c r="J78" s="161"/>
      <c r="K78" s="161"/>
      <c r="L78" s="160"/>
    </row>
    <row r="79" spans="1:12" ht="18">
      <c r="A79" s="110"/>
      <c r="B79" s="111"/>
      <c r="C79" s="163" t="s">
        <v>16</v>
      </c>
      <c r="D79" s="161"/>
      <c r="E79" s="161"/>
      <c r="F79" s="164" t="str">
        <f>F12</f>
        <v>Jílové u Prahy</v>
      </c>
      <c r="G79" s="161"/>
      <c r="H79" s="161"/>
      <c r="I79" s="165" t="s">
        <v>18</v>
      </c>
      <c r="J79" s="166" t="e">
        <f>IF(J12="","",J12)</f>
        <v>#REF!</v>
      </c>
      <c r="K79" s="161"/>
      <c r="L79" s="160"/>
    </row>
    <row r="80" spans="1:12" ht="18">
      <c r="A80" s="110"/>
      <c r="B80" s="111"/>
      <c r="C80" s="161"/>
      <c r="D80" s="161"/>
      <c r="E80" s="161"/>
      <c r="F80" s="161"/>
      <c r="G80" s="161"/>
      <c r="H80" s="161"/>
      <c r="I80" s="162"/>
      <c r="J80" s="161"/>
      <c r="K80" s="161"/>
      <c r="L80" s="160"/>
    </row>
    <row r="81" spans="1:12" ht="18">
      <c r="A81" s="110"/>
      <c r="B81" s="111"/>
      <c r="C81" s="163" t="s">
        <v>20</v>
      </c>
      <c r="D81" s="161"/>
      <c r="E81" s="161"/>
      <c r="F81" s="164" t="str">
        <f>E15</f>
        <v>SOUp, Šenflukova 220, Jílove u Prahy</v>
      </c>
      <c r="G81" s="161"/>
      <c r="H81" s="161"/>
      <c r="I81" s="165" t="s">
        <v>26</v>
      </c>
      <c r="J81" s="164" t="str">
        <f>E21</f>
        <v>Ing. Jan Suk - EREKTA</v>
      </c>
      <c r="K81" s="161"/>
      <c r="L81" s="160"/>
    </row>
    <row r="82" spans="1:12" ht="18">
      <c r="A82" s="110"/>
      <c r="B82" s="111"/>
      <c r="C82" s="163" t="s">
        <v>24</v>
      </c>
      <c r="D82" s="161"/>
      <c r="E82" s="161"/>
      <c r="F82" s="164" t="e">
        <f>IF(E18="","",E18)</f>
        <v>#REF!</v>
      </c>
      <c r="G82" s="161"/>
      <c r="H82" s="161"/>
      <c r="I82" s="162"/>
      <c r="J82" s="161"/>
      <c r="K82" s="161"/>
      <c r="L82" s="160"/>
    </row>
    <row r="83" spans="1:12" ht="18">
      <c r="A83" s="110"/>
      <c r="B83" s="111"/>
      <c r="C83" s="161"/>
      <c r="D83" s="161"/>
      <c r="E83" s="161"/>
      <c r="F83" s="161"/>
      <c r="G83" s="161"/>
      <c r="H83" s="161"/>
      <c r="I83" s="162"/>
      <c r="J83" s="161"/>
      <c r="K83" s="161"/>
      <c r="L83" s="160"/>
    </row>
    <row r="84" spans="1:22" ht="72">
      <c r="A84" s="167"/>
      <c r="B84" s="168"/>
      <c r="C84" s="169" t="s">
        <v>89</v>
      </c>
      <c r="D84" s="170" t="s">
        <v>48</v>
      </c>
      <c r="E84" s="170" t="s">
        <v>44</v>
      </c>
      <c r="F84" s="170" t="s">
        <v>90</v>
      </c>
      <c r="G84" s="170" t="s">
        <v>91</v>
      </c>
      <c r="H84" s="170" t="s">
        <v>92</v>
      </c>
      <c r="I84" s="171" t="s">
        <v>93</v>
      </c>
      <c r="J84" s="170" t="s">
        <v>77</v>
      </c>
      <c r="K84" s="172" t="s">
        <v>94</v>
      </c>
      <c r="L84" s="173"/>
      <c r="M84" s="174" t="s">
        <v>95</v>
      </c>
      <c r="N84" s="175" t="s">
        <v>33</v>
      </c>
      <c r="O84" s="175" t="s">
        <v>96</v>
      </c>
      <c r="P84" s="175" t="s">
        <v>97</v>
      </c>
      <c r="Q84" s="175" t="s">
        <v>98</v>
      </c>
      <c r="R84" s="175" t="s">
        <v>99</v>
      </c>
      <c r="S84" s="175" t="s">
        <v>100</v>
      </c>
      <c r="T84" s="176" t="s">
        <v>101</v>
      </c>
      <c r="U84" s="167"/>
      <c r="V84" s="167"/>
    </row>
    <row r="85" spans="1:22" ht="18">
      <c r="A85" s="110"/>
      <c r="B85" s="111"/>
      <c r="C85" s="72" t="s">
        <v>78</v>
      </c>
      <c r="D85" s="161"/>
      <c r="E85" s="161"/>
      <c r="F85" s="161"/>
      <c r="G85" s="161"/>
      <c r="H85" s="161"/>
      <c r="I85" s="162"/>
      <c r="J85" s="177">
        <f>BK85</f>
        <v>0</v>
      </c>
      <c r="K85" s="161"/>
      <c r="L85" s="160"/>
      <c r="M85" s="178"/>
      <c r="N85" s="123"/>
      <c r="O85" s="123"/>
      <c r="P85" s="179">
        <f>P86+P131+P162+P181+P208+P320+P344+P355+P392</f>
        <v>0</v>
      </c>
      <c r="Q85" s="123"/>
      <c r="R85" s="179">
        <f>R86+R131+R162+R181+R208+R320+R344+R355+R392</f>
        <v>0</v>
      </c>
      <c r="S85" s="123"/>
      <c r="T85" s="180">
        <f>T86+T131+T162+T181+T208+T320+T344+T355+T392</f>
        <v>0</v>
      </c>
      <c r="U85" s="110"/>
      <c r="V85" s="110"/>
    </row>
    <row r="86" spans="1:22" ht="18">
      <c r="A86" s="181"/>
      <c r="B86" s="182"/>
      <c r="C86" s="183"/>
      <c r="D86" s="184" t="s">
        <v>102</v>
      </c>
      <c r="E86" s="184" t="s">
        <v>103</v>
      </c>
      <c r="F86" s="184" t="s">
        <v>104</v>
      </c>
      <c r="G86" s="183"/>
      <c r="H86" s="183"/>
      <c r="I86" s="185"/>
      <c r="J86" s="186">
        <f>BK86</f>
        <v>0</v>
      </c>
      <c r="K86" s="183"/>
      <c r="L86" s="187"/>
      <c r="M86" s="188"/>
      <c r="N86" s="189"/>
      <c r="O86" s="189"/>
      <c r="P86" s="190">
        <f>SUM(P87:P130)</f>
        <v>0</v>
      </c>
      <c r="Q86" s="189"/>
      <c r="R86" s="190">
        <f>SUM(R87:R130)</f>
        <v>0</v>
      </c>
      <c r="S86" s="189"/>
      <c r="T86" s="191">
        <f>SUM(T87:T130)</f>
        <v>0</v>
      </c>
      <c r="U86" s="181"/>
      <c r="V86" s="181"/>
    </row>
    <row r="87" spans="1:22" ht="72">
      <c r="A87" s="110"/>
      <c r="B87" s="111"/>
      <c r="C87" s="192" t="s">
        <v>105</v>
      </c>
      <c r="D87" s="192" t="s">
        <v>106</v>
      </c>
      <c r="E87" s="193" t="s">
        <v>107</v>
      </c>
      <c r="F87" s="194" t="s">
        <v>108</v>
      </c>
      <c r="G87" s="195" t="s">
        <v>109</v>
      </c>
      <c r="H87" s="196">
        <v>1</v>
      </c>
      <c r="I87" s="197">
        <v>0</v>
      </c>
      <c r="J87" s="198">
        <f>ROUND(I87*H87,2)</f>
        <v>0</v>
      </c>
      <c r="K87" s="194" t="s">
        <v>110</v>
      </c>
      <c r="L87" s="160"/>
      <c r="M87" s="199"/>
      <c r="N87" s="200" t="s">
        <v>34</v>
      </c>
      <c r="O87" s="112"/>
      <c r="P87" s="78">
        <f>O87*H87</f>
        <v>0</v>
      </c>
      <c r="Q87" s="78">
        <v>0</v>
      </c>
      <c r="R87" s="78">
        <f>Q87*H87</f>
        <v>0</v>
      </c>
      <c r="S87" s="78">
        <v>0</v>
      </c>
      <c r="T87" s="201">
        <f>S87*H87</f>
        <v>0</v>
      </c>
      <c r="U87" s="110"/>
      <c r="V87" s="110"/>
    </row>
    <row r="88" spans="1:22" ht="36">
      <c r="A88" s="202"/>
      <c r="B88" s="203"/>
      <c r="C88" s="204"/>
      <c r="D88" s="163" t="s">
        <v>111</v>
      </c>
      <c r="E88" s="205"/>
      <c r="F88" s="206" t="s">
        <v>112</v>
      </c>
      <c r="G88" s="204"/>
      <c r="H88" s="205"/>
      <c r="I88" s="207"/>
      <c r="J88" s="204"/>
      <c r="K88" s="204"/>
      <c r="L88" s="208"/>
      <c r="M88" s="209"/>
      <c r="N88" s="210"/>
      <c r="O88" s="210"/>
      <c r="P88" s="210"/>
      <c r="Q88" s="210"/>
      <c r="R88" s="210"/>
      <c r="S88" s="210"/>
      <c r="T88" s="211"/>
      <c r="U88" s="202"/>
      <c r="V88" s="202"/>
    </row>
    <row r="89" spans="1:22" ht="18">
      <c r="A89" s="202"/>
      <c r="B89" s="203"/>
      <c r="C89" s="204"/>
      <c r="D89" s="163" t="s">
        <v>111</v>
      </c>
      <c r="E89" s="205"/>
      <c r="F89" s="206" t="s">
        <v>113</v>
      </c>
      <c r="G89" s="204"/>
      <c r="H89" s="205"/>
      <c r="I89" s="207"/>
      <c r="J89" s="204"/>
      <c r="K89" s="204"/>
      <c r="L89" s="208"/>
      <c r="M89" s="209"/>
      <c r="N89" s="210"/>
      <c r="O89" s="210"/>
      <c r="P89" s="210"/>
      <c r="Q89" s="210"/>
      <c r="R89" s="210"/>
      <c r="S89" s="210"/>
      <c r="T89" s="211"/>
      <c r="U89" s="202"/>
      <c r="V89" s="202"/>
    </row>
    <row r="90" spans="1:22" ht="18">
      <c r="A90" s="202"/>
      <c r="B90" s="203"/>
      <c r="C90" s="204"/>
      <c r="D90" s="163" t="s">
        <v>111</v>
      </c>
      <c r="E90" s="205"/>
      <c r="F90" s="206" t="s">
        <v>114</v>
      </c>
      <c r="G90" s="204"/>
      <c r="H90" s="205"/>
      <c r="I90" s="207"/>
      <c r="J90" s="204"/>
      <c r="K90" s="204"/>
      <c r="L90" s="208"/>
      <c r="M90" s="209"/>
      <c r="N90" s="210"/>
      <c r="O90" s="210"/>
      <c r="P90" s="210"/>
      <c r="Q90" s="210"/>
      <c r="R90" s="210"/>
      <c r="S90" s="210"/>
      <c r="T90" s="211"/>
      <c r="U90" s="202"/>
      <c r="V90" s="202"/>
    </row>
    <row r="91" spans="1:22" ht="18">
      <c r="A91" s="212"/>
      <c r="B91" s="213"/>
      <c r="C91" s="214"/>
      <c r="D91" s="109" t="s">
        <v>111</v>
      </c>
      <c r="E91" s="215"/>
      <c r="F91" s="216" t="s">
        <v>105</v>
      </c>
      <c r="G91" s="214"/>
      <c r="H91" s="217">
        <v>1</v>
      </c>
      <c r="I91" s="218"/>
      <c r="J91" s="214"/>
      <c r="K91" s="214"/>
      <c r="L91" s="219"/>
      <c r="M91" s="220"/>
      <c r="N91" s="221"/>
      <c r="O91" s="221"/>
      <c r="P91" s="221"/>
      <c r="Q91" s="221"/>
      <c r="R91" s="221"/>
      <c r="S91" s="221"/>
      <c r="T91" s="222"/>
      <c r="U91" s="212"/>
      <c r="V91" s="212"/>
    </row>
    <row r="92" spans="1:22" ht="72">
      <c r="A92" s="110"/>
      <c r="B92" s="111"/>
      <c r="C92" s="192" t="s">
        <v>115</v>
      </c>
      <c r="D92" s="192" t="s">
        <v>106</v>
      </c>
      <c r="E92" s="193" t="s">
        <v>116</v>
      </c>
      <c r="F92" s="194" t="s">
        <v>117</v>
      </c>
      <c r="G92" s="195" t="s">
        <v>109</v>
      </c>
      <c r="H92" s="196">
        <v>1</v>
      </c>
      <c r="I92" s="197"/>
      <c r="J92" s="198">
        <f>ROUND(I92*H92,2)</f>
        <v>0</v>
      </c>
      <c r="K92" s="194" t="s">
        <v>110</v>
      </c>
      <c r="L92" s="160"/>
      <c r="M92" s="199"/>
      <c r="N92" s="200" t="s">
        <v>34</v>
      </c>
      <c r="O92" s="112"/>
      <c r="P92" s="78">
        <f>O92*H92</f>
        <v>0</v>
      </c>
      <c r="Q92" s="78">
        <v>0</v>
      </c>
      <c r="R92" s="78">
        <f>Q92*H92</f>
        <v>0</v>
      </c>
      <c r="S92" s="78">
        <v>0</v>
      </c>
      <c r="T92" s="201">
        <f>S92*H92</f>
        <v>0</v>
      </c>
      <c r="U92" s="110"/>
      <c r="V92" s="110"/>
    </row>
    <row r="93" spans="1:22" ht="36">
      <c r="A93" s="202"/>
      <c r="B93" s="203"/>
      <c r="C93" s="204"/>
      <c r="D93" s="163" t="s">
        <v>111</v>
      </c>
      <c r="E93" s="205"/>
      <c r="F93" s="206" t="s">
        <v>118</v>
      </c>
      <c r="G93" s="204"/>
      <c r="H93" s="205"/>
      <c r="I93" s="207"/>
      <c r="J93" s="204"/>
      <c r="K93" s="204"/>
      <c r="L93" s="208"/>
      <c r="M93" s="209"/>
      <c r="N93" s="210"/>
      <c r="O93" s="210"/>
      <c r="P93" s="210"/>
      <c r="Q93" s="210"/>
      <c r="R93" s="210"/>
      <c r="S93" s="210"/>
      <c r="T93" s="211"/>
      <c r="U93" s="202"/>
      <c r="V93" s="202"/>
    </row>
    <row r="94" spans="1:22" ht="18">
      <c r="A94" s="202"/>
      <c r="B94" s="203"/>
      <c r="C94" s="204"/>
      <c r="D94" s="163" t="s">
        <v>111</v>
      </c>
      <c r="E94" s="205"/>
      <c r="F94" s="206" t="s">
        <v>119</v>
      </c>
      <c r="G94" s="204"/>
      <c r="H94" s="205"/>
      <c r="I94" s="207"/>
      <c r="J94" s="204"/>
      <c r="K94" s="204"/>
      <c r="L94" s="208"/>
      <c r="M94" s="209"/>
      <c r="N94" s="210"/>
      <c r="O94" s="210"/>
      <c r="P94" s="210"/>
      <c r="Q94" s="210"/>
      <c r="R94" s="210"/>
      <c r="S94" s="210"/>
      <c r="T94" s="211"/>
      <c r="U94" s="202"/>
      <c r="V94" s="202"/>
    </row>
    <row r="95" spans="1:22" ht="18">
      <c r="A95" s="202"/>
      <c r="B95" s="203"/>
      <c r="C95" s="204"/>
      <c r="D95" s="163" t="s">
        <v>111</v>
      </c>
      <c r="E95" s="205"/>
      <c r="F95" s="206" t="s">
        <v>120</v>
      </c>
      <c r="G95" s="204"/>
      <c r="H95" s="205"/>
      <c r="I95" s="207"/>
      <c r="J95" s="204"/>
      <c r="K95" s="204"/>
      <c r="L95" s="208"/>
      <c r="M95" s="209"/>
      <c r="N95" s="210"/>
      <c r="O95" s="210"/>
      <c r="P95" s="210"/>
      <c r="Q95" s="210"/>
      <c r="R95" s="210"/>
      <c r="S95" s="210"/>
      <c r="T95" s="211"/>
      <c r="U95" s="202"/>
      <c r="V95" s="202"/>
    </row>
    <row r="96" spans="1:22" ht="18">
      <c r="A96" s="212"/>
      <c r="B96" s="213"/>
      <c r="C96" s="214"/>
      <c r="D96" s="109" t="s">
        <v>111</v>
      </c>
      <c r="E96" s="215"/>
      <c r="F96" s="216" t="s">
        <v>105</v>
      </c>
      <c r="G96" s="214"/>
      <c r="H96" s="217">
        <v>1</v>
      </c>
      <c r="I96" s="218"/>
      <c r="J96" s="214"/>
      <c r="K96" s="214"/>
      <c r="L96" s="219"/>
      <c r="M96" s="220"/>
      <c r="N96" s="221"/>
      <c r="O96" s="221"/>
      <c r="P96" s="221"/>
      <c r="Q96" s="221"/>
      <c r="R96" s="221"/>
      <c r="S96" s="221"/>
      <c r="T96" s="222"/>
      <c r="U96" s="212"/>
      <c r="V96" s="212"/>
    </row>
    <row r="97" spans="1:22" ht="18">
      <c r="A97" s="110"/>
      <c r="B97" s="111"/>
      <c r="C97" s="192" t="s">
        <v>121</v>
      </c>
      <c r="D97" s="192" t="s">
        <v>106</v>
      </c>
      <c r="E97" s="193" t="s">
        <v>122</v>
      </c>
      <c r="F97" s="194" t="s">
        <v>123</v>
      </c>
      <c r="G97" s="195" t="s">
        <v>109</v>
      </c>
      <c r="H97" s="196">
        <v>2</v>
      </c>
      <c r="I97" s="197"/>
      <c r="J97" s="198">
        <f>ROUND(I97*H97,2)</f>
        <v>0</v>
      </c>
      <c r="K97" s="194" t="s">
        <v>110</v>
      </c>
      <c r="L97" s="160"/>
      <c r="M97" s="199"/>
      <c r="N97" s="200" t="s">
        <v>34</v>
      </c>
      <c r="O97" s="112"/>
      <c r="P97" s="78">
        <f>O97*H97</f>
        <v>0</v>
      </c>
      <c r="Q97" s="78">
        <v>0</v>
      </c>
      <c r="R97" s="78">
        <f>Q97*H97</f>
        <v>0</v>
      </c>
      <c r="S97" s="78">
        <v>0</v>
      </c>
      <c r="T97" s="201">
        <f>S97*H97</f>
        <v>0</v>
      </c>
      <c r="U97" s="110"/>
      <c r="V97" s="110"/>
    </row>
    <row r="98" spans="1:22" ht="18">
      <c r="A98" s="202"/>
      <c r="B98" s="203"/>
      <c r="C98" s="204"/>
      <c r="D98" s="163" t="s">
        <v>111</v>
      </c>
      <c r="E98" s="205"/>
      <c r="F98" s="308" t="s">
        <v>124</v>
      </c>
      <c r="G98" s="204"/>
      <c r="H98" s="205"/>
      <c r="I98" s="207"/>
      <c r="J98" s="204"/>
      <c r="K98" s="204"/>
      <c r="L98" s="208"/>
      <c r="M98" s="209"/>
      <c r="N98" s="210"/>
      <c r="O98" s="210"/>
      <c r="P98" s="210"/>
      <c r="Q98" s="210"/>
      <c r="R98" s="210"/>
      <c r="S98" s="210"/>
      <c r="T98" s="211"/>
      <c r="U98" s="202"/>
      <c r="V98" s="202"/>
    </row>
    <row r="99" spans="1:22" ht="18">
      <c r="A99" s="212"/>
      <c r="B99" s="213"/>
      <c r="C99" s="214"/>
      <c r="D99" s="109" t="s">
        <v>111</v>
      </c>
      <c r="E99" s="215"/>
      <c r="F99" s="216" t="s">
        <v>115</v>
      </c>
      <c r="G99" s="214"/>
      <c r="H99" s="217">
        <v>2</v>
      </c>
      <c r="I99" s="218"/>
      <c r="J99" s="214"/>
      <c r="K99" s="214"/>
      <c r="L99" s="219"/>
      <c r="M99" s="220"/>
      <c r="N99" s="221"/>
      <c r="O99" s="221"/>
      <c r="P99" s="221"/>
      <c r="Q99" s="221"/>
      <c r="R99" s="221"/>
      <c r="S99" s="221"/>
      <c r="T99" s="222"/>
      <c r="U99" s="212"/>
      <c r="V99" s="212"/>
    </row>
    <row r="100" spans="1:22" ht="72">
      <c r="A100" s="110"/>
      <c r="B100" s="111"/>
      <c r="C100" s="192" t="s">
        <v>125</v>
      </c>
      <c r="D100" s="192" t="s">
        <v>106</v>
      </c>
      <c r="E100" s="193" t="s">
        <v>126</v>
      </c>
      <c r="F100" s="194" t="s">
        <v>127</v>
      </c>
      <c r="G100" s="195" t="s">
        <v>109</v>
      </c>
      <c r="H100" s="196">
        <v>1</v>
      </c>
      <c r="I100" s="197"/>
      <c r="J100" s="198">
        <f>ROUND(I100*H100,2)</f>
        <v>0</v>
      </c>
      <c r="K100" s="194" t="s">
        <v>110</v>
      </c>
      <c r="L100" s="160"/>
      <c r="M100" s="199"/>
      <c r="N100" s="200" t="s">
        <v>34</v>
      </c>
      <c r="O100" s="112"/>
      <c r="P100" s="78">
        <f>O100*H100</f>
        <v>0</v>
      </c>
      <c r="Q100" s="78">
        <v>0</v>
      </c>
      <c r="R100" s="78">
        <f>Q100*H100</f>
        <v>0</v>
      </c>
      <c r="S100" s="78">
        <v>0</v>
      </c>
      <c r="T100" s="201">
        <f>S100*H100</f>
        <v>0</v>
      </c>
      <c r="U100" s="110"/>
      <c r="V100" s="110"/>
    </row>
    <row r="101" spans="1:22" ht="36">
      <c r="A101" s="202"/>
      <c r="B101" s="203"/>
      <c r="C101" s="204"/>
      <c r="D101" s="163" t="s">
        <v>111</v>
      </c>
      <c r="E101" s="205"/>
      <c r="F101" s="206" t="s">
        <v>128</v>
      </c>
      <c r="G101" s="204"/>
      <c r="H101" s="205"/>
      <c r="I101" s="207"/>
      <c r="J101" s="204"/>
      <c r="K101" s="204"/>
      <c r="L101" s="208"/>
      <c r="M101" s="209"/>
      <c r="N101" s="210"/>
      <c r="O101" s="210"/>
      <c r="P101" s="210"/>
      <c r="Q101" s="210"/>
      <c r="R101" s="210"/>
      <c r="S101" s="210"/>
      <c r="T101" s="211"/>
      <c r="U101" s="202"/>
      <c r="V101" s="202"/>
    </row>
    <row r="102" spans="1:22" ht="18">
      <c r="A102" s="202"/>
      <c r="B102" s="203"/>
      <c r="C102" s="204"/>
      <c r="D102" s="163" t="s">
        <v>111</v>
      </c>
      <c r="E102" s="205"/>
      <c r="F102" s="206" t="s">
        <v>129</v>
      </c>
      <c r="G102" s="204"/>
      <c r="H102" s="205"/>
      <c r="I102" s="207"/>
      <c r="J102" s="204"/>
      <c r="K102" s="204"/>
      <c r="L102" s="208"/>
      <c r="M102" s="209"/>
      <c r="N102" s="210"/>
      <c r="O102" s="210"/>
      <c r="P102" s="210"/>
      <c r="Q102" s="210"/>
      <c r="R102" s="210"/>
      <c r="S102" s="210"/>
      <c r="T102" s="211"/>
      <c r="U102" s="202"/>
      <c r="V102" s="202"/>
    </row>
    <row r="103" spans="1:22" ht="18">
      <c r="A103" s="202"/>
      <c r="B103" s="203"/>
      <c r="C103" s="204"/>
      <c r="D103" s="163" t="s">
        <v>111</v>
      </c>
      <c r="E103" s="205"/>
      <c r="F103" s="206" t="s">
        <v>130</v>
      </c>
      <c r="G103" s="204"/>
      <c r="H103" s="205"/>
      <c r="I103" s="207"/>
      <c r="J103" s="204"/>
      <c r="K103" s="204"/>
      <c r="L103" s="208"/>
      <c r="M103" s="209"/>
      <c r="N103" s="210"/>
      <c r="O103" s="210"/>
      <c r="P103" s="210"/>
      <c r="Q103" s="210"/>
      <c r="R103" s="210"/>
      <c r="S103" s="210"/>
      <c r="T103" s="211"/>
      <c r="U103" s="202"/>
      <c r="V103" s="202"/>
    </row>
    <row r="104" spans="1:22" ht="18">
      <c r="A104" s="212"/>
      <c r="B104" s="213"/>
      <c r="C104" s="214"/>
      <c r="D104" s="109" t="s">
        <v>111</v>
      </c>
      <c r="E104" s="215"/>
      <c r="F104" s="216" t="s">
        <v>105</v>
      </c>
      <c r="G104" s="214"/>
      <c r="H104" s="217">
        <v>1</v>
      </c>
      <c r="I104" s="218"/>
      <c r="J104" s="214"/>
      <c r="K104" s="214"/>
      <c r="L104" s="219"/>
      <c r="M104" s="220"/>
      <c r="N104" s="221"/>
      <c r="O104" s="221"/>
      <c r="P104" s="221"/>
      <c r="Q104" s="221"/>
      <c r="R104" s="221"/>
      <c r="S104" s="221"/>
      <c r="T104" s="222"/>
      <c r="U104" s="212"/>
      <c r="V104" s="212"/>
    </row>
    <row r="105" spans="1:22" ht="36">
      <c r="A105" s="110"/>
      <c r="B105" s="111"/>
      <c r="C105" s="192" t="s">
        <v>131</v>
      </c>
      <c r="D105" s="192" t="s">
        <v>106</v>
      </c>
      <c r="E105" s="193" t="s">
        <v>132</v>
      </c>
      <c r="F105" s="194" t="s">
        <v>133</v>
      </c>
      <c r="G105" s="195" t="s">
        <v>109</v>
      </c>
      <c r="H105" s="196">
        <v>2</v>
      </c>
      <c r="I105" s="197"/>
      <c r="J105" s="198">
        <f>ROUND(I105*H105,2)</f>
        <v>0</v>
      </c>
      <c r="K105" s="194" t="s">
        <v>110</v>
      </c>
      <c r="L105" s="160"/>
      <c r="M105" s="199"/>
      <c r="N105" s="200" t="s">
        <v>34</v>
      </c>
      <c r="O105" s="112"/>
      <c r="P105" s="78">
        <f>O105*H105</f>
        <v>0</v>
      </c>
      <c r="Q105" s="78">
        <v>0</v>
      </c>
      <c r="R105" s="78">
        <f>Q105*H105</f>
        <v>0</v>
      </c>
      <c r="S105" s="78">
        <v>0</v>
      </c>
      <c r="T105" s="201">
        <f>S105*H105</f>
        <v>0</v>
      </c>
      <c r="U105" s="110"/>
      <c r="V105" s="110"/>
    </row>
    <row r="106" spans="1:22" ht="18">
      <c r="A106" s="202"/>
      <c r="B106" s="203"/>
      <c r="C106" s="204"/>
      <c r="D106" s="163" t="s">
        <v>111</v>
      </c>
      <c r="E106" s="205"/>
      <c r="F106" s="206" t="s">
        <v>134</v>
      </c>
      <c r="G106" s="204"/>
      <c r="H106" s="205"/>
      <c r="I106" s="207"/>
      <c r="J106" s="204"/>
      <c r="K106" s="204"/>
      <c r="L106" s="208"/>
      <c r="M106" s="209"/>
      <c r="N106" s="210"/>
      <c r="O106" s="210"/>
      <c r="P106" s="210"/>
      <c r="Q106" s="210"/>
      <c r="R106" s="210"/>
      <c r="S106" s="210"/>
      <c r="T106" s="211"/>
      <c r="U106" s="202"/>
      <c r="V106" s="202"/>
    </row>
    <row r="107" spans="1:22" ht="18">
      <c r="A107" s="202"/>
      <c r="B107" s="203"/>
      <c r="C107" s="204"/>
      <c r="D107" s="163" t="s">
        <v>111</v>
      </c>
      <c r="E107" s="205"/>
      <c r="F107" s="206" t="s">
        <v>135</v>
      </c>
      <c r="G107" s="204"/>
      <c r="H107" s="205"/>
      <c r="I107" s="207"/>
      <c r="J107" s="204"/>
      <c r="K107" s="204"/>
      <c r="L107" s="208"/>
      <c r="M107" s="209"/>
      <c r="N107" s="210"/>
      <c r="O107" s="210"/>
      <c r="P107" s="210"/>
      <c r="Q107" s="210"/>
      <c r="R107" s="210"/>
      <c r="S107" s="210"/>
      <c r="T107" s="211"/>
      <c r="U107" s="202"/>
      <c r="V107" s="202"/>
    </row>
    <row r="108" spans="1:22" ht="18">
      <c r="A108" s="202"/>
      <c r="B108" s="203"/>
      <c r="C108" s="204"/>
      <c r="D108" s="163" t="s">
        <v>111</v>
      </c>
      <c r="E108" s="205"/>
      <c r="F108" s="206" t="s">
        <v>136</v>
      </c>
      <c r="G108" s="204"/>
      <c r="H108" s="205"/>
      <c r="I108" s="207"/>
      <c r="J108" s="204"/>
      <c r="K108" s="204"/>
      <c r="L108" s="208"/>
      <c r="M108" s="209"/>
      <c r="N108" s="210"/>
      <c r="O108" s="210"/>
      <c r="P108" s="210"/>
      <c r="Q108" s="210"/>
      <c r="R108" s="210"/>
      <c r="S108" s="210"/>
      <c r="T108" s="211"/>
      <c r="U108" s="202"/>
      <c r="V108" s="202"/>
    </row>
    <row r="109" spans="1:22" ht="18">
      <c r="A109" s="212"/>
      <c r="B109" s="213"/>
      <c r="C109" s="214"/>
      <c r="D109" s="109" t="s">
        <v>111</v>
      </c>
      <c r="E109" s="215"/>
      <c r="F109" s="216" t="s">
        <v>115</v>
      </c>
      <c r="G109" s="214"/>
      <c r="H109" s="217">
        <v>2</v>
      </c>
      <c r="I109" s="218"/>
      <c r="J109" s="214"/>
      <c r="K109" s="214"/>
      <c r="L109" s="219"/>
      <c r="M109" s="220"/>
      <c r="N109" s="221"/>
      <c r="O109" s="221"/>
      <c r="P109" s="221"/>
      <c r="Q109" s="221"/>
      <c r="R109" s="221"/>
      <c r="S109" s="221"/>
      <c r="T109" s="222"/>
      <c r="U109" s="212"/>
      <c r="V109" s="212"/>
    </row>
    <row r="110" spans="1:22" ht="54">
      <c r="A110" s="110"/>
      <c r="B110" s="111"/>
      <c r="C110" s="192" t="s">
        <v>137</v>
      </c>
      <c r="D110" s="192" t="s">
        <v>106</v>
      </c>
      <c r="E110" s="193" t="s">
        <v>138</v>
      </c>
      <c r="F110" s="194" t="s">
        <v>629</v>
      </c>
      <c r="G110" s="195" t="s">
        <v>109</v>
      </c>
      <c r="H110" s="196">
        <v>1</v>
      </c>
      <c r="I110" s="197"/>
      <c r="J110" s="198">
        <f>ROUND(I110*H110,2)</f>
        <v>0</v>
      </c>
      <c r="K110" s="194" t="s">
        <v>110</v>
      </c>
      <c r="L110" s="160"/>
      <c r="M110" s="199"/>
      <c r="N110" s="200" t="s">
        <v>34</v>
      </c>
      <c r="O110" s="112"/>
      <c r="P110" s="78">
        <f>O110*H110</f>
        <v>0</v>
      </c>
      <c r="Q110" s="78">
        <v>0</v>
      </c>
      <c r="R110" s="78">
        <f>Q110*H110</f>
        <v>0</v>
      </c>
      <c r="S110" s="78">
        <v>0</v>
      </c>
      <c r="T110" s="201">
        <f>S110*H110</f>
        <v>0</v>
      </c>
      <c r="U110" s="110"/>
      <c r="V110" s="110"/>
    </row>
    <row r="111" spans="1:22" ht="18">
      <c r="A111" s="202"/>
      <c r="B111" s="203"/>
      <c r="C111" s="204"/>
      <c r="D111" s="163" t="s">
        <v>111</v>
      </c>
      <c r="E111" s="205"/>
      <c r="F111" s="206" t="s">
        <v>139</v>
      </c>
      <c r="G111" s="204"/>
      <c r="H111" s="205"/>
      <c r="I111" s="207"/>
      <c r="J111" s="204"/>
      <c r="K111" s="204"/>
      <c r="L111" s="208"/>
      <c r="M111" s="209"/>
      <c r="N111" s="210"/>
      <c r="O111" s="210"/>
      <c r="P111" s="210"/>
      <c r="Q111" s="210"/>
      <c r="R111" s="210"/>
      <c r="S111" s="210"/>
      <c r="T111" s="211"/>
      <c r="U111" s="202"/>
      <c r="V111" s="202"/>
    </row>
    <row r="112" spans="1:22" ht="18">
      <c r="A112" s="202"/>
      <c r="B112" s="203"/>
      <c r="C112" s="204"/>
      <c r="D112" s="163" t="s">
        <v>111</v>
      </c>
      <c r="E112" s="205"/>
      <c r="F112" s="309" t="s">
        <v>630</v>
      </c>
      <c r="G112" s="204"/>
      <c r="H112" s="205"/>
      <c r="I112" s="207"/>
      <c r="J112" s="204"/>
      <c r="K112" s="204"/>
      <c r="L112" s="208"/>
      <c r="M112" s="209"/>
      <c r="N112" s="210"/>
      <c r="O112" s="210"/>
      <c r="P112" s="210"/>
      <c r="Q112" s="210"/>
      <c r="R112" s="210"/>
      <c r="S112" s="210"/>
      <c r="T112" s="211"/>
      <c r="U112" s="202"/>
      <c r="V112" s="202"/>
    </row>
    <row r="113" spans="1:22" ht="18">
      <c r="A113" s="202"/>
      <c r="B113" s="203"/>
      <c r="C113" s="204"/>
      <c r="D113" s="163" t="s">
        <v>111</v>
      </c>
      <c r="E113" s="205"/>
      <c r="F113" s="206" t="s">
        <v>140</v>
      </c>
      <c r="G113" s="204"/>
      <c r="H113" s="205"/>
      <c r="I113" s="207"/>
      <c r="J113" s="204"/>
      <c r="K113" s="204"/>
      <c r="L113" s="208"/>
      <c r="M113" s="209"/>
      <c r="N113" s="210"/>
      <c r="O113" s="210"/>
      <c r="P113" s="210"/>
      <c r="Q113" s="210"/>
      <c r="R113" s="210"/>
      <c r="S113" s="210"/>
      <c r="T113" s="211"/>
      <c r="U113" s="202"/>
      <c r="V113" s="202"/>
    </row>
    <row r="114" spans="1:22" ht="18">
      <c r="A114" s="202"/>
      <c r="B114" s="203"/>
      <c r="C114" s="204"/>
      <c r="D114" s="163" t="s">
        <v>111</v>
      </c>
      <c r="E114" s="205"/>
      <c r="F114" s="310" t="s">
        <v>141</v>
      </c>
      <c r="G114" s="204"/>
      <c r="H114" s="205"/>
      <c r="I114" s="207"/>
      <c r="J114" s="204"/>
      <c r="K114" s="204"/>
      <c r="L114" s="208"/>
      <c r="M114" s="209"/>
      <c r="N114" s="210"/>
      <c r="O114" s="210"/>
      <c r="P114" s="210"/>
      <c r="Q114" s="210"/>
      <c r="R114" s="210"/>
      <c r="S114" s="210"/>
      <c r="T114" s="211"/>
      <c r="U114" s="202"/>
      <c r="V114" s="202"/>
    </row>
    <row r="115" spans="1:22" ht="18">
      <c r="A115" s="212"/>
      <c r="B115" s="213"/>
      <c r="C115" s="214"/>
      <c r="D115" s="109" t="s">
        <v>111</v>
      </c>
      <c r="E115" s="215"/>
      <c r="F115" s="216" t="s">
        <v>105</v>
      </c>
      <c r="G115" s="214"/>
      <c r="H115" s="217">
        <v>1</v>
      </c>
      <c r="I115" s="218"/>
      <c r="J115" s="214"/>
      <c r="K115" s="214"/>
      <c r="L115" s="219"/>
      <c r="M115" s="220"/>
      <c r="N115" s="221"/>
      <c r="O115" s="221"/>
      <c r="P115" s="221"/>
      <c r="Q115" s="221"/>
      <c r="R115" s="221"/>
      <c r="S115" s="221"/>
      <c r="T115" s="222"/>
      <c r="U115" s="212"/>
      <c r="V115" s="212"/>
    </row>
    <row r="116" spans="1:22" ht="90">
      <c r="A116" s="110"/>
      <c r="B116" s="111"/>
      <c r="C116" s="192" t="s">
        <v>142</v>
      </c>
      <c r="D116" s="192" t="s">
        <v>106</v>
      </c>
      <c r="E116" s="193" t="s">
        <v>143</v>
      </c>
      <c r="F116" s="194" t="s">
        <v>144</v>
      </c>
      <c r="G116" s="195" t="s">
        <v>109</v>
      </c>
      <c r="H116" s="196">
        <v>1</v>
      </c>
      <c r="I116" s="197"/>
      <c r="J116" s="198">
        <f>ROUND(I116*H116,2)</f>
        <v>0</v>
      </c>
      <c r="K116" s="194" t="s">
        <v>110</v>
      </c>
      <c r="L116" s="160"/>
      <c r="M116" s="199"/>
      <c r="N116" s="200" t="s">
        <v>34</v>
      </c>
      <c r="O116" s="112"/>
      <c r="P116" s="78">
        <f>O116*H116</f>
        <v>0</v>
      </c>
      <c r="Q116" s="78">
        <v>0</v>
      </c>
      <c r="R116" s="78">
        <f>Q116*H116</f>
        <v>0</v>
      </c>
      <c r="S116" s="78">
        <v>0</v>
      </c>
      <c r="T116" s="201">
        <f>S116*H116</f>
        <v>0</v>
      </c>
      <c r="U116" s="110"/>
      <c r="V116" s="110"/>
    </row>
    <row r="117" spans="1:22" ht="54">
      <c r="A117" s="202"/>
      <c r="B117" s="203"/>
      <c r="C117" s="204"/>
      <c r="D117" s="163" t="s">
        <v>111</v>
      </c>
      <c r="E117" s="205"/>
      <c r="F117" s="206" t="s">
        <v>145</v>
      </c>
      <c r="G117" s="204"/>
      <c r="H117" s="205"/>
      <c r="I117" s="207"/>
      <c r="J117" s="204"/>
      <c r="K117" s="204"/>
      <c r="L117" s="208"/>
      <c r="M117" s="209"/>
      <c r="N117" s="210"/>
      <c r="O117" s="210"/>
      <c r="P117" s="210"/>
      <c r="Q117" s="210"/>
      <c r="R117" s="210"/>
      <c r="S117" s="210"/>
      <c r="T117" s="211"/>
      <c r="U117" s="202"/>
      <c r="V117" s="202"/>
    </row>
    <row r="118" spans="1:22" ht="18">
      <c r="A118" s="202"/>
      <c r="B118" s="203"/>
      <c r="C118" s="204"/>
      <c r="D118" s="163" t="s">
        <v>111</v>
      </c>
      <c r="E118" s="205"/>
      <c r="F118" s="206" t="s">
        <v>146</v>
      </c>
      <c r="G118" s="204"/>
      <c r="H118" s="205"/>
      <c r="I118" s="207"/>
      <c r="J118" s="204"/>
      <c r="K118" s="204"/>
      <c r="L118" s="208"/>
      <c r="M118" s="209"/>
      <c r="N118" s="210"/>
      <c r="O118" s="210"/>
      <c r="P118" s="210"/>
      <c r="Q118" s="210"/>
      <c r="R118" s="210"/>
      <c r="S118" s="210"/>
      <c r="T118" s="211"/>
      <c r="U118" s="202"/>
      <c r="V118" s="202"/>
    </row>
    <row r="119" spans="1:22" ht="18">
      <c r="A119" s="202"/>
      <c r="B119" s="203"/>
      <c r="C119" s="204"/>
      <c r="D119" s="163" t="s">
        <v>111</v>
      </c>
      <c r="E119" s="205"/>
      <c r="F119" s="206" t="s">
        <v>129</v>
      </c>
      <c r="G119" s="204"/>
      <c r="H119" s="205"/>
      <c r="I119" s="207"/>
      <c r="J119" s="204"/>
      <c r="K119" s="204"/>
      <c r="L119" s="208"/>
      <c r="M119" s="209"/>
      <c r="N119" s="210"/>
      <c r="O119" s="210"/>
      <c r="P119" s="210"/>
      <c r="Q119" s="210"/>
      <c r="R119" s="210"/>
      <c r="S119" s="210"/>
      <c r="T119" s="211"/>
      <c r="U119" s="202"/>
      <c r="V119" s="202"/>
    </row>
    <row r="120" spans="1:22" ht="18">
      <c r="A120" s="202"/>
      <c r="B120" s="203"/>
      <c r="C120" s="204"/>
      <c r="D120" s="163" t="s">
        <v>111</v>
      </c>
      <c r="E120" s="205"/>
      <c r="F120" s="206" t="s">
        <v>147</v>
      </c>
      <c r="G120" s="204"/>
      <c r="H120" s="205"/>
      <c r="I120" s="207"/>
      <c r="J120" s="204"/>
      <c r="K120" s="204"/>
      <c r="L120" s="208"/>
      <c r="M120" s="209"/>
      <c r="N120" s="210"/>
      <c r="O120" s="210"/>
      <c r="P120" s="210"/>
      <c r="Q120" s="210"/>
      <c r="R120" s="210"/>
      <c r="S120" s="210"/>
      <c r="T120" s="211"/>
      <c r="U120" s="202"/>
      <c r="V120" s="202"/>
    </row>
    <row r="121" spans="1:22" ht="18">
      <c r="A121" s="212"/>
      <c r="B121" s="213"/>
      <c r="C121" s="214"/>
      <c r="D121" s="109" t="s">
        <v>111</v>
      </c>
      <c r="E121" s="215"/>
      <c r="F121" s="216" t="s">
        <v>105</v>
      </c>
      <c r="G121" s="214"/>
      <c r="H121" s="217">
        <v>1</v>
      </c>
      <c r="I121" s="218"/>
      <c r="J121" s="214"/>
      <c r="K121" s="214"/>
      <c r="L121" s="219"/>
      <c r="M121" s="220"/>
      <c r="N121" s="221"/>
      <c r="O121" s="221"/>
      <c r="P121" s="221"/>
      <c r="Q121" s="221"/>
      <c r="R121" s="221"/>
      <c r="S121" s="221"/>
      <c r="T121" s="222"/>
      <c r="U121" s="212"/>
      <c r="V121" s="212"/>
    </row>
    <row r="122" spans="1:22" ht="54">
      <c r="A122" s="110"/>
      <c r="B122" s="111"/>
      <c r="C122" s="192" t="s">
        <v>148</v>
      </c>
      <c r="D122" s="192" t="s">
        <v>106</v>
      </c>
      <c r="E122" s="193" t="s">
        <v>149</v>
      </c>
      <c r="F122" s="194" t="s">
        <v>150</v>
      </c>
      <c r="G122" s="195" t="s">
        <v>109</v>
      </c>
      <c r="H122" s="196">
        <v>2</v>
      </c>
      <c r="I122" s="197"/>
      <c r="J122" s="198">
        <f>ROUND(I122*H122,2)</f>
        <v>0</v>
      </c>
      <c r="K122" s="194" t="s">
        <v>110</v>
      </c>
      <c r="L122" s="160"/>
      <c r="M122" s="199"/>
      <c r="N122" s="200" t="s">
        <v>34</v>
      </c>
      <c r="O122" s="112"/>
      <c r="P122" s="78">
        <f>O122*H122</f>
        <v>0</v>
      </c>
      <c r="Q122" s="78">
        <v>0</v>
      </c>
      <c r="R122" s="78">
        <f>Q122*H122</f>
        <v>0</v>
      </c>
      <c r="S122" s="78">
        <v>0</v>
      </c>
      <c r="T122" s="201">
        <f>S122*H122</f>
        <v>0</v>
      </c>
      <c r="U122" s="110"/>
      <c r="V122" s="110"/>
    </row>
    <row r="123" spans="1:22" ht="36">
      <c r="A123" s="202"/>
      <c r="B123" s="203"/>
      <c r="C123" s="204"/>
      <c r="D123" s="163" t="s">
        <v>111</v>
      </c>
      <c r="E123" s="205"/>
      <c r="F123" s="206" t="s">
        <v>151</v>
      </c>
      <c r="G123" s="204"/>
      <c r="H123" s="205"/>
      <c r="I123" s="207"/>
      <c r="J123" s="204"/>
      <c r="K123" s="204"/>
      <c r="L123" s="208"/>
      <c r="M123" s="209"/>
      <c r="N123" s="210"/>
      <c r="O123" s="210"/>
      <c r="P123" s="210"/>
      <c r="Q123" s="210"/>
      <c r="R123" s="210"/>
      <c r="S123" s="210"/>
      <c r="T123" s="211"/>
      <c r="U123" s="202"/>
      <c r="V123" s="202"/>
    </row>
    <row r="124" spans="1:22" ht="18">
      <c r="A124" s="202"/>
      <c r="B124" s="203"/>
      <c r="C124" s="204"/>
      <c r="D124" s="163" t="s">
        <v>111</v>
      </c>
      <c r="E124" s="205"/>
      <c r="F124" s="206" t="s">
        <v>152</v>
      </c>
      <c r="G124" s="204"/>
      <c r="H124" s="205"/>
      <c r="I124" s="207"/>
      <c r="J124" s="204"/>
      <c r="K124" s="204"/>
      <c r="L124" s="208"/>
      <c r="M124" s="209"/>
      <c r="N124" s="210"/>
      <c r="O124" s="210"/>
      <c r="P124" s="210"/>
      <c r="Q124" s="210"/>
      <c r="R124" s="210"/>
      <c r="S124" s="210"/>
      <c r="T124" s="211"/>
      <c r="U124" s="202"/>
      <c r="V124" s="202"/>
    </row>
    <row r="125" spans="1:22" ht="18">
      <c r="A125" s="202"/>
      <c r="B125" s="203"/>
      <c r="C125" s="204"/>
      <c r="D125" s="163" t="s">
        <v>111</v>
      </c>
      <c r="E125" s="205"/>
      <c r="F125" s="206" t="s">
        <v>153</v>
      </c>
      <c r="G125" s="204"/>
      <c r="H125" s="205"/>
      <c r="I125" s="207"/>
      <c r="J125" s="204"/>
      <c r="K125" s="204"/>
      <c r="L125" s="208"/>
      <c r="M125" s="209"/>
      <c r="N125" s="210"/>
      <c r="O125" s="210"/>
      <c r="P125" s="210"/>
      <c r="Q125" s="210"/>
      <c r="R125" s="210"/>
      <c r="S125" s="210"/>
      <c r="T125" s="211"/>
      <c r="U125" s="202"/>
      <c r="V125" s="202"/>
    </row>
    <row r="126" spans="1:22" ht="18">
      <c r="A126" s="212"/>
      <c r="B126" s="213"/>
      <c r="C126" s="214"/>
      <c r="D126" s="109" t="s">
        <v>111</v>
      </c>
      <c r="E126" s="215"/>
      <c r="F126" s="216" t="s">
        <v>115</v>
      </c>
      <c r="G126" s="214"/>
      <c r="H126" s="217">
        <v>2</v>
      </c>
      <c r="I126" s="218"/>
      <c r="J126" s="214"/>
      <c r="K126" s="214"/>
      <c r="L126" s="219"/>
      <c r="M126" s="220"/>
      <c r="N126" s="221"/>
      <c r="O126" s="221"/>
      <c r="P126" s="221"/>
      <c r="Q126" s="221"/>
      <c r="R126" s="221"/>
      <c r="S126" s="221"/>
      <c r="T126" s="222"/>
      <c r="U126" s="212"/>
      <c r="V126" s="212"/>
    </row>
    <row r="127" spans="1:22" ht="18">
      <c r="A127" s="110"/>
      <c r="B127" s="111"/>
      <c r="C127" s="192" t="s">
        <v>154</v>
      </c>
      <c r="D127" s="192" t="s">
        <v>106</v>
      </c>
      <c r="E127" s="193" t="s">
        <v>155</v>
      </c>
      <c r="F127" s="194" t="s">
        <v>156</v>
      </c>
      <c r="G127" s="195" t="s">
        <v>109</v>
      </c>
      <c r="H127" s="196">
        <v>1</v>
      </c>
      <c r="I127" s="197"/>
      <c r="J127" s="198">
        <f>ROUND(I127*H127,2)</f>
        <v>0</v>
      </c>
      <c r="K127" s="194" t="s">
        <v>110</v>
      </c>
      <c r="L127" s="160"/>
      <c r="M127" s="199"/>
      <c r="N127" s="200" t="s">
        <v>34</v>
      </c>
      <c r="O127" s="112"/>
      <c r="P127" s="78">
        <f>O127*H127</f>
        <v>0</v>
      </c>
      <c r="Q127" s="78">
        <v>0</v>
      </c>
      <c r="R127" s="78">
        <f>Q127*H127</f>
        <v>0</v>
      </c>
      <c r="S127" s="78">
        <v>0</v>
      </c>
      <c r="T127" s="201">
        <f>S127*H127</f>
        <v>0</v>
      </c>
      <c r="U127" s="110"/>
      <c r="V127" s="110"/>
    </row>
    <row r="128" spans="1:22" ht="18">
      <c r="A128" s="202"/>
      <c r="B128" s="203"/>
      <c r="C128" s="204"/>
      <c r="D128" s="163" t="s">
        <v>111</v>
      </c>
      <c r="E128" s="205"/>
      <c r="F128" s="206" t="s">
        <v>157</v>
      </c>
      <c r="G128" s="204"/>
      <c r="H128" s="205"/>
      <c r="I128" s="207"/>
      <c r="J128" s="204"/>
      <c r="K128" s="204"/>
      <c r="L128" s="208"/>
      <c r="M128" s="209"/>
      <c r="N128" s="210"/>
      <c r="O128" s="210"/>
      <c r="P128" s="210"/>
      <c r="Q128" s="210"/>
      <c r="R128" s="210"/>
      <c r="S128" s="210"/>
      <c r="T128" s="211"/>
      <c r="U128" s="202"/>
      <c r="V128" s="202"/>
    </row>
    <row r="129" spans="1:22" ht="18">
      <c r="A129" s="202"/>
      <c r="B129" s="203"/>
      <c r="C129" s="204"/>
      <c r="D129" s="163"/>
      <c r="E129" s="205"/>
      <c r="F129" s="206" t="s">
        <v>158</v>
      </c>
      <c r="G129" s="204"/>
      <c r="H129" s="205"/>
      <c r="I129" s="207"/>
      <c r="J129" s="204"/>
      <c r="K129" s="204"/>
      <c r="L129" s="208"/>
      <c r="M129" s="209"/>
      <c r="N129" s="210"/>
      <c r="O129" s="210"/>
      <c r="P129" s="210"/>
      <c r="Q129" s="210"/>
      <c r="R129" s="210"/>
      <c r="S129" s="210"/>
      <c r="T129" s="211"/>
      <c r="U129" s="202"/>
      <c r="V129" s="202"/>
    </row>
    <row r="130" spans="1:22" ht="18">
      <c r="A130" s="212"/>
      <c r="B130" s="213"/>
      <c r="C130" s="214"/>
      <c r="D130" s="163" t="s">
        <v>111</v>
      </c>
      <c r="E130" s="223"/>
      <c r="F130" s="206" t="s">
        <v>105</v>
      </c>
      <c r="G130" s="214"/>
      <c r="H130" s="225">
        <v>1</v>
      </c>
      <c r="I130" s="218"/>
      <c r="J130" s="214"/>
      <c r="K130" s="214"/>
      <c r="L130" s="219"/>
      <c r="M130" s="220"/>
      <c r="N130" s="221"/>
      <c r="O130" s="221"/>
      <c r="P130" s="221"/>
      <c r="Q130" s="221"/>
      <c r="R130" s="221"/>
      <c r="S130" s="221"/>
      <c r="T130" s="222"/>
      <c r="U130" s="212"/>
      <c r="V130" s="212"/>
    </row>
    <row r="131" spans="1:22" ht="18">
      <c r="A131" s="181"/>
      <c r="B131" s="182"/>
      <c r="C131" s="183"/>
      <c r="D131" s="184" t="s">
        <v>102</v>
      </c>
      <c r="E131" s="184" t="s">
        <v>159</v>
      </c>
      <c r="F131" s="206" t="s">
        <v>160</v>
      </c>
      <c r="G131" s="183"/>
      <c r="H131" s="183"/>
      <c r="I131" s="185"/>
      <c r="J131" s="186">
        <f>BK131</f>
        <v>0</v>
      </c>
      <c r="K131" s="183"/>
      <c r="L131" s="187"/>
      <c r="M131" s="188"/>
      <c r="N131" s="189"/>
      <c r="O131" s="189"/>
      <c r="P131" s="190">
        <f>SUM(P132:P161)</f>
        <v>0</v>
      </c>
      <c r="Q131" s="189"/>
      <c r="R131" s="190">
        <f>SUM(R132:R161)</f>
        <v>0</v>
      </c>
      <c r="S131" s="189"/>
      <c r="T131" s="191">
        <f>SUM(T132:T161)</f>
        <v>0</v>
      </c>
      <c r="U131" s="181"/>
      <c r="V131" s="181"/>
    </row>
    <row r="132" spans="1:22" ht="108">
      <c r="A132" s="110"/>
      <c r="B132" s="111"/>
      <c r="C132" s="192" t="s">
        <v>161</v>
      </c>
      <c r="D132" s="192" t="s">
        <v>106</v>
      </c>
      <c r="E132" s="193" t="s">
        <v>162</v>
      </c>
      <c r="F132" s="194" t="s">
        <v>163</v>
      </c>
      <c r="G132" s="195" t="s">
        <v>109</v>
      </c>
      <c r="H132" s="196">
        <v>1</v>
      </c>
      <c r="I132" s="197"/>
      <c r="J132" s="198">
        <f>ROUND(I132*H132,2)</f>
        <v>0</v>
      </c>
      <c r="K132" s="194" t="s">
        <v>110</v>
      </c>
      <c r="L132" s="160"/>
      <c r="M132" s="199"/>
      <c r="N132" s="200" t="s">
        <v>34</v>
      </c>
      <c r="O132" s="112"/>
      <c r="P132" s="78">
        <f>O132*H132</f>
        <v>0</v>
      </c>
      <c r="Q132" s="78">
        <v>0</v>
      </c>
      <c r="R132" s="78">
        <f>Q132*H132</f>
        <v>0</v>
      </c>
      <c r="S132" s="78">
        <v>0</v>
      </c>
      <c r="T132" s="201">
        <f>S132*H132</f>
        <v>0</v>
      </c>
      <c r="U132" s="110"/>
      <c r="V132" s="110"/>
    </row>
    <row r="133" spans="1:22" ht="54">
      <c r="A133" s="202"/>
      <c r="B133" s="203"/>
      <c r="C133" s="204"/>
      <c r="D133" s="163" t="s">
        <v>111</v>
      </c>
      <c r="E133" s="205"/>
      <c r="F133" s="206" t="s">
        <v>164</v>
      </c>
      <c r="G133" s="204"/>
      <c r="H133" s="205"/>
      <c r="I133" s="207"/>
      <c r="J133" s="204"/>
      <c r="K133" s="204"/>
      <c r="L133" s="208"/>
      <c r="M133" s="209"/>
      <c r="N133" s="210"/>
      <c r="O133" s="210"/>
      <c r="P133" s="210"/>
      <c r="Q133" s="210"/>
      <c r="R133" s="210"/>
      <c r="S133" s="210"/>
      <c r="T133" s="211"/>
      <c r="U133" s="202"/>
      <c r="V133" s="202"/>
    </row>
    <row r="134" spans="1:22" ht="18">
      <c r="A134" s="202"/>
      <c r="B134" s="203"/>
      <c r="C134" s="204"/>
      <c r="D134" s="163" t="s">
        <v>111</v>
      </c>
      <c r="E134" s="205"/>
      <c r="F134" s="206" t="s">
        <v>165</v>
      </c>
      <c r="G134" s="204"/>
      <c r="H134" s="205"/>
      <c r="I134" s="207"/>
      <c r="J134" s="204"/>
      <c r="K134" s="204"/>
      <c r="L134" s="208"/>
      <c r="M134" s="209"/>
      <c r="N134" s="210"/>
      <c r="O134" s="210"/>
      <c r="P134" s="210"/>
      <c r="Q134" s="210"/>
      <c r="R134" s="210"/>
      <c r="S134" s="210"/>
      <c r="T134" s="211"/>
      <c r="U134" s="202"/>
      <c r="V134" s="202"/>
    </row>
    <row r="135" spans="1:22" ht="18">
      <c r="A135" s="202"/>
      <c r="B135" s="203"/>
      <c r="C135" s="204"/>
      <c r="D135" s="163" t="s">
        <v>111</v>
      </c>
      <c r="E135" s="205"/>
      <c r="F135" s="206" t="s">
        <v>129</v>
      </c>
      <c r="G135" s="204"/>
      <c r="H135" s="205"/>
      <c r="I135" s="207"/>
      <c r="J135" s="204"/>
      <c r="K135" s="204"/>
      <c r="L135" s="208"/>
      <c r="M135" s="209"/>
      <c r="N135" s="210"/>
      <c r="O135" s="210"/>
      <c r="P135" s="210"/>
      <c r="Q135" s="210"/>
      <c r="R135" s="210"/>
      <c r="S135" s="210"/>
      <c r="T135" s="211"/>
      <c r="U135" s="202"/>
      <c r="V135" s="202"/>
    </row>
    <row r="136" spans="1:22" ht="18">
      <c r="A136" s="202"/>
      <c r="B136" s="203"/>
      <c r="C136" s="204"/>
      <c r="D136" s="163" t="s">
        <v>111</v>
      </c>
      <c r="E136" s="205"/>
      <c r="F136" s="206" t="s">
        <v>147</v>
      </c>
      <c r="G136" s="204"/>
      <c r="H136" s="205"/>
      <c r="I136" s="207"/>
      <c r="J136" s="204"/>
      <c r="K136" s="204"/>
      <c r="L136" s="208"/>
      <c r="M136" s="209"/>
      <c r="N136" s="210"/>
      <c r="O136" s="210"/>
      <c r="P136" s="210"/>
      <c r="Q136" s="210"/>
      <c r="R136" s="210"/>
      <c r="S136" s="210"/>
      <c r="T136" s="211"/>
      <c r="U136" s="202"/>
      <c r="V136" s="202"/>
    </row>
    <row r="137" spans="1:22" ht="18">
      <c r="A137" s="212"/>
      <c r="B137" s="213"/>
      <c r="C137" s="214"/>
      <c r="D137" s="109" t="s">
        <v>111</v>
      </c>
      <c r="E137" s="215"/>
      <c r="F137" s="216" t="s">
        <v>105</v>
      </c>
      <c r="G137" s="214"/>
      <c r="H137" s="217">
        <v>1</v>
      </c>
      <c r="I137" s="218"/>
      <c r="J137" s="214"/>
      <c r="K137" s="214"/>
      <c r="L137" s="219"/>
      <c r="M137" s="220"/>
      <c r="N137" s="221"/>
      <c r="O137" s="221"/>
      <c r="P137" s="221"/>
      <c r="Q137" s="221"/>
      <c r="R137" s="221"/>
      <c r="S137" s="221"/>
      <c r="T137" s="222"/>
      <c r="U137" s="212"/>
      <c r="V137" s="212"/>
    </row>
    <row r="138" spans="1:22" ht="18">
      <c r="A138" s="110"/>
      <c r="B138" s="111"/>
      <c r="C138" s="192" t="s">
        <v>166</v>
      </c>
      <c r="D138" s="192" t="s">
        <v>106</v>
      </c>
      <c r="E138" s="193" t="s">
        <v>167</v>
      </c>
      <c r="F138" s="194" t="s">
        <v>123</v>
      </c>
      <c r="G138" s="195" t="s">
        <v>109</v>
      </c>
      <c r="H138" s="196">
        <v>2</v>
      </c>
      <c r="I138" s="197"/>
      <c r="J138" s="198">
        <f>ROUND(I138*H138,2)</f>
        <v>0</v>
      </c>
      <c r="K138" s="194" t="s">
        <v>110</v>
      </c>
      <c r="L138" s="160"/>
      <c r="M138" s="199"/>
      <c r="N138" s="200" t="s">
        <v>34</v>
      </c>
      <c r="O138" s="112"/>
      <c r="P138" s="78">
        <f>O138*H138</f>
        <v>0</v>
      </c>
      <c r="Q138" s="78">
        <v>0</v>
      </c>
      <c r="R138" s="78">
        <f>Q138*H138</f>
        <v>0</v>
      </c>
      <c r="S138" s="78">
        <v>0</v>
      </c>
      <c r="T138" s="201">
        <f>S138*H138</f>
        <v>0</v>
      </c>
      <c r="U138" s="110"/>
      <c r="V138" s="110"/>
    </row>
    <row r="139" spans="1:22" ht="18">
      <c r="A139" s="202"/>
      <c r="B139" s="203"/>
      <c r="C139" s="204"/>
      <c r="D139" s="163" t="s">
        <v>111</v>
      </c>
      <c r="E139" s="205"/>
      <c r="F139" s="206" t="s">
        <v>124</v>
      </c>
      <c r="G139" s="204"/>
      <c r="H139" s="205"/>
      <c r="I139" s="207"/>
      <c r="J139" s="204"/>
      <c r="K139" s="204"/>
      <c r="L139" s="208"/>
      <c r="M139" s="209"/>
      <c r="N139" s="210"/>
      <c r="O139" s="210"/>
      <c r="P139" s="210"/>
      <c r="Q139" s="210"/>
      <c r="R139" s="210"/>
      <c r="S139" s="210"/>
      <c r="T139" s="211"/>
      <c r="U139" s="202"/>
      <c r="V139" s="202"/>
    </row>
    <row r="140" spans="1:22" ht="18">
      <c r="A140" s="212"/>
      <c r="B140" s="213"/>
      <c r="C140" s="214"/>
      <c r="D140" s="109" t="s">
        <v>111</v>
      </c>
      <c r="E140" s="215"/>
      <c r="F140" s="216" t="s">
        <v>115</v>
      </c>
      <c r="G140" s="214"/>
      <c r="H140" s="217">
        <v>2</v>
      </c>
      <c r="I140" s="218"/>
      <c r="J140" s="214"/>
      <c r="K140" s="214"/>
      <c r="L140" s="219"/>
      <c r="M140" s="220"/>
      <c r="N140" s="221"/>
      <c r="O140" s="221"/>
      <c r="P140" s="221"/>
      <c r="Q140" s="221"/>
      <c r="R140" s="221"/>
      <c r="S140" s="221"/>
      <c r="T140" s="222"/>
      <c r="U140" s="212"/>
      <c r="V140" s="212"/>
    </row>
    <row r="141" spans="1:22" ht="72">
      <c r="A141" s="110"/>
      <c r="B141" s="111"/>
      <c r="C141" s="192" t="s">
        <v>168</v>
      </c>
      <c r="D141" s="192" t="s">
        <v>106</v>
      </c>
      <c r="E141" s="193" t="s">
        <v>169</v>
      </c>
      <c r="F141" s="194" t="s">
        <v>170</v>
      </c>
      <c r="G141" s="195" t="s">
        <v>109</v>
      </c>
      <c r="H141" s="196">
        <v>1</v>
      </c>
      <c r="I141" s="197"/>
      <c r="J141" s="198">
        <f>ROUND(I141*H141,2)</f>
        <v>0</v>
      </c>
      <c r="K141" s="194" t="s">
        <v>110</v>
      </c>
      <c r="L141" s="160"/>
      <c r="M141" s="199"/>
      <c r="N141" s="200" t="s">
        <v>34</v>
      </c>
      <c r="O141" s="112"/>
      <c r="P141" s="78">
        <f>O141*H141</f>
        <v>0</v>
      </c>
      <c r="Q141" s="78">
        <v>0</v>
      </c>
      <c r="R141" s="78">
        <f>Q141*H141</f>
        <v>0</v>
      </c>
      <c r="S141" s="78">
        <v>0</v>
      </c>
      <c r="T141" s="201">
        <f>S141*H141</f>
        <v>0</v>
      </c>
      <c r="U141" s="110"/>
      <c r="V141" s="110"/>
    </row>
    <row r="142" spans="1:22" ht="36">
      <c r="A142" s="202"/>
      <c r="B142" s="203"/>
      <c r="C142" s="204"/>
      <c r="D142" s="163" t="s">
        <v>111</v>
      </c>
      <c r="E142" s="205"/>
      <c r="F142" s="206" t="s">
        <v>171</v>
      </c>
      <c r="G142" s="204"/>
      <c r="H142" s="205"/>
      <c r="I142" s="207"/>
      <c r="J142" s="204"/>
      <c r="K142" s="204"/>
      <c r="L142" s="208"/>
      <c r="M142" s="209"/>
      <c r="N142" s="210"/>
      <c r="O142" s="210"/>
      <c r="P142" s="210"/>
      <c r="Q142" s="210"/>
      <c r="R142" s="210"/>
      <c r="S142" s="210"/>
      <c r="T142" s="211"/>
      <c r="U142" s="202"/>
      <c r="V142" s="202"/>
    </row>
    <row r="143" spans="1:22" ht="18">
      <c r="A143" s="202"/>
      <c r="B143" s="203"/>
      <c r="C143" s="204"/>
      <c r="D143" s="163" t="s">
        <v>111</v>
      </c>
      <c r="E143" s="205"/>
      <c r="F143" s="206" t="s">
        <v>129</v>
      </c>
      <c r="G143" s="204"/>
      <c r="H143" s="205"/>
      <c r="I143" s="207"/>
      <c r="J143" s="204"/>
      <c r="K143" s="204"/>
      <c r="L143" s="208"/>
      <c r="M143" s="209"/>
      <c r="N143" s="210"/>
      <c r="O143" s="210"/>
      <c r="P143" s="210"/>
      <c r="Q143" s="210"/>
      <c r="R143" s="210"/>
      <c r="S143" s="210"/>
      <c r="T143" s="211"/>
      <c r="U143" s="202"/>
      <c r="V143" s="202"/>
    </row>
    <row r="144" spans="1:22" ht="18">
      <c r="A144" s="202"/>
      <c r="B144" s="203"/>
      <c r="C144" s="204"/>
      <c r="D144" s="163" t="s">
        <v>111</v>
      </c>
      <c r="E144" s="205"/>
      <c r="F144" s="206" t="s">
        <v>172</v>
      </c>
      <c r="G144" s="204"/>
      <c r="H144" s="205"/>
      <c r="I144" s="207"/>
      <c r="J144" s="204"/>
      <c r="K144" s="204"/>
      <c r="L144" s="208"/>
      <c r="M144" s="209"/>
      <c r="N144" s="210"/>
      <c r="O144" s="210"/>
      <c r="P144" s="210"/>
      <c r="Q144" s="210"/>
      <c r="R144" s="210"/>
      <c r="S144" s="210"/>
      <c r="T144" s="211"/>
      <c r="U144" s="202"/>
      <c r="V144" s="202"/>
    </row>
    <row r="145" spans="1:22" ht="18">
      <c r="A145" s="212"/>
      <c r="B145" s="213"/>
      <c r="C145" s="214"/>
      <c r="D145" s="109" t="s">
        <v>111</v>
      </c>
      <c r="E145" s="215"/>
      <c r="F145" s="216" t="s">
        <v>105</v>
      </c>
      <c r="G145" s="214"/>
      <c r="H145" s="217">
        <v>1</v>
      </c>
      <c r="I145" s="218"/>
      <c r="J145" s="214"/>
      <c r="K145" s="214"/>
      <c r="L145" s="219"/>
      <c r="M145" s="220"/>
      <c r="N145" s="221"/>
      <c r="O145" s="221"/>
      <c r="P145" s="221"/>
      <c r="Q145" s="221"/>
      <c r="R145" s="221"/>
      <c r="S145" s="221"/>
      <c r="T145" s="222"/>
      <c r="U145" s="212"/>
      <c r="V145" s="212"/>
    </row>
    <row r="146" spans="1:22" ht="36">
      <c r="A146" s="110"/>
      <c r="B146" s="111"/>
      <c r="C146" s="192" t="s">
        <v>173</v>
      </c>
      <c r="D146" s="192" t="s">
        <v>106</v>
      </c>
      <c r="E146" s="193" t="s">
        <v>174</v>
      </c>
      <c r="F146" s="194" t="s">
        <v>175</v>
      </c>
      <c r="G146" s="195" t="s">
        <v>109</v>
      </c>
      <c r="H146" s="196">
        <v>2</v>
      </c>
      <c r="I146" s="197"/>
      <c r="J146" s="198">
        <f>ROUND(I146*H146,2)</f>
        <v>0</v>
      </c>
      <c r="K146" s="194" t="s">
        <v>110</v>
      </c>
      <c r="L146" s="160"/>
      <c r="M146" s="199"/>
      <c r="N146" s="200" t="s">
        <v>34</v>
      </c>
      <c r="O146" s="112"/>
      <c r="P146" s="78">
        <f>O146*H146</f>
        <v>0</v>
      </c>
      <c r="Q146" s="78">
        <v>0</v>
      </c>
      <c r="R146" s="78">
        <f>Q146*H146</f>
        <v>0</v>
      </c>
      <c r="S146" s="78">
        <v>0</v>
      </c>
      <c r="T146" s="201">
        <f>S146*H146</f>
        <v>0</v>
      </c>
      <c r="U146" s="110"/>
      <c r="V146" s="110"/>
    </row>
    <row r="147" spans="1:22" ht="18">
      <c r="A147" s="202"/>
      <c r="B147" s="203"/>
      <c r="C147" s="204"/>
      <c r="D147" s="163" t="s">
        <v>111</v>
      </c>
      <c r="E147" s="205"/>
      <c r="F147" s="206" t="s">
        <v>176</v>
      </c>
      <c r="G147" s="204"/>
      <c r="H147" s="205"/>
      <c r="I147" s="207"/>
      <c r="J147" s="204"/>
      <c r="K147" s="204"/>
      <c r="L147" s="208"/>
      <c r="M147" s="209"/>
      <c r="N147" s="210"/>
      <c r="O147" s="210"/>
      <c r="P147" s="210"/>
      <c r="Q147" s="210"/>
      <c r="R147" s="210"/>
      <c r="S147" s="210"/>
      <c r="T147" s="211"/>
      <c r="U147" s="202"/>
      <c r="V147" s="202"/>
    </row>
    <row r="148" spans="1:22" ht="18">
      <c r="A148" s="202"/>
      <c r="B148" s="203"/>
      <c r="C148" s="204"/>
      <c r="D148" s="163" t="s">
        <v>111</v>
      </c>
      <c r="E148" s="205"/>
      <c r="F148" s="206" t="s">
        <v>135</v>
      </c>
      <c r="G148" s="204"/>
      <c r="H148" s="205"/>
      <c r="I148" s="207"/>
      <c r="J148" s="204"/>
      <c r="K148" s="204"/>
      <c r="L148" s="208"/>
      <c r="M148" s="209"/>
      <c r="N148" s="210"/>
      <c r="O148" s="210"/>
      <c r="P148" s="210"/>
      <c r="Q148" s="210"/>
      <c r="R148" s="210"/>
      <c r="S148" s="210"/>
      <c r="T148" s="211"/>
      <c r="U148" s="202"/>
      <c r="V148" s="202"/>
    </row>
    <row r="149" spans="1:22" ht="18">
      <c r="A149" s="202"/>
      <c r="B149" s="203"/>
      <c r="C149" s="204"/>
      <c r="D149" s="163" t="s">
        <v>111</v>
      </c>
      <c r="E149" s="205"/>
      <c r="F149" s="206" t="s">
        <v>136</v>
      </c>
      <c r="G149" s="204"/>
      <c r="H149" s="205"/>
      <c r="I149" s="207"/>
      <c r="J149" s="204"/>
      <c r="K149" s="204"/>
      <c r="L149" s="208"/>
      <c r="M149" s="209"/>
      <c r="N149" s="210"/>
      <c r="O149" s="210"/>
      <c r="P149" s="210"/>
      <c r="Q149" s="210"/>
      <c r="R149" s="210"/>
      <c r="S149" s="210"/>
      <c r="T149" s="211"/>
      <c r="U149" s="202"/>
      <c r="V149" s="202"/>
    </row>
    <row r="150" spans="1:22" ht="18">
      <c r="A150" s="212"/>
      <c r="B150" s="213"/>
      <c r="C150" s="214"/>
      <c r="D150" s="109" t="s">
        <v>111</v>
      </c>
      <c r="E150" s="215"/>
      <c r="F150" s="216" t="s">
        <v>115</v>
      </c>
      <c r="G150" s="214"/>
      <c r="H150" s="217">
        <v>2</v>
      </c>
      <c r="I150" s="218"/>
      <c r="J150" s="214"/>
      <c r="K150" s="214"/>
      <c r="L150" s="219"/>
      <c r="M150" s="220"/>
      <c r="N150" s="221"/>
      <c r="O150" s="221"/>
      <c r="P150" s="221"/>
      <c r="Q150" s="221"/>
      <c r="R150" s="221"/>
      <c r="S150" s="221"/>
      <c r="T150" s="222"/>
      <c r="U150" s="212"/>
      <c r="V150" s="212"/>
    </row>
    <row r="151" spans="1:22" ht="54">
      <c r="A151" s="110"/>
      <c r="B151" s="111"/>
      <c r="C151" s="192" t="s">
        <v>177</v>
      </c>
      <c r="D151" s="192" t="s">
        <v>106</v>
      </c>
      <c r="E151" s="193" t="s">
        <v>178</v>
      </c>
      <c r="F151" s="194" t="s">
        <v>179</v>
      </c>
      <c r="G151" s="195" t="s">
        <v>109</v>
      </c>
      <c r="H151" s="196">
        <v>2</v>
      </c>
      <c r="I151" s="197"/>
      <c r="J151" s="198">
        <f>ROUND(I151*H151,2)</f>
        <v>0</v>
      </c>
      <c r="K151" s="194" t="s">
        <v>110</v>
      </c>
      <c r="L151" s="160"/>
      <c r="M151" s="199"/>
      <c r="N151" s="200" t="s">
        <v>34</v>
      </c>
      <c r="O151" s="112"/>
      <c r="P151" s="78">
        <f>O151*H151</f>
        <v>0</v>
      </c>
      <c r="Q151" s="78">
        <v>0</v>
      </c>
      <c r="R151" s="78">
        <f>Q151*H151</f>
        <v>0</v>
      </c>
      <c r="S151" s="78">
        <v>0</v>
      </c>
      <c r="T151" s="201">
        <f>S151*H151</f>
        <v>0</v>
      </c>
      <c r="U151" s="110"/>
      <c r="V151" s="110"/>
    </row>
    <row r="152" spans="1:22" ht="36">
      <c r="A152" s="202"/>
      <c r="B152" s="203"/>
      <c r="C152" s="204"/>
      <c r="D152" s="163" t="s">
        <v>111</v>
      </c>
      <c r="E152" s="205"/>
      <c r="F152" s="206" t="s">
        <v>151</v>
      </c>
      <c r="G152" s="204"/>
      <c r="H152" s="205"/>
      <c r="I152" s="207"/>
      <c r="J152" s="204"/>
      <c r="K152" s="204"/>
      <c r="L152" s="208"/>
      <c r="M152" s="209"/>
      <c r="N152" s="210"/>
      <c r="O152" s="210"/>
      <c r="P152" s="210"/>
      <c r="Q152" s="210"/>
      <c r="R152" s="210"/>
      <c r="S152" s="210"/>
      <c r="T152" s="211"/>
      <c r="U152" s="202"/>
      <c r="V152" s="202"/>
    </row>
    <row r="153" spans="1:22" ht="18">
      <c r="A153" s="202"/>
      <c r="B153" s="203"/>
      <c r="C153" s="204"/>
      <c r="D153" s="163" t="s">
        <v>111</v>
      </c>
      <c r="E153" s="205"/>
      <c r="F153" s="206" t="s">
        <v>152</v>
      </c>
      <c r="G153" s="204"/>
      <c r="H153" s="205"/>
      <c r="I153" s="207"/>
      <c r="J153" s="204"/>
      <c r="K153" s="204"/>
      <c r="L153" s="208"/>
      <c r="M153" s="209"/>
      <c r="N153" s="210"/>
      <c r="O153" s="210"/>
      <c r="P153" s="210"/>
      <c r="Q153" s="210"/>
      <c r="R153" s="210"/>
      <c r="S153" s="210"/>
      <c r="T153" s="211"/>
      <c r="U153" s="202"/>
      <c r="V153" s="202"/>
    </row>
    <row r="154" spans="1:22" ht="18">
      <c r="A154" s="202"/>
      <c r="B154" s="203"/>
      <c r="C154" s="204"/>
      <c r="D154" s="163" t="s">
        <v>111</v>
      </c>
      <c r="E154" s="205"/>
      <c r="F154" s="206" t="s">
        <v>153</v>
      </c>
      <c r="G154" s="204"/>
      <c r="H154" s="205"/>
      <c r="I154" s="207"/>
      <c r="J154" s="204"/>
      <c r="K154" s="204"/>
      <c r="L154" s="208"/>
      <c r="M154" s="209"/>
      <c r="N154" s="210"/>
      <c r="O154" s="210"/>
      <c r="P154" s="210"/>
      <c r="Q154" s="210"/>
      <c r="R154" s="210"/>
      <c r="S154" s="210"/>
      <c r="T154" s="211"/>
      <c r="U154" s="202"/>
      <c r="V154" s="202"/>
    </row>
    <row r="155" spans="1:22" ht="18">
      <c r="A155" s="212"/>
      <c r="B155" s="213"/>
      <c r="C155" s="214"/>
      <c r="D155" s="109" t="s">
        <v>111</v>
      </c>
      <c r="E155" s="215"/>
      <c r="F155" s="216" t="s">
        <v>115</v>
      </c>
      <c r="G155" s="214"/>
      <c r="H155" s="217">
        <v>2</v>
      </c>
      <c r="I155" s="218"/>
      <c r="J155" s="214"/>
      <c r="K155" s="214"/>
      <c r="L155" s="219"/>
      <c r="M155" s="220"/>
      <c r="N155" s="221"/>
      <c r="O155" s="221"/>
      <c r="P155" s="221"/>
      <c r="Q155" s="221"/>
      <c r="R155" s="221"/>
      <c r="S155" s="221"/>
      <c r="T155" s="222"/>
      <c r="U155" s="212"/>
      <c r="V155" s="212"/>
    </row>
    <row r="156" spans="1:22" ht="54">
      <c r="A156" s="110"/>
      <c r="B156" s="111"/>
      <c r="C156" s="192" t="s">
        <v>180</v>
      </c>
      <c r="D156" s="192" t="s">
        <v>106</v>
      </c>
      <c r="E156" s="193" t="s">
        <v>181</v>
      </c>
      <c r="F156" s="194" t="s">
        <v>629</v>
      </c>
      <c r="G156" s="195" t="s">
        <v>109</v>
      </c>
      <c r="H156" s="196">
        <v>1</v>
      </c>
      <c r="I156" s="197"/>
      <c r="J156" s="198">
        <f>ROUND(I156*H156,2)</f>
        <v>0</v>
      </c>
      <c r="K156" s="194" t="s">
        <v>110</v>
      </c>
      <c r="L156" s="160"/>
      <c r="M156" s="199"/>
      <c r="N156" s="200" t="s">
        <v>34</v>
      </c>
      <c r="O156" s="112"/>
      <c r="P156" s="78">
        <f>O156*H156</f>
        <v>0</v>
      </c>
      <c r="Q156" s="78">
        <v>0</v>
      </c>
      <c r="R156" s="78">
        <f>Q156*H156</f>
        <v>0</v>
      </c>
      <c r="S156" s="78">
        <v>0</v>
      </c>
      <c r="T156" s="201">
        <f>S156*H156</f>
        <v>0</v>
      </c>
      <c r="U156" s="110"/>
      <c r="V156" s="110"/>
    </row>
    <row r="157" spans="1:22" ht="18">
      <c r="A157" s="202"/>
      <c r="B157" s="203"/>
      <c r="C157" s="204"/>
      <c r="D157" s="163" t="s">
        <v>111</v>
      </c>
      <c r="E157" s="205"/>
      <c r="F157" s="206" t="s">
        <v>139</v>
      </c>
      <c r="G157" s="204"/>
      <c r="H157" s="205"/>
      <c r="I157" s="207"/>
      <c r="J157" s="204"/>
      <c r="K157" s="204"/>
      <c r="L157" s="208"/>
      <c r="M157" s="209"/>
      <c r="N157" s="210"/>
      <c r="O157" s="210"/>
      <c r="P157" s="210"/>
      <c r="Q157" s="210"/>
      <c r="R157" s="210"/>
      <c r="S157" s="210"/>
      <c r="T157" s="211"/>
      <c r="U157" s="202"/>
      <c r="V157" s="202"/>
    </row>
    <row r="158" spans="1:22" ht="18">
      <c r="A158" s="202"/>
      <c r="B158" s="203"/>
      <c r="C158" s="204"/>
      <c r="D158" s="163" t="s">
        <v>111</v>
      </c>
      <c r="E158" s="205"/>
      <c r="F158" s="206" t="s">
        <v>631</v>
      </c>
      <c r="G158" s="204"/>
      <c r="H158" s="205"/>
      <c r="I158" s="207"/>
      <c r="J158" s="204"/>
      <c r="K158" s="204"/>
      <c r="L158" s="208"/>
      <c r="M158" s="209"/>
      <c r="N158" s="210"/>
      <c r="O158" s="210"/>
      <c r="P158" s="210"/>
      <c r="Q158" s="210"/>
      <c r="R158" s="210"/>
      <c r="S158" s="210"/>
      <c r="T158" s="211"/>
      <c r="U158" s="202"/>
      <c r="V158" s="202"/>
    </row>
    <row r="159" spans="1:22" ht="18">
      <c r="A159" s="202"/>
      <c r="B159" s="203"/>
      <c r="C159" s="204"/>
      <c r="D159" s="163" t="s">
        <v>111</v>
      </c>
      <c r="E159" s="205"/>
      <c r="F159" s="206" t="s">
        <v>140</v>
      </c>
      <c r="G159" s="204"/>
      <c r="H159" s="205"/>
      <c r="I159" s="207"/>
      <c r="J159" s="204"/>
      <c r="K159" s="204"/>
      <c r="L159" s="208"/>
      <c r="M159" s="209"/>
      <c r="N159" s="210"/>
      <c r="O159" s="210"/>
      <c r="P159" s="210"/>
      <c r="Q159" s="210"/>
      <c r="R159" s="210"/>
      <c r="S159" s="210"/>
      <c r="T159" s="211"/>
      <c r="U159" s="202"/>
      <c r="V159" s="202"/>
    </row>
    <row r="160" spans="1:22" ht="18">
      <c r="A160" s="202"/>
      <c r="B160" s="203"/>
      <c r="C160" s="204"/>
      <c r="D160" s="163" t="s">
        <v>111</v>
      </c>
      <c r="E160" s="205"/>
      <c r="F160" s="206" t="s">
        <v>141</v>
      </c>
      <c r="G160" s="204"/>
      <c r="H160" s="205"/>
      <c r="I160" s="207"/>
      <c r="J160" s="204"/>
      <c r="K160" s="204"/>
      <c r="L160" s="208"/>
      <c r="M160" s="209"/>
      <c r="N160" s="210"/>
      <c r="O160" s="210"/>
      <c r="P160" s="210"/>
      <c r="Q160" s="210"/>
      <c r="R160" s="210"/>
      <c r="S160" s="210"/>
      <c r="T160" s="211"/>
      <c r="U160" s="202"/>
      <c r="V160" s="202"/>
    </row>
    <row r="161" spans="1:22" ht="18">
      <c r="A161" s="212"/>
      <c r="B161" s="213"/>
      <c r="C161" s="214"/>
      <c r="D161" s="163" t="s">
        <v>111</v>
      </c>
      <c r="E161" s="223"/>
      <c r="F161" s="224" t="s">
        <v>105</v>
      </c>
      <c r="G161" s="214"/>
      <c r="H161" s="225">
        <v>1</v>
      </c>
      <c r="I161" s="218"/>
      <c r="J161" s="214"/>
      <c r="K161" s="214"/>
      <c r="L161" s="219"/>
      <c r="M161" s="220"/>
      <c r="N161" s="221"/>
      <c r="O161" s="221"/>
      <c r="P161" s="221"/>
      <c r="Q161" s="221"/>
      <c r="R161" s="221"/>
      <c r="S161" s="221"/>
      <c r="T161" s="222"/>
      <c r="U161" s="212"/>
      <c r="V161" s="212"/>
    </row>
    <row r="162" spans="1:22" ht="18">
      <c r="A162" s="181"/>
      <c r="B162" s="182"/>
      <c r="C162" s="183"/>
      <c r="D162" s="184" t="s">
        <v>102</v>
      </c>
      <c r="E162" s="184" t="s">
        <v>182</v>
      </c>
      <c r="F162" s="184" t="s">
        <v>183</v>
      </c>
      <c r="G162" s="183"/>
      <c r="H162" s="183"/>
      <c r="I162" s="185"/>
      <c r="J162" s="186">
        <f>BK162</f>
        <v>0</v>
      </c>
      <c r="K162" s="183"/>
      <c r="L162" s="187"/>
      <c r="M162" s="188"/>
      <c r="N162" s="189"/>
      <c r="O162" s="189"/>
      <c r="P162" s="190">
        <f>SUM(P163:P180)</f>
        <v>0</v>
      </c>
      <c r="Q162" s="189"/>
      <c r="R162" s="190">
        <f>SUM(R163:R180)</f>
        <v>0</v>
      </c>
      <c r="S162" s="189"/>
      <c r="T162" s="191">
        <f>SUM(T163:T180)</f>
        <v>0</v>
      </c>
      <c r="U162" s="181"/>
      <c r="V162" s="181"/>
    </row>
    <row r="163" spans="1:22" ht="72">
      <c r="A163" s="110"/>
      <c r="B163" s="111"/>
      <c r="C163" s="192" t="s">
        <v>184</v>
      </c>
      <c r="D163" s="192" t="s">
        <v>106</v>
      </c>
      <c r="E163" s="193" t="s">
        <v>185</v>
      </c>
      <c r="F163" s="194" t="s">
        <v>186</v>
      </c>
      <c r="G163" s="195" t="s">
        <v>109</v>
      </c>
      <c r="H163" s="196">
        <v>1</v>
      </c>
      <c r="I163" s="197"/>
      <c r="J163" s="198">
        <f>ROUND(I163*H163,2)</f>
        <v>0</v>
      </c>
      <c r="K163" s="194" t="s">
        <v>110</v>
      </c>
      <c r="L163" s="160"/>
      <c r="M163" s="199"/>
      <c r="N163" s="200" t="s">
        <v>34</v>
      </c>
      <c r="O163" s="112"/>
      <c r="P163" s="78">
        <f>O163*H163</f>
        <v>0</v>
      </c>
      <c r="Q163" s="78">
        <v>0</v>
      </c>
      <c r="R163" s="78">
        <f>Q163*H163</f>
        <v>0</v>
      </c>
      <c r="S163" s="78">
        <v>0</v>
      </c>
      <c r="T163" s="201">
        <f>S163*H163</f>
        <v>0</v>
      </c>
      <c r="U163" s="110"/>
      <c r="V163" s="110"/>
    </row>
    <row r="164" spans="1:22" ht="36">
      <c r="A164" s="202"/>
      <c r="B164" s="203"/>
      <c r="C164" s="204"/>
      <c r="D164" s="163" t="s">
        <v>111</v>
      </c>
      <c r="E164" s="205"/>
      <c r="F164" s="206" t="s">
        <v>187</v>
      </c>
      <c r="G164" s="204"/>
      <c r="H164" s="205"/>
      <c r="I164" s="207"/>
      <c r="J164" s="204"/>
      <c r="K164" s="204"/>
      <c r="L164" s="208"/>
      <c r="M164" s="209"/>
      <c r="N164" s="210"/>
      <c r="O164" s="210"/>
      <c r="P164" s="210"/>
      <c r="Q164" s="210"/>
      <c r="R164" s="210"/>
      <c r="S164" s="210"/>
      <c r="T164" s="211"/>
      <c r="U164" s="202"/>
      <c r="V164" s="202"/>
    </row>
    <row r="165" spans="1:22" ht="18">
      <c r="A165" s="202"/>
      <c r="B165" s="203"/>
      <c r="C165" s="204"/>
      <c r="D165" s="163" t="s">
        <v>111</v>
      </c>
      <c r="E165" s="205"/>
      <c r="F165" s="206" t="s">
        <v>188</v>
      </c>
      <c r="G165" s="204"/>
      <c r="H165" s="205"/>
      <c r="I165" s="207"/>
      <c r="J165" s="204"/>
      <c r="K165" s="204"/>
      <c r="L165" s="208"/>
      <c r="M165" s="209"/>
      <c r="N165" s="210"/>
      <c r="O165" s="210"/>
      <c r="P165" s="210"/>
      <c r="Q165" s="210"/>
      <c r="R165" s="210"/>
      <c r="S165" s="210"/>
      <c r="T165" s="211"/>
      <c r="U165" s="202"/>
      <c r="V165" s="202"/>
    </row>
    <row r="166" spans="1:22" ht="18">
      <c r="A166" s="202"/>
      <c r="B166" s="203"/>
      <c r="C166" s="204"/>
      <c r="D166" s="163" t="s">
        <v>111</v>
      </c>
      <c r="E166" s="205"/>
      <c r="F166" s="206" t="s">
        <v>189</v>
      </c>
      <c r="G166" s="204"/>
      <c r="H166" s="205"/>
      <c r="I166" s="207"/>
      <c r="J166" s="204"/>
      <c r="K166" s="204"/>
      <c r="L166" s="208"/>
      <c r="M166" s="209"/>
      <c r="N166" s="210"/>
      <c r="O166" s="210"/>
      <c r="P166" s="210"/>
      <c r="Q166" s="210"/>
      <c r="R166" s="210"/>
      <c r="S166" s="210"/>
      <c r="T166" s="211"/>
      <c r="U166" s="202"/>
      <c r="V166" s="202"/>
    </row>
    <row r="167" spans="1:22" ht="18">
      <c r="A167" s="212"/>
      <c r="B167" s="213"/>
      <c r="C167" s="214"/>
      <c r="D167" s="109" t="s">
        <v>111</v>
      </c>
      <c r="E167" s="215"/>
      <c r="F167" s="216" t="s">
        <v>105</v>
      </c>
      <c r="G167" s="214"/>
      <c r="H167" s="217">
        <v>1</v>
      </c>
      <c r="I167" s="218"/>
      <c r="J167" s="214"/>
      <c r="K167" s="214"/>
      <c r="L167" s="219"/>
      <c r="M167" s="220"/>
      <c r="N167" s="221"/>
      <c r="O167" s="221"/>
      <c r="P167" s="221"/>
      <c r="Q167" s="221"/>
      <c r="R167" s="221"/>
      <c r="S167" s="221"/>
      <c r="T167" s="222"/>
      <c r="U167" s="212"/>
      <c r="V167" s="212"/>
    </row>
    <row r="168" spans="1:22" ht="162">
      <c r="A168" s="110"/>
      <c r="B168" s="111"/>
      <c r="C168" s="192" t="s">
        <v>190</v>
      </c>
      <c r="D168" s="192" t="s">
        <v>106</v>
      </c>
      <c r="E168" s="193" t="s">
        <v>191</v>
      </c>
      <c r="F168" s="194" t="s">
        <v>192</v>
      </c>
      <c r="G168" s="195" t="s">
        <v>109</v>
      </c>
      <c r="H168" s="196">
        <v>1</v>
      </c>
      <c r="I168" s="197"/>
      <c r="J168" s="198">
        <f>ROUND(I168*H168,2)</f>
        <v>0</v>
      </c>
      <c r="K168" s="194" t="s">
        <v>110</v>
      </c>
      <c r="L168" s="160"/>
      <c r="M168" s="199"/>
      <c r="N168" s="200" t="s">
        <v>34</v>
      </c>
      <c r="O168" s="112"/>
      <c r="P168" s="78">
        <f>O168*H168</f>
        <v>0</v>
      </c>
      <c r="Q168" s="78">
        <v>0</v>
      </c>
      <c r="R168" s="78">
        <f>Q168*H168</f>
        <v>0</v>
      </c>
      <c r="S168" s="78">
        <v>0</v>
      </c>
      <c r="T168" s="201">
        <f>S168*H168</f>
        <v>0</v>
      </c>
      <c r="U168" s="110"/>
      <c r="V168" s="110"/>
    </row>
    <row r="169" spans="1:22" ht="72">
      <c r="A169" s="202"/>
      <c r="B169" s="203"/>
      <c r="C169" s="204"/>
      <c r="D169" s="163" t="s">
        <v>111</v>
      </c>
      <c r="E169" s="205"/>
      <c r="F169" s="206" t="s">
        <v>193</v>
      </c>
      <c r="G169" s="204"/>
      <c r="H169" s="205"/>
      <c r="I169" s="207"/>
      <c r="J169" s="204"/>
      <c r="K169" s="204"/>
      <c r="L169" s="208"/>
      <c r="M169" s="209"/>
      <c r="N169" s="210"/>
      <c r="O169" s="210"/>
      <c r="P169" s="210"/>
      <c r="Q169" s="210"/>
      <c r="R169" s="210"/>
      <c r="S169" s="210"/>
      <c r="T169" s="211"/>
      <c r="U169" s="202"/>
      <c r="V169" s="202"/>
    </row>
    <row r="170" spans="1:22" ht="72">
      <c r="A170" s="202"/>
      <c r="B170" s="203"/>
      <c r="C170" s="204"/>
      <c r="D170" s="163" t="s">
        <v>111</v>
      </c>
      <c r="E170" s="205"/>
      <c r="F170" s="206" t="s">
        <v>194</v>
      </c>
      <c r="G170" s="204"/>
      <c r="H170" s="205"/>
      <c r="I170" s="207"/>
      <c r="J170" s="204"/>
      <c r="K170" s="204"/>
      <c r="L170" s="208"/>
      <c r="M170" s="209"/>
      <c r="N170" s="210"/>
      <c r="O170" s="210"/>
      <c r="P170" s="210"/>
      <c r="Q170" s="210"/>
      <c r="R170" s="210"/>
      <c r="S170" s="210"/>
      <c r="T170" s="211"/>
      <c r="U170" s="202"/>
      <c r="V170" s="202"/>
    </row>
    <row r="171" spans="1:22" ht="18">
      <c r="A171" s="202"/>
      <c r="B171" s="203"/>
      <c r="C171" s="204"/>
      <c r="D171" s="163" t="s">
        <v>111</v>
      </c>
      <c r="E171" s="205"/>
      <c r="F171" s="206" t="s">
        <v>195</v>
      </c>
      <c r="G171" s="204"/>
      <c r="H171" s="205"/>
      <c r="I171" s="207"/>
      <c r="J171" s="204"/>
      <c r="K171" s="204"/>
      <c r="L171" s="208"/>
      <c r="M171" s="209"/>
      <c r="N171" s="210"/>
      <c r="O171" s="210"/>
      <c r="P171" s="210"/>
      <c r="Q171" s="210"/>
      <c r="R171" s="210"/>
      <c r="S171" s="210"/>
      <c r="T171" s="211"/>
      <c r="U171" s="202"/>
      <c r="V171" s="202"/>
    </row>
    <row r="172" spans="1:22" ht="18">
      <c r="A172" s="212"/>
      <c r="B172" s="213"/>
      <c r="C172" s="214"/>
      <c r="D172" s="109" t="s">
        <v>111</v>
      </c>
      <c r="E172" s="215"/>
      <c r="F172" s="216" t="s">
        <v>105</v>
      </c>
      <c r="G172" s="214"/>
      <c r="H172" s="217">
        <v>1</v>
      </c>
      <c r="I172" s="218"/>
      <c r="J172" s="214"/>
      <c r="K172" s="214"/>
      <c r="L172" s="219"/>
      <c r="M172" s="220"/>
      <c r="N172" s="221"/>
      <c r="O172" s="221"/>
      <c r="P172" s="221"/>
      <c r="Q172" s="221"/>
      <c r="R172" s="221"/>
      <c r="S172" s="221"/>
      <c r="T172" s="222"/>
      <c r="U172" s="212"/>
      <c r="V172" s="212"/>
    </row>
    <row r="173" spans="1:22" ht="144">
      <c r="A173" s="110"/>
      <c r="B173" s="111"/>
      <c r="C173" s="192" t="s">
        <v>196</v>
      </c>
      <c r="D173" s="192" t="s">
        <v>106</v>
      </c>
      <c r="E173" s="193" t="s">
        <v>197</v>
      </c>
      <c r="F173" s="194" t="s">
        <v>198</v>
      </c>
      <c r="G173" s="195" t="s">
        <v>109</v>
      </c>
      <c r="H173" s="196">
        <v>1</v>
      </c>
      <c r="I173" s="197"/>
      <c r="J173" s="198">
        <f>ROUND(I173*H173,2)</f>
        <v>0</v>
      </c>
      <c r="K173" s="194" t="s">
        <v>110</v>
      </c>
      <c r="L173" s="160"/>
      <c r="M173" s="199"/>
      <c r="N173" s="200" t="s">
        <v>34</v>
      </c>
      <c r="O173" s="112"/>
      <c r="P173" s="78">
        <f>O173*H173</f>
        <v>0</v>
      </c>
      <c r="Q173" s="78">
        <v>0</v>
      </c>
      <c r="R173" s="78">
        <f>Q173*H173</f>
        <v>0</v>
      </c>
      <c r="S173" s="78">
        <v>0</v>
      </c>
      <c r="T173" s="201">
        <f>S173*H173</f>
        <v>0</v>
      </c>
      <c r="U173" s="110"/>
      <c r="V173" s="110"/>
    </row>
    <row r="174" spans="1:22" ht="36">
      <c r="A174" s="202"/>
      <c r="B174" s="203"/>
      <c r="C174" s="204"/>
      <c r="D174" s="163" t="s">
        <v>111</v>
      </c>
      <c r="E174" s="205"/>
      <c r="F174" s="206" t="s">
        <v>199</v>
      </c>
      <c r="G174" s="204"/>
      <c r="H174" s="205"/>
      <c r="I174" s="207"/>
      <c r="J174" s="204"/>
      <c r="K174" s="204"/>
      <c r="L174" s="208"/>
      <c r="M174" s="209"/>
      <c r="N174" s="210"/>
      <c r="O174" s="210"/>
      <c r="P174" s="210"/>
      <c r="Q174" s="210"/>
      <c r="R174" s="210"/>
      <c r="S174" s="210"/>
      <c r="T174" s="211"/>
      <c r="U174" s="202"/>
      <c r="V174" s="202"/>
    </row>
    <row r="175" spans="1:22" ht="36">
      <c r="A175" s="202"/>
      <c r="B175" s="203"/>
      <c r="C175" s="204"/>
      <c r="D175" s="163" t="s">
        <v>111</v>
      </c>
      <c r="E175" s="205"/>
      <c r="F175" s="206" t="s">
        <v>200</v>
      </c>
      <c r="G175" s="204"/>
      <c r="H175" s="205"/>
      <c r="I175" s="207"/>
      <c r="J175" s="204"/>
      <c r="K175" s="204"/>
      <c r="L175" s="208"/>
      <c r="M175" s="209"/>
      <c r="N175" s="210"/>
      <c r="O175" s="210"/>
      <c r="P175" s="210"/>
      <c r="Q175" s="210"/>
      <c r="R175" s="210"/>
      <c r="S175" s="210"/>
      <c r="T175" s="211"/>
      <c r="U175" s="202"/>
      <c r="V175" s="202"/>
    </row>
    <row r="176" spans="1:22" ht="18">
      <c r="A176" s="202"/>
      <c r="B176" s="203"/>
      <c r="C176" s="204"/>
      <c r="D176" s="163" t="s">
        <v>111</v>
      </c>
      <c r="E176" s="205"/>
      <c r="F176" s="206" t="s">
        <v>201</v>
      </c>
      <c r="G176" s="204"/>
      <c r="H176" s="205"/>
      <c r="I176" s="207"/>
      <c r="J176" s="204"/>
      <c r="K176" s="204"/>
      <c r="L176" s="208"/>
      <c r="M176" s="209"/>
      <c r="N176" s="210"/>
      <c r="O176" s="210"/>
      <c r="P176" s="210"/>
      <c r="Q176" s="210"/>
      <c r="R176" s="210"/>
      <c r="S176" s="210"/>
      <c r="T176" s="211"/>
      <c r="U176" s="202"/>
      <c r="V176" s="202"/>
    </row>
    <row r="177" spans="1:22" ht="18">
      <c r="A177" s="202"/>
      <c r="B177" s="203"/>
      <c r="C177" s="204"/>
      <c r="D177" s="163" t="s">
        <v>111</v>
      </c>
      <c r="E177" s="205"/>
      <c r="F177" s="206" t="s">
        <v>202</v>
      </c>
      <c r="G177" s="204"/>
      <c r="H177" s="205"/>
      <c r="I177" s="207"/>
      <c r="J177" s="204"/>
      <c r="K177" s="204"/>
      <c r="L177" s="208"/>
      <c r="M177" s="209"/>
      <c r="N177" s="210"/>
      <c r="O177" s="210"/>
      <c r="P177" s="210"/>
      <c r="Q177" s="210"/>
      <c r="R177" s="210"/>
      <c r="S177" s="210"/>
      <c r="T177" s="211"/>
      <c r="U177" s="202"/>
      <c r="V177" s="202"/>
    </row>
    <row r="178" spans="1:22" ht="18">
      <c r="A178" s="202"/>
      <c r="B178" s="203"/>
      <c r="C178" s="204"/>
      <c r="D178" s="163" t="s">
        <v>111</v>
      </c>
      <c r="E178" s="205"/>
      <c r="F178" s="206" t="s">
        <v>203</v>
      </c>
      <c r="G178" s="204"/>
      <c r="H178" s="205"/>
      <c r="I178" s="207"/>
      <c r="J178" s="204"/>
      <c r="K178" s="204"/>
      <c r="L178" s="208"/>
      <c r="M178" s="209"/>
      <c r="N178" s="210"/>
      <c r="O178" s="210"/>
      <c r="P178" s="210"/>
      <c r="Q178" s="210"/>
      <c r="R178" s="210"/>
      <c r="S178" s="210"/>
      <c r="T178" s="211"/>
      <c r="U178" s="202"/>
      <c r="V178" s="202"/>
    </row>
    <row r="179" spans="1:22" ht="18">
      <c r="A179" s="202"/>
      <c r="B179" s="203"/>
      <c r="C179" s="204"/>
      <c r="D179" s="163" t="s">
        <v>111</v>
      </c>
      <c r="E179" s="205"/>
      <c r="F179" s="206" t="s">
        <v>204</v>
      </c>
      <c r="G179" s="204"/>
      <c r="H179" s="205"/>
      <c r="I179" s="207"/>
      <c r="J179" s="204"/>
      <c r="K179" s="204"/>
      <c r="L179" s="208"/>
      <c r="M179" s="209"/>
      <c r="N179" s="210"/>
      <c r="O179" s="210"/>
      <c r="P179" s="210"/>
      <c r="Q179" s="210"/>
      <c r="R179" s="210"/>
      <c r="S179" s="210"/>
      <c r="T179" s="211"/>
      <c r="U179" s="202"/>
      <c r="V179" s="202"/>
    </row>
    <row r="180" spans="1:22" ht="18">
      <c r="A180" s="212"/>
      <c r="B180" s="213"/>
      <c r="C180" s="214"/>
      <c r="D180" s="163" t="s">
        <v>111</v>
      </c>
      <c r="E180" s="223"/>
      <c r="F180" s="224" t="s">
        <v>105</v>
      </c>
      <c r="G180" s="214"/>
      <c r="H180" s="225">
        <v>1</v>
      </c>
      <c r="I180" s="218"/>
      <c r="J180" s="214"/>
      <c r="K180" s="214"/>
      <c r="L180" s="219"/>
      <c r="M180" s="220"/>
      <c r="N180" s="221"/>
      <c r="O180" s="221"/>
      <c r="P180" s="221"/>
      <c r="Q180" s="221"/>
      <c r="R180" s="221"/>
      <c r="S180" s="221"/>
      <c r="T180" s="222"/>
      <c r="U180" s="212"/>
      <c r="V180" s="212"/>
    </row>
    <row r="181" spans="1:22" ht="18">
      <c r="A181" s="181"/>
      <c r="B181" s="182"/>
      <c r="C181" s="183"/>
      <c r="D181" s="184" t="s">
        <v>102</v>
      </c>
      <c r="E181" s="184" t="s">
        <v>205</v>
      </c>
      <c r="F181" s="184" t="s">
        <v>206</v>
      </c>
      <c r="G181" s="183"/>
      <c r="H181" s="183"/>
      <c r="I181" s="185"/>
      <c r="J181" s="186">
        <f>BK181</f>
        <v>0</v>
      </c>
      <c r="K181" s="183"/>
      <c r="L181" s="187"/>
      <c r="M181" s="188"/>
      <c r="N181" s="189"/>
      <c r="O181" s="189"/>
      <c r="P181" s="190">
        <f>SUM(P182:P207)</f>
        <v>0</v>
      </c>
      <c r="Q181" s="189"/>
      <c r="R181" s="190">
        <f>SUM(R182:R207)</f>
        <v>0</v>
      </c>
      <c r="S181" s="189"/>
      <c r="T181" s="191">
        <f>SUM(T182:T207)</f>
        <v>0</v>
      </c>
      <c r="U181" s="181"/>
      <c r="V181" s="181"/>
    </row>
    <row r="182" spans="1:22" ht="90">
      <c r="A182" s="110"/>
      <c r="B182" s="111"/>
      <c r="C182" s="192" t="s">
        <v>207</v>
      </c>
      <c r="D182" s="192" t="s">
        <v>106</v>
      </c>
      <c r="E182" s="193" t="s">
        <v>208</v>
      </c>
      <c r="F182" s="194" t="s">
        <v>209</v>
      </c>
      <c r="G182" s="195" t="s">
        <v>109</v>
      </c>
      <c r="H182" s="196">
        <v>1</v>
      </c>
      <c r="I182" s="197"/>
      <c r="J182" s="198">
        <f>ROUND(I182*H182,2)</f>
        <v>0</v>
      </c>
      <c r="K182" s="194" t="s">
        <v>110</v>
      </c>
      <c r="L182" s="160"/>
      <c r="M182" s="199"/>
      <c r="N182" s="200" t="s">
        <v>34</v>
      </c>
      <c r="O182" s="112"/>
      <c r="P182" s="78">
        <f>O182*H182</f>
        <v>0</v>
      </c>
      <c r="Q182" s="78">
        <v>0</v>
      </c>
      <c r="R182" s="78">
        <f>Q182*H182</f>
        <v>0</v>
      </c>
      <c r="S182" s="78">
        <v>0</v>
      </c>
      <c r="T182" s="201">
        <f>S182*H182</f>
        <v>0</v>
      </c>
      <c r="U182" s="110"/>
      <c r="V182" s="110"/>
    </row>
    <row r="183" spans="1:22" ht="72">
      <c r="A183" s="202"/>
      <c r="B183" s="203"/>
      <c r="C183" s="204"/>
      <c r="D183" s="163" t="s">
        <v>111</v>
      </c>
      <c r="E183" s="205"/>
      <c r="F183" s="206" t="s">
        <v>210</v>
      </c>
      <c r="G183" s="204"/>
      <c r="H183" s="205"/>
      <c r="I183" s="207"/>
      <c r="J183" s="204"/>
      <c r="K183" s="204"/>
      <c r="L183" s="208"/>
      <c r="M183" s="209"/>
      <c r="N183" s="210"/>
      <c r="O183" s="210"/>
      <c r="P183" s="210"/>
      <c r="Q183" s="210"/>
      <c r="R183" s="210"/>
      <c r="S183" s="210"/>
      <c r="T183" s="211"/>
      <c r="U183" s="202"/>
      <c r="V183" s="202"/>
    </row>
    <row r="184" spans="1:22" ht="18">
      <c r="A184" s="202"/>
      <c r="B184" s="203"/>
      <c r="C184" s="204"/>
      <c r="D184" s="163" t="s">
        <v>111</v>
      </c>
      <c r="E184" s="205"/>
      <c r="F184" s="206" t="s">
        <v>119</v>
      </c>
      <c r="G184" s="204"/>
      <c r="H184" s="205"/>
      <c r="I184" s="207"/>
      <c r="J184" s="204"/>
      <c r="K184" s="204"/>
      <c r="L184" s="208"/>
      <c r="M184" s="209"/>
      <c r="N184" s="210"/>
      <c r="O184" s="210"/>
      <c r="P184" s="210"/>
      <c r="Q184" s="210"/>
      <c r="R184" s="210"/>
      <c r="S184" s="210"/>
      <c r="T184" s="211"/>
      <c r="U184" s="202"/>
      <c r="V184" s="202"/>
    </row>
    <row r="185" spans="1:22" ht="18">
      <c r="A185" s="202"/>
      <c r="B185" s="203"/>
      <c r="C185" s="204"/>
      <c r="D185" s="163" t="s">
        <v>111</v>
      </c>
      <c r="E185" s="205"/>
      <c r="F185" s="206" t="s">
        <v>211</v>
      </c>
      <c r="G185" s="204"/>
      <c r="H185" s="205"/>
      <c r="I185" s="207"/>
      <c r="J185" s="204"/>
      <c r="K185" s="204"/>
      <c r="L185" s="208"/>
      <c r="M185" s="209"/>
      <c r="N185" s="210"/>
      <c r="O185" s="210"/>
      <c r="P185" s="210"/>
      <c r="Q185" s="210"/>
      <c r="R185" s="210"/>
      <c r="S185" s="210"/>
      <c r="T185" s="211"/>
      <c r="U185" s="202"/>
      <c r="V185" s="202"/>
    </row>
    <row r="186" spans="1:22" ht="18">
      <c r="A186" s="212"/>
      <c r="B186" s="213"/>
      <c r="C186" s="214"/>
      <c r="D186" s="109" t="s">
        <v>111</v>
      </c>
      <c r="E186" s="215"/>
      <c r="F186" s="216" t="s">
        <v>105</v>
      </c>
      <c r="G186" s="214"/>
      <c r="H186" s="217">
        <v>1</v>
      </c>
      <c r="I186" s="218"/>
      <c r="J186" s="214"/>
      <c r="K186" s="214"/>
      <c r="L186" s="219"/>
      <c r="M186" s="220"/>
      <c r="N186" s="221"/>
      <c r="O186" s="221"/>
      <c r="P186" s="221"/>
      <c r="Q186" s="221"/>
      <c r="R186" s="221"/>
      <c r="S186" s="221"/>
      <c r="T186" s="222"/>
      <c r="U186" s="212"/>
      <c r="V186" s="212"/>
    </row>
    <row r="187" spans="1:22" ht="252">
      <c r="A187" s="110"/>
      <c r="B187" s="111"/>
      <c r="C187" s="192" t="s">
        <v>212</v>
      </c>
      <c r="D187" s="192" t="s">
        <v>106</v>
      </c>
      <c r="E187" s="193" t="s">
        <v>213</v>
      </c>
      <c r="F187" s="194" t="s">
        <v>214</v>
      </c>
      <c r="G187" s="195" t="s">
        <v>109</v>
      </c>
      <c r="H187" s="196">
        <v>1</v>
      </c>
      <c r="I187" s="197"/>
      <c r="J187" s="198">
        <f>ROUND(I187*H187,2)</f>
        <v>0</v>
      </c>
      <c r="K187" s="194" t="s">
        <v>110</v>
      </c>
      <c r="L187" s="160"/>
      <c r="M187" s="199"/>
      <c r="N187" s="200" t="s">
        <v>34</v>
      </c>
      <c r="O187" s="112"/>
      <c r="P187" s="78">
        <f>O187*H187</f>
        <v>0</v>
      </c>
      <c r="Q187" s="78">
        <v>0</v>
      </c>
      <c r="R187" s="78">
        <f>Q187*H187</f>
        <v>0</v>
      </c>
      <c r="S187" s="78">
        <v>0</v>
      </c>
      <c r="T187" s="201">
        <f>S187*H187</f>
        <v>0</v>
      </c>
      <c r="U187" s="110"/>
      <c r="V187" s="110"/>
    </row>
    <row r="188" spans="1:22" ht="54">
      <c r="A188" s="202"/>
      <c r="B188" s="203"/>
      <c r="C188" s="204"/>
      <c r="D188" s="163" t="s">
        <v>111</v>
      </c>
      <c r="E188" s="205"/>
      <c r="F188" s="206" t="s">
        <v>215</v>
      </c>
      <c r="G188" s="204"/>
      <c r="H188" s="205"/>
      <c r="I188" s="207"/>
      <c r="J188" s="204"/>
      <c r="K188" s="204"/>
      <c r="L188" s="208"/>
      <c r="M188" s="209"/>
      <c r="N188" s="210"/>
      <c r="O188" s="210"/>
      <c r="P188" s="210"/>
      <c r="Q188" s="210"/>
      <c r="R188" s="210"/>
      <c r="S188" s="210"/>
      <c r="T188" s="211"/>
      <c r="U188" s="202"/>
      <c r="V188" s="202"/>
    </row>
    <row r="189" spans="1:22" ht="72">
      <c r="A189" s="202"/>
      <c r="B189" s="203"/>
      <c r="C189" s="204"/>
      <c r="D189" s="163" t="s">
        <v>111</v>
      </c>
      <c r="E189" s="205"/>
      <c r="F189" s="206" t="s">
        <v>216</v>
      </c>
      <c r="G189" s="204"/>
      <c r="H189" s="205"/>
      <c r="I189" s="207"/>
      <c r="J189" s="204"/>
      <c r="K189" s="204"/>
      <c r="L189" s="208"/>
      <c r="M189" s="209"/>
      <c r="N189" s="210"/>
      <c r="O189" s="210"/>
      <c r="P189" s="210"/>
      <c r="Q189" s="210"/>
      <c r="R189" s="210"/>
      <c r="S189" s="210"/>
      <c r="T189" s="211"/>
      <c r="U189" s="202"/>
      <c r="V189" s="202"/>
    </row>
    <row r="190" spans="1:22" ht="36">
      <c r="A190" s="202"/>
      <c r="B190" s="203"/>
      <c r="C190" s="204"/>
      <c r="D190" s="163" t="s">
        <v>111</v>
      </c>
      <c r="E190" s="205"/>
      <c r="F190" s="206" t="s">
        <v>217</v>
      </c>
      <c r="G190" s="204"/>
      <c r="H190" s="205"/>
      <c r="I190" s="207"/>
      <c r="J190" s="204"/>
      <c r="K190" s="204"/>
      <c r="L190" s="208"/>
      <c r="M190" s="209"/>
      <c r="N190" s="210"/>
      <c r="O190" s="210"/>
      <c r="P190" s="210"/>
      <c r="Q190" s="210"/>
      <c r="R190" s="210"/>
      <c r="S190" s="210"/>
      <c r="T190" s="211"/>
      <c r="U190" s="202"/>
      <c r="V190" s="202"/>
    </row>
    <row r="191" spans="1:22" ht="72">
      <c r="A191" s="202"/>
      <c r="B191" s="203"/>
      <c r="C191" s="204"/>
      <c r="D191" s="163" t="s">
        <v>111</v>
      </c>
      <c r="E191" s="205"/>
      <c r="F191" s="206" t="s">
        <v>218</v>
      </c>
      <c r="G191" s="204"/>
      <c r="H191" s="205"/>
      <c r="I191" s="207"/>
      <c r="J191" s="204"/>
      <c r="K191" s="204"/>
      <c r="L191" s="208"/>
      <c r="M191" s="209"/>
      <c r="N191" s="210"/>
      <c r="O191" s="210"/>
      <c r="P191" s="210"/>
      <c r="Q191" s="210"/>
      <c r="R191" s="210"/>
      <c r="S191" s="210"/>
      <c r="T191" s="211"/>
      <c r="U191" s="202"/>
      <c r="V191" s="202"/>
    </row>
    <row r="192" spans="1:22" ht="18">
      <c r="A192" s="202"/>
      <c r="B192" s="203"/>
      <c r="C192" s="204"/>
      <c r="D192" s="163" t="s">
        <v>111</v>
      </c>
      <c r="E192" s="205"/>
      <c r="F192" s="206" t="s">
        <v>219</v>
      </c>
      <c r="G192" s="204"/>
      <c r="H192" s="205"/>
      <c r="I192" s="207"/>
      <c r="J192" s="204"/>
      <c r="K192" s="204"/>
      <c r="L192" s="208"/>
      <c r="M192" s="209"/>
      <c r="N192" s="210"/>
      <c r="O192" s="210"/>
      <c r="P192" s="210"/>
      <c r="Q192" s="210"/>
      <c r="R192" s="210"/>
      <c r="S192" s="210"/>
      <c r="T192" s="211"/>
      <c r="U192" s="202"/>
      <c r="V192" s="202"/>
    </row>
    <row r="193" spans="1:22" ht="18">
      <c r="A193" s="202"/>
      <c r="B193" s="203"/>
      <c r="C193" s="204"/>
      <c r="D193" s="163" t="s">
        <v>111</v>
      </c>
      <c r="E193" s="205"/>
      <c r="F193" s="206" t="s">
        <v>220</v>
      </c>
      <c r="G193" s="204"/>
      <c r="H193" s="205"/>
      <c r="I193" s="207"/>
      <c r="J193" s="204"/>
      <c r="K193" s="204"/>
      <c r="L193" s="208"/>
      <c r="M193" s="209"/>
      <c r="N193" s="210"/>
      <c r="O193" s="210"/>
      <c r="P193" s="210"/>
      <c r="Q193" s="210"/>
      <c r="R193" s="210"/>
      <c r="S193" s="210"/>
      <c r="T193" s="211"/>
      <c r="U193" s="202"/>
      <c r="V193" s="202"/>
    </row>
    <row r="194" spans="1:22" ht="18">
      <c r="A194" s="202"/>
      <c r="B194" s="203"/>
      <c r="C194" s="204"/>
      <c r="D194" s="163" t="s">
        <v>111</v>
      </c>
      <c r="E194" s="205"/>
      <c r="F194" s="206" t="s">
        <v>221</v>
      </c>
      <c r="G194" s="204"/>
      <c r="H194" s="205"/>
      <c r="I194" s="207"/>
      <c r="J194" s="204"/>
      <c r="K194" s="204"/>
      <c r="L194" s="208"/>
      <c r="M194" s="209"/>
      <c r="N194" s="210"/>
      <c r="O194" s="210"/>
      <c r="P194" s="210"/>
      <c r="Q194" s="210"/>
      <c r="R194" s="210"/>
      <c r="S194" s="210"/>
      <c r="T194" s="211"/>
      <c r="U194" s="202"/>
      <c r="V194" s="202"/>
    </row>
    <row r="195" spans="1:22" ht="18">
      <c r="A195" s="202"/>
      <c r="B195" s="203"/>
      <c r="C195" s="204"/>
      <c r="D195" s="163" t="s">
        <v>111</v>
      </c>
      <c r="E195" s="205"/>
      <c r="F195" s="206" t="s">
        <v>222</v>
      </c>
      <c r="G195" s="204"/>
      <c r="H195" s="205"/>
      <c r="I195" s="207"/>
      <c r="J195" s="204"/>
      <c r="K195" s="204"/>
      <c r="L195" s="208"/>
      <c r="M195" s="209"/>
      <c r="N195" s="210"/>
      <c r="O195" s="210"/>
      <c r="P195" s="210"/>
      <c r="Q195" s="210"/>
      <c r="R195" s="210"/>
      <c r="S195" s="210"/>
      <c r="T195" s="211"/>
      <c r="U195" s="202"/>
      <c r="V195" s="202"/>
    </row>
    <row r="196" spans="1:22" ht="18">
      <c r="A196" s="212"/>
      <c r="B196" s="213"/>
      <c r="C196" s="214"/>
      <c r="D196" s="109" t="s">
        <v>111</v>
      </c>
      <c r="E196" s="215"/>
      <c r="F196" s="216" t="s">
        <v>105</v>
      </c>
      <c r="G196" s="214"/>
      <c r="H196" s="217">
        <v>1</v>
      </c>
      <c r="I196" s="218"/>
      <c r="J196" s="214"/>
      <c r="K196" s="214"/>
      <c r="L196" s="219"/>
      <c r="M196" s="220"/>
      <c r="N196" s="221"/>
      <c r="O196" s="221"/>
      <c r="P196" s="221"/>
      <c r="Q196" s="221"/>
      <c r="R196" s="221"/>
      <c r="S196" s="221"/>
      <c r="T196" s="222"/>
      <c r="U196" s="212"/>
      <c r="V196" s="212"/>
    </row>
    <row r="197" spans="1:22" ht="54">
      <c r="A197" s="110"/>
      <c r="B197" s="111"/>
      <c r="C197" s="192" t="s">
        <v>223</v>
      </c>
      <c r="D197" s="192" t="s">
        <v>106</v>
      </c>
      <c r="E197" s="193" t="s">
        <v>224</v>
      </c>
      <c r="F197" s="194" t="s">
        <v>225</v>
      </c>
      <c r="G197" s="195" t="s">
        <v>109</v>
      </c>
      <c r="H197" s="196">
        <v>1</v>
      </c>
      <c r="I197" s="197"/>
      <c r="J197" s="198">
        <f>ROUND(I197*H197,2)</f>
        <v>0</v>
      </c>
      <c r="K197" s="194" t="s">
        <v>110</v>
      </c>
      <c r="L197" s="160"/>
      <c r="M197" s="199"/>
      <c r="N197" s="200" t="s">
        <v>34</v>
      </c>
      <c r="O197" s="112"/>
      <c r="P197" s="78">
        <f>O197*H197</f>
        <v>0</v>
      </c>
      <c r="Q197" s="78">
        <v>0</v>
      </c>
      <c r="R197" s="78">
        <f>Q197*H197</f>
        <v>0</v>
      </c>
      <c r="S197" s="78">
        <v>0</v>
      </c>
      <c r="T197" s="201">
        <f>S197*H197</f>
        <v>0</v>
      </c>
      <c r="U197" s="110"/>
      <c r="V197" s="110"/>
    </row>
    <row r="198" spans="1:22" ht="18">
      <c r="A198" s="202"/>
      <c r="B198" s="203"/>
      <c r="C198" s="204"/>
      <c r="D198" s="163" t="s">
        <v>111</v>
      </c>
      <c r="E198" s="205"/>
      <c r="F198" s="206" t="s">
        <v>226</v>
      </c>
      <c r="G198" s="204"/>
      <c r="H198" s="205"/>
      <c r="I198" s="207"/>
      <c r="J198" s="204"/>
      <c r="K198" s="204"/>
      <c r="L198" s="208"/>
      <c r="M198" s="209"/>
      <c r="N198" s="210"/>
      <c r="O198" s="210"/>
      <c r="P198" s="210"/>
      <c r="Q198" s="210"/>
      <c r="R198" s="210"/>
      <c r="S198" s="210"/>
      <c r="T198" s="211"/>
      <c r="U198" s="202"/>
      <c r="V198" s="202"/>
    </row>
    <row r="199" spans="1:22" ht="18">
      <c r="A199" s="202"/>
      <c r="B199" s="203"/>
      <c r="C199" s="204"/>
      <c r="D199" s="163" t="s">
        <v>111</v>
      </c>
      <c r="E199" s="205"/>
      <c r="F199" s="206" t="s">
        <v>227</v>
      </c>
      <c r="G199" s="204"/>
      <c r="H199" s="205"/>
      <c r="I199" s="207"/>
      <c r="J199" s="204"/>
      <c r="K199" s="204"/>
      <c r="L199" s="208"/>
      <c r="M199" s="209"/>
      <c r="N199" s="210"/>
      <c r="O199" s="210"/>
      <c r="P199" s="210"/>
      <c r="Q199" s="210"/>
      <c r="R199" s="210"/>
      <c r="S199" s="210"/>
      <c r="T199" s="211"/>
      <c r="U199" s="202"/>
      <c r="V199" s="202"/>
    </row>
    <row r="200" spans="1:22" ht="18">
      <c r="A200" s="202"/>
      <c r="B200" s="203"/>
      <c r="C200" s="204"/>
      <c r="D200" s="163" t="s">
        <v>111</v>
      </c>
      <c r="E200" s="205"/>
      <c r="F200" s="206" t="s">
        <v>228</v>
      </c>
      <c r="G200" s="204"/>
      <c r="H200" s="205"/>
      <c r="I200" s="207"/>
      <c r="J200" s="204"/>
      <c r="K200" s="204"/>
      <c r="L200" s="208"/>
      <c r="M200" s="209"/>
      <c r="N200" s="210"/>
      <c r="O200" s="210"/>
      <c r="P200" s="210"/>
      <c r="Q200" s="210"/>
      <c r="R200" s="210"/>
      <c r="S200" s="210"/>
      <c r="T200" s="211"/>
      <c r="U200" s="202"/>
      <c r="V200" s="202"/>
    </row>
    <row r="201" spans="1:22" ht="18">
      <c r="A201" s="212"/>
      <c r="B201" s="213"/>
      <c r="C201" s="214"/>
      <c r="D201" s="109" t="s">
        <v>111</v>
      </c>
      <c r="E201" s="215"/>
      <c r="F201" s="216" t="s">
        <v>105</v>
      </c>
      <c r="G201" s="214"/>
      <c r="H201" s="217">
        <v>1</v>
      </c>
      <c r="I201" s="218"/>
      <c r="J201" s="214"/>
      <c r="K201" s="214"/>
      <c r="L201" s="219"/>
      <c r="M201" s="220"/>
      <c r="N201" s="221"/>
      <c r="O201" s="221"/>
      <c r="P201" s="221"/>
      <c r="Q201" s="221"/>
      <c r="R201" s="221"/>
      <c r="S201" s="221"/>
      <c r="T201" s="222"/>
      <c r="U201" s="212"/>
      <c r="V201" s="212"/>
    </row>
    <row r="202" spans="1:22" ht="126">
      <c r="A202" s="110"/>
      <c r="B202" s="111"/>
      <c r="C202" s="192" t="s">
        <v>229</v>
      </c>
      <c r="D202" s="192" t="s">
        <v>106</v>
      </c>
      <c r="E202" s="193" t="s">
        <v>230</v>
      </c>
      <c r="F202" s="194" t="s">
        <v>231</v>
      </c>
      <c r="G202" s="195" t="s">
        <v>109</v>
      </c>
      <c r="H202" s="196">
        <v>1</v>
      </c>
      <c r="I202" s="197"/>
      <c r="J202" s="198">
        <f>ROUND(I202*H202,2)</f>
        <v>0</v>
      </c>
      <c r="K202" s="194" t="s">
        <v>110</v>
      </c>
      <c r="L202" s="160"/>
      <c r="M202" s="199"/>
      <c r="N202" s="200" t="s">
        <v>34</v>
      </c>
      <c r="O202" s="112"/>
      <c r="P202" s="78">
        <f>O202*H202</f>
        <v>0</v>
      </c>
      <c r="Q202" s="78">
        <v>0</v>
      </c>
      <c r="R202" s="78">
        <f>Q202*H202</f>
        <v>0</v>
      </c>
      <c r="S202" s="78">
        <v>0</v>
      </c>
      <c r="T202" s="201">
        <f>S202*H202</f>
        <v>0</v>
      </c>
      <c r="U202" s="110"/>
      <c r="V202" s="110"/>
    </row>
    <row r="203" spans="1:22" ht="72">
      <c r="A203" s="202"/>
      <c r="B203" s="203"/>
      <c r="C203" s="204"/>
      <c r="D203" s="163" t="s">
        <v>111</v>
      </c>
      <c r="E203" s="205"/>
      <c r="F203" s="206" t="s">
        <v>232</v>
      </c>
      <c r="G203" s="204"/>
      <c r="H203" s="205"/>
      <c r="I203" s="207"/>
      <c r="J203" s="204"/>
      <c r="K203" s="204"/>
      <c r="L203" s="208"/>
      <c r="M203" s="209"/>
      <c r="N203" s="210"/>
      <c r="O203" s="210"/>
      <c r="P203" s="210"/>
      <c r="Q203" s="210"/>
      <c r="R203" s="210"/>
      <c r="S203" s="210"/>
      <c r="T203" s="211"/>
      <c r="U203" s="202"/>
      <c r="V203" s="202"/>
    </row>
    <row r="204" spans="1:22" ht="54">
      <c r="A204" s="202"/>
      <c r="B204" s="203"/>
      <c r="C204" s="204"/>
      <c r="D204" s="163" t="s">
        <v>111</v>
      </c>
      <c r="E204" s="205"/>
      <c r="F204" s="206" t="s">
        <v>233</v>
      </c>
      <c r="G204" s="204"/>
      <c r="H204" s="205"/>
      <c r="I204" s="207"/>
      <c r="J204" s="204"/>
      <c r="K204" s="204"/>
      <c r="L204" s="208"/>
      <c r="M204" s="209"/>
      <c r="N204" s="210"/>
      <c r="O204" s="210"/>
      <c r="P204" s="210"/>
      <c r="Q204" s="210"/>
      <c r="R204" s="210"/>
      <c r="S204" s="210"/>
      <c r="T204" s="211"/>
      <c r="U204" s="202"/>
      <c r="V204" s="202"/>
    </row>
    <row r="205" spans="1:22" ht="18">
      <c r="A205" s="202"/>
      <c r="B205" s="203"/>
      <c r="C205" s="204"/>
      <c r="D205" s="163" t="s">
        <v>111</v>
      </c>
      <c r="E205" s="205"/>
      <c r="F205" s="206" t="s">
        <v>234</v>
      </c>
      <c r="G205" s="204"/>
      <c r="H205" s="205"/>
      <c r="I205" s="207"/>
      <c r="J205" s="204"/>
      <c r="K205" s="204"/>
      <c r="L205" s="208"/>
      <c r="M205" s="209"/>
      <c r="N205" s="210"/>
      <c r="O205" s="210"/>
      <c r="P205" s="210"/>
      <c r="Q205" s="210"/>
      <c r="R205" s="210"/>
      <c r="S205" s="210"/>
      <c r="T205" s="211"/>
      <c r="U205" s="202"/>
      <c r="V205" s="202"/>
    </row>
    <row r="206" spans="1:22" ht="18">
      <c r="A206" s="202"/>
      <c r="B206" s="203"/>
      <c r="C206" s="204"/>
      <c r="D206" s="163" t="s">
        <v>111</v>
      </c>
      <c r="E206" s="205"/>
      <c r="F206" s="206" t="s">
        <v>235</v>
      </c>
      <c r="G206" s="204"/>
      <c r="H206" s="205"/>
      <c r="I206" s="207"/>
      <c r="J206" s="204"/>
      <c r="K206" s="204"/>
      <c r="L206" s="208"/>
      <c r="M206" s="209"/>
      <c r="N206" s="210"/>
      <c r="O206" s="210"/>
      <c r="P206" s="210"/>
      <c r="Q206" s="210"/>
      <c r="R206" s="210"/>
      <c r="S206" s="210"/>
      <c r="T206" s="211"/>
      <c r="U206" s="202"/>
      <c r="V206" s="202"/>
    </row>
    <row r="207" spans="1:22" ht="18">
      <c r="A207" s="212"/>
      <c r="B207" s="213"/>
      <c r="C207" s="214"/>
      <c r="D207" s="163" t="s">
        <v>111</v>
      </c>
      <c r="E207" s="223"/>
      <c r="F207" s="224" t="s">
        <v>105</v>
      </c>
      <c r="G207" s="214"/>
      <c r="H207" s="225">
        <v>1</v>
      </c>
      <c r="I207" s="218"/>
      <c r="J207" s="214"/>
      <c r="K207" s="214"/>
      <c r="L207" s="219"/>
      <c r="M207" s="220"/>
      <c r="N207" s="221"/>
      <c r="O207" s="221"/>
      <c r="P207" s="221"/>
      <c r="Q207" s="221"/>
      <c r="R207" s="221"/>
      <c r="S207" s="221"/>
      <c r="T207" s="222"/>
      <c r="U207" s="212"/>
      <c r="V207" s="212"/>
    </row>
    <row r="208" spans="1:22" ht="18">
      <c r="A208" s="181"/>
      <c r="B208" s="182"/>
      <c r="C208" s="183"/>
      <c r="D208" s="184" t="s">
        <v>102</v>
      </c>
      <c r="E208" s="184" t="s">
        <v>236</v>
      </c>
      <c r="F208" s="184" t="s">
        <v>237</v>
      </c>
      <c r="G208" s="183"/>
      <c r="H208" s="183"/>
      <c r="I208" s="185"/>
      <c r="J208" s="186">
        <f>BK208</f>
        <v>0</v>
      </c>
      <c r="K208" s="183"/>
      <c r="L208" s="187"/>
      <c r="M208" s="188"/>
      <c r="N208" s="189"/>
      <c r="O208" s="189"/>
      <c r="P208" s="190">
        <f>SUM(P209:P319)</f>
        <v>0</v>
      </c>
      <c r="Q208" s="189"/>
      <c r="R208" s="190">
        <f>SUM(R209:R319)</f>
        <v>0</v>
      </c>
      <c r="S208" s="189"/>
      <c r="T208" s="191">
        <f>SUM(T209:T319)</f>
        <v>0</v>
      </c>
      <c r="U208" s="181"/>
      <c r="V208" s="181"/>
    </row>
    <row r="209" spans="1:22" ht="144">
      <c r="A209" s="110"/>
      <c r="B209" s="111"/>
      <c r="C209" s="192" t="s">
        <v>238</v>
      </c>
      <c r="D209" s="192" t="s">
        <v>106</v>
      </c>
      <c r="E209" s="193" t="s">
        <v>239</v>
      </c>
      <c r="F209" s="194" t="s">
        <v>240</v>
      </c>
      <c r="G209" s="195" t="s">
        <v>109</v>
      </c>
      <c r="H209" s="196">
        <v>1</v>
      </c>
      <c r="I209" s="197"/>
      <c r="J209" s="198">
        <f>ROUND(I209*H209,2)</f>
        <v>0</v>
      </c>
      <c r="K209" s="194" t="s">
        <v>110</v>
      </c>
      <c r="L209" s="160"/>
      <c r="M209" s="199"/>
      <c r="N209" s="200" t="s">
        <v>34</v>
      </c>
      <c r="O209" s="112"/>
      <c r="P209" s="78">
        <f>O209*H209</f>
        <v>0</v>
      </c>
      <c r="Q209" s="78">
        <v>0</v>
      </c>
      <c r="R209" s="78">
        <f>Q209*H209</f>
        <v>0</v>
      </c>
      <c r="S209" s="78">
        <v>0</v>
      </c>
      <c r="T209" s="201">
        <f>S209*H209</f>
        <v>0</v>
      </c>
      <c r="U209" s="110"/>
      <c r="V209" s="110"/>
    </row>
    <row r="210" spans="1:22" ht="72">
      <c r="A210" s="202"/>
      <c r="B210" s="203"/>
      <c r="C210" s="204"/>
      <c r="D210" s="163" t="s">
        <v>111</v>
      </c>
      <c r="E210" s="205"/>
      <c r="F210" s="206" t="s">
        <v>241</v>
      </c>
      <c r="G210" s="204"/>
      <c r="H210" s="205"/>
      <c r="I210" s="207"/>
      <c r="J210" s="204"/>
      <c r="K210" s="204"/>
      <c r="L210" s="208"/>
      <c r="M210" s="209"/>
      <c r="N210" s="210"/>
      <c r="O210" s="210"/>
      <c r="P210" s="210"/>
      <c r="Q210" s="210"/>
      <c r="R210" s="210"/>
      <c r="S210" s="210"/>
      <c r="T210" s="211"/>
      <c r="U210" s="202"/>
      <c r="V210" s="202"/>
    </row>
    <row r="211" spans="1:22" ht="36">
      <c r="A211" s="202"/>
      <c r="B211" s="203"/>
      <c r="C211" s="204"/>
      <c r="D211" s="163" t="s">
        <v>111</v>
      </c>
      <c r="E211" s="205"/>
      <c r="F211" s="206" t="s">
        <v>242</v>
      </c>
      <c r="G211" s="204"/>
      <c r="H211" s="205"/>
      <c r="I211" s="207"/>
      <c r="J211" s="204"/>
      <c r="K211" s="204"/>
      <c r="L211" s="208"/>
      <c r="M211" s="209"/>
      <c r="N211" s="210"/>
      <c r="O211" s="210"/>
      <c r="P211" s="210"/>
      <c r="Q211" s="210"/>
      <c r="R211" s="210"/>
      <c r="S211" s="210"/>
      <c r="T211" s="211"/>
      <c r="U211" s="202"/>
      <c r="V211" s="202"/>
    </row>
    <row r="212" spans="1:22" ht="18">
      <c r="A212" s="202"/>
      <c r="B212" s="203"/>
      <c r="C212" s="204"/>
      <c r="D212" s="163" t="s">
        <v>111</v>
      </c>
      <c r="E212" s="205"/>
      <c r="F212" s="206" t="s">
        <v>243</v>
      </c>
      <c r="G212" s="204"/>
      <c r="H212" s="205"/>
      <c r="I212" s="207"/>
      <c r="J212" s="204"/>
      <c r="K212" s="204"/>
      <c r="L212" s="208"/>
      <c r="M212" s="209"/>
      <c r="N212" s="210"/>
      <c r="O212" s="210"/>
      <c r="P212" s="210"/>
      <c r="Q212" s="210"/>
      <c r="R212" s="210"/>
      <c r="S212" s="210"/>
      <c r="T212" s="211"/>
      <c r="U212" s="202"/>
      <c r="V212" s="202"/>
    </row>
    <row r="213" spans="1:22" ht="18">
      <c r="A213" s="202"/>
      <c r="B213" s="203"/>
      <c r="C213" s="204"/>
      <c r="D213" s="163" t="s">
        <v>111</v>
      </c>
      <c r="E213" s="205"/>
      <c r="F213" s="206" t="s">
        <v>244</v>
      </c>
      <c r="G213" s="204"/>
      <c r="H213" s="205"/>
      <c r="I213" s="207"/>
      <c r="J213" s="204"/>
      <c r="K213" s="204"/>
      <c r="L213" s="208"/>
      <c r="M213" s="209"/>
      <c r="N213" s="210"/>
      <c r="O213" s="210"/>
      <c r="P213" s="210"/>
      <c r="Q213" s="210"/>
      <c r="R213" s="210"/>
      <c r="S213" s="210"/>
      <c r="T213" s="211"/>
      <c r="U213" s="202"/>
      <c r="V213" s="202"/>
    </row>
    <row r="214" spans="1:22" ht="18">
      <c r="A214" s="202"/>
      <c r="B214" s="203"/>
      <c r="C214" s="204"/>
      <c r="D214" s="163" t="s">
        <v>111</v>
      </c>
      <c r="E214" s="205"/>
      <c r="F214" s="206" t="s">
        <v>245</v>
      </c>
      <c r="G214" s="204"/>
      <c r="H214" s="205"/>
      <c r="I214" s="207"/>
      <c r="J214" s="204"/>
      <c r="K214" s="204"/>
      <c r="L214" s="208"/>
      <c r="M214" s="209"/>
      <c r="N214" s="210"/>
      <c r="O214" s="210"/>
      <c r="P214" s="210"/>
      <c r="Q214" s="210"/>
      <c r="R214" s="210"/>
      <c r="S214" s="210"/>
      <c r="T214" s="211"/>
      <c r="U214" s="202"/>
      <c r="V214" s="202"/>
    </row>
    <row r="215" spans="1:22" ht="18">
      <c r="A215" s="212"/>
      <c r="B215" s="213"/>
      <c r="C215" s="214"/>
      <c r="D215" s="109" t="s">
        <v>111</v>
      </c>
      <c r="E215" s="215"/>
      <c r="F215" s="216" t="s">
        <v>105</v>
      </c>
      <c r="G215" s="214"/>
      <c r="H215" s="217">
        <v>1</v>
      </c>
      <c r="I215" s="218"/>
      <c r="J215" s="214"/>
      <c r="K215" s="214"/>
      <c r="L215" s="219"/>
      <c r="M215" s="220"/>
      <c r="N215" s="221"/>
      <c r="O215" s="221"/>
      <c r="P215" s="221"/>
      <c r="Q215" s="221"/>
      <c r="R215" s="221"/>
      <c r="S215" s="221"/>
      <c r="T215" s="222"/>
      <c r="U215" s="212"/>
      <c r="V215" s="212"/>
    </row>
    <row r="216" spans="1:22" ht="54">
      <c r="A216" s="110"/>
      <c r="B216" s="111"/>
      <c r="C216" s="192" t="s">
        <v>246</v>
      </c>
      <c r="D216" s="192" t="s">
        <v>106</v>
      </c>
      <c r="E216" s="193" t="s">
        <v>247</v>
      </c>
      <c r="F216" s="194" t="s">
        <v>248</v>
      </c>
      <c r="G216" s="195" t="s">
        <v>109</v>
      </c>
      <c r="H216" s="196">
        <v>1</v>
      </c>
      <c r="I216" s="197"/>
      <c r="J216" s="198">
        <f>ROUND(I216*H216,2)</f>
        <v>0</v>
      </c>
      <c r="K216" s="194" t="s">
        <v>110</v>
      </c>
      <c r="L216" s="160"/>
      <c r="M216" s="199"/>
      <c r="N216" s="200" t="s">
        <v>34</v>
      </c>
      <c r="O216" s="112"/>
      <c r="P216" s="78">
        <f>O216*H216</f>
        <v>0</v>
      </c>
      <c r="Q216" s="78">
        <v>0</v>
      </c>
      <c r="R216" s="78">
        <f>Q216*H216</f>
        <v>0</v>
      </c>
      <c r="S216" s="78">
        <v>0</v>
      </c>
      <c r="T216" s="201">
        <f>S216*H216</f>
        <v>0</v>
      </c>
      <c r="U216" s="110"/>
      <c r="V216" s="110"/>
    </row>
    <row r="217" spans="1:22" ht="36">
      <c r="A217" s="202"/>
      <c r="B217" s="203"/>
      <c r="C217" s="204"/>
      <c r="D217" s="163" t="s">
        <v>111</v>
      </c>
      <c r="E217" s="205"/>
      <c r="F217" s="206" t="s">
        <v>249</v>
      </c>
      <c r="G217" s="204"/>
      <c r="H217" s="205"/>
      <c r="I217" s="207"/>
      <c r="J217" s="204"/>
      <c r="K217" s="204"/>
      <c r="L217" s="208"/>
      <c r="M217" s="209"/>
      <c r="N217" s="210"/>
      <c r="O217" s="210"/>
      <c r="P217" s="210"/>
      <c r="Q217" s="210"/>
      <c r="R217" s="210"/>
      <c r="S217" s="210"/>
      <c r="T217" s="211"/>
      <c r="U217" s="202"/>
      <c r="V217" s="202"/>
    </row>
    <row r="218" spans="1:22" ht="18">
      <c r="A218" s="202"/>
      <c r="B218" s="203"/>
      <c r="C218" s="204"/>
      <c r="D218" s="163" t="s">
        <v>111</v>
      </c>
      <c r="E218" s="205"/>
      <c r="F218" s="206" t="s">
        <v>250</v>
      </c>
      <c r="G218" s="204"/>
      <c r="H218" s="205"/>
      <c r="I218" s="207"/>
      <c r="J218" s="204"/>
      <c r="K218" s="204"/>
      <c r="L218" s="208"/>
      <c r="M218" s="209"/>
      <c r="N218" s="210"/>
      <c r="O218" s="210"/>
      <c r="P218" s="210"/>
      <c r="Q218" s="210"/>
      <c r="R218" s="210"/>
      <c r="S218" s="210"/>
      <c r="T218" s="211"/>
      <c r="U218" s="202"/>
      <c r="V218" s="202"/>
    </row>
    <row r="219" spans="1:22" ht="18">
      <c r="A219" s="202"/>
      <c r="B219" s="203"/>
      <c r="C219" s="204"/>
      <c r="D219" s="163" t="s">
        <v>111</v>
      </c>
      <c r="E219" s="205"/>
      <c r="F219" s="206" t="s">
        <v>251</v>
      </c>
      <c r="G219" s="204"/>
      <c r="H219" s="205"/>
      <c r="I219" s="207"/>
      <c r="J219" s="204"/>
      <c r="K219" s="204"/>
      <c r="L219" s="208"/>
      <c r="M219" s="209"/>
      <c r="N219" s="210"/>
      <c r="O219" s="210"/>
      <c r="P219" s="210"/>
      <c r="Q219" s="210"/>
      <c r="R219" s="210"/>
      <c r="S219" s="210"/>
      <c r="T219" s="211"/>
      <c r="U219" s="202"/>
      <c r="V219" s="202"/>
    </row>
    <row r="220" spans="1:22" ht="18">
      <c r="A220" s="212"/>
      <c r="B220" s="213"/>
      <c r="C220" s="214"/>
      <c r="D220" s="109" t="s">
        <v>111</v>
      </c>
      <c r="E220" s="215"/>
      <c r="F220" s="216" t="s">
        <v>105</v>
      </c>
      <c r="G220" s="214"/>
      <c r="H220" s="217">
        <v>1</v>
      </c>
      <c r="I220" s="218"/>
      <c r="J220" s="214"/>
      <c r="K220" s="214"/>
      <c r="L220" s="219"/>
      <c r="M220" s="220"/>
      <c r="N220" s="221"/>
      <c r="O220" s="221"/>
      <c r="P220" s="221"/>
      <c r="Q220" s="221"/>
      <c r="R220" s="221"/>
      <c r="S220" s="221"/>
      <c r="T220" s="222"/>
      <c r="U220" s="212"/>
      <c r="V220" s="212"/>
    </row>
    <row r="221" spans="1:22" ht="108">
      <c r="A221" s="110"/>
      <c r="B221" s="111"/>
      <c r="C221" s="192" t="s">
        <v>252</v>
      </c>
      <c r="D221" s="192" t="s">
        <v>106</v>
      </c>
      <c r="E221" s="193" t="s">
        <v>253</v>
      </c>
      <c r="F221" s="194" t="s">
        <v>254</v>
      </c>
      <c r="G221" s="195" t="s">
        <v>109</v>
      </c>
      <c r="H221" s="196">
        <v>1</v>
      </c>
      <c r="I221" s="197"/>
      <c r="J221" s="198">
        <f>ROUND(I221*H221,2)</f>
        <v>0</v>
      </c>
      <c r="K221" s="194" t="s">
        <v>110</v>
      </c>
      <c r="L221" s="160"/>
      <c r="M221" s="199"/>
      <c r="N221" s="200" t="s">
        <v>34</v>
      </c>
      <c r="O221" s="112"/>
      <c r="P221" s="78">
        <f>O221*H221</f>
        <v>0</v>
      </c>
      <c r="Q221" s="78">
        <v>0</v>
      </c>
      <c r="R221" s="78">
        <f>Q221*H221</f>
        <v>0</v>
      </c>
      <c r="S221" s="78">
        <v>0</v>
      </c>
      <c r="T221" s="201">
        <f>S221*H221</f>
        <v>0</v>
      </c>
      <c r="U221" s="110"/>
      <c r="V221" s="110"/>
    </row>
    <row r="222" spans="1:22" ht="54">
      <c r="A222" s="202"/>
      <c r="B222" s="203"/>
      <c r="C222" s="204"/>
      <c r="D222" s="163" t="s">
        <v>111</v>
      </c>
      <c r="E222" s="205"/>
      <c r="F222" s="206" t="s">
        <v>255</v>
      </c>
      <c r="G222" s="204"/>
      <c r="H222" s="205"/>
      <c r="I222" s="207"/>
      <c r="J222" s="204"/>
      <c r="K222" s="204"/>
      <c r="L222" s="208"/>
      <c r="M222" s="209"/>
      <c r="N222" s="210"/>
      <c r="O222" s="210"/>
      <c r="P222" s="210"/>
      <c r="Q222" s="210"/>
      <c r="R222" s="210"/>
      <c r="S222" s="210"/>
      <c r="T222" s="211"/>
      <c r="U222" s="202"/>
      <c r="V222" s="202"/>
    </row>
    <row r="223" spans="1:22" ht="18">
      <c r="A223" s="202"/>
      <c r="B223" s="203"/>
      <c r="C223" s="204"/>
      <c r="D223" s="163" t="s">
        <v>111</v>
      </c>
      <c r="E223" s="205"/>
      <c r="F223" s="206" t="s">
        <v>250</v>
      </c>
      <c r="G223" s="204"/>
      <c r="H223" s="205"/>
      <c r="I223" s="207"/>
      <c r="J223" s="204"/>
      <c r="K223" s="204"/>
      <c r="L223" s="208"/>
      <c r="M223" s="209"/>
      <c r="N223" s="210"/>
      <c r="O223" s="210"/>
      <c r="P223" s="210"/>
      <c r="Q223" s="210"/>
      <c r="R223" s="210"/>
      <c r="S223" s="210"/>
      <c r="T223" s="211"/>
      <c r="U223" s="202"/>
      <c r="V223" s="202"/>
    </row>
    <row r="224" spans="1:22" ht="18">
      <c r="A224" s="202"/>
      <c r="B224" s="203"/>
      <c r="C224" s="204"/>
      <c r="D224" s="163" t="s">
        <v>111</v>
      </c>
      <c r="E224" s="205"/>
      <c r="F224" s="206" t="s">
        <v>256</v>
      </c>
      <c r="G224" s="204"/>
      <c r="H224" s="205"/>
      <c r="I224" s="207"/>
      <c r="J224" s="204"/>
      <c r="K224" s="204"/>
      <c r="L224" s="208"/>
      <c r="M224" s="209"/>
      <c r="N224" s="210"/>
      <c r="O224" s="210"/>
      <c r="P224" s="210"/>
      <c r="Q224" s="210"/>
      <c r="R224" s="210"/>
      <c r="S224" s="210"/>
      <c r="T224" s="211"/>
      <c r="U224" s="202"/>
      <c r="V224" s="202"/>
    </row>
    <row r="225" spans="1:22" ht="18">
      <c r="A225" s="202"/>
      <c r="B225" s="203"/>
      <c r="C225" s="204"/>
      <c r="D225" s="163" t="s">
        <v>111</v>
      </c>
      <c r="E225" s="205"/>
      <c r="F225" s="206" t="s">
        <v>257</v>
      </c>
      <c r="G225" s="204"/>
      <c r="H225" s="205"/>
      <c r="I225" s="207"/>
      <c r="J225" s="204"/>
      <c r="K225" s="204"/>
      <c r="L225" s="208"/>
      <c r="M225" s="209"/>
      <c r="N225" s="210"/>
      <c r="O225" s="210"/>
      <c r="P225" s="210"/>
      <c r="Q225" s="210"/>
      <c r="R225" s="210"/>
      <c r="S225" s="210"/>
      <c r="T225" s="211"/>
      <c r="U225" s="202"/>
      <c r="V225" s="202"/>
    </row>
    <row r="226" spans="1:22" ht="18">
      <c r="A226" s="212"/>
      <c r="B226" s="213"/>
      <c r="C226" s="214"/>
      <c r="D226" s="109" t="s">
        <v>111</v>
      </c>
      <c r="E226" s="215"/>
      <c r="F226" s="216" t="s">
        <v>105</v>
      </c>
      <c r="G226" s="214"/>
      <c r="H226" s="217">
        <v>1</v>
      </c>
      <c r="I226" s="218"/>
      <c r="J226" s="214"/>
      <c r="K226" s="214"/>
      <c r="L226" s="219"/>
      <c r="M226" s="220"/>
      <c r="N226" s="221"/>
      <c r="O226" s="221"/>
      <c r="P226" s="221"/>
      <c r="Q226" s="221"/>
      <c r="R226" s="221"/>
      <c r="S226" s="221"/>
      <c r="T226" s="222"/>
      <c r="U226" s="212"/>
      <c r="V226" s="212"/>
    </row>
    <row r="227" spans="1:22" ht="144">
      <c r="A227" s="110"/>
      <c r="B227" s="111"/>
      <c r="C227" s="192" t="s">
        <v>258</v>
      </c>
      <c r="D227" s="192" t="s">
        <v>106</v>
      </c>
      <c r="E227" s="193" t="s">
        <v>259</v>
      </c>
      <c r="F227" s="194" t="s">
        <v>260</v>
      </c>
      <c r="G227" s="195" t="s">
        <v>109</v>
      </c>
      <c r="H227" s="196">
        <v>1</v>
      </c>
      <c r="I227" s="197"/>
      <c r="J227" s="198">
        <f>ROUND(I227*H227,2)</f>
        <v>0</v>
      </c>
      <c r="K227" s="194" t="s">
        <v>110</v>
      </c>
      <c r="L227" s="160"/>
      <c r="M227" s="199"/>
      <c r="N227" s="200" t="s">
        <v>34</v>
      </c>
      <c r="O227" s="112"/>
      <c r="P227" s="78">
        <f>O227*H227</f>
        <v>0</v>
      </c>
      <c r="Q227" s="78">
        <v>0</v>
      </c>
      <c r="R227" s="78">
        <f>Q227*H227</f>
        <v>0</v>
      </c>
      <c r="S227" s="78">
        <v>0</v>
      </c>
      <c r="T227" s="201">
        <f>S227*H227</f>
        <v>0</v>
      </c>
      <c r="U227" s="110"/>
      <c r="V227" s="110"/>
    </row>
    <row r="228" spans="1:22" ht="54">
      <c r="A228" s="202"/>
      <c r="B228" s="203"/>
      <c r="C228" s="204"/>
      <c r="D228" s="163" t="s">
        <v>111</v>
      </c>
      <c r="E228" s="205"/>
      <c r="F228" s="206" t="s">
        <v>261</v>
      </c>
      <c r="G228" s="204"/>
      <c r="H228" s="205"/>
      <c r="I228" s="207"/>
      <c r="J228" s="204"/>
      <c r="K228" s="204"/>
      <c r="L228" s="208"/>
      <c r="M228" s="209"/>
      <c r="N228" s="210"/>
      <c r="O228" s="210"/>
      <c r="P228" s="210"/>
      <c r="Q228" s="210"/>
      <c r="R228" s="210"/>
      <c r="S228" s="210"/>
      <c r="T228" s="211"/>
      <c r="U228" s="202"/>
      <c r="V228" s="202"/>
    </row>
    <row r="229" spans="1:22" ht="36">
      <c r="A229" s="202"/>
      <c r="B229" s="203"/>
      <c r="C229" s="204"/>
      <c r="D229" s="163" t="s">
        <v>111</v>
      </c>
      <c r="E229" s="205"/>
      <c r="F229" s="206" t="s">
        <v>262</v>
      </c>
      <c r="G229" s="204"/>
      <c r="H229" s="205"/>
      <c r="I229" s="207"/>
      <c r="J229" s="204"/>
      <c r="K229" s="204"/>
      <c r="L229" s="208"/>
      <c r="M229" s="209"/>
      <c r="N229" s="210"/>
      <c r="O229" s="210"/>
      <c r="P229" s="210"/>
      <c r="Q229" s="210"/>
      <c r="R229" s="210"/>
      <c r="S229" s="210"/>
      <c r="T229" s="211"/>
      <c r="U229" s="202"/>
      <c r="V229" s="202"/>
    </row>
    <row r="230" spans="1:22" ht="18">
      <c r="A230" s="202"/>
      <c r="B230" s="203"/>
      <c r="C230" s="204"/>
      <c r="D230" s="163" t="s">
        <v>111</v>
      </c>
      <c r="E230" s="205"/>
      <c r="F230" s="206" t="s">
        <v>263</v>
      </c>
      <c r="G230" s="204"/>
      <c r="H230" s="205"/>
      <c r="I230" s="207"/>
      <c r="J230" s="204"/>
      <c r="K230" s="204"/>
      <c r="L230" s="208"/>
      <c r="M230" s="209"/>
      <c r="N230" s="210"/>
      <c r="O230" s="210"/>
      <c r="P230" s="210"/>
      <c r="Q230" s="210"/>
      <c r="R230" s="210"/>
      <c r="S230" s="210"/>
      <c r="T230" s="211"/>
      <c r="U230" s="202"/>
      <c r="V230" s="202"/>
    </row>
    <row r="231" spans="1:22" ht="18">
      <c r="A231" s="202"/>
      <c r="B231" s="203"/>
      <c r="C231" s="204"/>
      <c r="D231" s="163" t="s">
        <v>111</v>
      </c>
      <c r="E231" s="205"/>
      <c r="F231" s="206" t="s">
        <v>264</v>
      </c>
      <c r="G231" s="204"/>
      <c r="H231" s="205"/>
      <c r="I231" s="207"/>
      <c r="J231" s="204"/>
      <c r="K231" s="204"/>
      <c r="L231" s="208"/>
      <c r="M231" s="209"/>
      <c r="N231" s="210"/>
      <c r="O231" s="210"/>
      <c r="P231" s="210"/>
      <c r="Q231" s="210"/>
      <c r="R231" s="210"/>
      <c r="S231" s="210"/>
      <c r="T231" s="211"/>
      <c r="U231" s="202"/>
      <c r="V231" s="202"/>
    </row>
    <row r="232" spans="1:22" ht="18">
      <c r="A232" s="202"/>
      <c r="B232" s="203"/>
      <c r="C232" s="204"/>
      <c r="D232" s="163" t="s">
        <v>111</v>
      </c>
      <c r="E232" s="205"/>
      <c r="F232" s="206" t="s">
        <v>265</v>
      </c>
      <c r="G232" s="204"/>
      <c r="H232" s="205"/>
      <c r="I232" s="207"/>
      <c r="J232" s="204"/>
      <c r="K232" s="204"/>
      <c r="L232" s="208"/>
      <c r="M232" s="209"/>
      <c r="N232" s="210"/>
      <c r="O232" s="210"/>
      <c r="P232" s="210"/>
      <c r="Q232" s="210"/>
      <c r="R232" s="210"/>
      <c r="S232" s="210"/>
      <c r="T232" s="211"/>
      <c r="U232" s="202"/>
      <c r="V232" s="202"/>
    </row>
    <row r="233" spans="1:22" ht="18">
      <c r="A233" s="202"/>
      <c r="B233" s="203"/>
      <c r="C233" s="204"/>
      <c r="D233" s="163" t="s">
        <v>111</v>
      </c>
      <c r="E233" s="205"/>
      <c r="F233" s="206" t="s">
        <v>266</v>
      </c>
      <c r="G233" s="204"/>
      <c r="H233" s="205"/>
      <c r="I233" s="207"/>
      <c r="J233" s="204"/>
      <c r="K233" s="204"/>
      <c r="L233" s="208"/>
      <c r="M233" s="209"/>
      <c r="N233" s="210"/>
      <c r="O233" s="210"/>
      <c r="P233" s="210"/>
      <c r="Q233" s="210"/>
      <c r="R233" s="210"/>
      <c r="S233" s="210"/>
      <c r="T233" s="211"/>
      <c r="U233" s="202"/>
      <c r="V233" s="202"/>
    </row>
    <row r="234" spans="1:22" ht="18">
      <c r="A234" s="212"/>
      <c r="B234" s="213"/>
      <c r="C234" s="214"/>
      <c r="D234" s="109" t="s">
        <v>111</v>
      </c>
      <c r="E234" s="215"/>
      <c r="F234" s="216" t="s">
        <v>105</v>
      </c>
      <c r="G234" s="214"/>
      <c r="H234" s="217">
        <v>1</v>
      </c>
      <c r="I234" s="218"/>
      <c r="J234" s="214"/>
      <c r="K234" s="214"/>
      <c r="L234" s="219"/>
      <c r="M234" s="220"/>
      <c r="N234" s="221"/>
      <c r="O234" s="221"/>
      <c r="P234" s="221"/>
      <c r="Q234" s="221"/>
      <c r="R234" s="221"/>
      <c r="S234" s="221"/>
      <c r="T234" s="222"/>
      <c r="U234" s="212"/>
      <c r="V234" s="212"/>
    </row>
    <row r="235" spans="1:22" ht="144">
      <c r="A235" s="110"/>
      <c r="B235" s="111"/>
      <c r="C235" s="192" t="s">
        <v>267</v>
      </c>
      <c r="D235" s="192" t="s">
        <v>106</v>
      </c>
      <c r="E235" s="193" t="s">
        <v>268</v>
      </c>
      <c r="F235" s="194" t="s">
        <v>269</v>
      </c>
      <c r="G235" s="195" t="s">
        <v>109</v>
      </c>
      <c r="H235" s="196">
        <v>1</v>
      </c>
      <c r="I235" s="197"/>
      <c r="J235" s="198">
        <f>ROUND(I235*H235,2)</f>
        <v>0</v>
      </c>
      <c r="K235" s="194" t="s">
        <v>110</v>
      </c>
      <c r="L235" s="160"/>
      <c r="M235" s="199"/>
      <c r="N235" s="200" t="s">
        <v>34</v>
      </c>
      <c r="O235" s="112"/>
      <c r="P235" s="78">
        <f>O235*H235</f>
        <v>0</v>
      </c>
      <c r="Q235" s="78">
        <v>0</v>
      </c>
      <c r="R235" s="78">
        <f>Q235*H235</f>
        <v>0</v>
      </c>
      <c r="S235" s="78">
        <v>0</v>
      </c>
      <c r="T235" s="201">
        <f>S235*H235</f>
        <v>0</v>
      </c>
      <c r="U235" s="110"/>
      <c r="V235" s="110"/>
    </row>
    <row r="236" spans="1:22" ht="54">
      <c r="A236" s="202"/>
      <c r="B236" s="203"/>
      <c r="C236" s="204"/>
      <c r="D236" s="163" t="s">
        <v>111</v>
      </c>
      <c r="E236" s="205"/>
      <c r="F236" s="206" t="s">
        <v>270</v>
      </c>
      <c r="G236" s="204"/>
      <c r="H236" s="205"/>
      <c r="I236" s="207"/>
      <c r="J236" s="204"/>
      <c r="K236" s="204"/>
      <c r="L236" s="208"/>
      <c r="M236" s="209"/>
      <c r="N236" s="210"/>
      <c r="O236" s="210"/>
      <c r="P236" s="210"/>
      <c r="Q236" s="210"/>
      <c r="R236" s="210"/>
      <c r="S236" s="210"/>
      <c r="T236" s="211"/>
      <c r="U236" s="202"/>
      <c r="V236" s="202"/>
    </row>
    <row r="237" spans="1:22" ht="36">
      <c r="A237" s="202"/>
      <c r="B237" s="203"/>
      <c r="C237" s="204"/>
      <c r="D237" s="163" t="s">
        <v>111</v>
      </c>
      <c r="E237" s="205"/>
      <c r="F237" s="206" t="s">
        <v>271</v>
      </c>
      <c r="G237" s="204"/>
      <c r="H237" s="205"/>
      <c r="I237" s="207"/>
      <c r="J237" s="204"/>
      <c r="K237" s="204"/>
      <c r="L237" s="208"/>
      <c r="M237" s="209"/>
      <c r="N237" s="210"/>
      <c r="O237" s="210"/>
      <c r="P237" s="210"/>
      <c r="Q237" s="210"/>
      <c r="R237" s="210"/>
      <c r="S237" s="210"/>
      <c r="T237" s="211"/>
      <c r="U237" s="202"/>
      <c r="V237" s="202"/>
    </row>
    <row r="238" spans="1:22" ht="18">
      <c r="A238" s="202"/>
      <c r="B238" s="203"/>
      <c r="C238" s="204"/>
      <c r="D238" s="163" t="s">
        <v>111</v>
      </c>
      <c r="E238" s="205"/>
      <c r="F238" s="206" t="s">
        <v>263</v>
      </c>
      <c r="G238" s="204"/>
      <c r="H238" s="205"/>
      <c r="I238" s="207"/>
      <c r="J238" s="204"/>
      <c r="K238" s="204"/>
      <c r="L238" s="208"/>
      <c r="M238" s="209"/>
      <c r="N238" s="210"/>
      <c r="O238" s="210"/>
      <c r="P238" s="210"/>
      <c r="Q238" s="210"/>
      <c r="R238" s="210"/>
      <c r="S238" s="210"/>
      <c r="T238" s="211"/>
      <c r="U238" s="202"/>
      <c r="V238" s="202"/>
    </row>
    <row r="239" spans="1:22" ht="18">
      <c r="A239" s="202"/>
      <c r="B239" s="203"/>
      <c r="C239" s="204"/>
      <c r="D239" s="163" t="s">
        <v>111</v>
      </c>
      <c r="E239" s="205"/>
      <c r="F239" s="206" t="s">
        <v>272</v>
      </c>
      <c r="G239" s="204"/>
      <c r="H239" s="205"/>
      <c r="I239" s="207"/>
      <c r="J239" s="204"/>
      <c r="K239" s="204"/>
      <c r="L239" s="208"/>
      <c r="M239" s="209"/>
      <c r="N239" s="210"/>
      <c r="O239" s="210"/>
      <c r="P239" s="210"/>
      <c r="Q239" s="210"/>
      <c r="R239" s="210"/>
      <c r="S239" s="210"/>
      <c r="T239" s="211"/>
      <c r="U239" s="202"/>
      <c r="V239" s="202"/>
    </row>
    <row r="240" spans="1:22" ht="18">
      <c r="A240" s="202"/>
      <c r="B240" s="203"/>
      <c r="C240" s="204"/>
      <c r="D240" s="163" t="s">
        <v>111</v>
      </c>
      <c r="E240" s="205"/>
      <c r="F240" s="206" t="s">
        <v>273</v>
      </c>
      <c r="G240" s="204"/>
      <c r="H240" s="205"/>
      <c r="I240" s="207"/>
      <c r="J240" s="204"/>
      <c r="K240" s="204"/>
      <c r="L240" s="208"/>
      <c r="M240" s="209"/>
      <c r="N240" s="210"/>
      <c r="O240" s="210"/>
      <c r="P240" s="210"/>
      <c r="Q240" s="210"/>
      <c r="R240" s="210"/>
      <c r="S240" s="210"/>
      <c r="T240" s="211"/>
      <c r="U240" s="202"/>
      <c r="V240" s="202"/>
    </row>
    <row r="241" spans="1:22" ht="18">
      <c r="A241" s="202"/>
      <c r="B241" s="203"/>
      <c r="C241" s="204"/>
      <c r="D241" s="163" t="s">
        <v>111</v>
      </c>
      <c r="E241" s="205"/>
      <c r="F241" s="206" t="s">
        <v>274</v>
      </c>
      <c r="G241" s="204"/>
      <c r="H241" s="205"/>
      <c r="I241" s="207"/>
      <c r="J241" s="204"/>
      <c r="K241" s="204"/>
      <c r="L241" s="208"/>
      <c r="M241" s="209"/>
      <c r="N241" s="210"/>
      <c r="O241" s="210"/>
      <c r="P241" s="210"/>
      <c r="Q241" s="210"/>
      <c r="R241" s="210"/>
      <c r="S241" s="210"/>
      <c r="T241" s="211"/>
      <c r="U241" s="202"/>
      <c r="V241" s="202"/>
    </row>
    <row r="242" spans="1:22" ht="18">
      <c r="A242" s="212"/>
      <c r="B242" s="213"/>
      <c r="C242" s="214"/>
      <c r="D242" s="109" t="s">
        <v>111</v>
      </c>
      <c r="E242" s="215"/>
      <c r="F242" s="216" t="s">
        <v>105</v>
      </c>
      <c r="G242" s="214"/>
      <c r="H242" s="217">
        <v>1</v>
      </c>
      <c r="I242" s="218"/>
      <c r="J242" s="214"/>
      <c r="K242" s="214"/>
      <c r="L242" s="219"/>
      <c r="M242" s="220"/>
      <c r="N242" s="221"/>
      <c r="O242" s="221"/>
      <c r="P242" s="221"/>
      <c r="Q242" s="221"/>
      <c r="R242" s="221"/>
      <c r="S242" s="221"/>
      <c r="T242" s="222"/>
      <c r="U242" s="212"/>
      <c r="V242" s="212"/>
    </row>
    <row r="243" spans="1:22" ht="72">
      <c r="A243" s="110"/>
      <c r="B243" s="111"/>
      <c r="C243" s="192" t="s">
        <v>275</v>
      </c>
      <c r="D243" s="192" t="s">
        <v>106</v>
      </c>
      <c r="E243" s="193" t="s">
        <v>276</v>
      </c>
      <c r="F243" s="194" t="s">
        <v>277</v>
      </c>
      <c r="G243" s="195" t="s">
        <v>109</v>
      </c>
      <c r="H243" s="196">
        <v>1</v>
      </c>
      <c r="I243" s="197"/>
      <c r="J243" s="198">
        <f>ROUND(I243*H243,2)</f>
        <v>0</v>
      </c>
      <c r="K243" s="194" t="s">
        <v>110</v>
      </c>
      <c r="L243" s="160"/>
      <c r="M243" s="199"/>
      <c r="N243" s="200" t="s">
        <v>34</v>
      </c>
      <c r="O243" s="112"/>
      <c r="P243" s="78">
        <f>O243*H243</f>
        <v>0</v>
      </c>
      <c r="Q243" s="78">
        <v>0</v>
      </c>
      <c r="R243" s="78">
        <f>Q243*H243</f>
        <v>0</v>
      </c>
      <c r="S243" s="78">
        <v>0</v>
      </c>
      <c r="T243" s="201">
        <f>S243*H243</f>
        <v>0</v>
      </c>
      <c r="U243" s="110"/>
      <c r="V243" s="110"/>
    </row>
    <row r="244" spans="1:22" ht="54">
      <c r="A244" s="202"/>
      <c r="B244" s="203"/>
      <c r="C244" s="204"/>
      <c r="D244" s="163" t="s">
        <v>111</v>
      </c>
      <c r="E244" s="205"/>
      <c r="F244" s="206" t="s">
        <v>278</v>
      </c>
      <c r="G244" s="204"/>
      <c r="H244" s="205"/>
      <c r="I244" s="207"/>
      <c r="J244" s="204"/>
      <c r="K244" s="204"/>
      <c r="L244" s="208"/>
      <c r="M244" s="209"/>
      <c r="N244" s="210"/>
      <c r="O244" s="210"/>
      <c r="P244" s="210"/>
      <c r="Q244" s="210"/>
      <c r="R244" s="210"/>
      <c r="S244" s="210"/>
      <c r="T244" s="211"/>
      <c r="U244" s="202"/>
      <c r="V244" s="202"/>
    </row>
    <row r="245" spans="1:22" ht="18">
      <c r="A245" s="202"/>
      <c r="B245" s="203"/>
      <c r="C245" s="204"/>
      <c r="D245" s="163" t="s">
        <v>111</v>
      </c>
      <c r="E245" s="205"/>
      <c r="F245" s="206" t="s">
        <v>279</v>
      </c>
      <c r="G245" s="204"/>
      <c r="H245" s="205"/>
      <c r="I245" s="207"/>
      <c r="J245" s="204"/>
      <c r="K245" s="204"/>
      <c r="L245" s="208"/>
      <c r="M245" s="209"/>
      <c r="N245" s="210"/>
      <c r="O245" s="210"/>
      <c r="P245" s="210"/>
      <c r="Q245" s="210"/>
      <c r="R245" s="210"/>
      <c r="S245" s="210"/>
      <c r="T245" s="211"/>
      <c r="U245" s="202"/>
      <c r="V245" s="202"/>
    </row>
    <row r="246" spans="1:22" ht="18">
      <c r="A246" s="202"/>
      <c r="B246" s="203"/>
      <c r="C246" s="204"/>
      <c r="D246" s="163" t="s">
        <v>111</v>
      </c>
      <c r="E246" s="205"/>
      <c r="F246" s="206" t="s">
        <v>280</v>
      </c>
      <c r="G246" s="204"/>
      <c r="H246" s="205"/>
      <c r="I246" s="207"/>
      <c r="J246" s="204"/>
      <c r="K246" s="204"/>
      <c r="L246" s="208"/>
      <c r="M246" s="209"/>
      <c r="N246" s="210"/>
      <c r="O246" s="210"/>
      <c r="P246" s="210"/>
      <c r="Q246" s="210"/>
      <c r="R246" s="210"/>
      <c r="S246" s="210"/>
      <c r="T246" s="211"/>
      <c r="U246" s="202"/>
      <c r="V246" s="202"/>
    </row>
    <row r="247" spans="1:22" ht="18">
      <c r="A247" s="212"/>
      <c r="B247" s="213"/>
      <c r="C247" s="214"/>
      <c r="D247" s="109" t="s">
        <v>111</v>
      </c>
      <c r="E247" s="215"/>
      <c r="F247" s="216" t="s">
        <v>105</v>
      </c>
      <c r="G247" s="214"/>
      <c r="H247" s="217">
        <v>1</v>
      </c>
      <c r="I247" s="218"/>
      <c r="J247" s="214"/>
      <c r="K247" s="214"/>
      <c r="L247" s="219"/>
      <c r="M247" s="220"/>
      <c r="N247" s="221"/>
      <c r="O247" s="221"/>
      <c r="P247" s="221"/>
      <c r="Q247" s="221"/>
      <c r="R247" s="221"/>
      <c r="S247" s="221"/>
      <c r="T247" s="222"/>
      <c r="U247" s="212"/>
      <c r="V247" s="212"/>
    </row>
    <row r="248" spans="1:22" ht="162">
      <c r="A248" s="110"/>
      <c r="B248" s="111"/>
      <c r="C248" s="192" t="s">
        <v>281</v>
      </c>
      <c r="D248" s="192" t="s">
        <v>106</v>
      </c>
      <c r="E248" s="193" t="s">
        <v>282</v>
      </c>
      <c r="F248" s="194" t="s">
        <v>283</v>
      </c>
      <c r="G248" s="195" t="s">
        <v>109</v>
      </c>
      <c r="H248" s="196">
        <v>1</v>
      </c>
      <c r="I248" s="197"/>
      <c r="J248" s="198">
        <f>ROUND(I248*H248,2)</f>
        <v>0</v>
      </c>
      <c r="K248" s="194" t="s">
        <v>110</v>
      </c>
      <c r="L248" s="160"/>
      <c r="M248" s="199"/>
      <c r="N248" s="200" t="s">
        <v>34</v>
      </c>
      <c r="O248" s="112"/>
      <c r="P248" s="78">
        <f>O248*H248</f>
        <v>0</v>
      </c>
      <c r="Q248" s="78">
        <v>0</v>
      </c>
      <c r="R248" s="78">
        <f>Q248*H248</f>
        <v>0</v>
      </c>
      <c r="S248" s="78">
        <v>0</v>
      </c>
      <c r="T248" s="201">
        <f>S248*H248</f>
        <v>0</v>
      </c>
      <c r="U248" s="110"/>
      <c r="V248" s="110"/>
    </row>
    <row r="249" spans="1:22" ht="54">
      <c r="A249" s="202"/>
      <c r="B249" s="203"/>
      <c r="C249" s="204"/>
      <c r="D249" s="163" t="s">
        <v>111</v>
      </c>
      <c r="E249" s="205"/>
      <c r="F249" s="206" t="s">
        <v>284</v>
      </c>
      <c r="G249" s="204"/>
      <c r="H249" s="205"/>
      <c r="I249" s="207"/>
      <c r="J249" s="204"/>
      <c r="K249" s="204"/>
      <c r="L249" s="208"/>
      <c r="M249" s="209"/>
      <c r="N249" s="210"/>
      <c r="O249" s="210"/>
      <c r="P249" s="210"/>
      <c r="Q249" s="210"/>
      <c r="R249" s="210"/>
      <c r="S249" s="210"/>
      <c r="T249" s="211"/>
      <c r="U249" s="202"/>
      <c r="V249" s="202"/>
    </row>
    <row r="250" spans="1:22" ht="72">
      <c r="A250" s="202"/>
      <c r="B250" s="203"/>
      <c r="C250" s="204"/>
      <c r="D250" s="163" t="s">
        <v>111</v>
      </c>
      <c r="E250" s="205"/>
      <c r="F250" s="206" t="s">
        <v>285</v>
      </c>
      <c r="G250" s="204"/>
      <c r="H250" s="205"/>
      <c r="I250" s="207"/>
      <c r="J250" s="204"/>
      <c r="K250" s="204"/>
      <c r="L250" s="208"/>
      <c r="M250" s="209"/>
      <c r="N250" s="210"/>
      <c r="O250" s="210"/>
      <c r="P250" s="210"/>
      <c r="Q250" s="210"/>
      <c r="R250" s="210"/>
      <c r="S250" s="210"/>
      <c r="T250" s="211"/>
      <c r="U250" s="202"/>
      <c r="V250" s="202"/>
    </row>
    <row r="251" spans="1:22" ht="18">
      <c r="A251" s="202"/>
      <c r="B251" s="203"/>
      <c r="C251" s="204"/>
      <c r="D251" s="163" t="s">
        <v>111</v>
      </c>
      <c r="E251" s="205"/>
      <c r="F251" s="206" t="s">
        <v>250</v>
      </c>
      <c r="G251" s="204"/>
      <c r="H251" s="205"/>
      <c r="I251" s="207"/>
      <c r="J251" s="204"/>
      <c r="K251" s="204"/>
      <c r="L251" s="208"/>
      <c r="M251" s="209"/>
      <c r="N251" s="210"/>
      <c r="O251" s="210"/>
      <c r="P251" s="210"/>
      <c r="Q251" s="210"/>
      <c r="R251" s="210"/>
      <c r="S251" s="210"/>
      <c r="T251" s="211"/>
      <c r="U251" s="202"/>
      <c r="V251" s="202"/>
    </row>
    <row r="252" spans="1:22" ht="18">
      <c r="A252" s="202"/>
      <c r="B252" s="203"/>
      <c r="C252" s="204"/>
      <c r="D252" s="163" t="s">
        <v>111</v>
      </c>
      <c r="E252" s="205"/>
      <c r="F252" s="206" t="s">
        <v>286</v>
      </c>
      <c r="G252" s="204"/>
      <c r="H252" s="205"/>
      <c r="I252" s="207"/>
      <c r="J252" s="204"/>
      <c r="K252" s="204"/>
      <c r="L252" s="208"/>
      <c r="M252" s="209"/>
      <c r="N252" s="210"/>
      <c r="O252" s="210"/>
      <c r="P252" s="210"/>
      <c r="Q252" s="210"/>
      <c r="R252" s="210"/>
      <c r="S252" s="210"/>
      <c r="T252" s="211"/>
      <c r="U252" s="202"/>
      <c r="V252" s="202"/>
    </row>
    <row r="253" spans="1:22" ht="18">
      <c r="A253" s="202"/>
      <c r="B253" s="203"/>
      <c r="C253" s="204"/>
      <c r="D253" s="163" t="s">
        <v>111</v>
      </c>
      <c r="E253" s="205"/>
      <c r="F253" s="206" t="s">
        <v>287</v>
      </c>
      <c r="G253" s="204"/>
      <c r="H253" s="205"/>
      <c r="I253" s="207"/>
      <c r="J253" s="204"/>
      <c r="K253" s="204"/>
      <c r="L253" s="208"/>
      <c r="M253" s="209"/>
      <c r="N253" s="210"/>
      <c r="O253" s="210"/>
      <c r="P253" s="210"/>
      <c r="Q253" s="210"/>
      <c r="R253" s="210"/>
      <c r="S253" s="210"/>
      <c r="T253" s="211"/>
      <c r="U253" s="202"/>
      <c r="V253" s="202"/>
    </row>
    <row r="254" spans="1:22" ht="18">
      <c r="A254" s="212"/>
      <c r="B254" s="213"/>
      <c r="C254" s="214"/>
      <c r="D254" s="109" t="s">
        <v>111</v>
      </c>
      <c r="E254" s="215"/>
      <c r="F254" s="216" t="s">
        <v>105</v>
      </c>
      <c r="G254" s="214"/>
      <c r="H254" s="217">
        <v>1</v>
      </c>
      <c r="I254" s="218"/>
      <c r="J254" s="214"/>
      <c r="K254" s="214"/>
      <c r="L254" s="219"/>
      <c r="M254" s="220"/>
      <c r="N254" s="221"/>
      <c r="O254" s="221"/>
      <c r="P254" s="221"/>
      <c r="Q254" s="221"/>
      <c r="R254" s="221"/>
      <c r="S254" s="221"/>
      <c r="T254" s="222"/>
      <c r="U254" s="212"/>
      <c r="V254" s="212"/>
    </row>
    <row r="255" spans="1:22" ht="126">
      <c r="A255" s="110"/>
      <c r="B255" s="111"/>
      <c r="C255" s="192" t="s">
        <v>288</v>
      </c>
      <c r="D255" s="192" t="s">
        <v>106</v>
      </c>
      <c r="E255" s="193" t="s">
        <v>289</v>
      </c>
      <c r="F255" s="194" t="s">
        <v>290</v>
      </c>
      <c r="G255" s="195" t="s">
        <v>109</v>
      </c>
      <c r="H255" s="196">
        <v>1</v>
      </c>
      <c r="I255" s="197"/>
      <c r="J255" s="198">
        <f>ROUND(I255*H255,2)</f>
        <v>0</v>
      </c>
      <c r="K255" s="194" t="s">
        <v>110</v>
      </c>
      <c r="L255" s="160"/>
      <c r="M255" s="199"/>
      <c r="N255" s="200" t="s">
        <v>34</v>
      </c>
      <c r="O255" s="112"/>
      <c r="P255" s="78">
        <f>O255*H255</f>
        <v>0</v>
      </c>
      <c r="Q255" s="78">
        <v>0</v>
      </c>
      <c r="R255" s="78">
        <f>Q255*H255</f>
        <v>0</v>
      </c>
      <c r="S255" s="78">
        <v>0</v>
      </c>
      <c r="T255" s="201">
        <f>S255*H255</f>
        <v>0</v>
      </c>
      <c r="U255" s="110"/>
      <c r="V255" s="110"/>
    </row>
    <row r="256" spans="1:22" ht="54">
      <c r="A256" s="202"/>
      <c r="B256" s="203"/>
      <c r="C256" s="204"/>
      <c r="D256" s="163" t="s">
        <v>111</v>
      </c>
      <c r="E256" s="205"/>
      <c r="F256" s="206" t="s">
        <v>291</v>
      </c>
      <c r="G256" s="204"/>
      <c r="H256" s="205"/>
      <c r="I256" s="207"/>
      <c r="J256" s="204"/>
      <c r="K256" s="204"/>
      <c r="L256" s="208"/>
      <c r="M256" s="209"/>
      <c r="N256" s="210"/>
      <c r="O256" s="210"/>
      <c r="P256" s="210"/>
      <c r="Q256" s="210"/>
      <c r="R256" s="210"/>
      <c r="S256" s="210"/>
      <c r="T256" s="211"/>
      <c r="U256" s="202"/>
      <c r="V256" s="202"/>
    </row>
    <row r="257" spans="1:22" ht="18">
      <c r="A257" s="202"/>
      <c r="B257" s="203"/>
      <c r="C257" s="204"/>
      <c r="D257" s="163" t="s">
        <v>111</v>
      </c>
      <c r="E257" s="205"/>
      <c r="F257" s="206" t="s">
        <v>250</v>
      </c>
      <c r="G257" s="204"/>
      <c r="H257" s="205"/>
      <c r="I257" s="207"/>
      <c r="J257" s="204"/>
      <c r="K257" s="204"/>
      <c r="L257" s="208"/>
      <c r="M257" s="209"/>
      <c r="N257" s="210"/>
      <c r="O257" s="210"/>
      <c r="P257" s="210"/>
      <c r="Q257" s="210"/>
      <c r="R257" s="210"/>
      <c r="S257" s="210"/>
      <c r="T257" s="211"/>
      <c r="U257" s="202"/>
      <c r="V257" s="202"/>
    </row>
    <row r="258" spans="1:22" ht="18">
      <c r="A258" s="202"/>
      <c r="B258" s="203"/>
      <c r="C258" s="204"/>
      <c r="D258" s="163" t="s">
        <v>111</v>
      </c>
      <c r="E258" s="205"/>
      <c r="F258" s="206" t="s">
        <v>292</v>
      </c>
      <c r="G258" s="204"/>
      <c r="H258" s="205"/>
      <c r="I258" s="207"/>
      <c r="J258" s="204"/>
      <c r="K258" s="204"/>
      <c r="L258" s="208"/>
      <c r="M258" s="209"/>
      <c r="N258" s="210"/>
      <c r="O258" s="210"/>
      <c r="P258" s="210"/>
      <c r="Q258" s="210"/>
      <c r="R258" s="210"/>
      <c r="S258" s="210"/>
      <c r="T258" s="211"/>
      <c r="U258" s="202"/>
      <c r="V258" s="202"/>
    </row>
    <row r="259" spans="1:22" ht="18">
      <c r="A259" s="202"/>
      <c r="B259" s="203"/>
      <c r="C259" s="204"/>
      <c r="D259" s="163" t="s">
        <v>111</v>
      </c>
      <c r="E259" s="205"/>
      <c r="F259" s="206" t="s">
        <v>293</v>
      </c>
      <c r="G259" s="204"/>
      <c r="H259" s="205"/>
      <c r="I259" s="207"/>
      <c r="J259" s="204"/>
      <c r="K259" s="204"/>
      <c r="L259" s="208"/>
      <c r="M259" s="209"/>
      <c r="N259" s="210"/>
      <c r="O259" s="210"/>
      <c r="P259" s="210"/>
      <c r="Q259" s="210"/>
      <c r="R259" s="210"/>
      <c r="S259" s="210"/>
      <c r="T259" s="211"/>
      <c r="U259" s="202"/>
      <c r="V259" s="202"/>
    </row>
    <row r="260" spans="1:22" ht="18">
      <c r="A260" s="202"/>
      <c r="B260" s="203"/>
      <c r="C260" s="204"/>
      <c r="D260" s="163" t="s">
        <v>111</v>
      </c>
      <c r="E260" s="205"/>
      <c r="F260" s="206" t="s">
        <v>294</v>
      </c>
      <c r="G260" s="204"/>
      <c r="H260" s="205"/>
      <c r="I260" s="207"/>
      <c r="J260" s="204"/>
      <c r="K260" s="204"/>
      <c r="L260" s="208"/>
      <c r="M260" s="209"/>
      <c r="N260" s="210"/>
      <c r="O260" s="210"/>
      <c r="P260" s="210"/>
      <c r="Q260" s="210"/>
      <c r="R260" s="210"/>
      <c r="S260" s="210"/>
      <c r="T260" s="211"/>
      <c r="U260" s="202"/>
      <c r="V260" s="202"/>
    </row>
    <row r="261" spans="1:22" ht="18">
      <c r="A261" s="212"/>
      <c r="B261" s="213"/>
      <c r="C261" s="214"/>
      <c r="D261" s="109" t="s">
        <v>111</v>
      </c>
      <c r="E261" s="215"/>
      <c r="F261" s="216" t="s">
        <v>105</v>
      </c>
      <c r="G261" s="214"/>
      <c r="H261" s="217">
        <v>1</v>
      </c>
      <c r="I261" s="218"/>
      <c r="J261" s="214"/>
      <c r="K261" s="214"/>
      <c r="L261" s="219"/>
      <c r="M261" s="220"/>
      <c r="N261" s="221"/>
      <c r="O261" s="221"/>
      <c r="P261" s="221"/>
      <c r="Q261" s="221"/>
      <c r="R261" s="221"/>
      <c r="S261" s="221"/>
      <c r="T261" s="222"/>
      <c r="U261" s="212"/>
      <c r="V261" s="212"/>
    </row>
    <row r="262" spans="1:22" ht="126">
      <c r="A262" s="110"/>
      <c r="B262" s="111"/>
      <c r="C262" s="192" t="s">
        <v>295</v>
      </c>
      <c r="D262" s="192" t="s">
        <v>106</v>
      </c>
      <c r="E262" s="193" t="s">
        <v>296</v>
      </c>
      <c r="F262" s="194" t="s">
        <v>297</v>
      </c>
      <c r="G262" s="195" t="s">
        <v>109</v>
      </c>
      <c r="H262" s="196">
        <v>1</v>
      </c>
      <c r="I262" s="197"/>
      <c r="J262" s="198">
        <f>ROUND(I262*H262,2)</f>
        <v>0</v>
      </c>
      <c r="K262" s="194" t="s">
        <v>110</v>
      </c>
      <c r="L262" s="160"/>
      <c r="M262" s="199"/>
      <c r="N262" s="200" t="s">
        <v>34</v>
      </c>
      <c r="O262" s="112"/>
      <c r="P262" s="78">
        <f>O262*H262</f>
        <v>0</v>
      </c>
      <c r="Q262" s="78">
        <v>0</v>
      </c>
      <c r="R262" s="78">
        <f>Q262*H262</f>
        <v>0</v>
      </c>
      <c r="S262" s="78">
        <v>0</v>
      </c>
      <c r="T262" s="201">
        <f>S262*H262</f>
        <v>0</v>
      </c>
      <c r="U262" s="110"/>
      <c r="V262" s="110"/>
    </row>
    <row r="263" spans="1:22" ht="36">
      <c r="A263" s="202"/>
      <c r="B263" s="203"/>
      <c r="C263" s="204"/>
      <c r="D263" s="163" t="s">
        <v>111</v>
      </c>
      <c r="E263" s="205"/>
      <c r="F263" s="206" t="s">
        <v>298</v>
      </c>
      <c r="G263" s="204"/>
      <c r="H263" s="205"/>
      <c r="I263" s="207"/>
      <c r="J263" s="204"/>
      <c r="K263" s="204"/>
      <c r="L263" s="208"/>
      <c r="M263" s="209"/>
      <c r="N263" s="210"/>
      <c r="O263" s="210"/>
      <c r="P263" s="210"/>
      <c r="Q263" s="210"/>
      <c r="R263" s="210"/>
      <c r="S263" s="210"/>
      <c r="T263" s="211"/>
      <c r="U263" s="202"/>
      <c r="V263" s="202"/>
    </row>
    <row r="264" spans="1:22" ht="54">
      <c r="A264" s="202"/>
      <c r="B264" s="203"/>
      <c r="C264" s="204"/>
      <c r="D264" s="163" t="s">
        <v>111</v>
      </c>
      <c r="E264" s="205"/>
      <c r="F264" s="206" t="s">
        <v>299</v>
      </c>
      <c r="G264" s="204"/>
      <c r="H264" s="205"/>
      <c r="I264" s="207"/>
      <c r="J264" s="204"/>
      <c r="K264" s="204"/>
      <c r="L264" s="208"/>
      <c r="M264" s="209"/>
      <c r="N264" s="210"/>
      <c r="O264" s="210"/>
      <c r="P264" s="210"/>
      <c r="Q264" s="210"/>
      <c r="R264" s="210"/>
      <c r="S264" s="210"/>
      <c r="T264" s="211"/>
      <c r="U264" s="202"/>
      <c r="V264" s="202"/>
    </row>
    <row r="265" spans="1:22" ht="18">
      <c r="A265" s="202"/>
      <c r="B265" s="203"/>
      <c r="C265" s="204"/>
      <c r="D265" s="163" t="s">
        <v>111</v>
      </c>
      <c r="E265" s="205"/>
      <c r="F265" s="206" t="s">
        <v>300</v>
      </c>
      <c r="G265" s="204"/>
      <c r="H265" s="205"/>
      <c r="I265" s="207"/>
      <c r="J265" s="204"/>
      <c r="K265" s="204"/>
      <c r="L265" s="208"/>
      <c r="M265" s="209"/>
      <c r="N265" s="210"/>
      <c r="O265" s="210"/>
      <c r="P265" s="210"/>
      <c r="Q265" s="210"/>
      <c r="R265" s="210"/>
      <c r="S265" s="210"/>
      <c r="T265" s="211"/>
      <c r="U265" s="202"/>
      <c r="V265" s="202"/>
    </row>
    <row r="266" spans="1:22" ht="18">
      <c r="A266" s="202"/>
      <c r="B266" s="203"/>
      <c r="C266" s="204"/>
      <c r="D266" s="163" t="s">
        <v>111</v>
      </c>
      <c r="E266" s="205"/>
      <c r="F266" s="206" t="s">
        <v>301</v>
      </c>
      <c r="G266" s="204"/>
      <c r="H266" s="205"/>
      <c r="I266" s="207"/>
      <c r="J266" s="204"/>
      <c r="K266" s="204"/>
      <c r="L266" s="208"/>
      <c r="M266" s="209"/>
      <c r="N266" s="210"/>
      <c r="O266" s="210"/>
      <c r="P266" s="210"/>
      <c r="Q266" s="210"/>
      <c r="R266" s="210"/>
      <c r="S266" s="210"/>
      <c r="T266" s="211"/>
      <c r="U266" s="202"/>
      <c r="V266" s="202"/>
    </row>
    <row r="267" spans="1:22" ht="18">
      <c r="A267" s="202"/>
      <c r="B267" s="203"/>
      <c r="C267" s="204"/>
      <c r="D267" s="163" t="s">
        <v>111</v>
      </c>
      <c r="E267" s="205"/>
      <c r="F267" s="206" t="s">
        <v>302</v>
      </c>
      <c r="G267" s="204"/>
      <c r="H267" s="205"/>
      <c r="I267" s="207"/>
      <c r="J267" s="204"/>
      <c r="K267" s="204"/>
      <c r="L267" s="208"/>
      <c r="M267" s="209"/>
      <c r="N267" s="210"/>
      <c r="O267" s="210"/>
      <c r="P267" s="210"/>
      <c r="Q267" s="210"/>
      <c r="R267" s="210"/>
      <c r="S267" s="210"/>
      <c r="T267" s="211"/>
      <c r="U267" s="202"/>
      <c r="V267" s="202"/>
    </row>
    <row r="268" spans="1:22" ht="18">
      <c r="A268" s="212"/>
      <c r="B268" s="213"/>
      <c r="C268" s="214"/>
      <c r="D268" s="109" t="s">
        <v>111</v>
      </c>
      <c r="E268" s="215"/>
      <c r="F268" s="216" t="s">
        <v>105</v>
      </c>
      <c r="G268" s="214"/>
      <c r="H268" s="217">
        <v>1</v>
      </c>
      <c r="I268" s="218"/>
      <c r="J268" s="214"/>
      <c r="K268" s="214"/>
      <c r="L268" s="219"/>
      <c r="M268" s="220"/>
      <c r="N268" s="221"/>
      <c r="O268" s="221"/>
      <c r="P268" s="221"/>
      <c r="Q268" s="221"/>
      <c r="R268" s="221"/>
      <c r="S268" s="221"/>
      <c r="T268" s="222"/>
      <c r="U268" s="212"/>
      <c r="V268" s="212"/>
    </row>
    <row r="269" spans="1:22" ht="54">
      <c r="A269" s="110"/>
      <c r="B269" s="111"/>
      <c r="C269" s="192" t="s">
        <v>303</v>
      </c>
      <c r="D269" s="192" t="s">
        <v>106</v>
      </c>
      <c r="E269" s="193" t="s">
        <v>304</v>
      </c>
      <c r="F269" s="194" t="s">
        <v>248</v>
      </c>
      <c r="G269" s="195" t="s">
        <v>109</v>
      </c>
      <c r="H269" s="196">
        <v>1</v>
      </c>
      <c r="I269" s="197"/>
      <c r="J269" s="198">
        <f>ROUND(I269*H269,2)</f>
        <v>0</v>
      </c>
      <c r="K269" s="194" t="s">
        <v>110</v>
      </c>
      <c r="L269" s="160"/>
      <c r="M269" s="199"/>
      <c r="N269" s="200" t="s">
        <v>34</v>
      </c>
      <c r="O269" s="112"/>
      <c r="P269" s="78">
        <f>O269*H269</f>
        <v>0</v>
      </c>
      <c r="Q269" s="78">
        <v>0</v>
      </c>
      <c r="R269" s="78">
        <f>Q269*H269</f>
        <v>0</v>
      </c>
      <c r="S269" s="78">
        <v>0</v>
      </c>
      <c r="T269" s="201">
        <f>S269*H269</f>
        <v>0</v>
      </c>
      <c r="U269" s="110"/>
      <c r="V269" s="110"/>
    </row>
    <row r="270" spans="1:22" ht="36">
      <c r="A270" s="202"/>
      <c r="B270" s="203"/>
      <c r="C270" s="204"/>
      <c r="D270" s="163" t="s">
        <v>111</v>
      </c>
      <c r="E270" s="205"/>
      <c r="F270" s="206" t="s">
        <v>305</v>
      </c>
      <c r="G270" s="204"/>
      <c r="H270" s="205"/>
      <c r="I270" s="207"/>
      <c r="J270" s="204"/>
      <c r="K270" s="204"/>
      <c r="L270" s="208"/>
      <c r="M270" s="209"/>
      <c r="N270" s="210"/>
      <c r="O270" s="210"/>
      <c r="P270" s="210"/>
      <c r="Q270" s="210"/>
      <c r="R270" s="210"/>
      <c r="S270" s="210"/>
      <c r="T270" s="211"/>
      <c r="U270" s="202"/>
      <c r="V270" s="202"/>
    </row>
    <row r="271" spans="1:22" ht="18">
      <c r="A271" s="202"/>
      <c r="B271" s="203"/>
      <c r="C271" s="204"/>
      <c r="D271" s="163" t="s">
        <v>111</v>
      </c>
      <c r="E271" s="205"/>
      <c r="F271" s="206" t="s">
        <v>250</v>
      </c>
      <c r="G271" s="204"/>
      <c r="H271" s="205"/>
      <c r="I271" s="207"/>
      <c r="J271" s="204"/>
      <c r="K271" s="204"/>
      <c r="L271" s="208"/>
      <c r="M271" s="209"/>
      <c r="N271" s="210"/>
      <c r="O271" s="210"/>
      <c r="P271" s="210"/>
      <c r="Q271" s="210"/>
      <c r="R271" s="210"/>
      <c r="S271" s="210"/>
      <c r="T271" s="211"/>
      <c r="U271" s="202"/>
      <c r="V271" s="202"/>
    </row>
    <row r="272" spans="1:22" ht="18">
      <c r="A272" s="202"/>
      <c r="B272" s="203"/>
      <c r="C272" s="204"/>
      <c r="D272" s="163" t="s">
        <v>111</v>
      </c>
      <c r="E272" s="205"/>
      <c r="F272" s="206" t="s">
        <v>251</v>
      </c>
      <c r="G272" s="204"/>
      <c r="H272" s="205"/>
      <c r="I272" s="207"/>
      <c r="J272" s="204"/>
      <c r="K272" s="204"/>
      <c r="L272" s="208"/>
      <c r="M272" s="209"/>
      <c r="N272" s="210"/>
      <c r="O272" s="210"/>
      <c r="P272" s="210"/>
      <c r="Q272" s="210"/>
      <c r="R272" s="210"/>
      <c r="S272" s="210"/>
      <c r="T272" s="211"/>
      <c r="U272" s="202"/>
      <c r="V272" s="202"/>
    </row>
    <row r="273" spans="1:22" ht="18">
      <c r="A273" s="212"/>
      <c r="B273" s="213"/>
      <c r="C273" s="214"/>
      <c r="D273" s="109" t="s">
        <v>111</v>
      </c>
      <c r="E273" s="215"/>
      <c r="F273" s="216" t="s">
        <v>105</v>
      </c>
      <c r="G273" s="214"/>
      <c r="H273" s="217">
        <v>1</v>
      </c>
      <c r="I273" s="218"/>
      <c r="J273" s="214"/>
      <c r="K273" s="214"/>
      <c r="L273" s="219"/>
      <c r="M273" s="220"/>
      <c r="N273" s="221"/>
      <c r="O273" s="221"/>
      <c r="P273" s="221"/>
      <c r="Q273" s="221"/>
      <c r="R273" s="221"/>
      <c r="S273" s="221"/>
      <c r="T273" s="222"/>
      <c r="U273" s="212"/>
      <c r="V273" s="212"/>
    </row>
    <row r="274" spans="1:22" ht="409.5">
      <c r="A274" s="212"/>
      <c r="B274" s="213"/>
      <c r="C274" s="214"/>
      <c r="D274" s="109"/>
      <c r="E274" s="215"/>
      <c r="F274" s="226" t="s">
        <v>634</v>
      </c>
      <c r="G274" s="214"/>
      <c r="H274" s="217"/>
      <c r="I274" s="218"/>
      <c r="J274" s="214"/>
      <c r="K274" s="214"/>
      <c r="L274" s="219"/>
      <c r="M274" s="220"/>
      <c r="N274" s="221"/>
      <c r="O274" s="221"/>
      <c r="P274" s="221"/>
      <c r="Q274" s="221"/>
      <c r="R274" s="221"/>
      <c r="S274" s="221"/>
      <c r="T274" s="222"/>
      <c r="U274" s="212"/>
      <c r="V274" s="212"/>
    </row>
    <row r="275" spans="2:22" ht="360">
      <c r="B275" s="110"/>
      <c r="C275" s="192" t="s">
        <v>306</v>
      </c>
      <c r="D275" s="192" t="s">
        <v>106</v>
      </c>
      <c r="E275" s="193" t="s">
        <v>307</v>
      </c>
      <c r="F275" s="194" t="s">
        <v>633</v>
      </c>
      <c r="G275" s="195" t="s">
        <v>109</v>
      </c>
      <c r="H275" s="196">
        <v>1</v>
      </c>
      <c r="I275" s="197"/>
      <c r="J275" s="198">
        <f>ROUND(I275*H275,2)</f>
        <v>0</v>
      </c>
      <c r="K275" s="194" t="s">
        <v>110</v>
      </c>
      <c r="L275" s="160"/>
      <c r="M275" s="199"/>
      <c r="N275" s="200" t="s">
        <v>34</v>
      </c>
      <c r="O275" s="112"/>
      <c r="P275" s="78">
        <f>O275*H275</f>
        <v>0</v>
      </c>
      <c r="Q275" s="78">
        <v>0</v>
      </c>
      <c r="R275" s="78">
        <f>Q275*H275</f>
        <v>0</v>
      </c>
      <c r="S275" s="78">
        <v>0</v>
      </c>
      <c r="T275" s="201">
        <f>S275*H275</f>
        <v>0</v>
      </c>
      <c r="U275" s="110"/>
      <c r="V275" s="110"/>
    </row>
    <row r="276" spans="1:22" ht="72">
      <c r="A276" s="202"/>
      <c r="B276" s="203"/>
      <c r="C276" s="204"/>
      <c r="D276" s="163" t="s">
        <v>111</v>
      </c>
      <c r="E276" s="205"/>
      <c r="F276" s="206" t="s">
        <v>308</v>
      </c>
      <c r="G276" s="204"/>
      <c r="H276" s="205"/>
      <c r="I276" s="207"/>
      <c r="J276" s="204"/>
      <c r="K276" s="204"/>
      <c r="L276" s="208"/>
      <c r="M276" s="209"/>
      <c r="N276" s="210"/>
      <c r="O276" s="210"/>
      <c r="P276" s="210"/>
      <c r="Q276" s="210"/>
      <c r="R276" s="210"/>
      <c r="S276" s="210"/>
      <c r="T276" s="211"/>
      <c r="U276" s="202"/>
      <c r="V276" s="202"/>
    </row>
    <row r="277" spans="1:22" ht="72">
      <c r="A277" s="202"/>
      <c r="B277" s="203"/>
      <c r="C277" s="204"/>
      <c r="D277" s="163" t="s">
        <v>111</v>
      </c>
      <c r="E277" s="205"/>
      <c r="F277" s="206" t="s">
        <v>309</v>
      </c>
      <c r="G277" s="204"/>
      <c r="H277" s="205"/>
      <c r="I277" s="207"/>
      <c r="J277" s="204"/>
      <c r="K277" s="204"/>
      <c r="L277" s="208"/>
      <c r="M277" s="209"/>
      <c r="N277" s="210"/>
      <c r="O277" s="210"/>
      <c r="P277" s="210"/>
      <c r="Q277" s="210"/>
      <c r="R277" s="210"/>
      <c r="S277" s="210"/>
      <c r="T277" s="211"/>
      <c r="U277" s="202"/>
      <c r="V277" s="202"/>
    </row>
    <row r="278" spans="1:22" ht="54">
      <c r="A278" s="202"/>
      <c r="B278" s="203"/>
      <c r="C278" s="204"/>
      <c r="D278" s="163" t="s">
        <v>111</v>
      </c>
      <c r="E278" s="205"/>
      <c r="F278" s="206" t="s">
        <v>310</v>
      </c>
      <c r="G278" s="204"/>
      <c r="H278" s="205"/>
      <c r="I278" s="207"/>
      <c r="J278" s="204"/>
      <c r="K278" s="204"/>
      <c r="L278" s="208"/>
      <c r="M278" s="209"/>
      <c r="N278" s="210"/>
      <c r="O278" s="210"/>
      <c r="P278" s="210"/>
      <c r="Q278" s="210"/>
      <c r="R278" s="210"/>
      <c r="S278" s="210"/>
      <c r="T278" s="211"/>
      <c r="U278" s="202"/>
      <c r="V278" s="202"/>
    </row>
    <row r="279" spans="1:22" ht="72">
      <c r="A279" s="202"/>
      <c r="B279" s="203"/>
      <c r="C279" s="204"/>
      <c r="D279" s="163" t="s">
        <v>111</v>
      </c>
      <c r="E279" s="205"/>
      <c r="F279" s="309" t="s">
        <v>636</v>
      </c>
      <c r="G279" s="204"/>
      <c r="H279" s="205"/>
      <c r="I279" s="207"/>
      <c r="J279" s="204"/>
      <c r="K279" s="204"/>
      <c r="L279" s="208"/>
      <c r="M279" s="209"/>
      <c r="N279" s="210"/>
      <c r="O279" s="210"/>
      <c r="P279" s="210"/>
      <c r="Q279" s="210"/>
      <c r="R279" s="210"/>
      <c r="S279" s="210"/>
      <c r="T279" s="211"/>
      <c r="U279" s="202"/>
      <c r="V279" s="202"/>
    </row>
    <row r="280" spans="1:22" ht="90">
      <c r="A280" s="202"/>
      <c r="B280" s="203"/>
      <c r="C280" s="204"/>
      <c r="D280" s="163" t="s">
        <v>111</v>
      </c>
      <c r="E280" s="205"/>
      <c r="F280" s="206" t="s">
        <v>311</v>
      </c>
      <c r="G280" s="204"/>
      <c r="H280" s="205"/>
      <c r="I280" s="207"/>
      <c r="J280" s="204"/>
      <c r="K280" s="204"/>
      <c r="L280" s="208"/>
      <c r="M280" s="209"/>
      <c r="N280" s="210"/>
      <c r="O280" s="210"/>
      <c r="P280" s="210"/>
      <c r="Q280" s="210"/>
      <c r="R280" s="210"/>
      <c r="S280" s="210"/>
      <c r="T280" s="211"/>
      <c r="U280" s="202"/>
      <c r="V280" s="202"/>
    </row>
    <row r="281" spans="1:22" ht="90">
      <c r="A281" s="202"/>
      <c r="B281" s="203"/>
      <c r="C281" s="204"/>
      <c r="D281" s="163" t="s">
        <v>111</v>
      </c>
      <c r="E281" s="205"/>
      <c r="F281" s="206" t="s">
        <v>312</v>
      </c>
      <c r="G281" s="204"/>
      <c r="H281" s="205"/>
      <c r="I281" s="207"/>
      <c r="J281" s="204"/>
      <c r="K281" s="204"/>
      <c r="L281" s="208"/>
      <c r="M281" s="209"/>
      <c r="N281" s="210"/>
      <c r="O281" s="210"/>
      <c r="P281" s="210"/>
      <c r="Q281" s="210"/>
      <c r="R281" s="210"/>
      <c r="S281" s="210"/>
      <c r="T281" s="211"/>
      <c r="U281" s="202"/>
      <c r="V281" s="202"/>
    </row>
    <row r="282" spans="1:22" ht="72">
      <c r="A282" s="202"/>
      <c r="B282" s="203"/>
      <c r="C282" s="204"/>
      <c r="D282" s="163" t="s">
        <v>111</v>
      </c>
      <c r="E282" s="205"/>
      <c r="F282" s="206" t="s">
        <v>313</v>
      </c>
      <c r="G282" s="204"/>
      <c r="H282" s="205"/>
      <c r="I282" s="207"/>
      <c r="J282" s="204"/>
      <c r="K282" s="204"/>
      <c r="L282" s="208"/>
      <c r="M282" s="209"/>
      <c r="N282" s="210"/>
      <c r="O282" s="210"/>
      <c r="P282" s="210"/>
      <c r="Q282" s="210"/>
      <c r="R282" s="210"/>
      <c r="S282" s="210"/>
      <c r="T282" s="211"/>
      <c r="U282" s="202"/>
      <c r="V282" s="202"/>
    </row>
    <row r="283" spans="1:22" ht="72">
      <c r="A283" s="202"/>
      <c r="B283" s="203"/>
      <c r="C283" s="204"/>
      <c r="D283" s="163" t="s">
        <v>111</v>
      </c>
      <c r="E283" s="205"/>
      <c r="F283" s="206" t="s">
        <v>314</v>
      </c>
      <c r="G283" s="204"/>
      <c r="H283" s="205"/>
      <c r="I283" s="207"/>
      <c r="J283" s="204"/>
      <c r="K283" s="204"/>
      <c r="L283" s="208"/>
      <c r="M283" s="209"/>
      <c r="N283" s="210"/>
      <c r="O283" s="210"/>
      <c r="P283" s="210"/>
      <c r="Q283" s="210"/>
      <c r="R283" s="210"/>
      <c r="S283" s="210"/>
      <c r="T283" s="211"/>
      <c r="U283" s="202"/>
      <c r="V283" s="202"/>
    </row>
    <row r="284" spans="1:22" ht="72">
      <c r="A284" s="202"/>
      <c r="B284" s="203"/>
      <c r="C284" s="204"/>
      <c r="D284" s="163" t="s">
        <v>111</v>
      </c>
      <c r="E284" s="205"/>
      <c r="F284" s="206" t="s">
        <v>315</v>
      </c>
      <c r="G284" s="204"/>
      <c r="H284" s="205"/>
      <c r="I284" s="207"/>
      <c r="J284" s="204"/>
      <c r="K284" s="204"/>
      <c r="L284" s="208"/>
      <c r="M284" s="209"/>
      <c r="N284" s="210"/>
      <c r="O284" s="210"/>
      <c r="P284" s="210"/>
      <c r="Q284" s="210"/>
      <c r="R284" s="210"/>
      <c r="S284" s="210"/>
      <c r="T284" s="211"/>
      <c r="U284" s="202"/>
      <c r="V284" s="202"/>
    </row>
    <row r="285" spans="1:22" ht="36">
      <c r="A285" s="202"/>
      <c r="B285" s="203"/>
      <c r="C285" s="204"/>
      <c r="D285" s="163" t="s">
        <v>111</v>
      </c>
      <c r="E285" s="205"/>
      <c r="F285" s="206" t="s">
        <v>316</v>
      </c>
      <c r="G285" s="204"/>
      <c r="H285" s="205"/>
      <c r="I285" s="207"/>
      <c r="J285" s="204"/>
      <c r="K285" s="204"/>
      <c r="L285" s="208"/>
      <c r="M285" s="209"/>
      <c r="N285" s="210"/>
      <c r="O285" s="210"/>
      <c r="P285" s="210"/>
      <c r="Q285" s="210"/>
      <c r="R285" s="210"/>
      <c r="S285" s="210"/>
      <c r="T285" s="211"/>
      <c r="U285" s="202"/>
      <c r="V285" s="202"/>
    </row>
    <row r="286" spans="1:22" ht="90">
      <c r="A286" s="202"/>
      <c r="B286" s="203"/>
      <c r="C286" s="204"/>
      <c r="D286" s="163" t="s">
        <v>111</v>
      </c>
      <c r="E286" s="206"/>
      <c r="F286" s="309" t="s">
        <v>635</v>
      </c>
      <c r="G286" s="204"/>
      <c r="H286" s="205"/>
      <c r="I286" s="207"/>
      <c r="J286" s="204"/>
      <c r="K286" s="204"/>
      <c r="L286" s="208"/>
      <c r="M286" s="209"/>
      <c r="N286" s="210"/>
      <c r="O286" s="210"/>
      <c r="P286" s="210"/>
      <c r="Q286" s="210"/>
      <c r="R286" s="210"/>
      <c r="S286" s="210"/>
      <c r="T286" s="211"/>
      <c r="U286" s="202"/>
      <c r="V286" s="202"/>
    </row>
    <row r="287" spans="1:22" ht="36">
      <c r="A287" s="202"/>
      <c r="B287" s="203"/>
      <c r="C287" s="204"/>
      <c r="D287" s="163" t="s">
        <v>111</v>
      </c>
      <c r="E287" s="205"/>
      <c r="F287" s="206" t="s">
        <v>317</v>
      </c>
      <c r="G287" s="204"/>
      <c r="H287" s="205"/>
      <c r="I287" s="207"/>
      <c r="J287" s="204"/>
      <c r="K287" s="204"/>
      <c r="L287" s="208"/>
      <c r="M287" s="209"/>
      <c r="N287" s="210"/>
      <c r="O287" s="210"/>
      <c r="P287" s="210"/>
      <c r="Q287" s="210"/>
      <c r="R287" s="210"/>
      <c r="S287" s="210"/>
      <c r="T287" s="211"/>
      <c r="U287" s="202"/>
      <c r="V287" s="202"/>
    </row>
    <row r="288" spans="1:22" ht="18">
      <c r="A288" s="202"/>
      <c r="B288" s="203"/>
      <c r="C288" s="204"/>
      <c r="D288" s="163" t="s">
        <v>111</v>
      </c>
      <c r="E288" s="205"/>
      <c r="F288" s="206" t="s">
        <v>318</v>
      </c>
      <c r="G288" s="204"/>
      <c r="H288" s="205"/>
      <c r="I288" s="207"/>
      <c r="J288" s="204"/>
      <c r="K288" s="204"/>
      <c r="L288" s="208"/>
      <c r="M288" s="209"/>
      <c r="N288" s="210"/>
      <c r="O288" s="210"/>
      <c r="P288" s="210"/>
      <c r="Q288" s="210"/>
      <c r="R288" s="210"/>
      <c r="S288" s="210"/>
      <c r="T288" s="211"/>
      <c r="U288" s="202"/>
      <c r="V288" s="202"/>
    </row>
    <row r="289" spans="1:22" ht="18">
      <c r="A289" s="202"/>
      <c r="B289" s="203"/>
      <c r="C289" s="204"/>
      <c r="D289" s="163" t="s">
        <v>111</v>
      </c>
      <c r="E289" s="205"/>
      <c r="F289" s="206" t="s">
        <v>319</v>
      </c>
      <c r="G289" s="204"/>
      <c r="H289" s="205"/>
      <c r="I289" s="207"/>
      <c r="J289" s="204"/>
      <c r="K289" s="204"/>
      <c r="L289" s="208"/>
      <c r="M289" s="209"/>
      <c r="N289" s="210"/>
      <c r="O289" s="210"/>
      <c r="P289" s="210"/>
      <c r="Q289" s="210"/>
      <c r="R289" s="210"/>
      <c r="S289" s="210"/>
      <c r="T289" s="211"/>
      <c r="U289" s="202"/>
      <c r="V289" s="202"/>
    </row>
    <row r="290" spans="1:22" ht="18">
      <c r="A290" s="202"/>
      <c r="B290" s="203"/>
      <c r="C290" s="204"/>
      <c r="D290" s="163" t="s">
        <v>111</v>
      </c>
      <c r="E290" s="205"/>
      <c r="F290" s="206" t="s">
        <v>320</v>
      </c>
      <c r="G290" s="204"/>
      <c r="H290" s="205"/>
      <c r="I290" s="207"/>
      <c r="J290" s="204"/>
      <c r="K290" s="204"/>
      <c r="L290" s="208"/>
      <c r="M290" s="209"/>
      <c r="N290" s="210"/>
      <c r="O290" s="210"/>
      <c r="P290" s="210"/>
      <c r="Q290" s="210"/>
      <c r="R290" s="210"/>
      <c r="S290" s="210"/>
      <c r="T290" s="211"/>
      <c r="U290" s="202"/>
      <c r="V290" s="202"/>
    </row>
    <row r="291" spans="1:22" ht="18">
      <c r="A291" s="202"/>
      <c r="B291" s="203"/>
      <c r="C291" s="204"/>
      <c r="D291" s="163" t="s">
        <v>111</v>
      </c>
      <c r="E291" s="205"/>
      <c r="F291" s="206" t="s">
        <v>321</v>
      </c>
      <c r="G291" s="204"/>
      <c r="H291" s="205"/>
      <c r="I291" s="207"/>
      <c r="J291" s="204"/>
      <c r="K291" s="204"/>
      <c r="L291" s="208"/>
      <c r="M291" s="209"/>
      <c r="N291" s="210"/>
      <c r="O291" s="210"/>
      <c r="P291" s="210"/>
      <c r="Q291" s="210"/>
      <c r="R291" s="210"/>
      <c r="S291" s="210"/>
      <c r="T291" s="211"/>
      <c r="U291" s="202"/>
      <c r="V291" s="202"/>
    </row>
    <row r="292" spans="1:22" ht="18">
      <c r="A292" s="212"/>
      <c r="B292" s="213"/>
      <c r="C292" s="214"/>
      <c r="D292" s="109" t="s">
        <v>111</v>
      </c>
      <c r="E292" s="215"/>
      <c r="F292" s="216" t="s">
        <v>105</v>
      </c>
      <c r="G292" s="214"/>
      <c r="H292" s="217">
        <v>1</v>
      </c>
      <c r="I292" s="218"/>
      <c r="J292" s="214"/>
      <c r="K292" s="214"/>
      <c r="L292" s="219"/>
      <c r="M292" s="220"/>
      <c r="N292" s="221"/>
      <c r="O292" s="221"/>
      <c r="P292" s="221"/>
      <c r="Q292" s="221"/>
      <c r="R292" s="221"/>
      <c r="S292" s="221"/>
      <c r="T292" s="222"/>
      <c r="U292" s="212"/>
      <c r="V292" s="212"/>
    </row>
    <row r="293" spans="1:22" ht="36">
      <c r="A293" s="110"/>
      <c r="B293" s="111"/>
      <c r="C293" s="192" t="s">
        <v>322</v>
      </c>
      <c r="D293" s="192" t="s">
        <v>106</v>
      </c>
      <c r="E293" s="193" t="s">
        <v>323</v>
      </c>
      <c r="F293" s="194" t="s">
        <v>324</v>
      </c>
      <c r="G293" s="195" t="s">
        <v>109</v>
      </c>
      <c r="H293" s="196">
        <v>1</v>
      </c>
      <c r="I293" s="197"/>
      <c r="J293" s="198">
        <f>ROUND(I293*H293,2)</f>
        <v>0</v>
      </c>
      <c r="K293" s="194" t="s">
        <v>110</v>
      </c>
      <c r="L293" s="160"/>
      <c r="M293" s="199"/>
      <c r="N293" s="200" t="s">
        <v>34</v>
      </c>
      <c r="O293" s="112"/>
      <c r="P293" s="78">
        <f>O293*H293</f>
        <v>0</v>
      </c>
      <c r="Q293" s="78">
        <v>0</v>
      </c>
      <c r="R293" s="78">
        <f>Q293*H293</f>
        <v>0</v>
      </c>
      <c r="S293" s="78">
        <v>0</v>
      </c>
      <c r="T293" s="201">
        <f>S293*H293</f>
        <v>0</v>
      </c>
      <c r="U293" s="110"/>
      <c r="V293" s="110"/>
    </row>
    <row r="294" spans="1:22" ht="18">
      <c r="A294" s="202"/>
      <c r="B294" s="203"/>
      <c r="C294" s="204"/>
      <c r="D294" s="163" t="s">
        <v>111</v>
      </c>
      <c r="E294" s="205"/>
      <c r="F294" s="206" t="s">
        <v>325</v>
      </c>
      <c r="G294" s="204"/>
      <c r="H294" s="205"/>
      <c r="I294" s="207"/>
      <c r="J294" s="204"/>
      <c r="K294" s="204"/>
      <c r="L294" s="208"/>
      <c r="M294" s="209"/>
      <c r="N294" s="210"/>
      <c r="O294" s="210"/>
      <c r="P294" s="210"/>
      <c r="Q294" s="210"/>
      <c r="R294" s="210"/>
      <c r="S294" s="210"/>
      <c r="T294" s="211"/>
      <c r="U294" s="202"/>
      <c r="V294" s="202"/>
    </row>
    <row r="295" spans="1:22" ht="18">
      <c r="A295" s="202"/>
      <c r="B295" s="203"/>
      <c r="C295" s="204"/>
      <c r="D295" s="163" t="s">
        <v>111</v>
      </c>
      <c r="E295" s="205"/>
      <c r="F295" s="206" t="s">
        <v>326</v>
      </c>
      <c r="G295" s="204"/>
      <c r="H295" s="205"/>
      <c r="I295" s="207"/>
      <c r="J295" s="204"/>
      <c r="K295" s="204"/>
      <c r="L295" s="208"/>
      <c r="M295" s="209"/>
      <c r="N295" s="210"/>
      <c r="O295" s="210"/>
      <c r="P295" s="210"/>
      <c r="Q295" s="210"/>
      <c r="R295" s="210"/>
      <c r="S295" s="210"/>
      <c r="T295" s="211"/>
      <c r="U295" s="202"/>
      <c r="V295" s="202"/>
    </row>
    <row r="296" spans="1:22" ht="18">
      <c r="A296" s="212"/>
      <c r="B296" s="213"/>
      <c r="C296" s="214"/>
      <c r="D296" s="109" t="s">
        <v>111</v>
      </c>
      <c r="E296" s="215"/>
      <c r="F296" s="216" t="s">
        <v>105</v>
      </c>
      <c r="G296" s="214"/>
      <c r="H296" s="217">
        <v>1</v>
      </c>
      <c r="I296" s="218"/>
      <c r="J296" s="214"/>
      <c r="K296" s="214"/>
      <c r="L296" s="219"/>
      <c r="M296" s="220"/>
      <c r="N296" s="221"/>
      <c r="O296" s="221"/>
      <c r="P296" s="221"/>
      <c r="Q296" s="221"/>
      <c r="R296" s="221"/>
      <c r="S296" s="221"/>
      <c r="T296" s="222"/>
      <c r="U296" s="212"/>
      <c r="V296" s="212"/>
    </row>
    <row r="297" spans="1:22" ht="108">
      <c r="A297" s="110"/>
      <c r="B297" s="111"/>
      <c r="C297" s="192" t="s">
        <v>327</v>
      </c>
      <c r="D297" s="192" t="s">
        <v>106</v>
      </c>
      <c r="E297" s="193" t="s">
        <v>328</v>
      </c>
      <c r="F297" s="194" t="s">
        <v>329</v>
      </c>
      <c r="G297" s="195" t="s">
        <v>109</v>
      </c>
      <c r="H297" s="196">
        <v>1</v>
      </c>
      <c r="I297" s="197"/>
      <c r="J297" s="198">
        <f>ROUND(I297*H297,2)</f>
        <v>0</v>
      </c>
      <c r="K297" s="194" t="s">
        <v>110</v>
      </c>
      <c r="L297" s="160"/>
      <c r="M297" s="199"/>
      <c r="N297" s="200" t="s">
        <v>34</v>
      </c>
      <c r="O297" s="112"/>
      <c r="P297" s="78">
        <f>O297*H297</f>
        <v>0</v>
      </c>
      <c r="Q297" s="78">
        <v>0</v>
      </c>
      <c r="R297" s="78">
        <f>Q297*H297</f>
        <v>0</v>
      </c>
      <c r="S297" s="78">
        <v>0</v>
      </c>
      <c r="T297" s="201">
        <f>S297*H297</f>
        <v>0</v>
      </c>
      <c r="U297" s="110"/>
      <c r="V297" s="110"/>
    </row>
    <row r="298" spans="1:22" ht="54">
      <c r="A298" s="202"/>
      <c r="B298" s="203"/>
      <c r="C298" s="204"/>
      <c r="D298" s="163" t="s">
        <v>111</v>
      </c>
      <c r="E298" s="205"/>
      <c r="F298" s="206" t="s">
        <v>330</v>
      </c>
      <c r="G298" s="204"/>
      <c r="H298" s="205"/>
      <c r="I298" s="207"/>
      <c r="J298" s="204"/>
      <c r="K298" s="204"/>
      <c r="L298" s="208"/>
      <c r="M298" s="209"/>
      <c r="N298" s="210"/>
      <c r="O298" s="210"/>
      <c r="P298" s="210"/>
      <c r="Q298" s="210"/>
      <c r="R298" s="210"/>
      <c r="S298" s="210"/>
      <c r="T298" s="211"/>
      <c r="U298" s="202"/>
      <c r="V298" s="202"/>
    </row>
    <row r="299" spans="1:22" ht="18">
      <c r="A299" s="202"/>
      <c r="B299" s="203"/>
      <c r="C299" s="204"/>
      <c r="D299" s="163" t="s">
        <v>111</v>
      </c>
      <c r="E299" s="205"/>
      <c r="F299" s="206" t="s">
        <v>331</v>
      </c>
      <c r="G299" s="204"/>
      <c r="H299" s="205"/>
      <c r="I299" s="207"/>
      <c r="J299" s="204"/>
      <c r="K299" s="204"/>
      <c r="L299" s="208"/>
      <c r="M299" s="209"/>
      <c r="N299" s="210"/>
      <c r="O299" s="210"/>
      <c r="P299" s="210"/>
      <c r="Q299" s="210"/>
      <c r="R299" s="210"/>
      <c r="S299" s="210"/>
      <c r="T299" s="211"/>
      <c r="U299" s="202"/>
      <c r="V299" s="202"/>
    </row>
    <row r="300" spans="1:22" ht="18">
      <c r="A300" s="202"/>
      <c r="B300" s="203"/>
      <c r="C300" s="204"/>
      <c r="D300" s="163" t="s">
        <v>111</v>
      </c>
      <c r="E300" s="205"/>
      <c r="F300" s="206" t="s">
        <v>332</v>
      </c>
      <c r="G300" s="204"/>
      <c r="H300" s="205"/>
      <c r="I300" s="207"/>
      <c r="J300" s="204"/>
      <c r="K300" s="204"/>
      <c r="L300" s="208"/>
      <c r="M300" s="209"/>
      <c r="N300" s="210"/>
      <c r="O300" s="210"/>
      <c r="P300" s="210"/>
      <c r="Q300" s="210"/>
      <c r="R300" s="210"/>
      <c r="S300" s="210"/>
      <c r="T300" s="211"/>
      <c r="U300" s="202"/>
      <c r="V300" s="202"/>
    </row>
    <row r="301" spans="1:22" ht="18">
      <c r="A301" s="202"/>
      <c r="B301" s="203"/>
      <c r="C301" s="204"/>
      <c r="D301" s="163" t="s">
        <v>111</v>
      </c>
      <c r="E301" s="205"/>
      <c r="F301" s="206" t="s">
        <v>333</v>
      </c>
      <c r="G301" s="204"/>
      <c r="H301" s="205"/>
      <c r="I301" s="207"/>
      <c r="J301" s="204"/>
      <c r="K301" s="204"/>
      <c r="L301" s="208"/>
      <c r="M301" s="209"/>
      <c r="N301" s="210"/>
      <c r="O301" s="210"/>
      <c r="P301" s="210"/>
      <c r="Q301" s="210"/>
      <c r="R301" s="210"/>
      <c r="S301" s="210"/>
      <c r="T301" s="211"/>
      <c r="U301" s="202"/>
      <c r="V301" s="202"/>
    </row>
    <row r="302" spans="1:22" ht="18">
      <c r="A302" s="212"/>
      <c r="B302" s="213"/>
      <c r="C302" s="214"/>
      <c r="D302" s="109" t="s">
        <v>111</v>
      </c>
      <c r="E302" s="215"/>
      <c r="F302" s="216" t="s">
        <v>105</v>
      </c>
      <c r="G302" s="214"/>
      <c r="H302" s="217">
        <v>1</v>
      </c>
      <c r="I302" s="218"/>
      <c r="J302" s="214"/>
      <c r="K302" s="214"/>
      <c r="L302" s="219"/>
      <c r="M302" s="220"/>
      <c r="N302" s="221"/>
      <c r="O302" s="221"/>
      <c r="P302" s="221"/>
      <c r="Q302" s="221"/>
      <c r="R302" s="221"/>
      <c r="S302" s="221"/>
      <c r="T302" s="222"/>
      <c r="U302" s="212"/>
      <c r="V302" s="212"/>
    </row>
    <row r="303" spans="1:22" ht="108">
      <c r="A303" s="110"/>
      <c r="B303" s="111"/>
      <c r="C303" s="192" t="s">
        <v>334</v>
      </c>
      <c r="D303" s="192" t="s">
        <v>106</v>
      </c>
      <c r="E303" s="193" t="s">
        <v>335</v>
      </c>
      <c r="F303" s="194" t="s">
        <v>336</v>
      </c>
      <c r="G303" s="195" t="s">
        <v>109</v>
      </c>
      <c r="H303" s="196">
        <v>1</v>
      </c>
      <c r="I303" s="197"/>
      <c r="J303" s="198">
        <f>ROUND(I303*H303,2)</f>
        <v>0</v>
      </c>
      <c r="K303" s="194" t="s">
        <v>110</v>
      </c>
      <c r="L303" s="160"/>
      <c r="M303" s="199"/>
      <c r="N303" s="200" t="s">
        <v>34</v>
      </c>
      <c r="O303" s="112"/>
      <c r="P303" s="78">
        <f>O303*H303</f>
        <v>0</v>
      </c>
      <c r="Q303" s="78">
        <v>0</v>
      </c>
      <c r="R303" s="78">
        <f>Q303*H303</f>
        <v>0</v>
      </c>
      <c r="S303" s="78">
        <v>0</v>
      </c>
      <c r="T303" s="201">
        <f>S303*H303</f>
        <v>0</v>
      </c>
      <c r="U303" s="110"/>
      <c r="V303" s="110"/>
    </row>
    <row r="304" spans="1:22" ht="54">
      <c r="A304" s="202"/>
      <c r="B304" s="203"/>
      <c r="C304" s="204"/>
      <c r="D304" s="163" t="s">
        <v>111</v>
      </c>
      <c r="E304" s="205"/>
      <c r="F304" s="206" t="s">
        <v>337</v>
      </c>
      <c r="G304" s="204"/>
      <c r="H304" s="205"/>
      <c r="I304" s="207"/>
      <c r="J304" s="204"/>
      <c r="K304" s="204"/>
      <c r="L304" s="208"/>
      <c r="M304" s="209"/>
      <c r="N304" s="210"/>
      <c r="O304" s="210"/>
      <c r="P304" s="210"/>
      <c r="Q304" s="210"/>
      <c r="R304" s="210"/>
      <c r="S304" s="210"/>
      <c r="T304" s="211"/>
      <c r="U304" s="202"/>
      <c r="V304" s="202"/>
    </row>
    <row r="305" spans="1:22" ht="18">
      <c r="A305" s="202"/>
      <c r="B305" s="203"/>
      <c r="C305" s="204"/>
      <c r="D305" s="163" t="s">
        <v>111</v>
      </c>
      <c r="E305" s="205"/>
      <c r="F305" s="206" t="s">
        <v>338</v>
      </c>
      <c r="G305" s="204"/>
      <c r="H305" s="205"/>
      <c r="I305" s="207"/>
      <c r="J305" s="204"/>
      <c r="K305" s="204"/>
      <c r="L305" s="208"/>
      <c r="M305" s="209"/>
      <c r="N305" s="210"/>
      <c r="O305" s="210"/>
      <c r="P305" s="210"/>
      <c r="Q305" s="210"/>
      <c r="R305" s="210"/>
      <c r="S305" s="210"/>
      <c r="T305" s="211"/>
      <c r="U305" s="202"/>
      <c r="V305" s="202"/>
    </row>
    <row r="306" spans="1:22" ht="18">
      <c r="A306" s="202"/>
      <c r="B306" s="203"/>
      <c r="C306" s="204"/>
      <c r="D306" s="163" t="s">
        <v>111</v>
      </c>
      <c r="E306" s="205"/>
      <c r="F306" s="206" t="s">
        <v>332</v>
      </c>
      <c r="G306" s="204"/>
      <c r="H306" s="205"/>
      <c r="I306" s="207"/>
      <c r="J306" s="204"/>
      <c r="K306" s="204"/>
      <c r="L306" s="208"/>
      <c r="M306" s="209"/>
      <c r="N306" s="210"/>
      <c r="O306" s="210"/>
      <c r="P306" s="210"/>
      <c r="Q306" s="210"/>
      <c r="R306" s="210"/>
      <c r="S306" s="210"/>
      <c r="T306" s="211"/>
      <c r="U306" s="202"/>
      <c r="V306" s="202"/>
    </row>
    <row r="307" spans="1:22" ht="18">
      <c r="A307" s="202"/>
      <c r="B307" s="203"/>
      <c r="C307" s="204"/>
      <c r="D307" s="163" t="s">
        <v>111</v>
      </c>
      <c r="E307" s="205"/>
      <c r="F307" s="206" t="s">
        <v>333</v>
      </c>
      <c r="G307" s="204"/>
      <c r="H307" s="205"/>
      <c r="I307" s="207"/>
      <c r="J307" s="204"/>
      <c r="K307" s="204"/>
      <c r="L307" s="208"/>
      <c r="M307" s="209"/>
      <c r="N307" s="210"/>
      <c r="O307" s="210"/>
      <c r="P307" s="210"/>
      <c r="Q307" s="210"/>
      <c r="R307" s="210"/>
      <c r="S307" s="210"/>
      <c r="T307" s="211"/>
      <c r="U307" s="202"/>
      <c r="V307" s="202"/>
    </row>
    <row r="308" spans="1:22" ht="18">
      <c r="A308" s="212"/>
      <c r="B308" s="213"/>
      <c r="C308" s="214"/>
      <c r="D308" s="109" t="s">
        <v>111</v>
      </c>
      <c r="E308" s="215"/>
      <c r="F308" s="216" t="s">
        <v>105</v>
      </c>
      <c r="G308" s="214"/>
      <c r="H308" s="217">
        <v>1</v>
      </c>
      <c r="I308" s="218"/>
      <c r="J308" s="214"/>
      <c r="K308" s="214"/>
      <c r="L308" s="219"/>
      <c r="M308" s="220"/>
      <c r="N308" s="221"/>
      <c r="O308" s="221"/>
      <c r="P308" s="221"/>
      <c r="Q308" s="221"/>
      <c r="R308" s="221"/>
      <c r="S308" s="221"/>
      <c r="T308" s="222"/>
      <c r="U308" s="212"/>
      <c r="V308" s="212"/>
    </row>
    <row r="309" spans="1:22" ht="36">
      <c r="A309" s="110"/>
      <c r="B309" s="111"/>
      <c r="C309" s="192" t="s">
        <v>339</v>
      </c>
      <c r="D309" s="192" t="s">
        <v>106</v>
      </c>
      <c r="E309" s="193" t="s">
        <v>340</v>
      </c>
      <c r="F309" s="194" t="s">
        <v>341</v>
      </c>
      <c r="G309" s="195" t="s">
        <v>109</v>
      </c>
      <c r="H309" s="196">
        <v>1</v>
      </c>
      <c r="I309" s="197"/>
      <c r="J309" s="198">
        <f>ROUND(I309*H309,2)</f>
        <v>0</v>
      </c>
      <c r="K309" s="194" t="s">
        <v>110</v>
      </c>
      <c r="L309" s="160"/>
      <c r="M309" s="199"/>
      <c r="N309" s="200" t="s">
        <v>34</v>
      </c>
      <c r="O309" s="112"/>
      <c r="P309" s="78">
        <f>O309*H309</f>
        <v>0</v>
      </c>
      <c r="Q309" s="78">
        <v>0</v>
      </c>
      <c r="R309" s="78">
        <f>Q309*H309</f>
        <v>0</v>
      </c>
      <c r="S309" s="78">
        <v>0</v>
      </c>
      <c r="T309" s="201">
        <f>S309*H309</f>
        <v>0</v>
      </c>
      <c r="U309" s="110"/>
      <c r="V309" s="110"/>
    </row>
    <row r="310" spans="1:22" ht="18">
      <c r="A310" s="202"/>
      <c r="B310" s="203"/>
      <c r="C310" s="204"/>
      <c r="D310" s="163" t="s">
        <v>111</v>
      </c>
      <c r="E310" s="205"/>
      <c r="F310" s="206" t="s">
        <v>342</v>
      </c>
      <c r="G310" s="204"/>
      <c r="H310" s="205"/>
      <c r="I310" s="207"/>
      <c r="J310" s="204"/>
      <c r="K310" s="204"/>
      <c r="L310" s="208"/>
      <c r="M310" s="209"/>
      <c r="N310" s="210"/>
      <c r="O310" s="210"/>
      <c r="P310" s="210"/>
      <c r="Q310" s="210"/>
      <c r="R310" s="210"/>
      <c r="S310" s="210"/>
      <c r="T310" s="211"/>
      <c r="U310" s="202"/>
      <c r="V310" s="202"/>
    </row>
    <row r="311" spans="1:22" ht="18">
      <c r="A311" s="202"/>
      <c r="B311" s="203"/>
      <c r="C311" s="204"/>
      <c r="D311" s="163" t="s">
        <v>111</v>
      </c>
      <c r="E311" s="205"/>
      <c r="F311" s="206" t="s">
        <v>343</v>
      </c>
      <c r="G311" s="204"/>
      <c r="H311" s="205"/>
      <c r="I311" s="207"/>
      <c r="J311" s="204"/>
      <c r="K311" s="204"/>
      <c r="L311" s="208"/>
      <c r="M311" s="209"/>
      <c r="N311" s="210"/>
      <c r="O311" s="210"/>
      <c r="P311" s="210"/>
      <c r="Q311" s="210"/>
      <c r="R311" s="210"/>
      <c r="S311" s="210"/>
      <c r="T311" s="211"/>
      <c r="U311" s="202"/>
      <c r="V311" s="202"/>
    </row>
    <row r="312" spans="1:22" ht="18">
      <c r="A312" s="212"/>
      <c r="B312" s="213"/>
      <c r="C312" s="214"/>
      <c r="D312" s="109" t="s">
        <v>111</v>
      </c>
      <c r="E312" s="215"/>
      <c r="F312" s="216" t="s">
        <v>105</v>
      </c>
      <c r="G312" s="214"/>
      <c r="H312" s="217">
        <v>1</v>
      </c>
      <c r="I312" s="218"/>
      <c r="J312" s="214"/>
      <c r="K312" s="214"/>
      <c r="L312" s="219"/>
      <c r="M312" s="220"/>
      <c r="N312" s="221"/>
      <c r="O312" s="221"/>
      <c r="P312" s="221"/>
      <c r="Q312" s="221"/>
      <c r="R312" s="221"/>
      <c r="S312" s="221"/>
      <c r="T312" s="222"/>
      <c r="U312" s="212"/>
      <c r="V312" s="212"/>
    </row>
    <row r="313" spans="1:22" ht="126">
      <c r="A313" s="110"/>
      <c r="B313" s="111"/>
      <c r="C313" s="192" t="s">
        <v>344</v>
      </c>
      <c r="D313" s="192" t="s">
        <v>106</v>
      </c>
      <c r="E313" s="193" t="s">
        <v>345</v>
      </c>
      <c r="F313" s="194" t="s">
        <v>346</v>
      </c>
      <c r="G313" s="195" t="s">
        <v>109</v>
      </c>
      <c r="H313" s="196">
        <v>1</v>
      </c>
      <c r="I313" s="197"/>
      <c r="J313" s="198">
        <f>ROUND(I313*H313,2)</f>
        <v>0</v>
      </c>
      <c r="K313" s="194" t="s">
        <v>110</v>
      </c>
      <c r="L313" s="160"/>
      <c r="M313" s="199"/>
      <c r="N313" s="200" t="s">
        <v>34</v>
      </c>
      <c r="O313" s="112"/>
      <c r="P313" s="78">
        <f>O313*H313</f>
        <v>0</v>
      </c>
      <c r="Q313" s="78">
        <v>0</v>
      </c>
      <c r="R313" s="78">
        <f>Q313*H313</f>
        <v>0</v>
      </c>
      <c r="S313" s="78">
        <v>0</v>
      </c>
      <c r="T313" s="201">
        <f>S313*H313</f>
        <v>0</v>
      </c>
      <c r="U313" s="110"/>
      <c r="V313" s="110"/>
    </row>
    <row r="314" spans="1:22" ht="54">
      <c r="A314" s="202"/>
      <c r="B314" s="203"/>
      <c r="C314" s="204"/>
      <c r="D314" s="163" t="s">
        <v>111</v>
      </c>
      <c r="E314" s="205"/>
      <c r="F314" s="206" t="s">
        <v>347</v>
      </c>
      <c r="G314" s="204"/>
      <c r="H314" s="205"/>
      <c r="I314" s="207"/>
      <c r="J314" s="204"/>
      <c r="K314" s="204"/>
      <c r="L314" s="208"/>
      <c r="M314" s="209"/>
      <c r="N314" s="210"/>
      <c r="O314" s="210"/>
      <c r="P314" s="210"/>
      <c r="Q314" s="210"/>
      <c r="R314" s="210"/>
      <c r="S314" s="210"/>
      <c r="T314" s="211"/>
      <c r="U314" s="202"/>
      <c r="V314" s="202"/>
    </row>
    <row r="315" spans="1:22" ht="36">
      <c r="A315" s="202"/>
      <c r="B315" s="203"/>
      <c r="C315" s="204"/>
      <c r="D315" s="163" t="s">
        <v>111</v>
      </c>
      <c r="E315" s="205"/>
      <c r="F315" s="206" t="s">
        <v>348</v>
      </c>
      <c r="G315" s="204"/>
      <c r="H315" s="205"/>
      <c r="I315" s="207"/>
      <c r="J315" s="204"/>
      <c r="K315" s="204"/>
      <c r="L315" s="208"/>
      <c r="M315" s="209"/>
      <c r="N315" s="210"/>
      <c r="O315" s="210"/>
      <c r="P315" s="210"/>
      <c r="Q315" s="210"/>
      <c r="R315" s="210"/>
      <c r="S315" s="210"/>
      <c r="T315" s="211"/>
      <c r="U315" s="202"/>
      <c r="V315" s="202"/>
    </row>
    <row r="316" spans="1:22" ht="18">
      <c r="A316" s="202"/>
      <c r="B316" s="203"/>
      <c r="C316" s="204"/>
      <c r="D316" s="163" t="s">
        <v>111</v>
      </c>
      <c r="E316" s="205"/>
      <c r="F316" s="206" t="s">
        <v>349</v>
      </c>
      <c r="G316" s="204"/>
      <c r="H316" s="205"/>
      <c r="I316" s="207"/>
      <c r="J316" s="204"/>
      <c r="K316" s="204"/>
      <c r="L316" s="208"/>
      <c r="M316" s="209"/>
      <c r="N316" s="210"/>
      <c r="O316" s="210"/>
      <c r="P316" s="210"/>
      <c r="Q316" s="210"/>
      <c r="R316" s="210"/>
      <c r="S316" s="210"/>
      <c r="T316" s="211"/>
      <c r="U316" s="202"/>
      <c r="V316" s="202"/>
    </row>
    <row r="317" spans="1:22" ht="18">
      <c r="A317" s="202"/>
      <c r="B317" s="203"/>
      <c r="C317" s="204"/>
      <c r="D317" s="163" t="s">
        <v>111</v>
      </c>
      <c r="E317" s="205"/>
      <c r="F317" s="206" t="s">
        <v>350</v>
      </c>
      <c r="G317" s="204"/>
      <c r="H317" s="205"/>
      <c r="I317" s="207"/>
      <c r="J317" s="204"/>
      <c r="K317" s="204"/>
      <c r="L317" s="208"/>
      <c r="M317" s="209"/>
      <c r="N317" s="210"/>
      <c r="O317" s="210"/>
      <c r="P317" s="210"/>
      <c r="Q317" s="210"/>
      <c r="R317" s="210"/>
      <c r="S317" s="210"/>
      <c r="T317" s="211"/>
      <c r="U317" s="202"/>
      <c r="V317" s="202"/>
    </row>
    <row r="318" spans="1:22" ht="18">
      <c r="A318" s="202"/>
      <c r="B318" s="203"/>
      <c r="C318" s="204"/>
      <c r="D318" s="163" t="s">
        <v>111</v>
      </c>
      <c r="E318" s="205"/>
      <c r="F318" s="206" t="s">
        <v>351</v>
      </c>
      <c r="G318" s="204"/>
      <c r="H318" s="205"/>
      <c r="I318" s="207"/>
      <c r="J318" s="204"/>
      <c r="K318" s="204"/>
      <c r="L318" s="208"/>
      <c r="M318" s="209"/>
      <c r="N318" s="210"/>
      <c r="O318" s="210"/>
      <c r="P318" s="210"/>
      <c r="Q318" s="210"/>
      <c r="R318" s="210"/>
      <c r="S318" s="210"/>
      <c r="T318" s="211"/>
      <c r="U318" s="202"/>
      <c r="V318" s="202"/>
    </row>
    <row r="319" spans="1:22" ht="18">
      <c r="A319" s="212"/>
      <c r="B319" s="213"/>
      <c r="C319" s="214"/>
      <c r="D319" s="163" t="s">
        <v>111</v>
      </c>
      <c r="E319" s="223"/>
      <c r="F319" s="224" t="s">
        <v>105</v>
      </c>
      <c r="G319" s="214"/>
      <c r="H319" s="225">
        <v>1</v>
      </c>
      <c r="I319" s="218"/>
      <c r="J319" s="214"/>
      <c r="K319" s="214"/>
      <c r="L319" s="219"/>
      <c r="M319" s="220"/>
      <c r="N319" s="221"/>
      <c r="O319" s="221"/>
      <c r="P319" s="221"/>
      <c r="Q319" s="221"/>
      <c r="R319" s="221"/>
      <c r="S319" s="221"/>
      <c r="T319" s="222"/>
      <c r="U319" s="212"/>
      <c r="V319" s="212"/>
    </row>
    <row r="320" spans="1:22" ht="18">
      <c r="A320" s="181"/>
      <c r="B320" s="182"/>
      <c r="C320" s="183"/>
      <c r="D320" s="184" t="s">
        <v>102</v>
      </c>
      <c r="E320" s="184" t="s">
        <v>352</v>
      </c>
      <c r="F320" s="184" t="s">
        <v>353</v>
      </c>
      <c r="G320" s="183"/>
      <c r="H320" s="183"/>
      <c r="I320" s="185"/>
      <c r="J320" s="186">
        <f>BK320</f>
        <v>0</v>
      </c>
      <c r="K320" s="183"/>
      <c r="L320" s="187"/>
      <c r="M320" s="188"/>
      <c r="N320" s="189"/>
      <c r="O320" s="189"/>
      <c r="P320" s="190">
        <f>SUM(P321:P343)</f>
        <v>0</v>
      </c>
      <c r="Q320" s="189"/>
      <c r="R320" s="190">
        <f>SUM(R321:R343)</f>
        <v>0</v>
      </c>
      <c r="S320" s="189"/>
      <c r="T320" s="191">
        <f>SUM(T321:T343)</f>
        <v>0</v>
      </c>
      <c r="U320" s="181"/>
      <c r="V320" s="181"/>
    </row>
    <row r="321" spans="1:22" ht="72">
      <c r="A321" s="110"/>
      <c r="B321" s="111"/>
      <c r="C321" s="192" t="s">
        <v>354</v>
      </c>
      <c r="D321" s="192" t="s">
        <v>106</v>
      </c>
      <c r="E321" s="193" t="s">
        <v>355</v>
      </c>
      <c r="F321" s="194" t="s">
        <v>356</v>
      </c>
      <c r="G321" s="195" t="s">
        <v>109</v>
      </c>
      <c r="H321" s="196">
        <v>1</v>
      </c>
      <c r="I321" s="197"/>
      <c r="J321" s="198">
        <f>ROUND(I321*H321,2)</f>
        <v>0</v>
      </c>
      <c r="K321" s="194" t="s">
        <v>110</v>
      </c>
      <c r="L321" s="160"/>
      <c r="M321" s="199"/>
      <c r="N321" s="200" t="s">
        <v>34</v>
      </c>
      <c r="O321" s="112"/>
      <c r="P321" s="78">
        <f>O321*H321</f>
        <v>0</v>
      </c>
      <c r="Q321" s="78">
        <v>0</v>
      </c>
      <c r="R321" s="78">
        <f>Q321*H321</f>
        <v>0</v>
      </c>
      <c r="S321" s="78">
        <v>0</v>
      </c>
      <c r="T321" s="201">
        <f>S321*H321</f>
        <v>0</v>
      </c>
      <c r="U321" s="110"/>
      <c r="V321" s="110"/>
    </row>
    <row r="322" spans="1:22" ht="36">
      <c r="A322" s="202"/>
      <c r="B322" s="203"/>
      <c r="C322" s="204"/>
      <c r="D322" s="163" t="s">
        <v>111</v>
      </c>
      <c r="E322" s="205"/>
      <c r="F322" s="206" t="s">
        <v>357</v>
      </c>
      <c r="G322" s="204"/>
      <c r="H322" s="205"/>
      <c r="I322" s="207"/>
      <c r="J322" s="204"/>
      <c r="K322" s="204"/>
      <c r="L322" s="208"/>
      <c r="M322" s="209"/>
      <c r="N322" s="210"/>
      <c r="O322" s="210"/>
      <c r="P322" s="210"/>
      <c r="Q322" s="210"/>
      <c r="R322" s="210"/>
      <c r="S322" s="210"/>
      <c r="T322" s="211"/>
      <c r="U322" s="202"/>
      <c r="V322" s="202"/>
    </row>
    <row r="323" spans="1:22" ht="18">
      <c r="A323" s="202"/>
      <c r="B323" s="203"/>
      <c r="C323" s="204"/>
      <c r="D323" s="163" t="s">
        <v>111</v>
      </c>
      <c r="E323" s="205"/>
      <c r="F323" s="206" t="s">
        <v>129</v>
      </c>
      <c r="G323" s="204"/>
      <c r="H323" s="205"/>
      <c r="I323" s="207"/>
      <c r="J323" s="204"/>
      <c r="K323" s="204"/>
      <c r="L323" s="208"/>
      <c r="M323" s="209"/>
      <c r="N323" s="210"/>
      <c r="O323" s="210"/>
      <c r="P323" s="210"/>
      <c r="Q323" s="210"/>
      <c r="R323" s="210"/>
      <c r="S323" s="210"/>
      <c r="T323" s="211"/>
      <c r="U323" s="202"/>
      <c r="V323" s="202"/>
    </row>
    <row r="324" spans="1:22" ht="18">
      <c r="A324" s="202"/>
      <c r="B324" s="203"/>
      <c r="C324" s="204"/>
      <c r="D324" s="163" t="s">
        <v>111</v>
      </c>
      <c r="E324" s="205"/>
      <c r="F324" s="206" t="s">
        <v>358</v>
      </c>
      <c r="G324" s="204"/>
      <c r="H324" s="205"/>
      <c r="I324" s="207"/>
      <c r="J324" s="204"/>
      <c r="K324" s="204"/>
      <c r="L324" s="208"/>
      <c r="M324" s="209"/>
      <c r="N324" s="210"/>
      <c r="O324" s="210"/>
      <c r="P324" s="210"/>
      <c r="Q324" s="210"/>
      <c r="R324" s="210"/>
      <c r="S324" s="210"/>
      <c r="T324" s="211"/>
      <c r="U324" s="202"/>
      <c r="V324" s="202"/>
    </row>
    <row r="325" spans="1:22" ht="18">
      <c r="A325" s="212"/>
      <c r="B325" s="213"/>
      <c r="C325" s="214"/>
      <c r="D325" s="109" t="s">
        <v>111</v>
      </c>
      <c r="E325" s="215"/>
      <c r="F325" s="216" t="s">
        <v>105</v>
      </c>
      <c r="G325" s="214"/>
      <c r="H325" s="217">
        <v>1</v>
      </c>
      <c r="I325" s="218"/>
      <c r="J325" s="214"/>
      <c r="K325" s="214"/>
      <c r="L325" s="219"/>
      <c r="M325" s="220"/>
      <c r="N325" s="221"/>
      <c r="O325" s="221"/>
      <c r="P325" s="221"/>
      <c r="Q325" s="221"/>
      <c r="R325" s="221"/>
      <c r="S325" s="221"/>
      <c r="T325" s="222"/>
      <c r="U325" s="212"/>
      <c r="V325" s="212"/>
    </row>
    <row r="326" spans="1:22" ht="54">
      <c r="A326" s="110"/>
      <c r="B326" s="111"/>
      <c r="C326" s="192" t="s">
        <v>359</v>
      </c>
      <c r="D326" s="192" t="s">
        <v>106</v>
      </c>
      <c r="E326" s="193" t="s">
        <v>360</v>
      </c>
      <c r="F326" s="194" t="s">
        <v>361</v>
      </c>
      <c r="G326" s="195" t="s">
        <v>109</v>
      </c>
      <c r="H326" s="196">
        <v>1</v>
      </c>
      <c r="I326" s="197"/>
      <c r="J326" s="198">
        <f>ROUND(I326*H326,2)</f>
        <v>0</v>
      </c>
      <c r="K326" s="194" t="s">
        <v>110</v>
      </c>
      <c r="L326" s="160"/>
      <c r="M326" s="199"/>
      <c r="N326" s="200" t="s">
        <v>34</v>
      </c>
      <c r="O326" s="112"/>
      <c r="P326" s="78">
        <f>O326*H326</f>
        <v>0</v>
      </c>
      <c r="Q326" s="78">
        <v>0</v>
      </c>
      <c r="R326" s="78">
        <f>Q326*H326</f>
        <v>0</v>
      </c>
      <c r="S326" s="78">
        <v>0</v>
      </c>
      <c r="T326" s="201">
        <f>S326*H326</f>
        <v>0</v>
      </c>
      <c r="U326" s="110"/>
      <c r="V326" s="110"/>
    </row>
    <row r="327" spans="1:22" ht="18">
      <c r="A327" s="202"/>
      <c r="B327" s="203"/>
      <c r="C327" s="204"/>
      <c r="D327" s="163" t="s">
        <v>111</v>
      </c>
      <c r="E327" s="205"/>
      <c r="F327" s="206" t="s">
        <v>362</v>
      </c>
      <c r="G327" s="204"/>
      <c r="H327" s="205"/>
      <c r="I327" s="207"/>
      <c r="J327" s="204"/>
      <c r="K327" s="204"/>
      <c r="L327" s="208"/>
      <c r="M327" s="209"/>
      <c r="N327" s="210"/>
      <c r="O327" s="210"/>
      <c r="P327" s="210"/>
      <c r="Q327" s="210"/>
      <c r="R327" s="210"/>
      <c r="S327" s="210"/>
      <c r="T327" s="211"/>
      <c r="U327" s="202"/>
      <c r="V327" s="202"/>
    </row>
    <row r="328" spans="1:22" ht="18">
      <c r="A328" s="202"/>
      <c r="B328" s="203"/>
      <c r="C328" s="204"/>
      <c r="D328" s="163" t="s">
        <v>111</v>
      </c>
      <c r="E328" s="205"/>
      <c r="F328" s="206" t="s">
        <v>363</v>
      </c>
      <c r="G328" s="204"/>
      <c r="H328" s="205"/>
      <c r="I328" s="207"/>
      <c r="J328" s="204"/>
      <c r="K328" s="204"/>
      <c r="L328" s="208"/>
      <c r="M328" s="209"/>
      <c r="N328" s="210"/>
      <c r="O328" s="210"/>
      <c r="P328" s="210"/>
      <c r="Q328" s="210"/>
      <c r="R328" s="210"/>
      <c r="S328" s="210"/>
      <c r="T328" s="211"/>
      <c r="U328" s="202"/>
      <c r="V328" s="202"/>
    </row>
    <row r="329" spans="1:22" ht="18">
      <c r="A329" s="202"/>
      <c r="B329" s="203"/>
      <c r="C329" s="204"/>
      <c r="D329" s="163" t="s">
        <v>111</v>
      </c>
      <c r="E329" s="205"/>
      <c r="F329" s="206" t="s">
        <v>364</v>
      </c>
      <c r="G329" s="204"/>
      <c r="H329" s="205"/>
      <c r="I329" s="207"/>
      <c r="J329" s="204"/>
      <c r="K329" s="204"/>
      <c r="L329" s="208"/>
      <c r="M329" s="209"/>
      <c r="N329" s="210"/>
      <c r="O329" s="210"/>
      <c r="P329" s="210"/>
      <c r="Q329" s="210"/>
      <c r="R329" s="210"/>
      <c r="S329" s="210"/>
      <c r="T329" s="211"/>
      <c r="U329" s="202"/>
      <c r="V329" s="202"/>
    </row>
    <row r="330" spans="1:22" ht="18">
      <c r="A330" s="212"/>
      <c r="B330" s="213"/>
      <c r="C330" s="214"/>
      <c r="D330" s="109" t="s">
        <v>111</v>
      </c>
      <c r="E330" s="215"/>
      <c r="F330" s="216" t="s">
        <v>105</v>
      </c>
      <c r="G330" s="214"/>
      <c r="H330" s="217">
        <v>1</v>
      </c>
      <c r="I330" s="218"/>
      <c r="J330" s="214"/>
      <c r="K330" s="214"/>
      <c r="L330" s="219"/>
      <c r="M330" s="220"/>
      <c r="N330" s="221"/>
      <c r="O330" s="221"/>
      <c r="P330" s="221"/>
      <c r="Q330" s="221"/>
      <c r="R330" s="221"/>
      <c r="S330" s="221"/>
      <c r="T330" s="222"/>
      <c r="U330" s="212"/>
      <c r="V330" s="212"/>
    </row>
    <row r="331" spans="1:22" ht="144">
      <c r="A331" s="110"/>
      <c r="B331" s="111"/>
      <c r="C331" s="192" t="s">
        <v>365</v>
      </c>
      <c r="D331" s="192" t="s">
        <v>106</v>
      </c>
      <c r="E331" s="193" t="s">
        <v>366</v>
      </c>
      <c r="F331" s="194" t="s">
        <v>367</v>
      </c>
      <c r="G331" s="195" t="s">
        <v>109</v>
      </c>
      <c r="H331" s="196">
        <v>1</v>
      </c>
      <c r="I331" s="197"/>
      <c r="J331" s="198">
        <f>ROUND(I331*H331,2)</f>
        <v>0</v>
      </c>
      <c r="K331" s="194" t="s">
        <v>110</v>
      </c>
      <c r="L331" s="160"/>
      <c r="M331" s="199"/>
      <c r="N331" s="200" t="s">
        <v>34</v>
      </c>
      <c r="O331" s="112"/>
      <c r="P331" s="78">
        <f>O331*H331</f>
        <v>0</v>
      </c>
      <c r="Q331" s="78">
        <v>0</v>
      </c>
      <c r="R331" s="78">
        <f>Q331*H331</f>
        <v>0</v>
      </c>
      <c r="S331" s="78">
        <v>0</v>
      </c>
      <c r="T331" s="201">
        <f>S331*H331</f>
        <v>0</v>
      </c>
      <c r="U331" s="110"/>
      <c r="V331" s="110"/>
    </row>
    <row r="332" spans="1:22" ht="54">
      <c r="A332" s="202"/>
      <c r="B332" s="203"/>
      <c r="C332" s="204"/>
      <c r="D332" s="163" t="s">
        <v>111</v>
      </c>
      <c r="E332" s="205"/>
      <c r="F332" s="206" t="s">
        <v>368</v>
      </c>
      <c r="G332" s="204"/>
      <c r="H332" s="205"/>
      <c r="I332" s="207"/>
      <c r="J332" s="204"/>
      <c r="K332" s="204"/>
      <c r="L332" s="208"/>
      <c r="M332" s="209"/>
      <c r="N332" s="210"/>
      <c r="O332" s="210"/>
      <c r="P332" s="210"/>
      <c r="Q332" s="210"/>
      <c r="R332" s="210"/>
      <c r="S332" s="210"/>
      <c r="T332" s="211"/>
      <c r="U332" s="202"/>
      <c r="V332" s="202"/>
    </row>
    <row r="333" spans="1:22" ht="54">
      <c r="A333" s="202"/>
      <c r="B333" s="203"/>
      <c r="C333" s="204"/>
      <c r="D333" s="163" t="s">
        <v>111</v>
      </c>
      <c r="E333" s="205"/>
      <c r="F333" s="206" t="s">
        <v>369</v>
      </c>
      <c r="G333" s="204"/>
      <c r="H333" s="205"/>
      <c r="I333" s="207"/>
      <c r="J333" s="204"/>
      <c r="K333" s="204"/>
      <c r="L333" s="208"/>
      <c r="M333" s="209"/>
      <c r="N333" s="210"/>
      <c r="O333" s="210"/>
      <c r="P333" s="210"/>
      <c r="Q333" s="210"/>
      <c r="R333" s="210"/>
      <c r="S333" s="210"/>
      <c r="T333" s="211"/>
      <c r="U333" s="202"/>
      <c r="V333" s="202"/>
    </row>
    <row r="334" spans="1:22" ht="18">
      <c r="A334" s="202"/>
      <c r="B334" s="203"/>
      <c r="C334" s="204"/>
      <c r="D334" s="163" t="s">
        <v>111</v>
      </c>
      <c r="E334" s="205"/>
      <c r="F334" s="206" t="s">
        <v>370</v>
      </c>
      <c r="G334" s="204"/>
      <c r="H334" s="205"/>
      <c r="I334" s="207"/>
      <c r="J334" s="204"/>
      <c r="K334" s="204"/>
      <c r="L334" s="208"/>
      <c r="M334" s="209"/>
      <c r="N334" s="210"/>
      <c r="O334" s="210"/>
      <c r="P334" s="210"/>
      <c r="Q334" s="210"/>
      <c r="R334" s="210"/>
      <c r="S334" s="210"/>
      <c r="T334" s="211"/>
      <c r="U334" s="202"/>
      <c r="V334" s="202"/>
    </row>
    <row r="335" spans="1:22" ht="18">
      <c r="A335" s="202"/>
      <c r="B335" s="203"/>
      <c r="C335" s="204"/>
      <c r="D335" s="163" t="s">
        <v>111</v>
      </c>
      <c r="E335" s="205"/>
      <c r="F335" s="206" t="s">
        <v>371</v>
      </c>
      <c r="G335" s="204"/>
      <c r="H335" s="205"/>
      <c r="I335" s="207"/>
      <c r="J335" s="204"/>
      <c r="K335" s="204"/>
      <c r="L335" s="208"/>
      <c r="M335" s="209"/>
      <c r="N335" s="210"/>
      <c r="O335" s="210"/>
      <c r="P335" s="210"/>
      <c r="Q335" s="210"/>
      <c r="R335" s="210"/>
      <c r="S335" s="210"/>
      <c r="T335" s="211"/>
      <c r="U335" s="202"/>
      <c r="V335" s="202"/>
    </row>
    <row r="336" spans="1:22" ht="18">
      <c r="A336" s="202"/>
      <c r="B336" s="203"/>
      <c r="C336" s="204"/>
      <c r="D336" s="163" t="s">
        <v>111</v>
      </c>
      <c r="E336" s="205"/>
      <c r="F336" s="206" t="s">
        <v>372</v>
      </c>
      <c r="G336" s="204"/>
      <c r="H336" s="205"/>
      <c r="I336" s="207"/>
      <c r="J336" s="204"/>
      <c r="K336" s="204"/>
      <c r="L336" s="208"/>
      <c r="M336" s="209"/>
      <c r="N336" s="210"/>
      <c r="O336" s="210"/>
      <c r="P336" s="210"/>
      <c r="Q336" s="210"/>
      <c r="R336" s="210"/>
      <c r="S336" s="210"/>
      <c r="T336" s="211"/>
      <c r="U336" s="202"/>
      <c r="V336" s="202"/>
    </row>
    <row r="337" spans="1:22" ht="18">
      <c r="A337" s="212"/>
      <c r="B337" s="213"/>
      <c r="C337" s="214"/>
      <c r="D337" s="109" t="s">
        <v>111</v>
      </c>
      <c r="E337" s="215"/>
      <c r="F337" s="216" t="s">
        <v>105</v>
      </c>
      <c r="G337" s="214"/>
      <c r="H337" s="217">
        <v>1</v>
      </c>
      <c r="I337" s="218"/>
      <c r="J337" s="214"/>
      <c r="K337" s="214"/>
      <c r="L337" s="219"/>
      <c r="M337" s="220"/>
      <c r="N337" s="221"/>
      <c r="O337" s="221"/>
      <c r="P337" s="221"/>
      <c r="Q337" s="221"/>
      <c r="R337" s="221"/>
      <c r="S337" s="221"/>
      <c r="T337" s="222"/>
      <c r="U337" s="212"/>
      <c r="V337" s="212"/>
    </row>
    <row r="338" spans="1:22" ht="90">
      <c r="A338" s="110"/>
      <c r="B338" s="111"/>
      <c r="C338" s="192" t="s">
        <v>373</v>
      </c>
      <c r="D338" s="192" t="s">
        <v>106</v>
      </c>
      <c r="E338" s="193" t="s">
        <v>374</v>
      </c>
      <c r="F338" s="194" t="s">
        <v>375</v>
      </c>
      <c r="G338" s="195" t="s">
        <v>109</v>
      </c>
      <c r="H338" s="196">
        <v>1</v>
      </c>
      <c r="I338" s="197"/>
      <c r="J338" s="198">
        <f>ROUND(I338*H338,2)</f>
        <v>0</v>
      </c>
      <c r="K338" s="194" t="s">
        <v>110</v>
      </c>
      <c r="L338" s="160"/>
      <c r="M338" s="199"/>
      <c r="N338" s="200" t="s">
        <v>34</v>
      </c>
      <c r="O338" s="112"/>
      <c r="P338" s="78">
        <f>O338*H338</f>
        <v>0</v>
      </c>
      <c r="Q338" s="78">
        <v>0</v>
      </c>
      <c r="R338" s="78">
        <f>Q338*H338</f>
        <v>0</v>
      </c>
      <c r="S338" s="78">
        <v>0</v>
      </c>
      <c r="T338" s="201">
        <f>S338*H338</f>
        <v>0</v>
      </c>
      <c r="U338" s="110"/>
      <c r="V338" s="110"/>
    </row>
    <row r="339" spans="1:22" ht="36">
      <c r="A339" s="202"/>
      <c r="B339" s="203"/>
      <c r="C339" s="204"/>
      <c r="D339" s="163" t="s">
        <v>111</v>
      </c>
      <c r="E339" s="205"/>
      <c r="F339" s="206" t="s">
        <v>376</v>
      </c>
      <c r="G339" s="204"/>
      <c r="H339" s="205"/>
      <c r="I339" s="207"/>
      <c r="J339" s="204"/>
      <c r="K339" s="204"/>
      <c r="L339" s="208"/>
      <c r="M339" s="209"/>
      <c r="N339" s="210"/>
      <c r="O339" s="210"/>
      <c r="P339" s="210"/>
      <c r="Q339" s="210"/>
      <c r="R339" s="210"/>
      <c r="S339" s="210"/>
      <c r="T339" s="211"/>
      <c r="U339" s="202"/>
      <c r="V339" s="202"/>
    </row>
    <row r="340" spans="1:22" ht="18">
      <c r="A340" s="202"/>
      <c r="B340" s="203"/>
      <c r="C340" s="204"/>
      <c r="D340" s="163" t="s">
        <v>111</v>
      </c>
      <c r="E340" s="205"/>
      <c r="F340" s="206" t="s">
        <v>377</v>
      </c>
      <c r="G340" s="204"/>
      <c r="H340" s="205"/>
      <c r="I340" s="207"/>
      <c r="J340" s="204"/>
      <c r="K340" s="204"/>
      <c r="L340" s="208"/>
      <c r="M340" s="209"/>
      <c r="N340" s="210"/>
      <c r="O340" s="210"/>
      <c r="P340" s="210"/>
      <c r="Q340" s="210"/>
      <c r="R340" s="210"/>
      <c r="S340" s="210"/>
      <c r="T340" s="211"/>
      <c r="U340" s="202"/>
      <c r="V340" s="202"/>
    </row>
    <row r="341" spans="1:22" ht="18">
      <c r="A341" s="202"/>
      <c r="B341" s="203"/>
      <c r="C341" s="204"/>
      <c r="D341" s="163" t="s">
        <v>111</v>
      </c>
      <c r="E341" s="205"/>
      <c r="F341" s="206" t="s">
        <v>378</v>
      </c>
      <c r="G341" s="204"/>
      <c r="H341" s="205"/>
      <c r="I341" s="207"/>
      <c r="J341" s="204"/>
      <c r="K341" s="204"/>
      <c r="L341" s="208"/>
      <c r="M341" s="209"/>
      <c r="N341" s="210"/>
      <c r="O341" s="210"/>
      <c r="P341" s="210"/>
      <c r="Q341" s="210"/>
      <c r="R341" s="210"/>
      <c r="S341" s="210"/>
      <c r="T341" s="211"/>
      <c r="U341" s="202"/>
      <c r="V341" s="202"/>
    </row>
    <row r="342" spans="1:22" ht="18">
      <c r="A342" s="202"/>
      <c r="B342" s="203"/>
      <c r="C342" s="204"/>
      <c r="D342" s="163" t="s">
        <v>111</v>
      </c>
      <c r="E342" s="205"/>
      <c r="F342" s="206" t="s">
        <v>379</v>
      </c>
      <c r="G342" s="204"/>
      <c r="H342" s="205"/>
      <c r="I342" s="207"/>
      <c r="J342" s="204"/>
      <c r="K342" s="204"/>
      <c r="L342" s="208"/>
      <c r="M342" s="209"/>
      <c r="N342" s="210"/>
      <c r="O342" s="210"/>
      <c r="P342" s="210"/>
      <c r="Q342" s="210"/>
      <c r="R342" s="210"/>
      <c r="S342" s="210"/>
      <c r="T342" s="211"/>
      <c r="U342" s="202"/>
      <c r="V342" s="202"/>
    </row>
    <row r="343" spans="1:22" ht="18">
      <c r="A343" s="212"/>
      <c r="B343" s="213"/>
      <c r="C343" s="214"/>
      <c r="D343" s="163" t="s">
        <v>111</v>
      </c>
      <c r="E343" s="223"/>
      <c r="F343" s="224" t="s">
        <v>105</v>
      </c>
      <c r="G343" s="214"/>
      <c r="H343" s="225">
        <v>1</v>
      </c>
      <c r="I343" s="218"/>
      <c r="J343" s="214"/>
      <c r="K343" s="214"/>
      <c r="L343" s="219"/>
      <c r="M343" s="220"/>
      <c r="N343" s="221"/>
      <c r="O343" s="221"/>
      <c r="P343" s="221"/>
      <c r="Q343" s="221"/>
      <c r="R343" s="221"/>
      <c r="S343" s="221"/>
      <c r="T343" s="222"/>
      <c r="U343" s="212"/>
      <c r="V343" s="212"/>
    </row>
    <row r="344" spans="1:22" ht="18">
      <c r="A344" s="181"/>
      <c r="B344" s="182"/>
      <c r="C344" s="183"/>
      <c r="D344" s="184" t="s">
        <v>102</v>
      </c>
      <c r="E344" s="184" t="s">
        <v>380</v>
      </c>
      <c r="F344" s="184" t="s">
        <v>381</v>
      </c>
      <c r="G344" s="183"/>
      <c r="H344" s="183"/>
      <c r="I344" s="185"/>
      <c r="J344" s="186">
        <f>BK344</f>
        <v>0</v>
      </c>
      <c r="K344" s="183"/>
      <c r="L344" s="187"/>
      <c r="M344" s="188"/>
      <c r="N344" s="189"/>
      <c r="O344" s="189"/>
      <c r="P344" s="190">
        <f>SUM(P345:P354)</f>
        <v>0</v>
      </c>
      <c r="Q344" s="189"/>
      <c r="R344" s="190">
        <f>SUM(R345:R354)</f>
        <v>0</v>
      </c>
      <c r="S344" s="189"/>
      <c r="T344" s="191">
        <f>SUM(T345:T354)</f>
        <v>0</v>
      </c>
      <c r="U344" s="181"/>
      <c r="V344" s="181"/>
    </row>
    <row r="345" spans="1:22" ht="72">
      <c r="A345" s="110"/>
      <c r="B345" s="111"/>
      <c r="C345" s="192" t="s">
        <v>382</v>
      </c>
      <c r="D345" s="192" t="s">
        <v>106</v>
      </c>
      <c r="E345" s="193" t="s">
        <v>383</v>
      </c>
      <c r="F345" s="194" t="s">
        <v>384</v>
      </c>
      <c r="G345" s="195" t="s">
        <v>109</v>
      </c>
      <c r="H345" s="196">
        <v>1</v>
      </c>
      <c r="I345" s="197"/>
      <c r="J345" s="198">
        <f>ROUND(I345*H345,2)</f>
        <v>0</v>
      </c>
      <c r="K345" s="194" t="s">
        <v>110</v>
      </c>
      <c r="L345" s="160"/>
      <c r="M345" s="199"/>
      <c r="N345" s="200" t="s">
        <v>34</v>
      </c>
      <c r="O345" s="112"/>
      <c r="P345" s="78">
        <f>O345*H345</f>
        <v>0</v>
      </c>
      <c r="Q345" s="78">
        <v>0</v>
      </c>
      <c r="R345" s="78">
        <f>Q345*H345</f>
        <v>0</v>
      </c>
      <c r="S345" s="78">
        <v>0</v>
      </c>
      <c r="T345" s="201">
        <f>S345*H345</f>
        <v>0</v>
      </c>
      <c r="U345" s="110"/>
      <c r="V345" s="110"/>
    </row>
    <row r="346" spans="1:22" ht="54">
      <c r="A346" s="202"/>
      <c r="B346" s="203"/>
      <c r="C346" s="204"/>
      <c r="D346" s="163" t="s">
        <v>111</v>
      </c>
      <c r="E346" s="205"/>
      <c r="F346" s="206" t="s">
        <v>385</v>
      </c>
      <c r="G346" s="204"/>
      <c r="H346" s="205"/>
      <c r="I346" s="207"/>
      <c r="J346" s="204"/>
      <c r="K346" s="204"/>
      <c r="L346" s="208"/>
      <c r="M346" s="209"/>
      <c r="N346" s="210"/>
      <c r="O346" s="210"/>
      <c r="P346" s="210"/>
      <c r="Q346" s="210"/>
      <c r="R346" s="210"/>
      <c r="S346" s="210"/>
      <c r="T346" s="211"/>
      <c r="U346" s="202"/>
      <c r="V346" s="202"/>
    </row>
    <row r="347" spans="1:22" ht="18">
      <c r="A347" s="202"/>
      <c r="B347" s="203"/>
      <c r="C347" s="204"/>
      <c r="D347" s="163" t="s">
        <v>111</v>
      </c>
      <c r="E347" s="205"/>
      <c r="F347" s="206" t="s">
        <v>300</v>
      </c>
      <c r="G347" s="204"/>
      <c r="H347" s="205"/>
      <c r="I347" s="207"/>
      <c r="J347" s="204"/>
      <c r="K347" s="204"/>
      <c r="L347" s="208"/>
      <c r="M347" s="209"/>
      <c r="N347" s="210"/>
      <c r="O347" s="210"/>
      <c r="P347" s="210"/>
      <c r="Q347" s="210"/>
      <c r="R347" s="210"/>
      <c r="S347" s="210"/>
      <c r="T347" s="211"/>
      <c r="U347" s="202"/>
      <c r="V347" s="202"/>
    </row>
    <row r="348" spans="1:22" ht="18">
      <c r="A348" s="202"/>
      <c r="B348" s="203"/>
      <c r="C348" s="204"/>
      <c r="D348" s="163" t="s">
        <v>111</v>
      </c>
      <c r="E348" s="205"/>
      <c r="F348" s="206" t="s">
        <v>386</v>
      </c>
      <c r="G348" s="204"/>
      <c r="H348" s="205"/>
      <c r="I348" s="207"/>
      <c r="J348" s="204"/>
      <c r="K348" s="204"/>
      <c r="L348" s="208"/>
      <c r="M348" s="209"/>
      <c r="N348" s="210"/>
      <c r="O348" s="210"/>
      <c r="P348" s="210"/>
      <c r="Q348" s="210"/>
      <c r="R348" s="210"/>
      <c r="S348" s="210"/>
      <c r="T348" s="211"/>
      <c r="U348" s="202"/>
      <c r="V348" s="202"/>
    </row>
    <row r="349" spans="1:22" ht="18">
      <c r="A349" s="212"/>
      <c r="B349" s="213"/>
      <c r="C349" s="214"/>
      <c r="D349" s="109" t="s">
        <v>111</v>
      </c>
      <c r="E349" s="215"/>
      <c r="F349" s="216" t="s">
        <v>105</v>
      </c>
      <c r="G349" s="214"/>
      <c r="H349" s="217">
        <v>1</v>
      </c>
      <c r="I349" s="218"/>
      <c r="J349" s="214"/>
      <c r="K349" s="214"/>
      <c r="L349" s="219"/>
      <c r="M349" s="220"/>
      <c r="N349" s="221"/>
      <c r="O349" s="221"/>
      <c r="P349" s="221"/>
      <c r="Q349" s="221"/>
      <c r="R349" s="221"/>
      <c r="S349" s="221"/>
      <c r="T349" s="222"/>
      <c r="U349" s="212"/>
      <c r="V349" s="212"/>
    </row>
    <row r="350" spans="1:22" ht="72">
      <c r="A350" s="110"/>
      <c r="B350" s="111"/>
      <c r="C350" s="192" t="s">
        <v>387</v>
      </c>
      <c r="D350" s="192" t="s">
        <v>106</v>
      </c>
      <c r="E350" s="193" t="s">
        <v>388</v>
      </c>
      <c r="F350" s="194" t="s">
        <v>389</v>
      </c>
      <c r="G350" s="195" t="s">
        <v>109</v>
      </c>
      <c r="H350" s="196">
        <v>1</v>
      </c>
      <c r="I350" s="197"/>
      <c r="J350" s="198">
        <f>ROUND(I350*H350,2)</f>
        <v>0</v>
      </c>
      <c r="K350" s="194" t="s">
        <v>110</v>
      </c>
      <c r="L350" s="160"/>
      <c r="M350" s="199"/>
      <c r="N350" s="200" t="s">
        <v>34</v>
      </c>
      <c r="O350" s="112"/>
      <c r="P350" s="78">
        <f>O350*H350</f>
        <v>0</v>
      </c>
      <c r="Q350" s="78">
        <v>0</v>
      </c>
      <c r="R350" s="78">
        <f>Q350*H350</f>
        <v>0</v>
      </c>
      <c r="S350" s="78">
        <v>0</v>
      </c>
      <c r="T350" s="201">
        <f>S350*H350</f>
        <v>0</v>
      </c>
      <c r="U350" s="110"/>
      <c r="V350" s="110"/>
    </row>
    <row r="351" spans="1:22" ht="36">
      <c r="A351" s="202"/>
      <c r="B351" s="203"/>
      <c r="C351" s="204"/>
      <c r="D351" s="163" t="s">
        <v>111</v>
      </c>
      <c r="E351" s="205"/>
      <c r="F351" s="206" t="s">
        <v>390</v>
      </c>
      <c r="G351" s="204"/>
      <c r="H351" s="205"/>
      <c r="I351" s="207"/>
      <c r="J351" s="204"/>
      <c r="K351" s="204"/>
      <c r="L351" s="208"/>
      <c r="M351" s="209"/>
      <c r="N351" s="210"/>
      <c r="O351" s="210"/>
      <c r="P351" s="210"/>
      <c r="Q351" s="210"/>
      <c r="R351" s="210"/>
      <c r="S351" s="210"/>
      <c r="T351" s="211"/>
      <c r="U351" s="202"/>
      <c r="V351" s="202"/>
    </row>
    <row r="352" spans="1:22" ht="18">
      <c r="A352" s="202"/>
      <c r="B352" s="203"/>
      <c r="C352" s="204"/>
      <c r="D352" s="163" t="s">
        <v>111</v>
      </c>
      <c r="E352" s="205"/>
      <c r="F352" s="206" t="s">
        <v>391</v>
      </c>
      <c r="G352" s="204"/>
      <c r="H352" s="205"/>
      <c r="I352" s="207"/>
      <c r="J352" s="204"/>
      <c r="K352" s="204"/>
      <c r="L352" s="208"/>
      <c r="M352" s="209"/>
      <c r="N352" s="210"/>
      <c r="O352" s="210"/>
      <c r="P352" s="210"/>
      <c r="Q352" s="210"/>
      <c r="R352" s="210"/>
      <c r="S352" s="210"/>
      <c r="T352" s="211"/>
      <c r="U352" s="202"/>
      <c r="V352" s="202"/>
    </row>
    <row r="353" spans="1:22" ht="18">
      <c r="A353" s="202"/>
      <c r="B353" s="203"/>
      <c r="C353" s="204"/>
      <c r="D353" s="163" t="s">
        <v>111</v>
      </c>
      <c r="E353" s="205"/>
      <c r="F353" s="206" t="s">
        <v>392</v>
      </c>
      <c r="G353" s="204"/>
      <c r="H353" s="205"/>
      <c r="I353" s="207"/>
      <c r="J353" s="204"/>
      <c r="K353" s="204"/>
      <c r="L353" s="208"/>
      <c r="M353" s="209"/>
      <c r="N353" s="210"/>
      <c r="O353" s="210"/>
      <c r="P353" s="210"/>
      <c r="Q353" s="210"/>
      <c r="R353" s="210"/>
      <c r="S353" s="210"/>
      <c r="T353" s="211"/>
      <c r="U353" s="202"/>
      <c r="V353" s="202"/>
    </row>
    <row r="354" spans="1:22" ht="18">
      <c r="A354" s="212"/>
      <c r="B354" s="213"/>
      <c r="C354" s="214"/>
      <c r="D354" s="163" t="s">
        <v>111</v>
      </c>
      <c r="E354" s="223"/>
      <c r="F354" s="224" t="s">
        <v>105</v>
      </c>
      <c r="G354" s="214"/>
      <c r="H354" s="225">
        <v>1</v>
      </c>
      <c r="I354" s="218"/>
      <c r="J354" s="214"/>
      <c r="K354" s="214"/>
      <c r="L354" s="219"/>
      <c r="M354" s="220"/>
      <c r="N354" s="221"/>
      <c r="O354" s="221"/>
      <c r="P354" s="221"/>
      <c r="Q354" s="221"/>
      <c r="R354" s="221"/>
      <c r="S354" s="221"/>
      <c r="T354" s="222"/>
      <c r="U354" s="212"/>
      <c r="V354" s="212"/>
    </row>
    <row r="355" spans="1:22" ht="18">
      <c r="A355" s="181"/>
      <c r="B355" s="182"/>
      <c r="C355" s="183"/>
      <c r="D355" s="184" t="s">
        <v>102</v>
      </c>
      <c r="E355" s="184" t="s">
        <v>393</v>
      </c>
      <c r="F355" s="184" t="s">
        <v>394</v>
      </c>
      <c r="G355" s="183"/>
      <c r="H355" s="183"/>
      <c r="I355" s="185"/>
      <c r="J355" s="186">
        <f>BK355</f>
        <v>0</v>
      </c>
      <c r="K355" s="183"/>
      <c r="L355" s="187"/>
      <c r="M355" s="188"/>
      <c r="N355" s="189"/>
      <c r="O355" s="189"/>
      <c r="P355" s="190">
        <f>SUM(P356:P391)</f>
        <v>0</v>
      </c>
      <c r="Q355" s="189"/>
      <c r="R355" s="190">
        <f>SUM(R356:R391)</f>
        <v>0</v>
      </c>
      <c r="S355" s="189"/>
      <c r="T355" s="191">
        <f>SUM(T356:T391)</f>
        <v>0</v>
      </c>
      <c r="U355" s="181"/>
      <c r="V355" s="181"/>
    </row>
    <row r="356" spans="1:22" ht="72">
      <c r="A356" s="110"/>
      <c r="B356" s="111"/>
      <c r="C356" s="192" t="s">
        <v>395</v>
      </c>
      <c r="D356" s="192" t="s">
        <v>106</v>
      </c>
      <c r="E356" s="193" t="s">
        <v>396</v>
      </c>
      <c r="F356" s="194" t="s">
        <v>397</v>
      </c>
      <c r="G356" s="195" t="s">
        <v>109</v>
      </c>
      <c r="H356" s="196">
        <v>1</v>
      </c>
      <c r="I356" s="197"/>
      <c r="J356" s="198">
        <f>ROUND(I356*H356,2)</f>
        <v>0</v>
      </c>
      <c r="K356" s="194" t="s">
        <v>110</v>
      </c>
      <c r="L356" s="160"/>
      <c r="M356" s="199"/>
      <c r="N356" s="200" t="s">
        <v>34</v>
      </c>
      <c r="O356" s="112"/>
      <c r="P356" s="78">
        <f>O356*H356</f>
        <v>0</v>
      </c>
      <c r="Q356" s="78">
        <v>0</v>
      </c>
      <c r="R356" s="78">
        <f>Q356*H356</f>
        <v>0</v>
      </c>
      <c r="S356" s="78">
        <v>0</v>
      </c>
      <c r="T356" s="201">
        <f>S356*H356</f>
        <v>0</v>
      </c>
      <c r="U356" s="110"/>
      <c r="V356" s="110"/>
    </row>
    <row r="357" spans="1:22" ht="36">
      <c r="A357" s="202"/>
      <c r="B357" s="203"/>
      <c r="C357" s="204"/>
      <c r="D357" s="163" t="s">
        <v>111</v>
      </c>
      <c r="E357" s="205"/>
      <c r="F357" s="206" t="s">
        <v>398</v>
      </c>
      <c r="G357" s="204"/>
      <c r="H357" s="205"/>
      <c r="I357" s="207"/>
      <c r="J357" s="204"/>
      <c r="K357" s="204"/>
      <c r="L357" s="208"/>
      <c r="M357" s="209"/>
      <c r="N357" s="210"/>
      <c r="O357" s="210"/>
      <c r="P357" s="210"/>
      <c r="Q357" s="210"/>
      <c r="R357" s="210"/>
      <c r="S357" s="210"/>
      <c r="T357" s="211"/>
      <c r="U357" s="202"/>
      <c r="V357" s="202"/>
    </row>
    <row r="358" spans="1:22" ht="18">
      <c r="A358" s="202"/>
      <c r="B358" s="203"/>
      <c r="C358" s="204"/>
      <c r="D358" s="163" t="s">
        <v>111</v>
      </c>
      <c r="E358" s="205"/>
      <c r="F358" s="206" t="s">
        <v>399</v>
      </c>
      <c r="G358" s="204"/>
      <c r="H358" s="205"/>
      <c r="I358" s="207"/>
      <c r="J358" s="204"/>
      <c r="K358" s="204"/>
      <c r="L358" s="208"/>
      <c r="M358" s="209"/>
      <c r="N358" s="210"/>
      <c r="O358" s="210"/>
      <c r="P358" s="210"/>
      <c r="Q358" s="210"/>
      <c r="R358" s="210"/>
      <c r="S358" s="210"/>
      <c r="T358" s="211"/>
      <c r="U358" s="202"/>
      <c r="V358" s="202"/>
    </row>
    <row r="359" spans="1:22" ht="18">
      <c r="A359" s="202"/>
      <c r="B359" s="203"/>
      <c r="C359" s="204"/>
      <c r="D359" s="163" t="s">
        <v>111</v>
      </c>
      <c r="E359" s="205"/>
      <c r="F359" s="206" t="s">
        <v>400</v>
      </c>
      <c r="G359" s="204"/>
      <c r="H359" s="205"/>
      <c r="I359" s="207"/>
      <c r="J359" s="204"/>
      <c r="K359" s="204"/>
      <c r="L359" s="208"/>
      <c r="M359" s="209"/>
      <c r="N359" s="210"/>
      <c r="O359" s="210"/>
      <c r="P359" s="210"/>
      <c r="Q359" s="210"/>
      <c r="R359" s="210"/>
      <c r="S359" s="210"/>
      <c r="T359" s="211"/>
      <c r="U359" s="202"/>
      <c r="V359" s="202"/>
    </row>
    <row r="360" spans="1:22" ht="18">
      <c r="A360" s="212"/>
      <c r="B360" s="213"/>
      <c r="C360" s="214"/>
      <c r="D360" s="109" t="s">
        <v>111</v>
      </c>
      <c r="E360" s="215"/>
      <c r="F360" s="216" t="s">
        <v>105</v>
      </c>
      <c r="G360" s="214"/>
      <c r="H360" s="217">
        <v>1</v>
      </c>
      <c r="I360" s="218"/>
      <c r="J360" s="214"/>
      <c r="K360" s="214"/>
      <c r="L360" s="219"/>
      <c r="M360" s="220"/>
      <c r="N360" s="221"/>
      <c r="O360" s="221"/>
      <c r="P360" s="221"/>
      <c r="Q360" s="221"/>
      <c r="R360" s="221"/>
      <c r="S360" s="221"/>
      <c r="T360" s="222"/>
      <c r="U360" s="212"/>
      <c r="V360" s="212"/>
    </row>
    <row r="361" spans="1:22" ht="108">
      <c r="A361" s="110"/>
      <c r="B361" s="111"/>
      <c r="C361" s="192" t="s">
        <v>401</v>
      </c>
      <c r="D361" s="192" t="s">
        <v>106</v>
      </c>
      <c r="E361" s="193" t="s">
        <v>402</v>
      </c>
      <c r="F361" s="194" t="s">
        <v>403</v>
      </c>
      <c r="G361" s="195" t="s">
        <v>109</v>
      </c>
      <c r="H361" s="196">
        <v>1</v>
      </c>
      <c r="I361" s="197"/>
      <c r="J361" s="198">
        <f>ROUND(I361*H361,2)</f>
        <v>0</v>
      </c>
      <c r="K361" s="194" t="s">
        <v>110</v>
      </c>
      <c r="L361" s="160"/>
      <c r="M361" s="199"/>
      <c r="N361" s="200" t="s">
        <v>34</v>
      </c>
      <c r="O361" s="112"/>
      <c r="P361" s="78">
        <f>O361*H361</f>
        <v>0</v>
      </c>
      <c r="Q361" s="78">
        <v>0</v>
      </c>
      <c r="R361" s="78">
        <f>Q361*H361</f>
        <v>0</v>
      </c>
      <c r="S361" s="78">
        <v>0</v>
      </c>
      <c r="T361" s="201">
        <f>S361*H361</f>
        <v>0</v>
      </c>
      <c r="U361" s="110"/>
      <c r="V361" s="110"/>
    </row>
    <row r="362" spans="1:22" ht="90">
      <c r="A362" s="202"/>
      <c r="B362" s="203"/>
      <c r="C362" s="204"/>
      <c r="D362" s="163" t="s">
        <v>111</v>
      </c>
      <c r="E362" s="205"/>
      <c r="F362" s="206" t="s">
        <v>404</v>
      </c>
      <c r="G362" s="204"/>
      <c r="H362" s="205"/>
      <c r="I362" s="207"/>
      <c r="J362" s="204"/>
      <c r="K362" s="204"/>
      <c r="L362" s="208"/>
      <c r="M362" s="209"/>
      <c r="N362" s="210"/>
      <c r="O362" s="210"/>
      <c r="P362" s="210"/>
      <c r="Q362" s="210"/>
      <c r="R362" s="210"/>
      <c r="S362" s="210"/>
      <c r="T362" s="211"/>
      <c r="U362" s="202"/>
      <c r="V362" s="202"/>
    </row>
    <row r="363" spans="1:22" ht="18">
      <c r="A363" s="202"/>
      <c r="B363" s="203"/>
      <c r="C363" s="204"/>
      <c r="D363" s="163" t="s">
        <v>111</v>
      </c>
      <c r="E363" s="205"/>
      <c r="F363" s="206" t="s">
        <v>405</v>
      </c>
      <c r="G363" s="204"/>
      <c r="H363" s="205"/>
      <c r="I363" s="207"/>
      <c r="J363" s="204"/>
      <c r="K363" s="204"/>
      <c r="L363" s="208"/>
      <c r="M363" s="209"/>
      <c r="N363" s="210"/>
      <c r="O363" s="210"/>
      <c r="P363" s="210"/>
      <c r="Q363" s="210"/>
      <c r="R363" s="210"/>
      <c r="S363" s="210"/>
      <c r="T363" s="211"/>
      <c r="U363" s="202"/>
      <c r="V363" s="202"/>
    </row>
    <row r="364" spans="1:22" ht="18">
      <c r="A364" s="212"/>
      <c r="B364" s="213"/>
      <c r="C364" s="214"/>
      <c r="D364" s="109" t="s">
        <v>111</v>
      </c>
      <c r="E364" s="215"/>
      <c r="F364" s="216" t="s">
        <v>105</v>
      </c>
      <c r="G364" s="214"/>
      <c r="H364" s="217">
        <v>1</v>
      </c>
      <c r="I364" s="218"/>
      <c r="J364" s="214"/>
      <c r="K364" s="214"/>
      <c r="L364" s="219"/>
      <c r="M364" s="220"/>
      <c r="N364" s="221"/>
      <c r="O364" s="221"/>
      <c r="P364" s="221"/>
      <c r="Q364" s="221"/>
      <c r="R364" s="221"/>
      <c r="S364" s="221"/>
      <c r="T364" s="222"/>
      <c r="U364" s="212"/>
      <c r="V364" s="212"/>
    </row>
    <row r="365" spans="1:22" ht="90">
      <c r="A365" s="110"/>
      <c r="B365" s="111"/>
      <c r="C365" s="192" t="s">
        <v>406</v>
      </c>
      <c r="D365" s="192" t="s">
        <v>106</v>
      </c>
      <c r="E365" s="193" t="s">
        <v>407</v>
      </c>
      <c r="F365" s="194" t="s">
        <v>408</v>
      </c>
      <c r="G365" s="195" t="s">
        <v>109</v>
      </c>
      <c r="H365" s="196">
        <v>1</v>
      </c>
      <c r="I365" s="197"/>
      <c r="J365" s="198">
        <f>ROUND(I365*H365,2)</f>
        <v>0</v>
      </c>
      <c r="K365" s="194" t="s">
        <v>110</v>
      </c>
      <c r="L365" s="160"/>
      <c r="M365" s="199"/>
      <c r="N365" s="200" t="s">
        <v>34</v>
      </c>
      <c r="O365" s="112"/>
      <c r="P365" s="78">
        <f>O365*H365</f>
        <v>0</v>
      </c>
      <c r="Q365" s="78">
        <v>0</v>
      </c>
      <c r="R365" s="78">
        <f>Q365*H365</f>
        <v>0</v>
      </c>
      <c r="S365" s="78">
        <v>0</v>
      </c>
      <c r="T365" s="201">
        <f>S365*H365</f>
        <v>0</v>
      </c>
      <c r="U365" s="110"/>
      <c r="V365" s="110"/>
    </row>
    <row r="366" spans="1:22" ht="36">
      <c r="A366" s="202"/>
      <c r="B366" s="203"/>
      <c r="C366" s="204"/>
      <c r="D366" s="163" t="s">
        <v>111</v>
      </c>
      <c r="E366" s="205"/>
      <c r="F366" s="206" t="s">
        <v>409</v>
      </c>
      <c r="G366" s="204"/>
      <c r="H366" s="205"/>
      <c r="I366" s="207"/>
      <c r="J366" s="204"/>
      <c r="K366" s="204"/>
      <c r="L366" s="208"/>
      <c r="M366" s="209"/>
      <c r="N366" s="210"/>
      <c r="O366" s="210"/>
      <c r="P366" s="210"/>
      <c r="Q366" s="210"/>
      <c r="R366" s="210"/>
      <c r="S366" s="210"/>
      <c r="T366" s="211"/>
      <c r="U366" s="202"/>
      <c r="V366" s="202"/>
    </row>
    <row r="367" spans="1:22" ht="18">
      <c r="A367" s="202"/>
      <c r="B367" s="203"/>
      <c r="C367" s="204"/>
      <c r="D367" s="163" t="s">
        <v>111</v>
      </c>
      <c r="E367" s="205"/>
      <c r="F367" s="206" t="s">
        <v>410</v>
      </c>
      <c r="G367" s="204"/>
      <c r="H367" s="205"/>
      <c r="I367" s="207"/>
      <c r="J367" s="204"/>
      <c r="K367" s="204"/>
      <c r="L367" s="208"/>
      <c r="M367" s="209"/>
      <c r="N367" s="210"/>
      <c r="O367" s="210"/>
      <c r="P367" s="210"/>
      <c r="Q367" s="210"/>
      <c r="R367" s="210"/>
      <c r="S367" s="210"/>
      <c r="T367" s="211"/>
      <c r="U367" s="202"/>
      <c r="V367" s="202"/>
    </row>
    <row r="368" spans="1:22" ht="18">
      <c r="A368" s="202"/>
      <c r="B368" s="203"/>
      <c r="C368" s="204"/>
      <c r="D368" s="163" t="s">
        <v>111</v>
      </c>
      <c r="E368" s="205"/>
      <c r="F368" s="206" t="s">
        <v>411</v>
      </c>
      <c r="G368" s="204"/>
      <c r="H368" s="205"/>
      <c r="I368" s="207"/>
      <c r="J368" s="204"/>
      <c r="K368" s="204"/>
      <c r="L368" s="208"/>
      <c r="M368" s="209"/>
      <c r="N368" s="210"/>
      <c r="O368" s="210"/>
      <c r="P368" s="210"/>
      <c r="Q368" s="210"/>
      <c r="R368" s="210"/>
      <c r="S368" s="210"/>
      <c r="T368" s="211"/>
      <c r="U368" s="202"/>
      <c r="V368" s="202"/>
    </row>
    <row r="369" spans="1:22" ht="18">
      <c r="A369" s="202"/>
      <c r="B369" s="203"/>
      <c r="C369" s="204"/>
      <c r="D369" s="163" t="s">
        <v>111</v>
      </c>
      <c r="E369" s="205"/>
      <c r="F369" s="206" t="s">
        <v>412</v>
      </c>
      <c r="G369" s="204"/>
      <c r="H369" s="205"/>
      <c r="I369" s="207"/>
      <c r="J369" s="204"/>
      <c r="K369" s="204"/>
      <c r="L369" s="208"/>
      <c r="M369" s="209"/>
      <c r="N369" s="210"/>
      <c r="O369" s="210"/>
      <c r="P369" s="210"/>
      <c r="Q369" s="210"/>
      <c r="R369" s="210"/>
      <c r="S369" s="210"/>
      <c r="T369" s="211"/>
      <c r="U369" s="202"/>
      <c r="V369" s="202"/>
    </row>
    <row r="370" spans="1:22" ht="18">
      <c r="A370" s="212"/>
      <c r="B370" s="213"/>
      <c r="C370" s="214"/>
      <c r="D370" s="109" t="s">
        <v>111</v>
      </c>
      <c r="E370" s="215"/>
      <c r="F370" s="216" t="s">
        <v>105</v>
      </c>
      <c r="G370" s="214"/>
      <c r="H370" s="217">
        <v>1</v>
      </c>
      <c r="I370" s="218"/>
      <c r="J370" s="214"/>
      <c r="K370" s="214"/>
      <c r="L370" s="219"/>
      <c r="M370" s="220"/>
      <c r="N370" s="221"/>
      <c r="O370" s="221"/>
      <c r="P370" s="221"/>
      <c r="Q370" s="221"/>
      <c r="R370" s="221"/>
      <c r="S370" s="221"/>
      <c r="T370" s="222"/>
      <c r="U370" s="212"/>
      <c r="V370" s="212"/>
    </row>
    <row r="371" spans="1:22" ht="144">
      <c r="A371" s="110"/>
      <c r="B371" s="111"/>
      <c r="C371" s="192" t="s">
        <v>413</v>
      </c>
      <c r="D371" s="192" t="s">
        <v>106</v>
      </c>
      <c r="E371" s="193" t="s">
        <v>414</v>
      </c>
      <c r="F371" s="194" t="s">
        <v>415</v>
      </c>
      <c r="G371" s="195" t="s">
        <v>109</v>
      </c>
      <c r="H371" s="196">
        <v>1</v>
      </c>
      <c r="I371" s="197"/>
      <c r="J371" s="198">
        <f>ROUND(I371*H371,2)</f>
        <v>0</v>
      </c>
      <c r="K371" s="194" t="s">
        <v>110</v>
      </c>
      <c r="L371" s="160"/>
      <c r="M371" s="199"/>
      <c r="N371" s="200" t="s">
        <v>34</v>
      </c>
      <c r="O371" s="112"/>
      <c r="P371" s="78">
        <f>O371*H371</f>
        <v>0</v>
      </c>
      <c r="Q371" s="78">
        <v>0</v>
      </c>
      <c r="R371" s="78">
        <f>Q371*H371</f>
        <v>0</v>
      </c>
      <c r="S371" s="78">
        <v>0</v>
      </c>
      <c r="T371" s="201">
        <f>S371*H371</f>
        <v>0</v>
      </c>
      <c r="U371" s="110"/>
      <c r="V371" s="110"/>
    </row>
    <row r="372" spans="1:22" ht="90">
      <c r="A372" s="202"/>
      <c r="B372" s="203"/>
      <c r="C372" s="204"/>
      <c r="D372" s="163" t="s">
        <v>111</v>
      </c>
      <c r="E372" s="205"/>
      <c r="F372" s="206" t="s">
        <v>416</v>
      </c>
      <c r="G372" s="204"/>
      <c r="H372" s="205"/>
      <c r="I372" s="207"/>
      <c r="J372" s="204"/>
      <c r="K372" s="204"/>
      <c r="L372" s="208"/>
      <c r="M372" s="209"/>
      <c r="N372" s="210"/>
      <c r="O372" s="210"/>
      <c r="P372" s="210"/>
      <c r="Q372" s="210"/>
      <c r="R372" s="210"/>
      <c r="S372" s="210"/>
      <c r="T372" s="211"/>
      <c r="U372" s="202"/>
      <c r="V372" s="202"/>
    </row>
    <row r="373" spans="1:22" ht="18">
      <c r="A373" s="202"/>
      <c r="B373" s="203"/>
      <c r="C373" s="204"/>
      <c r="D373" s="163" t="s">
        <v>111</v>
      </c>
      <c r="E373" s="205"/>
      <c r="F373" s="206" t="s">
        <v>417</v>
      </c>
      <c r="G373" s="204"/>
      <c r="H373" s="205"/>
      <c r="I373" s="207"/>
      <c r="J373" s="204"/>
      <c r="K373" s="204"/>
      <c r="L373" s="208"/>
      <c r="M373" s="209"/>
      <c r="N373" s="210"/>
      <c r="O373" s="210"/>
      <c r="P373" s="210"/>
      <c r="Q373" s="210"/>
      <c r="R373" s="210"/>
      <c r="S373" s="210"/>
      <c r="T373" s="211"/>
      <c r="U373" s="202"/>
      <c r="V373" s="202"/>
    </row>
    <row r="374" spans="1:22" ht="18">
      <c r="A374" s="202"/>
      <c r="B374" s="203"/>
      <c r="C374" s="204"/>
      <c r="D374" s="163" t="s">
        <v>111</v>
      </c>
      <c r="E374" s="205"/>
      <c r="F374" s="206" t="s">
        <v>418</v>
      </c>
      <c r="G374" s="204"/>
      <c r="H374" s="205"/>
      <c r="I374" s="207"/>
      <c r="J374" s="204"/>
      <c r="K374" s="204"/>
      <c r="L374" s="208"/>
      <c r="M374" s="209"/>
      <c r="N374" s="210"/>
      <c r="O374" s="210"/>
      <c r="P374" s="210"/>
      <c r="Q374" s="210"/>
      <c r="R374" s="210"/>
      <c r="S374" s="210"/>
      <c r="T374" s="211"/>
      <c r="U374" s="202"/>
      <c r="V374" s="202"/>
    </row>
    <row r="375" spans="1:22" ht="18">
      <c r="A375" s="202"/>
      <c r="B375" s="203"/>
      <c r="C375" s="204"/>
      <c r="D375" s="163" t="s">
        <v>111</v>
      </c>
      <c r="E375" s="205"/>
      <c r="F375" s="206" t="s">
        <v>419</v>
      </c>
      <c r="G375" s="204"/>
      <c r="H375" s="205"/>
      <c r="I375" s="207"/>
      <c r="J375" s="204"/>
      <c r="K375" s="204"/>
      <c r="L375" s="208"/>
      <c r="M375" s="209"/>
      <c r="N375" s="210"/>
      <c r="O375" s="210"/>
      <c r="P375" s="210"/>
      <c r="Q375" s="210"/>
      <c r="R375" s="210"/>
      <c r="S375" s="210"/>
      <c r="T375" s="211"/>
      <c r="U375" s="202"/>
      <c r="V375" s="202"/>
    </row>
    <row r="376" spans="1:22" ht="18">
      <c r="A376" s="212"/>
      <c r="B376" s="213"/>
      <c r="C376" s="214"/>
      <c r="D376" s="109" t="s">
        <v>111</v>
      </c>
      <c r="E376" s="215"/>
      <c r="F376" s="216" t="s">
        <v>105</v>
      </c>
      <c r="G376" s="214"/>
      <c r="H376" s="217">
        <v>1</v>
      </c>
      <c r="I376" s="218"/>
      <c r="J376" s="214"/>
      <c r="K376" s="214"/>
      <c r="L376" s="219"/>
      <c r="M376" s="220"/>
      <c r="N376" s="221"/>
      <c r="O376" s="221"/>
      <c r="P376" s="221"/>
      <c r="Q376" s="221"/>
      <c r="R376" s="221"/>
      <c r="S376" s="221"/>
      <c r="T376" s="222"/>
      <c r="U376" s="212"/>
      <c r="V376" s="212"/>
    </row>
    <row r="377" spans="1:22" ht="144">
      <c r="A377" s="110"/>
      <c r="B377" s="111"/>
      <c r="C377" s="192" t="s">
        <v>420</v>
      </c>
      <c r="D377" s="192" t="s">
        <v>106</v>
      </c>
      <c r="E377" s="193" t="s">
        <v>421</v>
      </c>
      <c r="F377" s="194" t="s">
        <v>422</v>
      </c>
      <c r="G377" s="195" t="s">
        <v>109</v>
      </c>
      <c r="H377" s="196">
        <v>1</v>
      </c>
      <c r="I377" s="197"/>
      <c r="J377" s="198">
        <f>ROUND(I377*H377,2)</f>
        <v>0</v>
      </c>
      <c r="K377" s="194" t="s">
        <v>110</v>
      </c>
      <c r="L377" s="160"/>
      <c r="M377" s="199"/>
      <c r="N377" s="200" t="s">
        <v>34</v>
      </c>
      <c r="O377" s="112"/>
      <c r="P377" s="78">
        <f>O377*H377</f>
        <v>0</v>
      </c>
      <c r="Q377" s="78">
        <v>0</v>
      </c>
      <c r="R377" s="78">
        <f>Q377*H377</f>
        <v>0</v>
      </c>
      <c r="S377" s="78">
        <v>0</v>
      </c>
      <c r="T377" s="201">
        <f>S377*H377</f>
        <v>0</v>
      </c>
      <c r="U377" s="110"/>
      <c r="V377" s="110"/>
    </row>
    <row r="378" spans="1:22" ht="90">
      <c r="A378" s="202"/>
      <c r="B378" s="203"/>
      <c r="C378" s="204"/>
      <c r="D378" s="163" t="s">
        <v>111</v>
      </c>
      <c r="E378" s="205"/>
      <c r="F378" s="206" t="s">
        <v>423</v>
      </c>
      <c r="G378" s="204"/>
      <c r="H378" s="205"/>
      <c r="I378" s="207"/>
      <c r="J378" s="204"/>
      <c r="K378" s="204"/>
      <c r="L378" s="208"/>
      <c r="M378" s="209"/>
      <c r="N378" s="210"/>
      <c r="O378" s="210"/>
      <c r="P378" s="210"/>
      <c r="Q378" s="210"/>
      <c r="R378" s="210"/>
      <c r="S378" s="210"/>
      <c r="T378" s="211"/>
      <c r="U378" s="202"/>
      <c r="V378" s="202"/>
    </row>
    <row r="379" spans="1:22" ht="54">
      <c r="A379" s="202"/>
      <c r="B379" s="203"/>
      <c r="C379" s="204"/>
      <c r="D379" s="163" t="s">
        <v>111</v>
      </c>
      <c r="E379" s="205"/>
      <c r="F379" s="206" t="s">
        <v>424</v>
      </c>
      <c r="G379" s="204"/>
      <c r="H379" s="205"/>
      <c r="I379" s="207"/>
      <c r="J379" s="204"/>
      <c r="K379" s="204"/>
      <c r="L379" s="208"/>
      <c r="M379" s="209"/>
      <c r="N379" s="210"/>
      <c r="O379" s="210"/>
      <c r="P379" s="210"/>
      <c r="Q379" s="210"/>
      <c r="R379" s="210"/>
      <c r="S379" s="210"/>
      <c r="T379" s="211"/>
      <c r="U379" s="202"/>
      <c r="V379" s="202"/>
    </row>
    <row r="380" spans="1:22" ht="18">
      <c r="A380" s="202"/>
      <c r="B380" s="203"/>
      <c r="C380" s="204"/>
      <c r="D380" s="163" t="s">
        <v>111</v>
      </c>
      <c r="E380" s="205"/>
      <c r="F380" s="206" t="s">
        <v>425</v>
      </c>
      <c r="G380" s="204"/>
      <c r="H380" s="205"/>
      <c r="I380" s="207"/>
      <c r="J380" s="204"/>
      <c r="K380" s="204"/>
      <c r="L380" s="208"/>
      <c r="M380" s="209"/>
      <c r="N380" s="210"/>
      <c r="O380" s="210"/>
      <c r="P380" s="210"/>
      <c r="Q380" s="210"/>
      <c r="R380" s="210"/>
      <c r="S380" s="210"/>
      <c r="T380" s="211"/>
      <c r="U380" s="202"/>
      <c r="V380" s="202"/>
    </row>
    <row r="381" spans="1:22" ht="18">
      <c r="A381" s="212"/>
      <c r="B381" s="213"/>
      <c r="C381" s="214"/>
      <c r="D381" s="109" t="s">
        <v>111</v>
      </c>
      <c r="E381" s="215"/>
      <c r="F381" s="216" t="s">
        <v>105</v>
      </c>
      <c r="G381" s="214"/>
      <c r="H381" s="217">
        <v>1</v>
      </c>
      <c r="I381" s="218"/>
      <c r="J381" s="214"/>
      <c r="K381" s="214"/>
      <c r="L381" s="219"/>
      <c r="M381" s="220"/>
      <c r="N381" s="221"/>
      <c r="O381" s="221"/>
      <c r="P381" s="221"/>
      <c r="Q381" s="221"/>
      <c r="R381" s="221"/>
      <c r="S381" s="221"/>
      <c r="T381" s="222"/>
      <c r="U381" s="212"/>
      <c r="V381" s="212"/>
    </row>
    <row r="382" spans="1:22" ht="54">
      <c r="A382" s="110"/>
      <c r="B382" s="111"/>
      <c r="C382" s="192" t="s">
        <v>426</v>
      </c>
      <c r="D382" s="192" t="s">
        <v>106</v>
      </c>
      <c r="E382" s="193" t="s">
        <v>427</v>
      </c>
      <c r="F382" s="194" t="s">
        <v>428</v>
      </c>
      <c r="G382" s="195" t="s">
        <v>109</v>
      </c>
      <c r="H382" s="196">
        <v>1</v>
      </c>
      <c r="I382" s="197"/>
      <c r="J382" s="198">
        <f>ROUND(I382*H382,2)</f>
        <v>0</v>
      </c>
      <c r="K382" s="194" t="s">
        <v>110</v>
      </c>
      <c r="L382" s="160"/>
      <c r="M382" s="199"/>
      <c r="N382" s="200" t="s">
        <v>34</v>
      </c>
      <c r="O382" s="112"/>
      <c r="P382" s="78">
        <f>O382*H382</f>
        <v>0</v>
      </c>
      <c r="Q382" s="78">
        <v>0</v>
      </c>
      <c r="R382" s="78">
        <f>Q382*H382</f>
        <v>0</v>
      </c>
      <c r="S382" s="78">
        <v>0</v>
      </c>
      <c r="T382" s="201">
        <f>S382*H382</f>
        <v>0</v>
      </c>
      <c r="U382" s="110"/>
      <c r="V382" s="110"/>
    </row>
    <row r="383" spans="1:22" ht="36">
      <c r="A383" s="202"/>
      <c r="B383" s="203"/>
      <c r="C383" s="204"/>
      <c r="D383" s="163" t="s">
        <v>111</v>
      </c>
      <c r="E383" s="205"/>
      <c r="F383" s="206" t="s">
        <v>429</v>
      </c>
      <c r="G383" s="204"/>
      <c r="H383" s="205"/>
      <c r="I383" s="207"/>
      <c r="J383" s="204"/>
      <c r="K383" s="204"/>
      <c r="L383" s="208"/>
      <c r="M383" s="209"/>
      <c r="N383" s="210"/>
      <c r="O383" s="210"/>
      <c r="P383" s="210"/>
      <c r="Q383" s="210"/>
      <c r="R383" s="210"/>
      <c r="S383" s="210"/>
      <c r="T383" s="211"/>
      <c r="U383" s="202"/>
      <c r="V383" s="202"/>
    </row>
    <row r="384" spans="1:22" ht="18">
      <c r="A384" s="202"/>
      <c r="B384" s="203"/>
      <c r="C384" s="204"/>
      <c r="D384" s="163" t="s">
        <v>111</v>
      </c>
      <c r="E384" s="205"/>
      <c r="F384" s="206" t="s">
        <v>430</v>
      </c>
      <c r="G384" s="204"/>
      <c r="H384" s="205"/>
      <c r="I384" s="207"/>
      <c r="J384" s="204"/>
      <c r="K384" s="204"/>
      <c r="L384" s="208"/>
      <c r="M384" s="209"/>
      <c r="N384" s="210"/>
      <c r="O384" s="210"/>
      <c r="P384" s="210"/>
      <c r="Q384" s="210"/>
      <c r="R384" s="210"/>
      <c r="S384" s="210"/>
      <c r="T384" s="211"/>
      <c r="U384" s="202"/>
      <c r="V384" s="202"/>
    </row>
    <row r="385" spans="1:22" ht="18">
      <c r="A385" s="202"/>
      <c r="B385" s="203"/>
      <c r="C385" s="204"/>
      <c r="D385" s="163" t="s">
        <v>111</v>
      </c>
      <c r="E385" s="205"/>
      <c r="F385" s="206" t="s">
        <v>431</v>
      </c>
      <c r="G385" s="204"/>
      <c r="H385" s="205"/>
      <c r="I385" s="207"/>
      <c r="J385" s="204"/>
      <c r="K385" s="204"/>
      <c r="L385" s="208"/>
      <c r="M385" s="209"/>
      <c r="N385" s="210"/>
      <c r="O385" s="210"/>
      <c r="P385" s="210"/>
      <c r="Q385" s="210"/>
      <c r="R385" s="210"/>
      <c r="S385" s="210"/>
      <c r="T385" s="211"/>
      <c r="U385" s="202"/>
      <c r="V385" s="202"/>
    </row>
    <row r="386" spans="1:22" ht="18">
      <c r="A386" s="212"/>
      <c r="B386" s="213"/>
      <c r="C386" s="214"/>
      <c r="D386" s="109" t="s">
        <v>111</v>
      </c>
      <c r="E386" s="215"/>
      <c r="F386" s="216" t="s">
        <v>105</v>
      </c>
      <c r="G386" s="214"/>
      <c r="H386" s="217">
        <v>1</v>
      </c>
      <c r="I386" s="218"/>
      <c r="J386" s="214"/>
      <c r="K386" s="214"/>
      <c r="L386" s="219"/>
      <c r="M386" s="220"/>
      <c r="N386" s="221"/>
      <c r="O386" s="221"/>
      <c r="P386" s="221"/>
      <c r="Q386" s="221"/>
      <c r="R386" s="221"/>
      <c r="S386" s="221"/>
      <c r="T386" s="222"/>
      <c r="U386" s="212"/>
      <c r="V386" s="212"/>
    </row>
    <row r="387" spans="1:22" ht="54">
      <c r="A387" s="110"/>
      <c r="B387" s="111"/>
      <c r="C387" s="192" t="s">
        <v>432</v>
      </c>
      <c r="D387" s="192" t="s">
        <v>106</v>
      </c>
      <c r="E387" s="193" t="s">
        <v>433</v>
      </c>
      <c r="F387" s="194" t="s">
        <v>434</v>
      </c>
      <c r="G387" s="195" t="s">
        <v>109</v>
      </c>
      <c r="H387" s="196">
        <v>1</v>
      </c>
      <c r="I387" s="197"/>
      <c r="J387" s="198">
        <f>ROUND(I387*H387,2)</f>
        <v>0</v>
      </c>
      <c r="K387" s="194" t="s">
        <v>110</v>
      </c>
      <c r="L387" s="160"/>
      <c r="M387" s="199"/>
      <c r="N387" s="200" t="s">
        <v>34</v>
      </c>
      <c r="O387" s="112"/>
      <c r="P387" s="78">
        <f>O387*H387</f>
        <v>0</v>
      </c>
      <c r="Q387" s="78">
        <v>0</v>
      </c>
      <c r="R387" s="78">
        <f>Q387*H387</f>
        <v>0</v>
      </c>
      <c r="S387" s="78">
        <v>0</v>
      </c>
      <c r="T387" s="201">
        <f>S387*H387</f>
        <v>0</v>
      </c>
      <c r="U387" s="110"/>
      <c r="V387" s="110"/>
    </row>
    <row r="388" spans="1:22" ht="36">
      <c r="A388" s="202"/>
      <c r="B388" s="203"/>
      <c r="C388" s="204"/>
      <c r="D388" s="163" t="s">
        <v>111</v>
      </c>
      <c r="E388" s="205"/>
      <c r="F388" s="206" t="s">
        <v>435</v>
      </c>
      <c r="G388" s="204"/>
      <c r="H388" s="205"/>
      <c r="I388" s="207"/>
      <c r="J388" s="204"/>
      <c r="K388" s="204"/>
      <c r="L388" s="208"/>
      <c r="M388" s="209"/>
      <c r="N388" s="210"/>
      <c r="O388" s="210"/>
      <c r="P388" s="210"/>
      <c r="Q388" s="210"/>
      <c r="R388" s="210"/>
      <c r="S388" s="210"/>
      <c r="T388" s="211"/>
      <c r="U388" s="202"/>
      <c r="V388" s="202"/>
    </row>
    <row r="389" spans="1:22" ht="18">
      <c r="A389" s="202"/>
      <c r="B389" s="203"/>
      <c r="C389" s="204"/>
      <c r="D389" s="163" t="s">
        <v>111</v>
      </c>
      <c r="E389" s="205"/>
      <c r="F389" s="206" t="s">
        <v>436</v>
      </c>
      <c r="G389" s="204"/>
      <c r="H389" s="205"/>
      <c r="I389" s="207"/>
      <c r="J389" s="204"/>
      <c r="K389" s="204"/>
      <c r="L389" s="208"/>
      <c r="M389" s="209"/>
      <c r="N389" s="210"/>
      <c r="O389" s="210"/>
      <c r="P389" s="210"/>
      <c r="Q389" s="210"/>
      <c r="R389" s="210"/>
      <c r="S389" s="210"/>
      <c r="T389" s="211"/>
      <c r="U389" s="202"/>
      <c r="V389" s="202"/>
    </row>
    <row r="390" spans="1:22" ht="18">
      <c r="A390" s="202"/>
      <c r="B390" s="203"/>
      <c r="C390" s="204"/>
      <c r="D390" s="163" t="s">
        <v>111</v>
      </c>
      <c r="E390" s="205"/>
      <c r="F390" s="206" t="s">
        <v>437</v>
      </c>
      <c r="G390" s="204"/>
      <c r="H390" s="205"/>
      <c r="I390" s="207"/>
      <c r="J390" s="204"/>
      <c r="K390" s="204"/>
      <c r="L390" s="208"/>
      <c r="M390" s="209"/>
      <c r="N390" s="210"/>
      <c r="O390" s="210"/>
      <c r="P390" s="210"/>
      <c r="Q390" s="210"/>
      <c r="R390" s="210"/>
      <c r="S390" s="210"/>
      <c r="T390" s="211"/>
      <c r="U390" s="202"/>
      <c r="V390" s="202"/>
    </row>
    <row r="391" spans="1:22" ht="18">
      <c r="A391" s="212"/>
      <c r="B391" s="213"/>
      <c r="C391" s="214"/>
      <c r="D391" s="163" t="s">
        <v>111</v>
      </c>
      <c r="E391" s="223"/>
      <c r="F391" s="224" t="s">
        <v>105</v>
      </c>
      <c r="G391" s="214"/>
      <c r="H391" s="225">
        <v>1</v>
      </c>
      <c r="I391" s="218"/>
      <c r="J391" s="214"/>
      <c r="K391" s="214"/>
      <c r="L391" s="219"/>
      <c r="M391" s="220"/>
      <c r="N391" s="221"/>
      <c r="O391" s="221"/>
      <c r="P391" s="221"/>
      <c r="Q391" s="221"/>
      <c r="R391" s="221"/>
      <c r="S391" s="221"/>
      <c r="T391" s="222"/>
      <c r="U391" s="212"/>
      <c r="V391" s="212"/>
    </row>
    <row r="392" spans="1:22" ht="18">
      <c r="A392" s="181"/>
      <c r="B392" s="182"/>
      <c r="C392" s="183"/>
      <c r="D392" s="184" t="s">
        <v>102</v>
      </c>
      <c r="E392" s="184" t="s">
        <v>438</v>
      </c>
      <c r="F392" s="184" t="s">
        <v>439</v>
      </c>
      <c r="G392" s="183"/>
      <c r="H392" s="183"/>
      <c r="I392" s="185"/>
      <c r="J392" s="186">
        <f>BK392</f>
        <v>0</v>
      </c>
      <c r="K392" s="183"/>
      <c r="L392" s="187"/>
      <c r="M392" s="188"/>
      <c r="N392" s="189"/>
      <c r="O392" s="189"/>
      <c r="P392" s="190">
        <f>P393</f>
        <v>0</v>
      </c>
      <c r="Q392" s="189"/>
      <c r="R392" s="190">
        <f>R393</f>
        <v>0</v>
      </c>
      <c r="S392" s="189"/>
      <c r="T392" s="191">
        <f>T393</f>
        <v>0</v>
      </c>
      <c r="U392" s="181"/>
      <c r="V392" s="181"/>
    </row>
    <row r="393" spans="1:22" ht="18">
      <c r="A393" s="110"/>
      <c r="B393" s="111"/>
      <c r="C393" s="192" t="s">
        <v>440</v>
      </c>
      <c r="D393" s="192" t="s">
        <v>106</v>
      </c>
      <c r="E393" s="193" t="s">
        <v>441</v>
      </c>
      <c r="F393" s="194" t="s">
        <v>632</v>
      </c>
      <c r="G393" s="195" t="s">
        <v>109</v>
      </c>
      <c r="H393" s="196">
        <v>1</v>
      </c>
      <c r="I393" s="197"/>
      <c r="J393" s="198">
        <f>ROUND(I393*H393,2)</f>
        <v>0</v>
      </c>
      <c r="K393" s="194" t="s">
        <v>110</v>
      </c>
      <c r="L393" s="160"/>
      <c r="M393" s="199"/>
      <c r="N393" s="227" t="s">
        <v>34</v>
      </c>
      <c r="O393" s="228"/>
      <c r="P393" s="229">
        <f>O393*H393</f>
        <v>0</v>
      </c>
      <c r="Q393" s="229">
        <v>0</v>
      </c>
      <c r="R393" s="229">
        <f>Q393*H393</f>
        <v>0</v>
      </c>
      <c r="S393" s="229">
        <v>0</v>
      </c>
      <c r="T393" s="230">
        <f>S393*H393</f>
        <v>0</v>
      </c>
      <c r="U393" s="110"/>
      <c r="V393" s="110"/>
    </row>
    <row r="394" spans="1:12" ht="18">
      <c r="A394" s="110"/>
      <c r="B394" s="137"/>
      <c r="C394" s="138"/>
      <c r="D394" s="138"/>
      <c r="E394" s="138"/>
      <c r="F394" s="138"/>
      <c r="G394" s="138"/>
      <c r="H394" s="138"/>
      <c r="I394" s="139"/>
      <c r="J394" s="138"/>
      <c r="K394" s="138"/>
      <c r="L394" s="160"/>
    </row>
    <row r="395" ht="15">
      <c r="I395" s="98"/>
    </row>
    <row r="396" spans="3:9" ht="15.75">
      <c r="C396" s="311" t="s">
        <v>28</v>
      </c>
      <c r="D396" s="312"/>
      <c r="E396" s="312"/>
      <c r="F396" s="312"/>
      <c r="G396" s="313"/>
      <c r="H396" s="312"/>
      <c r="I396" s="98"/>
    </row>
    <row r="397" spans="3:10" ht="15" customHeight="1">
      <c r="C397" s="344" t="s">
        <v>442</v>
      </c>
      <c r="D397" s="344"/>
      <c r="E397" s="344"/>
      <c r="F397" s="344"/>
      <c r="G397" s="344"/>
      <c r="H397" s="344"/>
      <c r="I397" s="344"/>
      <c r="J397" s="344"/>
    </row>
    <row r="398" spans="3:10" ht="15">
      <c r="C398" s="344"/>
      <c r="D398" s="344"/>
      <c r="E398" s="344"/>
      <c r="F398" s="344"/>
      <c r="G398" s="344"/>
      <c r="H398" s="344"/>
      <c r="I398" s="344"/>
      <c r="J398" s="344"/>
    </row>
    <row r="399" spans="3:10" ht="15">
      <c r="C399" s="344"/>
      <c r="D399" s="344"/>
      <c r="E399" s="344"/>
      <c r="F399" s="344"/>
      <c r="G399" s="344"/>
      <c r="H399" s="344"/>
      <c r="I399" s="344"/>
      <c r="J399" s="344"/>
    </row>
    <row r="400" spans="3:10" ht="15">
      <c r="C400" s="344"/>
      <c r="D400" s="344"/>
      <c r="E400" s="344"/>
      <c r="F400" s="344"/>
      <c r="G400" s="344"/>
      <c r="H400" s="344"/>
      <c r="I400" s="344"/>
      <c r="J400" s="344"/>
    </row>
    <row r="401" spans="3:10" ht="15" customHeight="1">
      <c r="C401" s="344" t="s">
        <v>443</v>
      </c>
      <c r="D401" s="344"/>
      <c r="E401" s="344"/>
      <c r="F401" s="344"/>
      <c r="G401" s="344"/>
      <c r="H401" s="344"/>
      <c r="I401" s="344"/>
      <c r="J401" s="344"/>
    </row>
    <row r="402" spans="3:10" ht="15">
      <c r="C402" s="344"/>
      <c r="D402" s="344"/>
      <c r="E402" s="344"/>
      <c r="F402" s="344"/>
      <c r="G402" s="344"/>
      <c r="H402" s="344"/>
      <c r="I402" s="344"/>
      <c r="J402" s="344"/>
    </row>
    <row r="403" spans="3:9" ht="15.75">
      <c r="C403" s="314"/>
      <c r="D403" s="314"/>
      <c r="E403" s="314"/>
      <c r="F403" s="314"/>
      <c r="G403" s="315"/>
      <c r="H403" s="314"/>
      <c r="I403" s="98"/>
    </row>
    <row r="404" spans="3:9" ht="15.75">
      <c r="C404" s="316" t="s">
        <v>444</v>
      </c>
      <c r="D404" s="314"/>
      <c r="E404" s="314"/>
      <c r="F404" s="314"/>
      <c r="G404" s="315"/>
      <c r="H404" s="314"/>
      <c r="I404" s="98"/>
    </row>
    <row r="405" spans="3:10" ht="231.75" customHeight="1">
      <c r="C405" s="345" t="s">
        <v>445</v>
      </c>
      <c r="D405" s="345"/>
      <c r="E405" s="345"/>
      <c r="F405" s="345"/>
      <c r="G405" s="345"/>
      <c r="H405" s="345"/>
      <c r="I405" s="345"/>
      <c r="J405" s="345"/>
    </row>
  </sheetData>
  <sheetProtection password="C880" sheet="1"/>
  <mergeCells count="12">
    <mergeCell ref="E47:H47"/>
    <mergeCell ref="E75:H75"/>
    <mergeCell ref="E77:H77"/>
    <mergeCell ref="C397:J400"/>
    <mergeCell ref="C401:J402"/>
    <mergeCell ref="C405:J405"/>
    <mergeCell ref="G1:H1"/>
    <mergeCell ref="L2:V2"/>
    <mergeCell ref="E7:H7"/>
    <mergeCell ref="E9:H9"/>
    <mergeCell ref="E24:H24"/>
    <mergeCell ref="E45:H45"/>
  </mergeCells>
  <hyperlinks>
    <hyperlink ref="F1" location="C2" display="1) Krycí list soupisu"/>
    <hyperlink ref="G1" location="C54" display="2) Rekapitulace"/>
    <hyperlink ref="J1" location="C84" display="3) Soupis prací"/>
    <hyperlink ref="L1" location="'Rekapitulace stavby'!C2" display="Rekapitulace stavby"/>
  </hyperlinks>
  <printOptions/>
  <pageMargins left="0.7875" right="0.7875" top="1.0527777777777778" bottom="1.0527777777777778" header="0.7875" footer="0.7875"/>
  <pageSetup fitToHeight="0" fitToWidth="1" horizontalDpi="300" verticalDpi="300" orientation="landscape" paperSize="9" scale="74" r:id="rId2"/>
  <headerFooter alignWithMargins="0">
    <oddHeader>&amp;C&amp;"Times New Roman,obyčejné"&amp;12&amp;A</oddHeader>
    <oddFooter>&amp;C&amp;"Times New Roman,obyčejné"&amp;12Stránka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16"/>
  <sheetViews>
    <sheetView zoomScale="85" zoomScaleNormal="85" zoomScalePageLayoutView="0" workbookViewId="0" topLeftCell="A94">
      <selection activeCell="K79" sqref="K79"/>
    </sheetView>
  </sheetViews>
  <sheetFormatPr defaultColWidth="11.57421875" defaultRowHeight="12.75"/>
  <cols>
    <col min="1" max="2" width="11.57421875" style="0" customWidth="1"/>
    <col min="3" max="3" width="17.7109375" style="0" customWidth="1"/>
    <col min="4" max="4" width="11.57421875" style="0" customWidth="1"/>
    <col min="5" max="5" width="14.28125" style="0" customWidth="1"/>
    <col min="6" max="6" width="13.28125" style="0" customWidth="1"/>
    <col min="7" max="7" width="11.57421875" style="0" customWidth="1"/>
    <col min="8" max="8" width="55.57421875" style="0" customWidth="1"/>
    <col min="9" max="9" width="14.57421875" style="0" customWidth="1"/>
    <col min="10" max="10" width="12.140625" style="0" customWidth="1"/>
  </cols>
  <sheetData>
    <row r="1" spans="1:14" ht="13.5">
      <c r="A1" s="231"/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</row>
    <row r="2" spans="1:14" ht="13.5">
      <c r="A2" s="231"/>
      <c r="B2" s="232"/>
      <c r="C2" s="233"/>
      <c r="D2" s="233"/>
      <c r="E2" s="233"/>
      <c r="F2" s="233"/>
      <c r="G2" s="233"/>
      <c r="H2" s="233"/>
      <c r="I2" s="233"/>
      <c r="J2" s="233"/>
      <c r="K2" s="234"/>
      <c r="L2" s="231"/>
      <c r="M2" s="231"/>
      <c r="N2" s="231"/>
    </row>
    <row r="3" spans="1:14" ht="21.75" customHeight="1">
      <c r="A3" s="235"/>
      <c r="B3" s="236"/>
      <c r="C3" s="346" t="s">
        <v>446</v>
      </c>
      <c r="D3" s="346"/>
      <c r="E3" s="346"/>
      <c r="F3" s="346"/>
      <c r="G3" s="346"/>
      <c r="H3" s="346"/>
      <c r="I3" s="346"/>
      <c r="J3" s="346"/>
      <c r="K3" s="237"/>
      <c r="L3" s="235"/>
      <c r="M3" s="235"/>
      <c r="N3" s="235"/>
    </row>
    <row r="4" spans="1:14" ht="15.75" customHeight="1">
      <c r="A4" s="231"/>
      <c r="B4" s="238"/>
      <c r="C4" s="347" t="s">
        <v>447</v>
      </c>
      <c r="D4" s="347"/>
      <c r="E4" s="347"/>
      <c r="F4" s="347"/>
      <c r="G4" s="347"/>
      <c r="H4" s="347"/>
      <c r="I4" s="347"/>
      <c r="J4" s="347"/>
      <c r="K4" s="239"/>
      <c r="L4" s="231"/>
      <c r="M4" s="231"/>
      <c r="N4" s="231"/>
    </row>
    <row r="5" spans="1:14" ht="16.5">
      <c r="A5" s="231"/>
      <c r="B5" s="238"/>
      <c r="C5" s="240"/>
      <c r="D5" s="240"/>
      <c r="E5" s="240"/>
      <c r="F5" s="240"/>
      <c r="G5" s="240"/>
      <c r="H5" s="240"/>
      <c r="I5" s="240"/>
      <c r="J5" s="240"/>
      <c r="K5" s="239"/>
      <c r="L5" s="231"/>
      <c r="M5" s="231"/>
      <c r="N5" s="231"/>
    </row>
    <row r="6" spans="1:14" ht="27.75" customHeight="1">
      <c r="A6" s="231"/>
      <c r="B6" s="238"/>
      <c r="C6" s="348" t="s">
        <v>448</v>
      </c>
      <c r="D6" s="348"/>
      <c r="E6" s="348"/>
      <c r="F6" s="348"/>
      <c r="G6" s="348"/>
      <c r="H6" s="348"/>
      <c r="I6" s="348"/>
      <c r="J6" s="348"/>
      <c r="K6" s="239"/>
      <c r="L6" s="231"/>
      <c r="M6" s="231"/>
      <c r="N6" s="231"/>
    </row>
    <row r="7" spans="1:14" ht="14.25" customHeight="1">
      <c r="A7" s="231"/>
      <c r="B7" s="242"/>
      <c r="C7" s="348" t="s">
        <v>449</v>
      </c>
      <c r="D7" s="348"/>
      <c r="E7" s="348"/>
      <c r="F7" s="348"/>
      <c r="G7" s="348"/>
      <c r="H7" s="348"/>
      <c r="I7" s="348"/>
      <c r="J7" s="348"/>
      <c r="K7" s="239"/>
      <c r="L7" s="231"/>
      <c r="M7" s="231"/>
      <c r="N7" s="231"/>
    </row>
    <row r="8" spans="1:14" ht="15">
      <c r="A8" s="231"/>
      <c r="B8" s="242"/>
      <c r="C8" s="241"/>
      <c r="D8" s="241"/>
      <c r="E8" s="241"/>
      <c r="F8" s="241"/>
      <c r="G8" s="241"/>
      <c r="H8" s="241"/>
      <c r="I8" s="241"/>
      <c r="J8" s="241"/>
      <c r="K8" s="239"/>
      <c r="L8" s="231"/>
      <c r="M8" s="231"/>
      <c r="N8" s="231"/>
    </row>
    <row r="9" spans="1:14" ht="14.25" customHeight="1">
      <c r="A9" s="231"/>
      <c r="B9" s="242"/>
      <c r="C9" s="349" t="s">
        <v>450</v>
      </c>
      <c r="D9" s="349"/>
      <c r="E9" s="349"/>
      <c r="F9" s="349"/>
      <c r="G9" s="349"/>
      <c r="H9" s="349"/>
      <c r="I9" s="349"/>
      <c r="J9" s="349"/>
      <c r="K9" s="239"/>
      <c r="L9" s="231"/>
      <c r="M9" s="231"/>
      <c r="N9" s="231"/>
    </row>
    <row r="10" spans="1:14" ht="27.75" customHeight="1">
      <c r="A10" s="231"/>
      <c r="B10" s="242"/>
      <c r="C10" s="241"/>
      <c r="D10" s="348" t="s">
        <v>451</v>
      </c>
      <c r="E10" s="348"/>
      <c r="F10" s="348"/>
      <c r="G10" s="348"/>
      <c r="H10" s="348"/>
      <c r="I10" s="348"/>
      <c r="J10" s="348"/>
      <c r="K10" s="239"/>
      <c r="L10" s="231"/>
      <c r="M10" s="231"/>
      <c r="N10" s="231"/>
    </row>
    <row r="11" spans="1:14" ht="14.25" customHeight="1">
      <c r="A11" s="231"/>
      <c r="B11" s="242"/>
      <c r="C11" s="243"/>
      <c r="D11" s="348" t="s">
        <v>452</v>
      </c>
      <c r="E11" s="348"/>
      <c r="F11" s="348"/>
      <c r="G11" s="348"/>
      <c r="H11" s="348"/>
      <c r="I11" s="348"/>
      <c r="J11" s="348"/>
      <c r="K11" s="239"/>
      <c r="L11" s="231"/>
      <c r="M11" s="231"/>
      <c r="N11" s="231"/>
    </row>
    <row r="12" spans="1:14" ht="15">
      <c r="A12" s="231"/>
      <c r="B12" s="242"/>
      <c r="C12" s="243"/>
      <c r="D12" s="243"/>
      <c r="E12" s="243"/>
      <c r="F12" s="243"/>
      <c r="G12" s="243"/>
      <c r="H12" s="243"/>
      <c r="I12" s="243"/>
      <c r="J12" s="243"/>
      <c r="K12" s="239"/>
      <c r="L12" s="231"/>
      <c r="M12" s="231"/>
      <c r="N12" s="231"/>
    </row>
    <row r="13" spans="1:14" ht="27.75" customHeight="1">
      <c r="A13" s="231"/>
      <c r="B13" s="242"/>
      <c r="C13" s="243"/>
      <c r="D13" s="348" t="s">
        <v>453</v>
      </c>
      <c r="E13" s="348"/>
      <c r="F13" s="348"/>
      <c r="G13" s="348"/>
      <c r="H13" s="348"/>
      <c r="I13" s="348"/>
      <c r="J13" s="348"/>
      <c r="K13" s="239"/>
      <c r="L13" s="231"/>
      <c r="M13" s="231"/>
      <c r="N13" s="231"/>
    </row>
    <row r="14" spans="1:14" ht="27.75" customHeight="1">
      <c r="A14" s="231"/>
      <c r="B14" s="242"/>
      <c r="C14" s="243"/>
      <c r="D14" s="348" t="s">
        <v>454</v>
      </c>
      <c r="E14" s="348"/>
      <c r="F14" s="348"/>
      <c r="G14" s="348"/>
      <c r="H14" s="348"/>
      <c r="I14" s="348"/>
      <c r="J14" s="348"/>
      <c r="K14" s="239"/>
      <c r="L14" s="231"/>
      <c r="M14" s="231"/>
      <c r="N14" s="231"/>
    </row>
    <row r="15" spans="1:14" ht="14.25" customHeight="1">
      <c r="A15" s="231"/>
      <c r="B15" s="242"/>
      <c r="C15" s="243"/>
      <c r="D15" s="348" t="s">
        <v>455</v>
      </c>
      <c r="E15" s="348"/>
      <c r="F15" s="348"/>
      <c r="G15" s="348"/>
      <c r="H15" s="348"/>
      <c r="I15" s="348"/>
      <c r="J15" s="348"/>
      <c r="K15" s="239"/>
      <c r="L15" s="231"/>
      <c r="M15" s="231"/>
      <c r="N15" s="231"/>
    </row>
    <row r="16" spans="1:14" ht="14.25" customHeight="1">
      <c r="A16" s="231"/>
      <c r="B16" s="242"/>
      <c r="C16" s="243"/>
      <c r="D16" s="243"/>
      <c r="E16" s="244" t="s">
        <v>65</v>
      </c>
      <c r="F16" s="348" t="s">
        <v>456</v>
      </c>
      <c r="G16" s="348"/>
      <c r="H16" s="348"/>
      <c r="I16" s="348"/>
      <c r="J16" s="348"/>
      <c r="K16" s="239"/>
      <c r="L16" s="231"/>
      <c r="M16" s="231"/>
      <c r="N16" s="231"/>
    </row>
    <row r="17" spans="1:14" ht="14.25" customHeight="1">
      <c r="A17" s="231"/>
      <c r="B17" s="242"/>
      <c r="C17" s="243"/>
      <c r="D17" s="243"/>
      <c r="E17" s="244" t="s">
        <v>457</v>
      </c>
      <c r="F17" s="348" t="s">
        <v>458</v>
      </c>
      <c r="G17" s="348"/>
      <c r="H17" s="348"/>
      <c r="I17" s="348"/>
      <c r="J17" s="348"/>
      <c r="K17" s="239"/>
      <c r="L17" s="231"/>
      <c r="M17" s="231"/>
      <c r="N17" s="231"/>
    </row>
    <row r="18" spans="1:14" ht="14.25" customHeight="1">
      <c r="A18" s="231"/>
      <c r="B18" s="242"/>
      <c r="C18" s="243"/>
      <c r="D18" s="243"/>
      <c r="E18" s="244" t="s">
        <v>459</v>
      </c>
      <c r="F18" s="348" t="s">
        <v>460</v>
      </c>
      <c r="G18" s="348"/>
      <c r="H18" s="348"/>
      <c r="I18" s="348"/>
      <c r="J18" s="348"/>
      <c r="K18" s="239"/>
      <c r="L18" s="231"/>
      <c r="M18" s="231"/>
      <c r="N18" s="231"/>
    </row>
    <row r="19" spans="1:14" ht="14.25" customHeight="1">
      <c r="A19" s="231"/>
      <c r="B19" s="242"/>
      <c r="C19" s="243"/>
      <c r="D19" s="243"/>
      <c r="E19" s="244" t="s">
        <v>461</v>
      </c>
      <c r="F19" s="348" t="s">
        <v>462</v>
      </c>
      <c r="G19" s="348"/>
      <c r="H19" s="348"/>
      <c r="I19" s="348"/>
      <c r="J19" s="348"/>
      <c r="K19" s="239"/>
      <c r="L19" s="231"/>
      <c r="M19" s="231"/>
      <c r="N19" s="231"/>
    </row>
    <row r="20" spans="1:14" ht="14.25" customHeight="1">
      <c r="A20" s="231"/>
      <c r="B20" s="242"/>
      <c r="C20" s="243"/>
      <c r="D20" s="243"/>
      <c r="E20" s="244" t="s">
        <v>463</v>
      </c>
      <c r="F20" s="348" t="s">
        <v>464</v>
      </c>
      <c r="G20" s="348"/>
      <c r="H20" s="348"/>
      <c r="I20" s="348"/>
      <c r="J20" s="348"/>
      <c r="K20" s="239"/>
      <c r="L20" s="231"/>
      <c r="M20" s="231"/>
      <c r="N20" s="231"/>
    </row>
    <row r="21" spans="1:14" ht="14.25" customHeight="1">
      <c r="A21" s="231"/>
      <c r="B21" s="242"/>
      <c r="C21" s="243"/>
      <c r="D21" s="243"/>
      <c r="E21" s="244" t="s">
        <v>465</v>
      </c>
      <c r="F21" s="348" t="s">
        <v>466</v>
      </c>
      <c r="G21" s="348"/>
      <c r="H21" s="348"/>
      <c r="I21" s="348"/>
      <c r="J21" s="348"/>
      <c r="K21" s="239"/>
      <c r="L21" s="231"/>
      <c r="M21" s="231"/>
      <c r="N21" s="231"/>
    </row>
    <row r="22" spans="1:14" ht="15">
      <c r="A22" s="231"/>
      <c r="B22" s="242"/>
      <c r="C22" s="243"/>
      <c r="D22" s="243"/>
      <c r="E22" s="243"/>
      <c r="F22" s="243"/>
      <c r="G22" s="243"/>
      <c r="H22" s="243"/>
      <c r="I22" s="243"/>
      <c r="J22" s="243"/>
      <c r="K22" s="239"/>
      <c r="L22" s="231"/>
      <c r="M22" s="231"/>
      <c r="N22" s="231"/>
    </row>
    <row r="23" spans="1:14" ht="27.75" customHeight="1">
      <c r="A23" s="231"/>
      <c r="B23" s="242"/>
      <c r="C23" s="349" t="s">
        <v>467</v>
      </c>
      <c r="D23" s="349"/>
      <c r="E23" s="349"/>
      <c r="F23" s="349"/>
      <c r="G23" s="349"/>
      <c r="H23" s="349"/>
      <c r="I23" s="349"/>
      <c r="J23" s="349"/>
      <c r="K23" s="239"/>
      <c r="L23" s="231"/>
      <c r="M23" s="231"/>
      <c r="N23" s="231"/>
    </row>
    <row r="24" spans="1:14" ht="14.25" customHeight="1">
      <c r="A24" s="231"/>
      <c r="B24" s="242"/>
      <c r="C24" s="348" t="s">
        <v>468</v>
      </c>
      <c r="D24" s="348"/>
      <c r="E24" s="348"/>
      <c r="F24" s="348"/>
      <c r="G24" s="348"/>
      <c r="H24" s="348"/>
      <c r="I24" s="348"/>
      <c r="J24" s="348"/>
      <c r="K24" s="239"/>
      <c r="L24" s="231"/>
      <c r="M24" s="231"/>
      <c r="N24" s="231"/>
    </row>
    <row r="25" spans="1:14" ht="27.75" customHeight="1">
      <c r="A25" s="231"/>
      <c r="B25" s="242"/>
      <c r="C25" s="241"/>
      <c r="D25" s="350" t="s">
        <v>469</v>
      </c>
      <c r="E25" s="350"/>
      <c r="F25" s="350"/>
      <c r="G25" s="350"/>
      <c r="H25" s="350"/>
      <c r="I25" s="350"/>
      <c r="J25" s="350"/>
      <c r="K25" s="239"/>
      <c r="L25" s="231"/>
      <c r="M25" s="231"/>
      <c r="N25" s="231"/>
    </row>
    <row r="26" spans="1:14" ht="14.25" customHeight="1">
      <c r="A26" s="231"/>
      <c r="B26" s="242"/>
      <c r="C26" s="243"/>
      <c r="D26" s="348" t="s">
        <v>470</v>
      </c>
      <c r="E26" s="348"/>
      <c r="F26" s="348"/>
      <c r="G26" s="348"/>
      <c r="H26" s="348"/>
      <c r="I26" s="348"/>
      <c r="J26" s="348"/>
      <c r="K26" s="239"/>
      <c r="L26" s="231"/>
      <c r="M26" s="231"/>
      <c r="N26" s="231"/>
    </row>
    <row r="27" spans="1:14" ht="15">
      <c r="A27" s="231"/>
      <c r="B27" s="242"/>
      <c r="C27" s="243"/>
      <c r="D27" s="243"/>
      <c r="E27" s="243"/>
      <c r="F27" s="243"/>
      <c r="G27" s="243"/>
      <c r="H27" s="243"/>
      <c r="I27" s="243"/>
      <c r="J27" s="243"/>
      <c r="K27" s="239"/>
      <c r="L27" s="231"/>
      <c r="M27" s="231"/>
      <c r="N27" s="231"/>
    </row>
    <row r="28" spans="1:14" ht="27.75" customHeight="1">
      <c r="A28" s="231"/>
      <c r="B28" s="242"/>
      <c r="C28" s="243"/>
      <c r="D28" s="350" t="s">
        <v>471</v>
      </c>
      <c r="E28" s="350"/>
      <c r="F28" s="350"/>
      <c r="G28" s="350"/>
      <c r="H28" s="350"/>
      <c r="I28" s="350"/>
      <c r="J28" s="350"/>
      <c r="K28" s="239"/>
      <c r="L28" s="231"/>
      <c r="M28" s="231"/>
      <c r="N28" s="231"/>
    </row>
    <row r="29" spans="1:14" ht="14.25" customHeight="1">
      <c r="A29" s="231"/>
      <c r="B29" s="242"/>
      <c r="C29" s="243"/>
      <c r="D29" s="348" t="s">
        <v>472</v>
      </c>
      <c r="E29" s="348"/>
      <c r="F29" s="348"/>
      <c r="G29" s="348"/>
      <c r="H29" s="348"/>
      <c r="I29" s="348"/>
      <c r="J29" s="348"/>
      <c r="K29" s="239"/>
      <c r="L29" s="231"/>
      <c r="M29" s="231"/>
      <c r="N29" s="231"/>
    </row>
    <row r="30" spans="1:14" ht="15">
      <c r="A30" s="231"/>
      <c r="B30" s="242"/>
      <c r="C30" s="243"/>
      <c r="D30" s="243"/>
      <c r="E30" s="243"/>
      <c r="F30" s="243"/>
      <c r="G30" s="243"/>
      <c r="H30" s="243"/>
      <c r="I30" s="243"/>
      <c r="J30" s="243"/>
      <c r="K30" s="239"/>
      <c r="L30" s="231"/>
      <c r="M30" s="231"/>
      <c r="N30" s="231"/>
    </row>
    <row r="31" spans="1:14" ht="27.75" customHeight="1">
      <c r="A31" s="231"/>
      <c r="B31" s="242"/>
      <c r="C31" s="243"/>
      <c r="D31" s="350" t="s">
        <v>473</v>
      </c>
      <c r="E31" s="350"/>
      <c r="F31" s="350"/>
      <c r="G31" s="350"/>
      <c r="H31" s="350"/>
      <c r="I31" s="350"/>
      <c r="J31" s="350"/>
      <c r="K31" s="239"/>
      <c r="L31" s="231"/>
      <c r="M31" s="231"/>
      <c r="N31" s="231"/>
    </row>
    <row r="32" spans="1:14" ht="14.25" customHeight="1">
      <c r="A32" s="231"/>
      <c r="B32" s="242"/>
      <c r="C32" s="243"/>
      <c r="D32" s="348" t="s">
        <v>474</v>
      </c>
      <c r="E32" s="348"/>
      <c r="F32" s="348"/>
      <c r="G32" s="348"/>
      <c r="H32" s="348"/>
      <c r="I32" s="348"/>
      <c r="J32" s="348"/>
      <c r="K32" s="239"/>
      <c r="L32" s="231"/>
      <c r="M32" s="231"/>
      <c r="N32" s="231"/>
    </row>
    <row r="33" spans="1:14" ht="14.25" customHeight="1">
      <c r="A33" s="231"/>
      <c r="B33" s="242"/>
      <c r="C33" s="243"/>
      <c r="D33" s="348" t="s">
        <v>475</v>
      </c>
      <c r="E33" s="348"/>
      <c r="F33" s="348"/>
      <c r="G33" s="348"/>
      <c r="H33" s="348"/>
      <c r="I33" s="348"/>
      <c r="J33" s="348"/>
      <c r="K33" s="239"/>
      <c r="L33" s="231"/>
      <c r="M33" s="231"/>
      <c r="N33" s="231"/>
    </row>
    <row r="34" spans="1:14" ht="14.25" customHeight="1">
      <c r="A34" s="231"/>
      <c r="B34" s="242"/>
      <c r="C34" s="243"/>
      <c r="D34" s="241"/>
      <c r="E34" s="245" t="s">
        <v>89</v>
      </c>
      <c r="F34" s="241"/>
      <c r="G34" s="348" t="s">
        <v>476</v>
      </c>
      <c r="H34" s="348"/>
      <c r="I34" s="348"/>
      <c r="J34" s="348"/>
      <c r="K34" s="239"/>
      <c r="L34" s="231"/>
      <c r="M34" s="231"/>
      <c r="N34" s="231"/>
    </row>
    <row r="35" spans="1:14" ht="41.25" customHeight="1">
      <c r="A35" s="231"/>
      <c r="B35" s="242"/>
      <c r="C35" s="243"/>
      <c r="D35" s="241"/>
      <c r="E35" s="245" t="s">
        <v>477</v>
      </c>
      <c r="F35" s="241"/>
      <c r="G35" s="348" t="s">
        <v>478</v>
      </c>
      <c r="H35" s="348"/>
      <c r="I35" s="348"/>
      <c r="J35" s="348"/>
      <c r="K35" s="239"/>
      <c r="L35" s="231"/>
      <c r="M35" s="231"/>
      <c r="N35" s="231"/>
    </row>
    <row r="36" spans="1:14" ht="14.25" customHeight="1">
      <c r="A36" s="231"/>
      <c r="B36" s="242"/>
      <c r="C36" s="243"/>
      <c r="D36" s="241"/>
      <c r="E36" s="245" t="s">
        <v>44</v>
      </c>
      <c r="F36" s="241"/>
      <c r="G36" s="348" t="s">
        <v>479</v>
      </c>
      <c r="H36" s="348"/>
      <c r="I36" s="348"/>
      <c r="J36" s="348"/>
      <c r="K36" s="239"/>
      <c r="L36" s="231"/>
      <c r="M36" s="231"/>
      <c r="N36" s="231"/>
    </row>
    <row r="37" spans="1:14" ht="14.25" customHeight="1">
      <c r="A37" s="231"/>
      <c r="B37" s="242"/>
      <c r="C37" s="243"/>
      <c r="D37" s="241"/>
      <c r="E37" s="245" t="s">
        <v>90</v>
      </c>
      <c r="F37" s="241"/>
      <c r="G37" s="348" t="s">
        <v>480</v>
      </c>
      <c r="H37" s="348"/>
      <c r="I37" s="348"/>
      <c r="J37" s="348"/>
      <c r="K37" s="239"/>
      <c r="L37" s="231"/>
      <c r="M37" s="231"/>
      <c r="N37" s="231"/>
    </row>
    <row r="38" spans="1:14" ht="14.25" customHeight="1">
      <c r="A38" s="231"/>
      <c r="B38" s="242"/>
      <c r="C38" s="243"/>
      <c r="D38" s="241"/>
      <c r="E38" s="245" t="s">
        <v>91</v>
      </c>
      <c r="F38" s="241"/>
      <c r="G38" s="348" t="s">
        <v>481</v>
      </c>
      <c r="H38" s="348"/>
      <c r="I38" s="348"/>
      <c r="J38" s="348"/>
      <c r="K38" s="239"/>
      <c r="L38" s="231"/>
      <c r="M38" s="231"/>
      <c r="N38" s="231"/>
    </row>
    <row r="39" spans="1:14" ht="14.25" customHeight="1">
      <c r="A39" s="231"/>
      <c r="B39" s="242"/>
      <c r="C39" s="243"/>
      <c r="D39" s="241"/>
      <c r="E39" s="245" t="s">
        <v>92</v>
      </c>
      <c r="F39" s="241"/>
      <c r="G39" s="348" t="s">
        <v>482</v>
      </c>
      <c r="H39" s="348"/>
      <c r="I39" s="348"/>
      <c r="J39" s="348"/>
      <c r="K39" s="239"/>
      <c r="L39" s="231"/>
      <c r="M39" s="231"/>
      <c r="N39" s="231"/>
    </row>
    <row r="40" spans="1:14" ht="41.25" customHeight="1">
      <c r="A40" s="231"/>
      <c r="B40" s="242"/>
      <c r="C40" s="243"/>
      <c r="D40" s="241"/>
      <c r="E40" s="245" t="s">
        <v>483</v>
      </c>
      <c r="F40" s="241"/>
      <c r="G40" s="348" t="s">
        <v>484</v>
      </c>
      <c r="H40" s="348"/>
      <c r="I40" s="348"/>
      <c r="J40" s="348"/>
      <c r="K40" s="239"/>
      <c r="L40" s="231"/>
      <c r="M40" s="231"/>
      <c r="N40" s="231"/>
    </row>
    <row r="41" spans="1:14" ht="14.25" customHeight="1">
      <c r="A41" s="231"/>
      <c r="B41" s="242"/>
      <c r="C41" s="243"/>
      <c r="D41" s="241"/>
      <c r="E41" s="245"/>
      <c r="F41" s="241"/>
      <c r="G41" s="348" t="s">
        <v>485</v>
      </c>
      <c r="H41" s="348"/>
      <c r="I41" s="348"/>
      <c r="J41" s="348"/>
      <c r="K41" s="239"/>
      <c r="L41" s="231"/>
      <c r="M41" s="231"/>
      <c r="N41" s="231"/>
    </row>
    <row r="42" spans="1:14" ht="14.25" customHeight="1">
      <c r="A42" s="231"/>
      <c r="B42" s="242"/>
      <c r="C42" s="243"/>
      <c r="D42" s="241"/>
      <c r="E42" s="245" t="s">
        <v>486</v>
      </c>
      <c r="F42" s="241"/>
      <c r="G42" s="348" t="s">
        <v>487</v>
      </c>
      <c r="H42" s="348"/>
      <c r="I42" s="348"/>
      <c r="J42" s="348"/>
      <c r="K42" s="239"/>
      <c r="L42" s="231"/>
      <c r="M42" s="231"/>
      <c r="N42" s="231"/>
    </row>
    <row r="43" spans="1:14" ht="14.25" customHeight="1">
      <c r="A43" s="231"/>
      <c r="B43" s="242"/>
      <c r="C43" s="243"/>
      <c r="D43" s="241"/>
      <c r="E43" s="245" t="s">
        <v>94</v>
      </c>
      <c r="F43" s="241"/>
      <c r="G43" s="348" t="s">
        <v>488</v>
      </c>
      <c r="H43" s="348"/>
      <c r="I43" s="348"/>
      <c r="J43" s="348"/>
      <c r="K43" s="239"/>
      <c r="L43" s="231"/>
      <c r="M43" s="231"/>
      <c r="N43" s="231"/>
    </row>
    <row r="44" spans="1:14" ht="15">
      <c r="A44" s="231"/>
      <c r="B44" s="242"/>
      <c r="C44" s="243"/>
      <c r="D44" s="241"/>
      <c r="E44" s="241"/>
      <c r="F44" s="241"/>
      <c r="G44" s="241"/>
      <c r="H44" s="241"/>
      <c r="I44" s="241"/>
      <c r="J44" s="241"/>
      <c r="K44" s="239"/>
      <c r="L44" s="231"/>
      <c r="M44" s="231"/>
      <c r="N44" s="231"/>
    </row>
    <row r="45" spans="1:14" ht="14.25" customHeight="1">
      <c r="A45" s="231"/>
      <c r="B45" s="242"/>
      <c r="C45" s="243"/>
      <c r="D45" s="348" t="s">
        <v>489</v>
      </c>
      <c r="E45" s="348"/>
      <c r="F45" s="348"/>
      <c r="G45" s="348"/>
      <c r="H45" s="348"/>
      <c r="I45" s="348"/>
      <c r="J45" s="348"/>
      <c r="K45" s="239"/>
      <c r="L45" s="231"/>
      <c r="M45" s="231"/>
      <c r="N45" s="231"/>
    </row>
    <row r="46" spans="1:14" ht="14.25" customHeight="1">
      <c r="A46" s="231"/>
      <c r="B46" s="242"/>
      <c r="C46" s="243"/>
      <c r="D46" s="243"/>
      <c r="E46" s="348" t="s">
        <v>490</v>
      </c>
      <c r="F46" s="348"/>
      <c r="G46" s="348"/>
      <c r="H46" s="348"/>
      <c r="I46" s="348"/>
      <c r="J46" s="348"/>
      <c r="K46" s="239"/>
      <c r="L46" s="231"/>
      <c r="M46" s="231"/>
      <c r="N46" s="231"/>
    </row>
    <row r="47" spans="1:14" ht="14.25" customHeight="1">
      <c r="A47" s="231"/>
      <c r="B47" s="242"/>
      <c r="C47" s="243"/>
      <c r="D47" s="243"/>
      <c r="E47" s="348" t="s">
        <v>491</v>
      </c>
      <c r="F47" s="348"/>
      <c r="G47" s="348"/>
      <c r="H47" s="348"/>
      <c r="I47" s="348"/>
      <c r="J47" s="348"/>
      <c r="K47" s="239"/>
      <c r="L47" s="231"/>
      <c r="M47" s="231"/>
      <c r="N47" s="231"/>
    </row>
    <row r="48" spans="1:14" ht="14.25" customHeight="1">
      <c r="A48" s="231"/>
      <c r="B48" s="242"/>
      <c r="C48" s="243"/>
      <c r="D48" s="243"/>
      <c r="E48" s="348" t="s">
        <v>492</v>
      </c>
      <c r="F48" s="348"/>
      <c r="G48" s="348"/>
      <c r="H48" s="348"/>
      <c r="I48" s="348"/>
      <c r="J48" s="348"/>
      <c r="K48" s="239"/>
      <c r="L48" s="231"/>
      <c r="M48" s="231"/>
      <c r="N48" s="231"/>
    </row>
    <row r="49" spans="1:14" ht="27.75" customHeight="1">
      <c r="A49" s="231"/>
      <c r="B49" s="242"/>
      <c r="C49" s="243"/>
      <c r="D49" s="348" t="s">
        <v>493</v>
      </c>
      <c r="E49" s="348"/>
      <c r="F49" s="348"/>
      <c r="G49" s="348"/>
      <c r="H49" s="348"/>
      <c r="I49" s="348"/>
      <c r="J49" s="348"/>
      <c r="K49" s="239"/>
      <c r="L49" s="231"/>
      <c r="M49" s="231"/>
      <c r="N49" s="231"/>
    </row>
    <row r="50" spans="1:14" ht="15.75" customHeight="1">
      <c r="A50" s="231"/>
      <c r="B50" s="238"/>
      <c r="C50" s="347" t="s">
        <v>494</v>
      </c>
      <c r="D50" s="347"/>
      <c r="E50" s="347"/>
      <c r="F50" s="347"/>
      <c r="G50" s="347"/>
      <c r="H50" s="347"/>
      <c r="I50" s="347"/>
      <c r="J50" s="347"/>
      <c r="K50" s="239"/>
      <c r="L50" s="231"/>
      <c r="M50" s="231"/>
      <c r="N50" s="231"/>
    </row>
    <row r="51" spans="1:14" ht="16.5">
      <c r="A51" s="231"/>
      <c r="B51" s="238"/>
      <c r="C51" s="240"/>
      <c r="D51" s="240"/>
      <c r="E51" s="240"/>
      <c r="F51" s="240"/>
      <c r="G51" s="240"/>
      <c r="H51" s="240"/>
      <c r="I51" s="240"/>
      <c r="J51" s="240"/>
      <c r="K51" s="239"/>
      <c r="L51" s="231"/>
      <c r="M51" s="231"/>
      <c r="N51" s="231"/>
    </row>
    <row r="52" spans="1:14" ht="27.75" customHeight="1">
      <c r="A52" s="231"/>
      <c r="B52" s="238"/>
      <c r="C52" s="348" t="s">
        <v>495</v>
      </c>
      <c r="D52" s="348"/>
      <c r="E52" s="348"/>
      <c r="F52" s="348"/>
      <c r="G52" s="348"/>
      <c r="H52" s="348"/>
      <c r="I52" s="348"/>
      <c r="J52" s="348"/>
      <c r="K52" s="239"/>
      <c r="L52" s="231"/>
      <c r="M52" s="231"/>
      <c r="N52" s="231"/>
    </row>
    <row r="53" spans="1:14" ht="14.25" customHeight="1">
      <c r="A53" s="231"/>
      <c r="B53" s="238"/>
      <c r="C53" s="348" t="s">
        <v>496</v>
      </c>
      <c r="D53" s="348"/>
      <c r="E53" s="348"/>
      <c r="F53" s="348"/>
      <c r="G53" s="348"/>
      <c r="H53" s="348"/>
      <c r="I53" s="348"/>
      <c r="J53" s="348"/>
      <c r="K53" s="239"/>
      <c r="L53" s="231"/>
      <c r="M53" s="231"/>
      <c r="N53" s="231"/>
    </row>
    <row r="54" spans="1:14" ht="15">
      <c r="A54" s="231"/>
      <c r="B54" s="238"/>
      <c r="C54" s="241"/>
      <c r="D54" s="241"/>
      <c r="E54" s="241"/>
      <c r="F54" s="241"/>
      <c r="G54" s="241"/>
      <c r="H54" s="241"/>
      <c r="I54" s="241"/>
      <c r="J54" s="241"/>
      <c r="K54" s="239"/>
      <c r="L54" s="231"/>
      <c r="M54" s="231"/>
      <c r="N54" s="231"/>
    </row>
    <row r="55" spans="1:14" ht="14.25" customHeight="1">
      <c r="A55" s="231"/>
      <c r="B55" s="238"/>
      <c r="C55" s="348" t="s">
        <v>497</v>
      </c>
      <c r="D55" s="348"/>
      <c r="E55" s="348"/>
      <c r="F55" s="348"/>
      <c r="G55" s="348"/>
      <c r="H55" s="348"/>
      <c r="I55" s="348"/>
      <c r="J55" s="348"/>
      <c r="K55" s="239"/>
      <c r="L55" s="231"/>
      <c r="M55" s="231"/>
      <c r="N55" s="231"/>
    </row>
    <row r="56" spans="1:14" ht="14.25" customHeight="1">
      <c r="A56" s="231"/>
      <c r="B56" s="238"/>
      <c r="C56" s="243"/>
      <c r="D56" s="348" t="s">
        <v>498</v>
      </c>
      <c r="E56" s="348"/>
      <c r="F56" s="348"/>
      <c r="G56" s="348"/>
      <c r="H56" s="348"/>
      <c r="I56" s="348"/>
      <c r="J56" s="348"/>
      <c r="K56" s="239"/>
      <c r="L56" s="231"/>
      <c r="M56" s="231"/>
      <c r="N56" s="231"/>
    </row>
    <row r="57" spans="1:14" ht="14.25" customHeight="1">
      <c r="A57" s="231"/>
      <c r="B57" s="238"/>
      <c r="C57" s="243"/>
      <c r="D57" s="348" t="s">
        <v>499</v>
      </c>
      <c r="E57" s="348"/>
      <c r="F57" s="348"/>
      <c r="G57" s="348"/>
      <c r="H57" s="348"/>
      <c r="I57" s="348"/>
      <c r="J57" s="348"/>
      <c r="K57" s="239"/>
      <c r="L57" s="231"/>
      <c r="M57" s="231"/>
      <c r="N57" s="231"/>
    </row>
    <row r="58" spans="1:14" ht="14.25" customHeight="1">
      <c r="A58" s="231"/>
      <c r="B58" s="238"/>
      <c r="C58" s="243"/>
      <c r="D58" s="348" t="s">
        <v>500</v>
      </c>
      <c r="E58" s="348"/>
      <c r="F58" s="348"/>
      <c r="G58" s="348"/>
      <c r="H58" s="348"/>
      <c r="I58" s="348"/>
      <c r="J58" s="348"/>
      <c r="K58" s="239"/>
      <c r="L58" s="231"/>
      <c r="M58" s="231"/>
      <c r="N58" s="231"/>
    </row>
    <row r="59" spans="1:14" ht="14.25" customHeight="1">
      <c r="A59" s="231"/>
      <c r="B59" s="238"/>
      <c r="C59" s="243"/>
      <c r="D59" s="348" t="s">
        <v>501</v>
      </c>
      <c r="E59" s="348"/>
      <c r="F59" s="348"/>
      <c r="G59" s="348"/>
      <c r="H59" s="348"/>
      <c r="I59" s="348"/>
      <c r="J59" s="348"/>
      <c r="K59" s="239"/>
      <c r="L59" s="231"/>
      <c r="M59" s="231"/>
      <c r="N59" s="231"/>
    </row>
    <row r="60" spans="1:14" ht="27.75" customHeight="1">
      <c r="A60" s="231"/>
      <c r="B60" s="238"/>
      <c r="C60" s="243"/>
      <c r="D60" s="351" t="s">
        <v>502</v>
      </c>
      <c r="E60" s="351"/>
      <c r="F60" s="351"/>
      <c r="G60" s="351"/>
      <c r="H60" s="351"/>
      <c r="I60" s="351"/>
      <c r="J60" s="351"/>
      <c r="K60" s="239"/>
      <c r="L60" s="231"/>
      <c r="M60" s="231"/>
      <c r="N60" s="231"/>
    </row>
    <row r="61" spans="1:14" ht="14.25" customHeight="1">
      <c r="A61" s="231"/>
      <c r="B61" s="238"/>
      <c r="C61" s="243"/>
      <c r="D61" s="348" t="s">
        <v>503</v>
      </c>
      <c r="E61" s="348"/>
      <c r="F61" s="348"/>
      <c r="G61" s="348"/>
      <c r="H61" s="348"/>
      <c r="I61" s="348"/>
      <c r="J61" s="348"/>
      <c r="K61" s="239"/>
      <c r="L61" s="231"/>
      <c r="M61" s="231"/>
      <c r="N61" s="231"/>
    </row>
    <row r="62" spans="1:14" ht="15">
      <c r="A62" s="231"/>
      <c r="B62" s="238"/>
      <c r="C62" s="243"/>
      <c r="D62" s="243"/>
      <c r="E62" s="246"/>
      <c r="F62" s="243"/>
      <c r="G62" s="243"/>
      <c r="H62" s="243"/>
      <c r="I62" s="243"/>
      <c r="J62" s="243"/>
      <c r="K62" s="239"/>
      <c r="L62" s="231"/>
      <c r="M62" s="231"/>
      <c r="N62" s="231"/>
    </row>
    <row r="63" spans="1:14" ht="14.25" customHeight="1">
      <c r="A63" s="231"/>
      <c r="B63" s="238"/>
      <c r="C63" s="243"/>
      <c r="D63" s="348" t="s">
        <v>504</v>
      </c>
      <c r="E63" s="348"/>
      <c r="F63" s="348"/>
      <c r="G63" s="348"/>
      <c r="H63" s="348"/>
      <c r="I63" s="348"/>
      <c r="J63" s="348"/>
      <c r="K63" s="239"/>
      <c r="L63" s="231"/>
      <c r="M63" s="231"/>
      <c r="N63" s="231"/>
    </row>
    <row r="64" spans="1:14" ht="14.25" customHeight="1">
      <c r="A64" s="231"/>
      <c r="B64" s="238"/>
      <c r="C64" s="243"/>
      <c r="D64" s="351" t="s">
        <v>505</v>
      </c>
      <c r="E64" s="351"/>
      <c r="F64" s="351"/>
      <c r="G64" s="351"/>
      <c r="H64" s="351"/>
      <c r="I64" s="351"/>
      <c r="J64" s="351"/>
      <c r="K64" s="239"/>
      <c r="L64" s="231"/>
      <c r="M64" s="231"/>
      <c r="N64" s="231"/>
    </row>
    <row r="65" spans="1:14" ht="14.25" customHeight="1">
      <c r="A65" s="231"/>
      <c r="B65" s="238"/>
      <c r="C65" s="243"/>
      <c r="D65" s="348" t="s">
        <v>506</v>
      </c>
      <c r="E65" s="348"/>
      <c r="F65" s="348"/>
      <c r="G65" s="348"/>
      <c r="H65" s="348"/>
      <c r="I65" s="348"/>
      <c r="J65" s="348"/>
      <c r="K65" s="239"/>
      <c r="L65" s="231"/>
      <c r="M65" s="231"/>
      <c r="N65" s="231"/>
    </row>
    <row r="66" spans="1:14" ht="27.75" customHeight="1">
      <c r="A66" s="231"/>
      <c r="B66" s="238"/>
      <c r="C66" s="243"/>
      <c r="D66" s="348" t="s">
        <v>507</v>
      </c>
      <c r="E66" s="348"/>
      <c r="F66" s="348"/>
      <c r="G66" s="348"/>
      <c r="H66" s="348"/>
      <c r="I66" s="348"/>
      <c r="J66" s="348"/>
      <c r="K66" s="239"/>
      <c r="L66" s="231"/>
      <c r="M66" s="231"/>
      <c r="N66" s="231"/>
    </row>
    <row r="67" spans="1:14" ht="27.75" customHeight="1">
      <c r="A67" s="231"/>
      <c r="B67" s="238"/>
      <c r="C67" s="243"/>
      <c r="D67" s="348" t="s">
        <v>508</v>
      </c>
      <c r="E67" s="348"/>
      <c r="F67" s="348"/>
      <c r="G67" s="348"/>
      <c r="H67" s="348"/>
      <c r="I67" s="348"/>
      <c r="J67" s="348"/>
      <c r="K67" s="239"/>
      <c r="L67" s="231"/>
      <c r="M67" s="231"/>
      <c r="N67" s="231"/>
    </row>
    <row r="68" spans="1:14" ht="27.75" customHeight="1">
      <c r="A68" s="231"/>
      <c r="B68" s="238"/>
      <c r="C68" s="243"/>
      <c r="D68" s="348" t="s">
        <v>509</v>
      </c>
      <c r="E68" s="348"/>
      <c r="F68" s="348"/>
      <c r="G68" s="348"/>
      <c r="H68" s="348"/>
      <c r="I68" s="348"/>
      <c r="J68" s="348"/>
      <c r="K68" s="239"/>
      <c r="L68" s="231"/>
      <c r="M68" s="231"/>
      <c r="N68" s="231"/>
    </row>
    <row r="69" spans="1:14" ht="15">
      <c r="A69" s="231"/>
      <c r="B69" s="247"/>
      <c r="C69" s="248"/>
      <c r="D69" s="248"/>
      <c r="E69" s="248"/>
      <c r="F69" s="248"/>
      <c r="G69" s="248"/>
      <c r="H69" s="248"/>
      <c r="I69" s="248"/>
      <c r="J69" s="248"/>
      <c r="K69" s="249"/>
      <c r="L69" s="231"/>
      <c r="M69" s="231"/>
      <c r="N69" s="231"/>
    </row>
    <row r="70" spans="1:14" ht="13.5">
      <c r="A70" s="231"/>
      <c r="B70" s="250"/>
      <c r="C70" s="250"/>
      <c r="D70" s="250"/>
      <c r="E70" s="250"/>
      <c r="F70" s="250"/>
      <c r="G70" s="250"/>
      <c r="H70" s="250"/>
      <c r="I70" s="250"/>
      <c r="J70" s="250"/>
      <c r="K70" s="251"/>
      <c r="L70" s="231"/>
      <c r="M70" s="231"/>
      <c r="N70" s="231"/>
    </row>
    <row r="71" spans="1:14" ht="13.5">
      <c r="A71" s="231"/>
      <c r="B71" s="251"/>
      <c r="C71" s="251"/>
      <c r="D71" s="251"/>
      <c r="E71" s="251"/>
      <c r="F71" s="251"/>
      <c r="G71" s="251"/>
      <c r="H71" s="251"/>
      <c r="I71" s="251"/>
      <c r="J71" s="251"/>
      <c r="K71" s="251"/>
      <c r="L71" s="231"/>
      <c r="M71" s="231"/>
      <c r="N71" s="231"/>
    </row>
    <row r="72" spans="1:14" ht="13.5">
      <c r="A72" s="231"/>
      <c r="B72" s="252"/>
      <c r="C72" s="253"/>
      <c r="D72" s="253"/>
      <c r="E72" s="253"/>
      <c r="F72" s="253"/>
      <c r="G72" s="253"/>
      <c r="H72" s="253"/>
      <c r="I72" s="253"/>
      <c r="J72" s="253"/>
      <c r="K72" s="254"/>
      <c r="L72" s="231"/>
      <c r="M72" s="231"/>
      <c r="N72" s="231"/>
    </row>
    <row r="73" spans="1:14" ht="21">
      <c r="A73" s="231"/>
      <c r="B73" s="255"/>
      <c r="C73" s="352" t="s">
        <v>70</v>
      </c>
      <c r="D73" s="352"/>
      <c r="E73" s="352"/>
      <c r="F73" s="352"/>
      <c r="G73" s="352"/>
      <c r="H73" s="352"/>
      <c r="I73" s="352"/>
      <c r="J73" s="352"/>
      <c r="K73" s="256"/>
      <c r="L73" s="231"/>
      <c r="M73" s="231"/>
      <c r="N73" s="231"/>
    </row>
    <row r="74" spans="1:14" ht="16.5">
      <c r="A74" s="231"/>
      <c r="B74" s="255"/>
      <c r="C74" s="257" t="s">
        <v>510</v>
      </c>
      <c r="D74" s="257"/>
      <c r="E74" s="257"/>
      <c r="F74" s="257" t="s">
        <v>511</v>
      </c>
      <c r="G74" s="258"/>
      <c r="H74" s="257" t="s">
        <v>90</v>
      </c>
      <c r="I74" s="257" t="s">
        <v>48</v>
      </c>
      <c r="J74" s="257" t="s">
        <v>512</v>
      </c>
      <c r="K74" s="256"/>
      <c r="L74" s="231"/>
      <c r="M74" s="231"/>
      <c r="N74" s="231"/>
    </row>
    <row r="75" spans="1:14" ht="16.5">
      <c r="A75" s="231"/>
      <c r="B75" s="255"/>
      <c r="C75" s="259" t="s">
        <v>513</v>
      </c>
      <c r="D75" s="259"/>
      <c r="E75" s="259"/>
      <c r="F75" s="260" t="s">
        <v>514</v>
      </c>
      <c r="G75" s="261"/>
      <c r="H75" s="259"/>
      <c r="I75" s="259"/>
      <c r="J75" s="259" t="s">
        <v>515</v>
      </c>
      <c r="K75" s="256"/>
      <c r="L75" s="231"/>
      <c r="M75" s="231"/>
      <c r="N75" s="231"/>
    </row>
    <row r="76" spans="1:14" ht="15">
      <c r="A76" s="231"/>
      <c r="B76" s="255"/>
      <c r="C76" s="262"/>
      <c r="D76" s="262"/>
      <c r="E76" s="262"/>
      <c r="F76" s="262"/>
      <c r="G76" s="263"/>
      <c r="H76" s="262"/>
      <c r="I76" s="262"/>
      <c r="J76" s="262"/>
      <c r="K76" s="256"/>
      <c r="L76" s="231"/>
      <c r="M76" s="231"/>
      <c r="N76" s="231"/>
    </row>
    <row r="77" spans="1:14" ht="15">
      <c r="A77" s="231"/>
      <c r="B77" s="255"/>
      <c r="C77" s="245" t="s">
        <v>44</v>
      </c>
      <c r="D77" s="262"/>
      <c r="E77" s="262"/>
      <c r="F77" s="264" t="s">
        <v>516</v>
      </c>
      <c r="G77" s="263"/>
      <c r="H77" s="245" t="s">
        <v>517</v>
      </c>
      <c r="I77" s="245" t="s">
        <v>518</v>
      </c>
      <c r="J77" s="245">
        <v>20</v>
      </c>
      <c r="K77" s="256"/>
      <c r="L77" s="231"/>
      <c r="M77" s="231"/>
      <c r="N77" s="231"/>
    </row>
    <row r="78" spans="1:14" ht="15">
      <c r="A78" s="231"/>
      <c r="B78" s="255"/>
      <c r="C78" s="245" t="s">
        <v>519</v>
      </c>
      <c r="D78" s="245"/>
      <c r="E78" s="245"/>
      <c r="F78" s="264" t="s">
        <v>516</v>
      </c>
      <c r="G78" s="263"/>
      <c r="H78" s="245" t="s">
        <v>520</v>
      </c>
      <c r="I78" s="245" t="s">
        <v>518</v>
      </c>
      <c r="J78" s="245">
        <v>120</v>
      </c>
      <c r="K78" s="256"/>
      <c r="L78" s="231"/>
      <c r="M78" s="231"/>
      <c r="N78" s="231"/>
    </row>
    <row r="79" spans="1:14" ht="15">
      <c r="A79" s="231"/>
      <c r="B79" s="265"/>
      <c r="C79" s="245" t="s">
        <v>521</v>
      </c>
      <c r="D79" s="245"/>
      <c r="E79" s="245"/>
      <c r="F79" s="264" t="s">
        <v>522</v>
      </c>
      <c r="G79" s="263"/>
      <c r="H79" s="245" t="s">
        <v>523</v>
      </c>
      <c r="I79" s="245" t="s">
        <v>518</v>
      </c>
      <c r="J79" s="245">
        <v>50</v>
      </c>
      <c r="K79" s="256"/>
      <c r="L79" s="231"/>
      <c r="M79" s="231"/>
      <c r="N79" s="231"/>
    </row>
    <row r="80" spans="1:14" ht="15">
      <c r="A80" s="231"/>
      <c r="B80" s="265"/>
      <c r="C80" s="245" t="s">
        <v>524</v>
      </c>
      <c r="D80" s="245"/>
      <c r="E80" s="245"/>
      <c r="F80" s="264" t="s">
        <v>516</v>
      </c>
      <c r="G80" s="263"/>
      <c r="H80" s="245" t="s">
        <v>525</v>
      </c>
      <c r="I80" s="245" t="s">
        <v>526</v>
      </c>
      <c r="J80" s="245"/>
      <c r="K80" s="256"/>
      <c r="L80" s="231"/>
      <c r="M80" s="231"/>
      <c r="N80" s="231"/>
    </row>
    <row r="81" spans="1:14" ht="15">
      <c r="A81" s="231"/>
      <c r="B81" s="265"/>
      <c r="C81" s="245" t="s">
        <v>527</v>
      </c>
      <c r="D81" s="245"/>
      <c r="E81" s="245"/>
      <c r="F81" s="264" t="s">
        <v>522</v>
      </c>
      <c r="G81" s="245"/>
      <c r="H81" s="245" t="s">
        <v>528</v>
      </c>
      <c r="I81" s="245" t="s">
        <v>518</v>
      </c>
      <c r="J81" s="245">
        <v>15</v>
      </c>
      <c r="K81" s="256"/>
      <c r="L81" s="231"/>
      <c r="M81" s="231"/>
      <c r="N81" s="231"/>
    </row>
    <row r="82" spans="1:14" ht="15">
      <c r="A82" s="231"/>
      <c r="B82" s="265"/>
      <c r="C82" s="245" t="s">
        <v>529</v>
      </c>
      <c r="D82" s="245"/>
      <c r="E82" s="245"/>
      <c r="F82" s="264" t="s">
        <v>522</v>
      </c>
      <c r="G82" s="245"/>
      <c r="H82" s="245" t="s">
        <v>530</v>
      </c>
      <c r="I82" s="245" t="s">
        <v>518</v>
      </c>
      <c r="J82" s="245">
        <v>15</v>
      </c>
      <c r="K82" s="256"/>
      <c r="L82" s="231"/>
      <c r="M82" s="231"/>
      <c r="N82" s="231"/>
    </row>
    <row r="83" spans="1:14" ht="15">
      <c r="A83" s="231"/>
      <c r="B83" s="265"/>
      <c r="C83" s="245" t="s">
        <v>531</v>
      </c>
      <c r="D83" s="245"/>
      <c r="E83" s="245"/>
      <c r="F83" s="264" t="s">
        <v>522</v>
      </c>
      <c r="G83" s="245"/>
      <c r="H83" s="245" t="s">
        <v>532</v>
      </c>
      <c r="I83" s="245" t="s">
        <v>518</v>
      </c>
      <c r="J83" s="245">
        <v>20</v>
      </c>
      <c r="K83" s="256"/>
      <c r="L83" s="231"/>
      <c r="M83" s="231"/>
      <c r="N83" s="231"/>
    </row>
    <row r="84" spans="1:14" ht="15">
      <c r="A84" s="231"/>
      <c r="B84" s="265"/>
      <c r="C84" s="245" t="s">
        <v>533</v>
      </c>
      <c r="D84" s="245"/>
      <c r="E84" s="245"/>
      <c r="F84" s="264" t="s">
        <v>522</v>
      </c>
      <c r="G84" s="245"/>
      <c r="H84" s="245" t="s">
        <v>534</v>
      </c>
      <c r="I84" s="245" t="s">
        <v>518</v>
      </c>
      <c r="J84" s="245">
        <v>20</v>
      </c>
      <c r="K84" s="256"/>
      <c r="L84" s="231"/>
      <c r="M84" s="231"/>
      <c r="N84" s="231"/>
    </row>
    <row r="85" spans="1:14" ht="15">
      <c r="A85" s="231"/>
      <c r="B85" s="265"/>
      <c r="C85" s="245" t="s">
        <v>535</v>
      </c>
      <c r="D85" s="245"/>
      <c r="E85" s="245"/>
      <c r="F85" s="264" t="s">
        <v>522</v>
      </c>
      <c r="G85" s="263"/>
      <c r="H85" s="245" t="s">
        <v>536</v>
      </c>
      <c r="I85" s="245" t="s">
        <v>518</v>
      </c>
      <c r="J85" s="245">
        <v>50</v>
      </c>
      <c r="K85" s="256"/>
      <c r="L85" s="231"/>
      <c r="M85" s="231"/>
      <c r="N85" s="231"/>
    </row>
    <row r="86" spans="1:14" ht="15">
      <c r="A86" s="231"/>
      <c r="B86" s="265"/>
      <c r="C86" s="245" t="s">
        <v>537</v>
      </c>
      <c r="D86" s="245"/>
      <c r="E86" s="245"/>
      <c r="F86" s="264" t="s">
        <v>522</v>
      </c>
      <c r="G86" s="263"/>
      <c r="H86" s="245" t="s">
        <v>538</v>
      </c>
      <c r="I86" s="245" t="s">
        <v>518</v>
      </c>
      <c r="J86" s="245">
        <v>20</v>
      </c>
      <c r="K86" s="256"/>
      <c r="L86" s="231"/>
      <c r="M86" s="231"/>
      <c r="N86" s="231"/>
    </row>
    <row r="87" spans="1:14" ht="15">
      <c r="A87" s="231"/>
      <c r="B87" s="265"/>
      <c r="C87" s="245" t="s">
        <v>539</v>
      </c>
      <c r="D87" s="245"/>
      <c r="E87" s="245"/>
      <c r="F87" s="264" t="s">
        <v>522</v>
      </c>
      <c r="G87" s="263"/>
      <c r="H87" s="245" t="s">
        <v>540</v>
      </c>
      <c r="I87" s="245" t="s">
        <v>518</v>
      </c>
      <c r="J87" s="245">
        <v>20</v>
      </c>
      <c r="K87" s="256"/>
      <c r="L87" s="231"/>
      <c r="M87" s="231"/>
      <c r="N87" s="231"/>
    </row>
    <row r="88" spans="1:14" ht="15">
      <c r="A88" s="231"/>
      <c r="B88" s="265"/>
      <c r="C88" s="245" t="s">
        <v>541</v>
      </c>
      <c r="D88" s="245"/>
      <c r="E88" s="245"/>
      <c r="F88" s="264" t="s">
        <v>522</v>
      </c>
      <c r="G88" s="263"/>
      <c r="H88" s="245" t="s">
        <v>542</v>
      </c>
      <c r="I88" s="245" t="s">
        <v>518</v>
      </c>
      <c r="J88" s="245">
        <v>50</v>
      </c>
      <c r="K88" s="256"/>
      <c r="L88" s="231"/>
      <c r="M88" s="231"/>
      <c r="N88" s="231"/>
    </row>
    <row r="89" spans="1:14" ht="15">
      <c r="A89" s="231"/>
      <c r="B89" s="265"/>
      <c r="C89" s="245" t="s">
        <v>543</v>
      </c>
      <c r="D89" s="245"/>
      <c r="E89" s="245"/>
      <c r="F89" s="264" t="s">
        <v>522</v>
      </c>
      <c r="G89" s="263"/>
      <c r="H89" s="245" t="s">
        <v>543</v>
      </c>
      <c r="I89" s="245" t="s">
        <v>518</v>
      </c>
      <c r="J89" s="245">
        <v>50</v>
      </c>
      <c r="K89" s="256"/>
      <c r="L89" s="231"/>
      <c r="M89" s="231"/>
      <c r="N89" s="231"/>
    </row>
    <row r="90" spans="1:14" ht="15">
      <c r="A90" s="231"/>
      <c r="B90" s="265"/>
      <c r="C90" s="245" t="s">
        <v>95</v>
      </c>
      <c r="D90" s="245"/>
      <c r="E90" s="245"/>
      <c r="F90" s="264" t="s">
        <v>522</v>
      </c>
      <c r="G90" s="263"/>
      <c r="H90" s="245" t="s">
        <v>544</v>
      </c>
      <c r="I90" s="245" t="s">
        <v>518</v>
      </c>
      <c r="J90" s="245">
        <v>255</v>
      </c>
      <c r="K90" s="256"/>
      <c r="L90" s="231"/>
      <c r="M90" s="231"/>
      <c r="N90" s="231"/>
    </row>
    <row r="91" spans="1:14" ht="15">
      <c r="A91" s="231"/>
      <c r="B91" s="265"/>
      <c r="C91" s="245" t="s">
        <v>545</v>
      </c>
      <c r="D91" s="245"/>
      <c r="E91" s="245"/>
      <c r="F91" s="264" t="s">
        <v>516</v>
      </c>
      <c r="G91" s="263"/>
      <c r="H91" s="245" t="s">
        <v>546</v>
      </c>
      <c r="I91" s="245" t="s">
        <v>547</v>
      </c>
      <c r="J91" s="245"/>
      <c r="K91" s="256"/>
      <c r="L91" s="231"/>
      <c r="M91" s="231"/>
      <c r="N91" s="231"/>
    </row>
    <row r="92" spans="1:14" ht="15">
      <c r="A92" s="231"/>
      <c r="B92" s="265"/>
      <c r="C92" s="245" t="s">
        <v>548</v>
      </c>
      <c r="D92" s="245"/>
      <c r="E92" s="245"/>
      <c r="F92" s="264" t="s">
        <v>516</v>
      </c>
      <c r="G92" s="263"/>
      <c r="H92" s="245" t="s">
        <v>549</v>
      </c>
      <c r="I92" s="245" t="s">
        <v>550</v>
      </c>
      <c r="J92" s="245"/>
      <c r="K92" s="256"/>
      <c r="L92" s="231"/>
      <c r="M92" s="231"/>
      <c r="N92" s="231"/>
    </row>
    <row r="93" spans="1:14" ht="15">
      <c r="A93" s="231"/>
      <c r="B93" s="265"/>
      <c r="C93" s="245" t="s">
        <v>551</v>
      </c>
      <c r="D93" s="245"/>
      <c r="E93" s="245"/>
      <c r="F93" s="264" t="s">
        <v>516</v>
      </c>
      <c r="G93" s="263"/>
      <c r="H93" s="245" t="s">
        <v>551</v>
      </c>
      <c r="I93" s="245" t="s">
        <v>550</v>
      </c>
      <c r="J93" s="245"/>
      <c r="K93" s="256"/>
      <c r="L93" s="231"/>
      <c r="M93" s="231"/>
      <c r="N93" s="231"/>
    </row>
    <row r="94" spans="1:14" ht="15">
      <c r="A94" s="231"/>
      <c r="B94" s="265"/>
      <c r="C94" s="245" t="s">
        <v>29</v>
      </c>
      <c r="D94" s="245"/>
      <c r="E94" s="245"/>
      <c r="F94" s="264" t="s">
        <v>516</v>
      </c>
      <c r="G94" s="263"/>
      <c r="H94" s="245" t="s">
        <v>552</v>
      </c>
      <c r="I94" s="245" t="s">
        <v>550</v>
      </c>
      <c r="J94" s="245"/>
      <c r="K94" s="256"/>
      <c r="L94" s="231"/>
      <c r="M94" s="231"/>
      <c r="N94" s="231"/>
    </row>
    <row r="95" spans="1:14" ht="15">
      <c r="A95" s="231"/>
      <c r="B95" s="265"/>
      <c r="C95" s="245" t="s">
        <v>39</v>
      </c>
      <c r="D95" s="245"/>
      <c r="E95" s="245"/>
      <c r="F95" s="264" t="s">
        <v>516</v>
      </c>
      <c r="G95" s="263"/>
      <c r="H95" s="245" t="s">
        <v>553</v>
      </c>
      <c r="I95" s="245" t="s">
        <v>550</v>
      </c>
      <c r="J95" s="245"/>
      <c r="K95" s="256"/>
      <c r="L95" s="231"/>
      <c r="M95" s="231"/>
      <c r="N95" s="231"/>
    </row>
    <row r="96" spans="1:14" ht="15">
      <c r="A96" s="231"/>
      <c r="B96" s="266"/>
      <c r="C96" s="267"/>
      <c r="D96" s="267"/>
      <c r="E96" s="267"/>
      <c r="F96" s="267"/>
      <c r="G96" s="267"/>
      <c r="H96" s="267"/>
      <c r="I96" s="267"/>
      <c r="J96" s="267"/>
      <c r="K96" s="268"/>
      <c r="L96" s="231"/>
      <c r="M96" s="231"/>
      <c r="N96" s="231"/>
    </row>
    <row r="97" spans="1:14" ht="15">
      <c r="A97" s="231"/>
      <c r="B97" s="269"/>
      <c r="C97" s="270"/>
      <c r="D97" s="270"/>
      <c r="E97" s="270"/>
      <c r="F97" s="270"/>
      <c r="G97" s="270"/>
      <c r="H97" s="270"/>
      <c r="I97" s="270"/>
      <c r="J97" s="270"/>
      <c r="K97" s="269"/>
      <c r="L97" s="231"/>
      <c r="M97" s="231"/>
      <c r="N97" s="231"/>
    </row>
    <row r="98" spans="1:14" ht="13.5">
      <c r="A98" s="231"/>
      <c r="B98" s="251"/>
      <c r="C98" s="251"/>
      <c r="D98" s="251"/>
      <c r="E98" s="251"/>
      <c r="F98" s="251"/>
      <c r="G98" s="251"/>
      <c r="H98" s="251"/>
      <c r="I98" s="251"/>
      <c r="J98" s="251"/>
      <c r="K98" s="251"/>
      <c r="L98" s="231"/>
      <c r="M98" s="231"/>
      <c r="N98" s="231"/>
    </row>
    <row r="99" spans="1:14" ht="13.5">
      <c r="A99" s="231"/>
      <c r="B99" s="252"/>
      <c r="C99" s="253"/>
      <c r="D99" s="253"/>
      <c r="E99" s="253"/>
      <c r="F99" s="253"/>
      <c r="G99" s="253"/>
      <c r="H99" s="253"/>
      <c r="I99" s="253"/>
      <c r="J99" s="253"/>
      <c r="K99" s="254"/>
      <c r="L99" s="231"/>
      <c r="M99" s="231"/>
      <c r="N99" s="231"/>
    </row>
    <row r="100" spans="1:14" ht="21">
      <c r="A100" s="231"/>
      <c r="B100" s="255"/>
      <c r="C100" s="352" t="s">
        <v>554</v>
      </c>
      <c r="D100" s="352"/>
      <c r="E100" s="352"/>
      <c r="F100" s="352"/>
      <c r="G100" s="352"/>
      <c r="H100" s="352"/>
      <c r="I100" s="352"/>
      <c r="J100" s="352"/>
      <c r="K100" s="256"/>
      <c r="L100" s="231"/>
      <c r="M100" s="231"/>
      <c r="N100" s="231"/>
    </row>
    <row r="101" spans="1:14" ht="16.5">
      <c r="A101" s="231"/>
      <c r="B101" s="255"/>
      <c r="C101" s="257" t="s">
        <v>510</v>
      </c>
      <c r="D101" s="257"/>
      <c r="E101" s="257"/>
      <c r="F101" s="257" t="s">
        <v>511</v>
      </c>
      <c r="G101" s="258"/>
      <c r="H101" s="257" t="s">
        <v>90</v>
      </c>
      <c r="I101" s="257" t="s">
        <v>48</v>
      </c>
      <c r="J101" s="257" t="s">
        <v>512</v>
      </c>
      <c r="K101" s="256"/>
      <c r="L101" s="231"/>
      <c r="M101" s="231"/>
      <c r="N101" s="231"/>
    </row>
    <row r="102" spans="1:14" ht="16.5">
      <c r="A102" s="231"/>
      <c r="B102" s="255"/>
      <c r="C102" s="259" t="s">
        <v>513</v>
      </c>
      <c r="D102" s="259"/>
      <c r="E102" s="259"/>
      <c r="F102" s="260" t="s">
        <v>514</v>
      </c>
      <c r="G102" s="261"/>
      <c r="H102" s="259"/>
      <c r="I102" s="259"/>
      <c r="J102" s="259" t="s">
        <v>515</v>
      </c>
      <c r="K102" s="256"/>
      <c r="L102" s="231"/>
      <c r="M102" s="231"/>
      <c r="N102" s="231"/>
    </row>
    <row r="103" spans="1:14" ht="16.5">
      <c r="A103" s="231"/>
      <c r="B103" s="255"/>
      <c r="C103" s="257"/>
      <c r="D103" s="257"/>
      <c r="E103" s="257"/>
      <c r="F103" s="257"/>
      <c r="G103" s="271"/>
      <c r="H103" s="257"/>
      <c r="I103" s="257"/>
      <c r="J103" s="257"/>
      <c r="K103" s="256"/>
      <c r="L103" s="231"/>
      <c r="M103" s="231"/>
      <c r="N103" s="231"/>
    </row>
    <row r="104" spans="1:14" ht="16.5">
      <c r="A104" s="231"/>
      <c r="B104" s="255"/>
      <c r="C104" s="245" t="s">
        <v>44</v>
      </c>
      <c r="D104" s="262"/>
      <c r="E104" s="262"/>
      <c r="F104" s="264" t="s">
        <v>516</v>
      </c>
      <c r="G104" s="271"/>
      <c r="H104" s="245" t="s">
        <v>555</v>
      </c>
      <c r="I104" s="245" t="s">
        <v>518</v>
      </c>
      <c r="J104" s="245">
        <v>20</v>
      </c>
      <c r="K104" s="256"/>
      <c r="L104" s="231"/>
      <c r="M104" s="231"/>
      <c r="N104" s="231"/>
    </row>
    <row r="105" spans="1:14" ht="15">
      <c r="A105" s="231"/>
      <c r="B105" s="255"/>
      <c r="C105" s="245" t="s">
        <v>519</v>
      </c>
      <c r="D105" s="245"/>
      <c r="E105" s="245"/>
      <c r="F105" s="264" t="s">
        <v>516</v>
      </c>
      <c r="G105" s="245"/>
      <c r="H105" s="245" t="s">
        <v>555</v>
      </c>
      <c r="I105" s="245" t="s">
        <v>518</v>
      </c>
      <c r="J105" s="245">
        <v>120</v>
      </c>
      <c r="K105" s="256"/>
      <c r="L105" s="231"/>
      <c r="M105" s="231"/>
      <c r="N105" s="231"/>
    </row>
    <row r="106" spans="1:14" ht="15">
      <c r="A106" s="231"/>
      <c r="B106" s="265"/>
      <c r="C106" s="245" t="s">
        <v>521</v>
      </c>
      <c r="D106" s="245"/>
      <c r="E106" s="245"/>
      <c r="F106" s="264" t="s">
        <v>522</v>
      </c>
      <c r="G106" s="245"/>
      <c r="H106" s="245" t="s">
        <v>555</v>
      </c>
      <c r="I106" s="245" t="s">
        <v>518</v>
      </c>
      <c r="J106" s="245">
        <v>50</v>
      </c>
      <c r="K106" s="256"/>
      <c r="L106" s="231"/>
      <c r="M106" s="231"/>
      <c r="N106" s="231"/>
    </row>
    <row r="107" spans="1:14" ht="15">
      <c r="A107" s="231"/>
      <c r="B107" s="265"/>
      <c r="C107" s="245" t="s">
        <v>524</v>
      </c>
      <c r="D107" s="245"/>
      <c r="E107" s="245"/>
      <c r="F107" s="264" t="s">
        <v>516</v>
      </c>
      <c r="G107" s="245"/>
      <c r="H107" s="245" t="s">
        <v>555</v>
      </c>
      <c r="I107" s="245" t="s">
        <v>526</v>
      </c>
      <c r="J107" s="245"/>
      <c r="K107" s="256"/>
      <c r="L107" s="231"/>
      <c r="M107" s="231"/>
      <c r="N107" s="231"/>
    </row>
    <row r="108" spans="1:14" ht="15">
      <c r="A108" s="231"/>
      <c r="B108" s="265"/>
      <c r="C108" s="245" t="s">
        <v>535</v>
      </c>
      <c r="D108" s="245"/>
      <c r="E108" s="245"/>
      <c r="F108" s="264" t="s">
        <v>522</v>
      </c>
      <c r="G108" s="245"/>
      <c r="H108" s="245" t="s">
        <v>555</v>
      </c>
      <c r="I108" s="245" t="s">
        <v>518</v>
      </c>
      <c r="J108" s="245">
        <v>50</v>
      </c>
      <c r="K108" s="256"/>
      <c r="L108" s="231"/>
      <c r="M108" s="231"/>
      <c r="N108" s="231"/>
    </row>
    <row r="109" spans="1:14" ht="15">
      <c r="A109" s="231"/>
      <c r="B109" s="265"/>
      <c r="C109" s="245" t="s">
        <v>543</v>
      </c>
      <c r="D109" s="245"/>
      <c r="E109" s="245"/>
      <c r="F109" s="264" t="s">
        <v>522</v>
      </c>
      <c r="G109" s="245"/>
      <c r="H109" s="245" t="s">
        <v>555</v>
      </c>
      <c r="I109" s="245" t="s">
        <v>518</v>
      </c>
      <c r="J109" s="245">
        <v>50</v>
      </c>
      <c r="K109" s="256"/>
      <c r="L109" s="231"/>
      <c r="M109" s="231"/>
      <c r="N109" s="231"/>
    </row>
    <row r="110" spans="1:14" ht="15">
      <c r="A110" s="231"/>
      <c r="B110" s="265"/>
      <c r="C110" s="245" t="s">
        <v>541</v>
      </c>
      <c r="D110" s="245"/>
      <c r="E110" s="245"/>
      <c r="F110" s="264" t="s">
        <v>522</v>
      </c>
      <c r="G110" s="245"/>
      <c r="H110" s="245" t="s">
        <v>555</v>
      </c>
      <c r="I110" s="245" t="s">
        <v>518</v>
      </c>
      <c r="J110" s="245">
        <v>50</v>
      </c>
      <c r="K110" s="256"/>
      <c r="L110" s="231"/>
      <c r="M110" s="231"/>
      <c r="N110" s="231"/>
    </row>
    <row r="111" spans="1:14" ht="15">
      <c r="A111" s="231"/>
      <c r="B111" s="265"/>
      <c r="C111" s="245" t="s">
        <v>44</v>
      </c>
      <c r="D111" s="245"/>
      <c r="E111" s="245"/>
      <c r="F111" s="264" t="s">
        <v>516</v>
      </c>
      <c r="G111" s="245"/>
      <c r="H111" s="245" t="s">
        <v>556</v>
      </c>
      <c r="I111" s="245" t="s">
        <v>518</v>
      </c>
      <c r="J111" s="245">
        <v>20</v>
      </c>
      <c r="K111" s="256"/>
      <c r="L111" s="231"/>
      <c r="M111" s="231"/>
      <c r="N111" s="231"/>
    </row>
    <row r="112" spans="1:14" ht="15">
      <c r="A112" s="231"/>
      <c r="B112" s="265"/>
      <c r="C112" s="245" t="s">
        <v>557</v>
      </c>
      <c r="D112" s="245"/>
      <c r="E112" s="245"/>
      <c r="F112" s="264" t="s">
        <v>516</v>
      </c>
      <c r="G112" s="245"/>
      <c r="H112" s="245" t="s">
        <v>558</v>
      </c>
      <c r="I112" s="245" t="s">
        <v>518</v>
      </c>
      <c r="J112" s="245">
        <v>120</v>
      </c>
      <c r="K112" s="256"/>
      <c r="L112" s="231"/>
      <c r="M112" s="231"/>
      <c r="N112" s="231"/>
    </row>
    <row r="113" spans="1:14" ht="15">
      <c r="A113" s="231"/>
      <c r="B113" s="265"/>
      <c r="C113" s="245" t="s">
        <v>29</v>
      </c>
      <c r="D113" s="245"/>
      <c r="E113" s="245"/>
      <c r="F113" s="264" t="s">
        <v>516</v>
      </c>
      <c r="G113" s="245"/>
      <c r="H113" s="245" t="s">
        <v>559</v>
      </c>
      <c r="I113" s="245" t="s">
        <v>550</v>
      </c>
      <c r="J113" s="245"/>
      <c r="K113" s="256"/>
      <c r="L113" s="231"/>
      <c r="M113" s="231"/>
      <c r="N113" s="231"/>
    </row>
    <row r="114" spans="1:14" ht="15">
      <c r="A114" s="231"/>
      <c r="B114" s="265"/>
      <c r="C114" s="245" t="s">
        <v>39</v>
      </c>
      <c r="D114" s="245"/>
      <c r="E114" s="245"/>
      <c r="F114" s="264" t="s">
        <v>516</v>
      </c>
      <c r="G114" s="245"/>
      <c r="H114" s="245" t="s">
        <v>560</v>
      </c>
      <c r="I114" s="245" t="s">
        <v>550</v>
      </c>
      <c r="J114" s="245"/>
      <c r="K114" s="256"/>
      <c r="L114" s="231"/>
      <c r="M114" s="231"/>
      <c r="N114" s="231"/>
    </row>
    <row r="115" spans="1:14" ht="15">
      <c r="A115" s="231"/>
      <c r="B115" s="265"/>
      <c r="C115" s="245" t="s">
        <v>48</v>
      </c>
      <c r="D115" s="245"/>
      <c r="E115" s="245"/>
      <c r="F115" s="264" t="s">
        <v>516</v>
      </c>
      <c r="G115" s="245"/>
      <c r="H115" s="245" t="s">
        <v>561</v>
      </c>
      <c r="I115" s="245" t="s">
        <v>562</v>
      </c>
      <c r="J115" s="245"/>
      <c r="K115" s="256"/>
      <c r="L115" s="231"/>
      <c r="M115" s="231"/>
      <c r="N115" s="231"/>
    </row>
    <row r="116" spans="1:14" ht="15">
      <c r="A116" s="231"/>
      <c r="B116" s="266"/>
      <c r="C116" s="272"/>
      <c r="D116" s="272"/>
      <c r="E116" s="272"/>
      <c r="F116" s="272"/>
      <c r="G116" s="272"/>
      <c r="H116" s="272"/>
      <c r="I116" s="272"/>
      <c r="J116" s="272"/>
      <c r="K116" s="268"/>
      <c r="L116" s="231"/>
      <c r="M116" s="231"/>
      <c r="N116" s="231"/>
    </row>
    <row r="117" spans="1:14" ht="15">
      <c r="A117" s="231"/>
      <c r="B117" s="273"/>
      <c r="C117" s="241"/>
      <c r="D117" s="241"/>
      <c r="E117" s="241"/>
      <c r="F117" s="274"/>
      <c r="G117" s="241"/>
      <c r="H117" s="241"/>
      <c r="I117" s="241"/>
      <c r="J117" s="241"/>
      <c r="K117" s="273"/>
      <c r="L117" s="231"/>
      <c r="M117" s="231"/>
      <c r="N117" s="231"/>
    </row>
    <row r="118" spans="1:14" ht="13.5">
      <c r="A118" s="231"/>
      <c r="B118" s="251"/>
      <c r="C118" s="251"/>
      <c r="D118" s="251"/>
      <c r="E118" s="251"/>
      <c r="F118" s="251"/>
      <c r="G118" s="251"/>
      <c r="H118" s="251"/>
      <c r="I118" s="251"/>
      <c r="J118" s="251"/>
      <c r="K118" s="251"/>
      <c r="L118" s="231"/>
      <c r="M118" s="231"/>
      <c r="N118" s="231"/>
    </row>
    <row r="119" spans="1:14" ht="13.5">
      <c r="A119" s="231"/>
      <c r="B119" s="275"/>
      <c r="C119" s="276"/>
      <c r="D119" s="276"/>
      <c r="E119" s="276"/>
      <c r="F119" s="276"/>
      <c r="G119" s="276"/>
      <c r="H119" s="276"/>
      <c r="I119" s="276"/>
      <c r="J119" s="276"/>
      <c r="K119" s="277"/>
      <c r="L119" s="231"/>
      <c r="M119" s="231"/>
      <c r="N119" s="231"/>
    </row>
    <row r="120" spans="1:14" ht="21.75" customHeight="1">
      <c r="A120" s="231"/>
      <c r="B120" s="278"/>
      <c r="C120" s="346" t="s">
        <v>563</v>
      </c>
      <c r="D120" s="346"/>
      <c r="E120" s="346"/>
      <c r="F120" s="346"/>
      <c r="G120" s="346"/>
      <c r="H120" s="346"/>
      <c r="I120" s="346"/>
      <c r="J120" s="346"/>
      <c r="K120" s="279"/>
      <c r="L120" s="231"/>
      <c r="M120" s="231"/>
      <c r="N120" s="231"/>
    </row>
    <row r="121" spans="1:14" ht="16.5">
      <c r="A121" s="231"/>
      <c r="B121" s="280"/>
      <c r="C121" s="257" t="s">
        <v>510</v>
      </c>
      <c r="D121" s="257"/>
      <c r="E121" s="257"/>
      <c r="F121" s="257" t="s">
        <v>511</v>
      </c>
      <c r="G121" s="258"/>
      <c r="H121" s="257" t="s">
        <v>90</v>
      </c>
      <c r="I121" s="257" t="s">
        <v>48</v>
      </c>
      <c r="J121" s="257" t="s">
        <v>512</v>
      </c>
      <c r="K121" s="281"/>
      <c r="L121" s="231"/>
      <c r="M121" s="231"/>
      <c r="N121" s="231"/>
    </row>
    <row r="122" spans="1:14" ht="16.5">
      <c r="A122" s="231"/>
      <c r="B122" s="280"/>
      <c r="C122" s="259" t="s">
        <v>513</v>
      </c>
      <c r="D122" s="259"/>
      <c r="E122" s="259"/>
      <c r="F122" s="260" t="s">
        <v>514</v>
      </c>
      <c r="G122" s="261"/>
      <c r="H122" s="259"/>
      <c r="I122" s="259"/>
      <c r="J122" s="259" t="s">
        <v>515</v>
      </c>
      <c r="K122" s="281"/>
      <c r="L122" s="231"/>
      <c r="M122" s="231"/>
      <c r="N122" s="231"/>
    </row>
    <row r="123" spans="1:14" ht="15">
      <c r="A123" s="231"/>
      <c r="B123" s="282"/>
      <c r="C123" s="262"/>
      <c r="D123" s="262"/>
      <c r="E123" s="262"/>
      <c r="F123" s="262"/>
      <c r="G123" s="245"/>
      <c r="H123" s="262"/>
      <c r="I123" s="262"/>
      <c r="J123" s="262"/>
      <c r="K123" s="283"/>
      <c r="L123" s="231"/>
      <c r="M123" s="231"/>
      <c r="N123" s="231"/>
    </row>
    <row r="124" spans="1:14" ht="15">
      <c r="A124" s="231"/>
      <c r="B124" s="282"/>
      <c r="C124" s="245" t="s">
        <v>519</v>
      </c>
      <c r="D124" s="262"/>
      <c r="E124" s="262"/>
      <c r="F124" s="264" t="s">
        <v>516</v>
      </c>
      <c r="G124" s="245"/>
      <c r="H124" s="245" t="s">
        <v>555</v>
      </c>
      <c r="I124" s="245" t="s">
        <v>518</v>
      </c>
      <c r="J124" s="245">
        <v>120</v>
      </c>
      <c r="K124" s="284"/>
      <c r="L124" s="231"/>
      <c r="M124" s="231"/>
      <c r="N124" s="231"/>
    </row>
    <row r="125" spans="1:14" ht="15">
      <c r="A125" s="231"/>
      <c r="B125" s="282"/>
      <c r="C125" s="245" t="s">
        <v>564</v>
      </c>
      <c r="D125" s="245"/>
      <c r="E125" s="245"/>
      <c r="F125" s="264" t="s">
        <v>516</v>
      </c>
      <c r="G125" s="245"/>
      <c r="H125" s="245" t="s">
        <v>565</v>
      </c>
      <c r="I125" s="245" t="s">
        <v>518</v>
      </c>
      <c r="J125" s="245" t="s">
        <v>566</v>
      </c>
      <c r="K125" s="284"/>
      <c r="L125" s="231"/>
      <c r="M125" s="231"/>
      <c r="N125" s="231"/>
    </row>
    <row r="126" spans="1:14" ht="15">
      <c r="A126" s="231"/>
      <c r="B126" s="282"/>
      <c r="C126" s="245" t="s">
        <v>465</v>
      </c>
      <c r="D126" s="245"/>
      <c r="E126" s="245"/>
      <c r="F126" s="264" t="s">
        <v>516</v>
      </c>
      <c r="G126" s="245"/>
      <c r="H126" s="245" t="s">
        <v>567</v>
      </c>
      <c r="I126" s="245" t="s">
        <v>518</v>
      </c>
      <c r="J126" s="245" t="s">
        <v>566</v>
      </c>
      <c r="K126" s="284"/>
      <c r="L126" s="231"/>
      <c r="M126" s="231"/>
      <c r="N126" s="231"/>
    </row>
    <row r="127" spans="1:14" ht="15">
      <c r="A127" s="231"/>
      <c r="B127" s="282"/>
      <c r="C127" s="245" t="s">
        <v>527</v>
      </c>
      <c r="D127" s="245"/>
      <c r="E127" s="245"/>
      <c r="F127" s="264" t="s">
        <v>522</v>
      </c>
      <c r="G127" s="245"/>
      <c r="H127" s="245" t="s">
        <v>528</v>
      </c>
      <c r="I127" s="245" t="s">
        <v>518</v>
      </c>
      <c r="J127" s="245">
        <v>15</v>
      </c>
      <c r="K127" s="284"/>
      <c r="L127" s="231"/>
      <c r="M127" s="231"/>
      <c r="N127" s="231"/>
    </row>
    <row r="128" spans="1:14" ht="15">
      <c r="A128" s="231"/>
      <c r="B128" s="282"/>
      <c r="C128" s="245" t="s">
        <v>529</v>
      </c>
      <c r="D128" s="245"/>
      <c r="E128" s="245"/>
      <c r="F128" s="264" t="s">
        <v>522</v>
      </c>
      <c r="G128" s="245"/>
      <c r="H128" s="245" t="s">
        <v>530</v>
      </c>
      <c r="I128" s="245" t="s">
        <v>518</v>
      </c>
      <c r="J128" s="245">
        <v>15</v>
      </c>
      <c r="K128" s="284"/>
      <c r="L128" s="231"/>
      <c r="M128" s="231"/>
      <c r="N128" s="231"/>
    </row>
    <row r="129" spans="1:14" ht="15">
      <c r="A129" s="231"/>
      <c r="B129" s="282"/>
      <c r="C129" s="245" t="s">
        <v>531</v>
      </c>
      <c r="D129" s="245"/>
      <c r="E129" s="245"/>
      <c r="F129" s="264" t="s">
        <v>522</v>
      </c>
      <c r="G129" s="245"/>
      <c r="H129" s="245" t="s">
        <v>532</v>
      </c>
      <c r="I129" s="245" t="s">
        <v>518</v>
      </c>
      <c r="J129" s="245">
        <v>20</v>
      </c>
      <c r="K129" s="284"/>
      <c r="L129" s="231"/>
      <c r="M129" s="231"/>
      <c r="N129" s="231"/>
    </row>
    <row r="130" spans="1:14" ht="15">
      <c r="A130" s="231"/>
      <c r="B130" s="282"/>
      <c r="C130" s="245" t="s">
        <v>533</v>
      </c>
      <c r="D130" s="245"/>
      <c r="E130" s="245"/>
      <c r="F130" s="264" t="s">
        <v>522</v>
      </c>
      <c r="G130" s="245"/>
      <c r="H130" s="245" t="s">
        <v>534</v>
      </c>
      <c r="I130" s="245" t="s">
        <v>518</v>
      </c>
      <c r="J130" s="245">
        <v>20</v>
      </c>
      <c r="K130" s="284"/>
      <c r="L130" s="231"/>
      <c r="M130" s="231"/>
      <c r="N130" s="231"/>
    </row>
    <row r="131" spans="1:14" ht="15">
      <c r="A131" s="231"/>
      <c r="B131" s="282"/>
      <c r="C131" s="245" t="s">
        <v>521</v>
      </c>
      <c r="D131" s="245"/>
      <c r="E131" s="245"/>
      <c r="F131" s="264" t="s">
        <v>522</v>
      </c>
      <c r="G131" s="245"/>
      <c r="H131" s="245" t="s">
        <v>555</v>
      </c>
      <c r="I131" s="245" t="s">
        <v>518</v>
      </c>
      <c r="J131" s="245">
        <v>50</v>
      </c>
      <c r="K131" s="284"/>
      <c r="L131" s="231"/>
      <c r="M131" s="231"/>
      <c r="N131" s="231"/>
    </row>
    <row r="132" spans="1:14" ht="15">
      <c r="A132" s="231"/>
      <c r="B132" s="282"/>
      <c r="C132" s="245" t="s">
        <v>535</v>
      </c>
      <c r="D132" s="245"/>
      <c r="E132" s="245"/>
      <c r="F132" s="264" t="s">
        <v>522</v>
      </c>
      <c r="G132" s="245"/>
      <c r="H132" s="245" t="s">
        <v>555</v>
      </c>
      <c r="I132" s="245" t="s">
        <v>518</v>
      </c>
      <c r="J132" s="245">
        <v>50</v>
      </c>
      <c r="K132" s="284"/>
      <c r="L132" s="231"/>
      <c r="M132" s="231"/>
      <c r="N132" s="231"/>
    </row>
    <row r="133" spans="1:14" ht="15">
      <c r="A133" s="231"/>
      <c r="B133" s="282"/>
      <c r="C133" s="245" t="s">
        <v>541</v>
      </c>
      <c r="D133" s="245"/>
      <c r="E133" s="245"/>
      <c r="F133" s="264" t="s">
        <v>522</v>
      </c>
      <c r="G133" s="245"/>
      <c r="H133" s="245" t="s">
        <v>555</v>
      </c>
      <c r="I133" s="245" t="s">
        <v>518</v>
      </c>
      <c r="J133" s="245">
        <v>50</v>
      </c>
      <c r="K133" s="284"/>
      <c r="L133" s="231"/>
      <c r="M133" s="231"/>
      <c r="N133" s="231"/>
    </row>
    <row r="134" spans="1:14" ht="15">
      <c r="A134" s="231"/>
      <c r="B134" s="282"/>
      <c r="C134" s="245" t="s">
        <v>543</v>
      </c>
      <c r="D134" s="245"/>
      <c r="E134" s="245"/>
      <c r="F134" s="264" t="s">
        <v>522</v>
      </c>
      <c r="G134" s="245"/>
      <c r="H134" s="245" t="s">
        <v>555</v>
      </c>
      <c r="I134" s="245" t="s">
        <v>518</v>
      </c>
      <c r="J134" s="245">
        <v>50</v>
      </c>
      <c r="K134" s="284"/>
      <c r="L134" s="231"/>
      <c r="M134" s="231"/>
      <c r="N134" s="231"/>
    </row>
    <row r="135" spans="1:14" ht="15">
      <c r="A135" s="231"/>
      <c r="B135" s="282"/>
      <c r="C135" s="245" t="s">
        <v>95</v>
      </c>
      <c r="D135" s="245"/>
      <c r="E135" s="245"/>
      <c r="F135" s="264" t="s">
        <v>522</v>
      </c>
      <c r="G135" s="245"/>
      <c r="H135" s="245" t="s">
        <v>568</v>
      </c>
      <c r="I135" s="245" t="s">
        <v>518</v>
      </c>
      <c r="J135" s="245">
        <v>255</v>
      </c>
      <c r="K135" s="284"/>
      <c r="L135" s="231"/>
      <c r="M135" s="231"/>
      <c r="N135" s="231"/>
    </row>
    <row r="136" spans="1:14" ht="15">
      <c r="A136" s="231"/>
      <c r="B136" s="282"/>
      <c r="C136" s="245" t="s">
        <v>545</v>
      </c>
      <c r="D136" s="245"/>
      <c r="E136" s="245"/>
      <c r="F136" s="264" t="s">
        <v>516</v>
      </c>
      <c r="G136" s="245"/>
      <c r="H136" s="245" t="s">
        <v>569</v>
      </c>
      <c r="I136" s="245" t="s">
        <v>547</v>
      </c>
      <c r="J136" s="245"/>
      <c r="K136" s="284"/>
      <c r="L136" s="231"/>
      <c r="M136" s="231"/>
      <c r="N136" s="231"/>
    </row>
    <row r="137" spans="1:14" ht="15">
      <c r="A137" s="231"/>
      <c r="B137" s="282"/>
      <c r="C137" s="245" t="s">
        <v>548</v>
      </c>
      <c r="D137" s="245"/>
      <c r="E137" s="245"/>
      <c r="F137" s="264" t="s">
        <v>516</v>
      </c>
      <c r="G137" s="245"/>
      <c r="H137" s="245" t="s">
        <v>570</v>
      </c>
      <c r="I137" s="245" t="s">
        <v>550</v>
      </c>
      <c r="J137" s="245"/>
      <c r="K137" s="284"/>
      <c r="L137" s="231"/>
      <c r="M137" s="231"/>
      <c r="N137" s="231"/>
    </row>
    <row r="138" spans="1:14" ht="15">
      <c r="A138" s="231"/>
      <c r="B138" s="282"/>
      <c r="C138" s="245" t="s">
        <v>551</v>
      </c>
      <c r="D138" s="245"/>
      <c r="E138" s="245"/>
      <c r="F138" s="264" t="s">
        <v>516</v>
      </c>
      <c r="G138" s="245"/>
      <c r="H138" s="245" t="s">
        <v>551</v>
      </c>
      <c r="I138" s="245" t="s">
        <v>550</v>
      </c>
      <c r="J138" s="245"/>
      <c r="K138" s="284"/>
      <c r="L138" s="231"/>
      <c r="M138" s="231"/>
      <c r="N138" s="231"/>
    </row>
    <row r="139" spans="1:14" ht="15">
      <c r="A139" s="231"/>
      <c r="B139" s="282"/>
      <c r="C139" s="245" t="s">
        <v>29</v>
      </c>
      <c r="D139" s="245"/>
      <c r="E139" s="245"/>
      <c r="F139" s="264" t="s">
        <v>516</v>
      </c>
      <c r="G139" s="245"/>
      <c r="H139" s="245" t="s">
        <v>571</v>
      </c>
      <c r="I139" s="245" t="s">
        <v>550</v>
      </c>
      <c r="J139" s="245"/>
      <c r="K139" s="284"/>
      <c r="L139" s="231"/>
      <c r="M139" s="231"/>
      <c r="N139" s="231"/>
    </row>
    <row r="140" spans="1:14" ht="15">
      <c r="A140" s="231"/>
      <c r="B140" s="282"/>
      <c r="C140" s="245" t="s">
        <v>572</v>
      </c>
      <c r="D140" s="245"/>
      <c r="E140" s="245"/>
      <c r="F140" s="264" t="s">
        <v>516</v>
      </c>
      <c r="G140" s="245"/>
      <c r="H140" s="245" t="s">
        <v>573</v>
      </c>
      <c r="I140" s="245" t="s">
        <v>550</v>
      </c>
      <c r="J140" s="245"/>
      <c r="K140" s="284"/>
      <c r="L140" s="231"/>
      <c r="M140" s="231"/>
      <c r="N140" s="231"/>
    </row>
    <row r="141" spans="1:14" ht="15">
      <c r="A141" s="231"/>
      <c r="B141" s="285"/>
      <c r="C141" s="286"/>
      <c r="D141" s="286"/>
      <c r="E141" s="286"/>
      <c r="F141" s="286"/>
      <c r="G141" s="286"/>
      <c r="H141" s="286"/>
      <c r="I141" s="286"/>
      <c r="J141" s="286"/>
      <c r="K141" s="287"/>
      <c r="L141" s="231"/>
      <c r="M141" s="231"/>
      <c r="N141" s="231"/>
    </row>
    <row r="142" spans="1:14" ht="15">
      <c r="A142" s="231"/>
      <c r="B142" s="241"/>
      <c r="C142" s="241"/>
      <c r="D142" s="241"/>
      <c r="E142" s="241"/>
      <c r="F142" s="274"/>
      <c r="G142" s="241"/>
      <c r="H142" s="241"/>
      <c r="I142" s="241"/>
      <c r="J142" s="241"/>
      <c r="K142" s="241"/>
      <c r="L142" s="231"/>
      <c r="M142" s="231"/>
      <c r="N142" s="231"/>
    </row>
    <row r="143" spans="1:14" ht="13.5">
      <c r="A143" s="231"/>
      <c r="B143" s="251"/>
      <c r="C143" s="251"/>
      <c r="D143" s="251"/>
      <c r="E143" s="251"/>
      <c r="F143" s="251"/>
      <c r="G143" s="251"/>
      <c r="H143" s="251"/>
      <c r="I143" s="251"/>
      <c r="J143" s="251"/>
      <c r="K143" s="251"/>
      <c r="L143" s="231"/>
      <c r="M143" s="231"/>
      <c r="N143" s="231"/>
    </row>
    <row r="144" spans="1:14" ht="13.5">
      <c r="A144" s="231"/>
      <c r="B144" s="252"/>
      <c r="C144" s="253"/>
      <c r="D144" s="253"/>
      <c r="E144" s="253"/>
      <c r="F144" s="253"/>
      <c r="G144" s="253"/>
      <c r="H144" s="253"/>
      <c r="I144" s="253"/>
      <c r="J144" s="253"/>
      <c r="K144" s="254"/>
      <c r="L144" s="231"/>
      <c r="M144" s="231"/>
      <c r="N144" s="231"/>
    </row>
    <row r="145" spans="1:14" ht="21">
      <c r="A145" s="231"/>
      <c r="B145" s="255"/>
      <c r="C145" s="352" t="s">
        <v>574</v>
      </c>
      <c r="D145" s="352"/>
      <c r="E145" s="352"/>
      <c r="F145" s="352"/>
      <c r="G145" s="352"/>
      <c r="H145" s="352"/>
      <c r="I145" s="352"/>
      <c r="J145" s="352"/>
      <c r="K145" s="256"/>
      <c r="L145" s="231"/>
      <c r="M145" s="231"/>
      <c r="N145" s="231"/>
    </row>
    <row r="146" spans="1:14" ht="16.5">
      <c r="A146" s="231"/>
      <c r="B146" s="255"/>
      <c r="C146" s="257" t="s">
        <v>510</v>
      </c>
      <c r="D146" s="257"/>
      <c r="E146" s="257"/>
      <c r="F146" s="257" t="s">
        <v>511</v>
      </c>
      <c r="G146" s="258"/>
      <c r="H146" s="257" t="s">
        <v>90</v>
      </c>
      <c r="I146" s="257" t="s">
        <v>48</v>
      </c>
      <c r="J146" s="257" t="s">
        <v>512</v>
      </c>
      <c r="K146" s="256"/>
      <c r="L146" s="231"/>
      <c r="M146" s="231"/>
      <c r="N146" s="231"/>
    </row>
    <row r="147" spans="1:14" ht="16.5">
      <c r="A147" s="231"/>
      <c r="B147" s="255"/>
      <c r="C147" s="259" t="s">
        <v>513</v>
      </c>
      <c r="D147" s="259"/>
      <c r="E147" s="259"/>
      <c r="F147" s="260" t="s">
        <v>514</v>
      </c>
      <c r="G147" s="261"/>
      <c r="H147" s="259"/>
      <c r="I147" s="259"/>
      <c r="J147" s="259" t="s">
        <v>515</v>
      </c>
      <c r="K147" s="256"/>
      <c r="L147" s="231"/>
      <c r="M147" s="231"/>
      <c r="N147" s="231"/>
    </row>
    <row r="148" spans="1:14" ht="15">
      <c r="A148" s="231"/>
      <c r="B148" s="265"/>
      <c r="C148" s="262"/>
      <c r="D148" s="262"/>
      <c r="E148" s="262"/>
      <c r="F148" s="262"/>
      <c r="G148" s="263"/>
      <c r="H148" s="262"/>
      <c r="I148" s="262"/>
      <c r="J148" s="262"/>
      <c r="K148" s="284"/>
      <c r="L148" s="231"/>
      <c r="M148" s="231"/>
      <c r="N148" s="231"/>
    </row>
    <row r="149" spans="1:14" ht="15">
      <c r="A149" s="231"/>
      <c r="B149" s="265"/>
      <c r="C149" s="288" t="s">
        <v>519</v>
      </c>
      <c r="D149" s="245"/>
      <c r="E149" s="245"/>
      <c r="F149" s="289" t="s">
        <v>516</v>
      </c>
      <c r="G149" s="245"/>
      <c r="H149" s="288" t="s">
        <v>555</v>
      </c>
      <c r="I149" s="288" t="s">
        <v>518</v>
      </c>
      <c r="J149" s="288">
        <v>120</v>
      </c>
      <c r="K149" s="284"/>
      <c r="L149" s="231"/>
      <c r="M149" s="231"/>
      <c r="N149" s="231"/>
    </row>
    <row r="150" spans="1:14" ht="15">
      <c r="A150" s="231"/>
      <c r="B150" s="265"/>
      <c r="C150" s="288" t="s">
        <v>564</v>
      </c>
      <c r="D150" s="245"/>
      <c r="E150" s="245"/>
      <c r="F150" s="289" t="s">
        <v>516</v>
      </c>
      <c r="G150" s="245"/>
      <c r="H150" s="288" t="s">
        <v>575</v>
      </c>
      <c r="I150" s="288" t="s">
        <v>518</v>
      </c>
      <c r="J150" s="288" t="s">
        <v>566</v>
      </c>
      <c r="K150" s="284"/>
      <c r="L150" s="231"/>
      <c r="M150" s="231"/>
      <c r="N150" s="231"/>
    </row>
    <row r="151" spans="1:14" ht="15">
      <c r="A151" s="231"/>
      <c r="B151" s="265"/>
      <c r="C151" s="288" t="s">
        <v>465</v>
      </c>
      <c r="D151" s="245"/>
      <c r="E151" s="245"/>
      <c r="F151" s="289" t="s">
        <v>516</v>
      </c>
      <c r="G151" s="245"/>
      <c r="H151" s="288" t="s">
        <v>576</v>
      </c>
      <c r="I151" s="288" t="s">
        <v>518</v>
      </c>
      <c r="J151" s="288" t="s">
        <v>566</v>
      </c>
      <c r="K151" s="284"/>
      <c r="L151" s="231"/>
      <c r="M151" s="231"/>
      <c r="N151" s="231"/>
    </row>
    <row r="152" spans="1:14" ht="15">
      <c r="A152" s="231"/>
      <c r="B152" s="265"/>
      <c r="C152" s="288" t="s">
        <v>521</v>
      </c>
      <c r="D152" s="245"/>
      <c r="E152" s="245"/>
      <c r="F152" s="289" t="s">
        <v>522</v>
      </c>
      <c r="G152" s="245"/>
      <c r="H152" s="288" t="s">
        <v>555</v>
      </c>
      <c r="I152" s="288" t="s">
        <v>518</v>
      </c>
      <c r="J152" s="288">
        <v>50</v>
      </c>
      <c r="K152" s="284"/>
      <c r="L152" s="231"/>
      <c r="M152" s="231"/>
      <c r="N152" s="231"/>
    </row>
    <row r="153" spans="1:14" ht="15">
      <c r="A153" s="231"/>
      <c r="B153" s="265"/>
      <c r="C153" s="288" t="s">
        <v>524</v>
      </c>
      <c r="D153" s="245"/>
      <c r="E153" s="245"/>
      <c r="F153" s="289" t="s">
        <v>516</v>
      </c>
      <c r="G153" s="245"/>
      <c r="H153" s="288" t="s">
        <v>555</v>
      </c>
      <c r="I153" s="288" t="s">
        <v>526</v>
      </c>
      <c r="J153" s="288"/>
      <c r="K153" s="284"/>
      <c r="L153" s="231"/>
      <c r="M153" s="231"/>
      <c r="N153" s="231"/>
    </row>
    <row r="154" spans="1:14" ht="15">
      <c r="A154" s="231"/>
      <c r="B154" s="265"/>
      <c r="C154" s="288" t="s">
        <v>535</v>
      </c>
      <c r="D154" s="245"/>
      <c r="E154" s="245"/>
      <c r="F154" s="289" t="s">
        <v>522</v>
      </c>
      <c r="G154" s="245"/>
      <c r="H154" s="288" t="s">
        <v>555</v>
      </c>
      <c r="I154" s="288" t="s">
        <v>518</v>
      </c>
      <c r="J154" s="288">
        <v>50</v>
      </c>
      <c r="K154" s="284"/>
      <c r="L154" s="231"/>
      <c r="M154" s="231"/>
      <c r="N154" s="231"/>
    </row>
    <row r="155" spans="1:14" ht="15">
      <c r="A155" s="231"/>
      <c r="B155" s="265"/>
      <c r="C155" s="288" t="s">
        <v>543</v>
      </c>
      <c r="D155" s="245"/>
      <c r="E155" s="245"/>
      <c r="F155" s="289" t="s">
        <v>522</v>
      </c>
      <c r="G155" s="245"/>
      <c r="H155" s="288" t="s">
        <v>555</v>
      </c>
      <c r="I155" s="288" t="s">
        <v>518</v>
      </c>
      <c r="J155" s="288">
        <v>50</v>
      </c>
      <c r="K155" s="284"/>
      <c r="L155" s="231"/>
      <c r="M155" s="231"/>
      <c r="N155" s="231"/>
    </row>
    <row r="156" spans="1:14" ht="15">
      <c r="A156" s="231"/>
      <c r="B156" s="265"/>
      <c r="C156" s="288" t="s">
        <v>541</v>
      </c>
      <c r="D156" s="245"/>
      <c r="E156" s="245"/>
      <c r="F156" s="289" t="s">
        <v>522</v>
      </c>
      <c r="G156" s="245"/>
      <c r="H156" s="288" t="s">
        <v>555</v>
      </c>
      <c r="I156" s="288" t="s">
        <v>518</v>
      </c>
      <c r="J156" s="288">
        <v>50</v>
      </c>
      <c r="K156" s="284"/>
      <c r="L156" s="231"/>
      <c r="M156" s="231"/>
      <c r="N156" s="231"/>
    </row>
    <row r="157" spans="1:14" ht="15">
      <c r="A157" s="231"/>
      <c r="B157" s="265"/>
      <c r="C157" s="288" t="s">
        <v>76</v>
      </c>
      <c r="D157" s="245"/>
      <c r="E157" s="245"/>
      <c r="F157" s="289" t="s">
        <v>516</v>
      </c>
      <c r="G157" s="245"/>
      <c r="H157" s="288" t="s">
        <v>577</v>
      </c>
      <c r="I157" s="288" t="s">
        <v>518</v>
      </c>
      <c r="J157" s="288" t="s">
        <v>578</v>
      </c>
      <c r="K157" s="284"/>
      <c r="L157" s="231"/>
      <c r="M157" s="231"/>
      <c r="N157" s="231"/>
    </row>
    <row r="158" spans="1:14" ht="15">
      <c r="A158" s="231"/>
      <c r="B158" s="265"/>
      <c r="C158" s="288" t="s">
        <v>579</v>
      </c>
      <c r="D158" s="245"/>
      <c r="E158" s="245"/>
      <c r="F158" s="289" t="s">
        <v>516</v>
      </c>
      <c r="G158" s="245"/>
      <c r="H158" s="288" t="s">
        <v>580</v>
      </c>
      <c r="I158" s="288" t="s">
        <v>550</v>
      </c>
      <c r="J158" s="288"/>
      <c r="K158" s="284"/>
      <c r="L158" s="231"/>
      <c r="M158" s="231"/>
      <c r="N158" s="231"/>
    </row>
    <row r="159" spans="1:14" ht="15">
      <c r="A159" s="231"/>
      <c r="B159" s="290"/>
      <c r="C159" s="272"/>
      <c r="D159" s="272"/>
      <c r="E159" s="272"/>
      <c r="F159" s="272"/>
      <c r="G159" s="272"/>
      <c r="H159" s="272"/>
      <c r="I159" s="272"/>
      <c r="J159" s="272"/>
      <c r="K159" s="291"/>
      <c r="L159" s="231"/>
      <c r="M159" s="231"/>
      <c r="N159" s="231"/>
    </row>
    <row r="160" spans="1:14" ht="15">
      <c r="A160" s="231"/>
      <c r="B160" s="241"/>
      <c r="C160" s="245"/>
      <c r="D160" s="245"/>
      <c r="E160" s="245"/>
      <c r="F160" s="264"/>
      <c r="G160" s="245"/>
      <c r="H160" s="245"/>
      <c r="I160" s="245"/>
      <c r="J160" s="245"/>
      <c r="K160" s="241"/>
      <c r="L160" s="231"/>
      <c r="M160" s="231"/>
      <c r="N160" s="231"/>
    </row>
    <row r="161" spans="1:14" ht="13.5">
      <c r="A161" s="231"/>
      <c r="B161" s="251"/>
      <c r="C161" s="251"/>
      <c r="D161" s="251"/>
      <c r="E161" s="251"/>
      <c r="F161" s="251"/>
      <c r="G161" s="251"/>
      <c r="H161" s="251"/>
      <c r="I161" s="251"/>
      <c r="J161" s="251"/>
      <c r="K161" s="251"/>
      <c r="L161" s="231"/>
      <c r="M161" s="231"/>
      <c r="N161" s="231"/>
    </row>
    <row r="162" spans="1:14" ht="13.5">
      <c r="A162" s="231"/>
      <c r="B162" s="232"/>
      <c r="C162" s="233"/>
      <c r="D162" s="233"/>
      <c r="E162" s="233"/>
      <c r="F162" s="233"/>
      <c r="G162" s="233"/>
      <c r="H162" s="233"/>
      <c r="I162" s="233"/>
      <c r="J162" s="233"/>
      <c r="K162" s="234"/>
      <c r="L162" s="231"/>
      <c r="M162" s="231"/>
      <c r="N162" s="231"/>
    </row>
    <row r="163" spans="1:14" ht="21.75" customHeight="1">
      <c r="A163" s="231"/>
      <c r="B163" s="236"/>
      <c r="C163" s="346" t="s">
        <v>581</v>
      </c>
      <c r="D163" s="346"/>
      <c r="E163" s="346"/>
      <c r="F163" s="346"/>
      <c r="G163" s="346"/>
      <c r="H163" s="346"/>
      <c r="I163" s="346"/>
      <c r="J163" s="346"/>
      <c r="K163" s="237"/>
      <c r="L163" s="231"/>
      <c r="M163" s="231"/>
      <c r="N163" s="231"/>
    </row>
    <row r="164" spans="1:14" ht="16.5">
      <c r="A164" s="231"/>
      <c r="B164" s="236"/>
      <c r="C164" s="257" t="s">
        <v>510</v>
      </c>
      <c r="D164" s="257"/>
      <c r="E164" s="257"/>
      <c r="F164" s="257" t="s">
        <v>511</v>
      </c>
      <c r="G164" s="292"/>
      <c r="H164" s="293" t="s">
        <v>90</v>
      </c>
      <c r="I164" s="293" t="s">
        <v>48</v>
      </c>
      <c r="J164" s="257" t="s">
        <v>512</v>
      </c>
      <c r="K164" s="237"/>
      <c r="L164" s="231"/>
      <c r="M164" s="231"/>
      <c r="N164" s="231"/>
    </row>
    <row r="165" spans="1:14" ht="16.5">
      <c r="A165" s="231"/>
      <c r="B165" s="238"/>
      <c r="C165" s="259" t="s">
        <v>513</v>
      </c>
      <c r="D165" s="259"/>
      <c r="E165" s="259"/>
      <c r="F165" s="260" t="s">
        <v>514</v>
      </c>
      <c r="G165" s="294"/>
      <c r="H165" s="295"/>
      <c r="I165" s="295"/>
      <c r="J165" s="259" t="s">
        <v>515</v>
      </c>
      <c r="K165" s="239"/>
      <c r="L165" s="231"/>
      <c r="M165" s="231"/>
      <c r="N165" s="231"/>
    </row>
    <row r="166" spans="1:14" ht="15">
      <c r="A166" s="231"/>
      <c r="B166" s="265"/>
      <c r="C166" s="262"/>
      <c r="D166" s="262"/>
      <c r="E166" s="262"/>
      <c r="F166" s="262"/>
      <c r="G166" s="263"/>
      <c r="H166" s="262"/>
      <c r="I166" s="262"/>
      <c r="J166" s="262"/>
      <c r="K166" s="284"/>
      <c r="L166" s="231"/>
      <c r="M166" s="231"/>
      <c r="N166" s="231"/>
    </row>
    <row r="167" spans="1:14" ht="15">
      <c r="A167" s="231"/>
      <c r="B167" s="265"/>
      <c r="C167" s="245" t="s">
        <v>519</v>
      </c>
      <c r="D167" s="245"/>
      <c r="E167" s="245"/>
      <c r="F167" s="264" t="s">
        <v>516</v>
      </c>
      <c r="G167" s="245"/>
      <c r="H167" s="245" t="s">
        <v>555</v>
      </c>
      <c r="I167" s="245" t="s">
        <v>518</v>
      </c>
      <c r="J167" s="245">
        <v>120</v>
      </c>
      <c r="K167" s="284"/>
      <c r="L167" s="231"/>
      <c r="M167" s="231"/>
      <c r="N167" s="231"/>
    </row>
    <row r="168" spans="1:14" ht="15">
      <c r="A168" s="231"/>
      <c r="B168" s="265"/>
      <c r="C168" s="245" t="s">
        <v>564</v>
      </c>
      <c r="D168" s="245"/>
      <c r="E168" s="245"/>
      <c r="F168" s="264" t="s">
        <v>516</v>
      </c>
      <c r="G168" s="245"/>
      <c r="H168" s="245" t="s">
        <v>565</v>
      </c>
      <c r="I168" s="245" t="s">
        <v>518</v>
      </c>
      <c r="J168" s="245" t="s">
        <v>566</v>
      </c>
      <c r="K168" s="284"/>
      <c r="L168" s="231"/>
      <c r="M168" s="231"/>
      <c r="N168" s="231"/>
    </row>
    <row r="169" spans="1:14" ht="15">
      <c r="A169" s="231"/>
      <c r="B169" s="265"/>
      <c r="C169" s="245" t="s">
        <v>465</v>
      </c>
      <c r="D169" s="245"/>
      <c r="E169" s="245"/>
      <c r="F169" s="264" t="s">
        <v>516</v>
      </c>
      <c r="G169" s="245"/>
      <c r="H169" s="245" t="s">
        <v>582</v>
      </c>
      <c r="I169" s="245" t="s">
        <v>518</v>
      </c>
      <c r="J169" s="245" t="s">
        <v>566</v>
      </c>
      <c r="K169" s="284"/>
      <c r="L169" s="231"/>
      <c r="M169" s="231"/>
      <c r="N169" s="231"/>
    </row>
    <row r="170" spans="1:14" ht="15">
      <c r="A170" s="231"/>
      <c r="B170" s="265"/>
      <c r="C170" s="245" t="s">
        <v>521</v>
      </c>
      <c r="D170" s="245"/>
      <c r="E170" s="245"/>
      <c r="F170" s="264" t="s">
        <v>522</v>
      </c>
      <c r="G170" s="245"/>
      <c r="H170" s="245" t="s">
        <v>582</v>
      </c>
      <c r="I170" s="245" t="s">
        <v>518</v>
      </c>
      <c r="J170" s="245">
        <v>50</v>
      </c>
      <c r="K170" s="284"/>
      <c r="L170" s="231"/>
      <c r="M170" s="231"/>
      <c r="N170" s="231"/>
    </row>
    <row r="171" spans="1:14" ht="15">
      <c r="A171" s="231"/>
      <c r="B171" s="265"/>
      <c r="C171" s="245" t="s">
        <v>524</v>
      </c>
      <c r="D171" s="245"/>
      <c r="E171" s="245"/>
      <c r="F171" s="264" t="s">
        <v>516</v>
      </c>
      <c r="G171" s="245"/>
      <c r="H171" s="245" t="s">
        <v>582</v>
      </c>
      <c r="I171" s="245" t="s">
        <v>526</v>
      </c>
      <c r="J171" s="245"/>
      <c r="K171" s="284"/>
      <c r="L171" s="231"/>
      <c r="M171" s="231"/>
      <c r="N171" s="231"/>
    </row>
    <row r="172" spans="1:14" ht="15">
      <c r="A172" s="231"/>
      <c r="B172" s="265"/>
      <c r="C172" s="245" t="s">
        <v>535</v>
      </c>
      <c r="D172" s="245"/>
      <c r="E172" s="245"/>
      <c r="F172" s="264" t="s">
        <v>522</v>
      </c>
      <c r="G172" s="245"/>
      <c r="H172" s="245" t="s">
        <v>582</v>
      </c>
      <c r="I172" s="245" t="s">
        <v>518</v>
      </c>
      <c r="J172" s="245">
        <v>50</v>
      </c>
      <c r="K172" s="284"/>
      <c r="L172" s="231"/>
      <c r="M172" s="231"/>
      <c r="N172" s="231"/>
    </row>
    <row r="173" spans="1:14" ht="15">
      <c r="A173" s="231"/>
      <c r="B173" s="265"/>
      <c r="C173" s="245" t="s">
        <v>543</v>
      </c>
      <c r="D173" s="245"/>
      <c r="E173" s="245"/>
      <c r="F173" s="264" t="s">
        <v>522</v>
      </c>
      <c r="G173" s="245"/>
      <c r="H173" s="245" t="s">
        <v>582</v>
      </c>
      <c r="I173" s="245" t="s">
        <v>518</v>
      </c>
      <c r="J173" s="245">
        <v>50</v>
      </c>
      <c r="K173" s="284"/>
      <c r="L173" s="231"/>
      <c r="M173" s="231"/>
      <c r="N173" s="231"/>
    </row>
    <row r="174" spans="1:14" ht="15">
      <c r="A174" s="231"/>
      <c r="B174" s="265"/>
      <c r="C174" s="245" t="s">
        <v>541</v>
      </c>
      <c r="D174" s="245"/>
      <c r="E174" s="245"/>
      <c r="F174" s="264" t="s">
        <v>522</v>
      </c>
      <c r="G174" s="245"/>
      <c r="H174" s="245" t="s">
        <v>582</v>
      </c>
      <c r="I174" s="245" t="s">
        <v>518</v>
      </c>
      <c r="J174" s="245">
        <v>50</v>
      </c>
      <c r="K174" s="284"/>
      <c r="L174" s="231"/>
      <c r="M174" s="231"/>
      <c r="N174" s="231"/>
    </row>
    <row r="175" spans="1:14" ht="15">
      <c r="A175" s="231"/>
      <c r="B175" s="265"/>
      <c r="C175" s="245" t="s">
        <v>89</v>
      </c>
      <c r="D175" s="245"/>
      <c r="E175" s="245"/>
      <c r="F175" s="264" t="s">
        <v>516</v>
      </c>
      <c r="G175" s="245"/>
      <c r="H175" s="245" t="s">
        <v>583</v>
      </c>
      <c r="I175" s="245" t="s">
        <v>584</v>
      </c>
      <c r="J175" s="245"/>
      <c r="K175" s="284"/>
      <c r="L175" s="231"/>
      <c r="M175" s="231"/>
      <c r="N175" s="231"/>
    </row>
    <row r="176" spans="1:14" ht="15">
      <c r="A176" s="231"/>
      <c r="B176" s="265"/>
      <c r="C176" s="245" t="s">
        <v>48</v>
      </c>
      <c r="D176" s="245"/>
      <c r="E176" s="245"/>
      <c r="F176" s="264" t="s">
        <v>516</v>
      </c>
      <c r="G176" s="245"/>
      <c r="H176" s="245" t="s">
        <v>585</v>
      </c>
      <c r="I176" s="245" t="s">
        <v>586</v>
      </c>
      <c r="J176" s="245">
        <v>1</v>
      </c>
      <c r="K176" s="284"/>
      <c r="L176" s="231"/>
      <c r="M176" s="231"/>
      <c r="N176" s="231"/>
    </row>
    <row r="177" spans="1:14" ht="15">
      <c r="A177" s="231"/>
      <c r="B177" s="265"/>
      <c r="C177" s="245" t="s">
        <v>44</v>
      </c>
      <c r="D177" s="245"/>
      <c r="E177" s="245"/>
      <c r="F177" s="264" t="s">
        <v>516</v>
      </c>
      <c r="G177" s="245"/>
      <c r="H177" s="245" t="s">
        <v>587</v>
      </c>
      <c r="I177" s="245" t="s">
        <v>518</v>
      </c>
      <c r="J177" s="245">
        <v>20</v>
      </c>
      <c r="K177" s="284"/>
      <c r="L177" s="231"/>
      <c r="M177" s="231"/>
      <c r="N177" s="231"/>
    </row>
    <row r="178" spans="1:14" ht="15">
      <c r="A178" s="231"/>
      <c r="B178" s="265"/>
      <c r="C178" s="245" t="s">
        <v>90</v>
      </c>
      <c r="D178" s="245"/>
      <c r="E178" s="245"/>
      <c r="F178" s="264" t="s">
        <v>516</v>
      </c>
      <c r="G178" s="245"/>
      <c r="H178" s="245" t="s">
        <v>588</v>
      </c>
      <c r="I178" s="245" t="s">
        <v>518</v>
      </c>
      <c r="J178" s="245">
        <v>255</v>
      </c>
      <c r="K178" s="284"/>
      <c r="L178" s="231"/>
      <c r="M178" s="231"/>
      <c r="N178" s="231"/>
    </row>
    <row r="179" spans="1:14" ht="15">
      <c r="A179" s="231"/>
      <c r="B179" s="265"/>
      <c r="C179" s="245" t="s">
        <v>91</v>
      </c>
      <c r="D179" s="245"/>
      <c r="E179" s="245"/>
      <c r="F179" s="264" t="s">
        <v>516</v>
      </c>
      <c r="G179" s="245"/>
      <c r="H179" s="245" t="s">
        <v>481</v>
      </c>
      <c r="I179" s="245" t="s">
        <v>518</v>
      </c>
      <c r="J179" s="245">
        <v>10</v>
      </c>
      <c r="K179" s="284"/>
      <c r="L179" s="231"/>
      <c r="M179" s="231"/>
      <c r="N179" s="231"/>
    </row>
    <row r="180" spans="1:14" ht="15">
      <c r="A180" s="231"/>
      <c r="B180" s="265"/>
      <c r="C180" s="245" t="s">
        <v>92</v>
      </c>
      <c r="D180" s="245"/>
      <c r="E180" s="245"/>
      <c r="F180" s="264" t="s">
        <v>516</v>
      </c>
      <c r="G180" s="245"/>
      <c r="H180" s="245" t="s">
        <v>589</v>
      </c>
      <c r="I180" s="245" t="s">
        <v>550</v>
      </c>
      <c r="J180" s="245"/>
      <c r="K180" s="284"/>
      <c r="L180" s="231"/>
      <c r="M180" s="231"/>
      <c r="N180" s="231"/>
    </row>
    <row r="181" spans="1:14" ht="15">
      <c r="A181" s="231"/>
      <c r="B181" s="265"/>
      <c r="C181" s="245" t="s">
        <v>590</v>
      </c>
      <c r="D181" s="245"/>
      <c r="E181" s="245"/>
      <c r="F181" s="264" t="s">
        <v>516</v>
      </c>
      <c r="G181" s="245"/>
      <c r="H181" s="245" t="s">
        <v>591</v>
      </c>
      <c r="I181" s="245" t="s">
        <v>550</v>
      </c>
      <c r="J181" s="245"/>
      <c r="K181" s="284"/>
      <c r="L181" s="231"/>
      <c r="M181" s="231"/>
      <c r="N181" s="231"/>
    </row>
    <row r="182" spans="1:14" ht="15">
      <c r="A182" s="231"/>
      <c r="B182" s="265"/>
      <c r="C182" s="245" t="s">
        <v>579</v>
      </c>
      <c r="D182" s="245"/>
      <c r="E182" s="245"/>
      <c r="F182" s="264" t="s">
        <v>516</v>
      </c>
      <c r="G182" s="245"/>
      <c r="H182" s="245" t="s">
        <v>592</v>
      </c>
      <c r="I182" s="245" t="s">
        <v>550</v>
      </c>
      <c r="J182" s="245"/>
      <c r="K182" s="284"/>
      <c r="L182" s="231"/>
      <c r="M182" s="231"/>
      <c r="N182" s="231"/>
    </row>
    <row r="183" spans="1:14" ht="15">
      <c r="A183" s="231"/>
      <c r="B183" s="265"/>
      <c r="C183" s="245" t="s">
        <v>94</v>
      </c>
      <c r="D183" s="245"/>
      <c r="E183" s="245"/>
      <c r="F183" s="264" t="s">
        <v>522</v>
      </c>
      <c r="G183" s="245"/>
      <c r="H183" s="245" t="s">
        <v>593</v>
      </c>
      <c r="I183" s="245" t="s">
        <v>518</v>
      </c>
      <c r="J183" s="245">
        <v>50</v>
      </c>
      <c r="K183" s="284"/>
      <c r="L183" s="231"/>
      <c r="M183" s="231"/>
      <c r="N183" s="231"/>
    </row>
    <row r="184" spans="1:14" ht="15">
      <c r="A184" s="231"/>
      <c r="B184" s="265"/>
      <c r="C184" s="245" t="s">
        <v>594</v>
      </c>
      <c r="D184" s="245"/>
      <c r="E184" s="245"/>
      <c r="F184" s="264" t="s">
        <v>522</v>
      </c>
      <c r="G184" s="245"/>
      <c r="H184" s="245" t="s">
        <v>595</v>
      </c>
      <c r="I184" s="245" t="s">
        <v>596</v>
      </c>
      <c r="J184" s="245"/>
      <c r="K184" s="284"/>
      <c r="L184" s="231"/>
      <c r="M184" s="231"/>
      <c r="N184" s="231"/>
    </row>
    <row r="185" spans="1:14" ht="15">
      <c r="A185" s="231"/>
      <c r="B185" s="265"/>
      <c r="C185" s="245" t="s">
        <v>597</v>
      </c>
      <c r="D185" s="245"/>
      <c r="E185" s="245"/>
      <c r="F185" s="264" t="s">
        <v>522</v>
      </c>
      <c r="G185" s="245"/>
      <c r="H185" s="245" t="s">
        <v>598</v>
      </c>
      <c r="I185" s="245" t="s">
        <v>596</v>
      </c>
      <c r="J185" s="245"/>
      <c r="K185" s="284"/>
      <c r="L185" s="231"/>
      <c r="M185" s="231"/>
      <c r="N185" s="231"/>
    </row>
    <row r="186" spans="1:14" ht="15">
      <c r="A186" s="231"/>
      <c r="B186" s="265"/>
      <c r="C186" s="245" t="s">
        <v>599</v>
      </c>
      <c r="D186" s="245"/>
      <c r="E186" s="245"/>
      <c r="F186" s="264" t="s">
        <v>522</v>
      </c>
      <c r="G186" s="245"/>
      <c r="H186" s="245" t="s">
        <v>600</v>
      </c>
      <c r="I186" s="245" t="s">
        <v>596</v>
      </c>
      <c r="J186" s="245"/>
      <c r="K186" s="284"/>
      <c r="L186" s="231"/>
      <c r="M186" s="231"/>
      <c r="N186" s="231"/>
    </row>
    <row r="187" spans="1:14" ht="15">
      <c r="A187" s="231"/>
      <c r="B187" s="265"/>
      <c r="C187" s="296" t="s">
        <v>601</v>
      </c>
      <c r="D187" s="245"/>
      <c r="E187" s="245"/>
      <c r="F187" s="264" t="s">
        <v>522</v>
      </c>
      <c r="G187" s="245"/>
      <c r="H187" s="245" t="s">
        <v>602</v>
      </c>
      <c r="I187" s="245" t="s">
        <v>603</v>
      </c>
      <c r="J187" s="297" t="s">
        <v>604</v>
      </c>
      <c r="K187" s="284"/>
      <c r="L187" s="231"/>
      <c r="M187" s="231"/>
      <c r="N187" s="231"/>
    </row>
    <row r="188" spans="1:14" ht="15">
      <c r="A188" s="231"/>
      <c r="B188" s="265"/>
      <c r="C188" s="250" t="s">
        <v>33</v>
      </c>
      <c r="D188" s="245"/>
      <c r="E188" s="245"/>
      <c r="F188" s="264" t="s">
        <v>516</v>
      </c>
      <c r="G188" s="245"/>
      <c r="H188" s="241" t="s">
        <v>605</v>
      </c>
      <c r="I188" s="245" t="s">
        <v>606</v>
      </c>
      <c r="J188" s="245"/>
      <c r="K188" s="284"/>
      <c r="L188" s="231"/>
      <c r="M188" s="231"/>
      <c r="N188" s="231"/>
    </row>
    <row r="189" spans="1:14" ht="15">
      <c r="A189" s="231"/>
      <c r="B189" s="265"/>
      <c r="C189" s="250" t="s">
        <v>607</v>
      </c>
      <c r="D189" s="245"/>
      <c r="E189" s="245"/>
      <c r="F189" s="264" t="s">
        <v>516</v>
      </c>
      <c r="G189" s="245"/>
      <c r="H189" s="245" t="s">
        <v>608</v>
      </c>
      <c r="I189" s="245" t="s">
        <v>550</v>
      </c>
      <c r="J189" s="245"/>
      <c r="K189" s="284"/>
      <c r="L189" s="231"/>
      <c r="M189" s="231"/>
      <c r="N189" s="231"/>
    </row>
    <row r="190" spans="1:14" ht="15">
      <c r="A190" s="231"/>
      <c r="B190" s="265"/>
      <c r="C190" s="250" t="s">
        <v>609</v>
      </c>
      <c r="D190" s="245"/>
      <c r="E190" s="245"/>
      <c r="F190" s="264" t="s">
        <v>516</v>
      </c>
      <c r="G190" s="245"/>
      <c r="H190" s="245" t="s">
        <v>610</v>
      </c>
      <c r="I190" s="245" t="s">
        <v>550</v>
      </c>
      <c r="J190" s="245"/>
      <c r="K190" s="284"/>
      <c r="L190" s="231"/>
      <c r="M190" s="231"/>
      <c r="N190" s="231"/>
    </row>
    <row r="191" spans="1:14" ht="15">
      <c r="A191" s="231"/>
      <c r="B191" s="265"/>
      <c r="C191" s="250" t="s">
        <v>611</v>
      </c>
      <c r="D191" s="245"/>
      <c r="E191" s="245"/>
      <c r="F191" s="264" t="s">
        <v>522</v>
      </c>
      <c r="G191" s="245"/>
      <c r="H191" s="245" t="s">
        <v>612</v>
      </c>
      <c r="I191" s="245" t="s">
        <v>550</v>
      </c>
      <c r="J191" s="245"/>
      <c r="K191" s="284"/>
      <c r="L191" s="231"/>
      <c r="M191" s="231"/>
      <c r="N191" s="231"/>
    </row>
    <row r="192" spans="1:14" ht="15">
      <c r="A192" s="231"/>
      <c r="B192" s="290"/>
      <c r="C192" s="298"/>
      <c r="D192" s="272"/>
      <c r="E192" s="272"/>
      <c r="F192" s="272"/>
      <c r="G192" s="272"/>
      <c r="H192" s="272"/>
      <c r="I192" s="272"/>
      <c r="J192" s="272"/>
      <c r="K192" s="291"/>
      <c r="L192" s="231"/>
      <c r="M192" s="231"/>
      <c r="N192" s="231"/>
    </row>
    <row r="193" spans="1:14" ht="15">
      <c r="A193" s="231"/>
      <c r="B193" s="241"/>
      <c r="C193" s="245"/>
      <c r="D193" s="245"/>
      <c r="E193" s="245"/>
      <c r="F193" s="264"/>
      <c r="G193" s="245"/>
      <c r="H193" s="245"/>
      <c r="I193" s="245"/>
      <c r="J193" s="245"/>
      <c r="K193" s="241"/>
      <c r="L193" s="231"/>
      <c r="M193" s="231"/>
      <c r="N193" s="231"/>
    </row>
    <row r="194" spans="1:14" ht="15">
      <c r="A194" s="231"/>
      <c r="B194" s="241"/>
      <c r="C194" s="245"/>
      <c r="D194" s="245"/>
      <c r="E194" s="245"/>
      <c r="F194" s="264"/>
      <c r="G194" s="245"/>
      <c r="H194" s="245"/>
      <c r="I194" s="245"/>
      <c r="J194" s="245"/>
      <c r="K194" s="241"/>
      <c r="L194" s="231"/>
      <c r="M194" s="231"/>
      <c r="N194" s="231"/>
    </row>
    <row r="195" spans="1:14" ht="13.5">
      <c r="A195" s="231"/>
      <c r="B195" s="251"/>
      <c r="C195" s="251"/>
      <c r="D195" s="251"/>
      <c r="E195" s="251"/>
      <c r="F195" s="251"/>
      <c r="G195" s="251"/>
      <c r="H195" s="251"/>
      <c r="I195" s="251"/>
      <c r="J195" s="251"/>
      <c r="K195" s="251"/>
      <c r="L195" s="231"/>
      <c r="M195" s="231"/>
      <c r="N195" s="231"/>
    </row>
    <row r="196" spans="1:14" ht="13.5">
      <c r="A196" s="231"/>
      <c r="B196" s="232"/>
      <c r="C196" s="233"/>
      <c r="D196" s="233"/>
      <c r="E196" s="233"/>
      <c r="F196" s="233"/>
      <c r="G196" s="233"/>
      <c r="H196" s="233"/>
      <c r="I196" s="233"/>
      <c r="J196" s="233"/>
      <c r="K196" s="234"/>
      <c r="L196" s="231"/>
      <c r="M196" s="231"/>
      <c r="N196" s="231"/>
    </row>
    <row r="197" spans="1:14" ht="21.75" customHeight="1">
      <c r="A197" s="231"/>
      <c r="B197" s="236"/>
      <c r="C197" s="346" t="s">
        <v>613</v>
      </c>
      <c r="D197" s="346"/>
      <c r="E197" s="346"/>
      <c r="F197" s="346"/>
      <c r="G197" s="346"/>
      <c r="H197" s="346"/>
      <c r="I197" s="346"/>
      <c r="J197" s="346"/>
      <c r="K197" s="237"/>
      <c r="L197" s="231"/>
      <c r="M197" s="231"/>
      <c r="N197" s="231"/>
    </row>
    <row r="198" spans="1:14" ht="16.5">
      <c r="A198" s="231"/>
      <c r="B198" s="236"/>
      <c r="C198" s="299" t="s">
        <v>614</v>
      </c>
      <c r="D198" s="299"/>
      <c r="E198" s="299"/>
      <c r="F198" s="299" t="s">
        <v>615</v>
      </c>
      <c r="G198" s="300"/>
      <c r="H198" s="354" t="s">
        <v>616</v>
      </c>
      <c r="I198" s="354"/>
      <c r="J198" s="354"/>
      <c r="K198" s="237"/>
      <c r="L198" s="231"/>
      <c r="M198" s="231"/>
      <c r="N198" s="231"/>
    </row>
    <row r="199" spans="1:14" ht="15">
      <c r="A199" s="231"/>
      <c r="B199" s="265"/>
      <c r="C199" s="262"/>
      <c r="D199" s="262"/>
      <c r="E199" s="262"/>
      <c r="F199" s="262"/>
      <c r="G199" s="245"/>
      <c r="H199" s="262"/>
      <c r="I199" s="262"/>
      <c r="J199" s="262"/>
      <c r="K199" s="284"/>
      <c r="L199" s="231"/>
      <c r="M199" s="231"/>
      <c r="N199" s="231"/>
    </row>
    <row r="200" spans="1:14" ht="15">
      <c r="A200" s="231"/>
      <c r="B200" s="265"/>
      <c r="C200" s="245" t="s">
        <v>606</v>
      </c>
      <c r="D200" s="245"/>
      <c r="E200" s="245"/>
      <c r="F200" s="264" t="s">
        <v>34</v>
      </c>
      <c r="G200" s="245"/>
      <c r="H200" s="355" t="s">
        <v>617</v>
      </c>
      <c r="I200" s="355"/>
      <c r="J200" s="355"/>
      <c r="K200" s="284"/>
      <c r="L200" s="231"/>
      <c r="M200" s="231"/>
      <c r="N200" s="231"/>
    </row>
    <row r="201" spans="1:14" ht="15">
      <c r="A201" s="231"/>
      <c r="B201" s="265"/>
      <c r="C201" s="269"/>
      <c r="D201" s="245"/>
      <c r="E201" s="245"/>
      <c r="F201" s="264" t="s">
        <v>35</v>
      </c>
      <c r="G201" s="245"/>
      <c r="H201" s="355" t="s">
        <v>618</v>
      </c>
      <c r="I201" s="355"/>
      <c r="J201" s="355"/>
      <c r="K201" s="284"/>
      <c r="L201" s="231"/>
      <c r="M201" s="231"/>
      <c r="N201" s="231"/>
    </row>
    <row r="202" spans="1:14" ht="15">
      <c r="A202" s="231"/>
      <c r="B202" s="265"/>
      <c r="C202" s="269"/>
      <c r="D202" s="245"/>
      <c r="E202" s="245"/>
      <c r="F202" s="264" t="s">
        <v>38</v>
      </c>
      <c r="G202" s="245"/>
      <c r="H202" s="355" t="s">
        <v>619</v>
      </c>
      <c r="I202" s="355"/>
      <c r="J202" s="355"/>
      <c r="K202" s="284"/>
      <c r="L202" s="231"/>
      <c r="M202" s="231"/>
      <c r="N202" s="231"/>
    </row>
    <row r="203" spans="1:14" ht="15">
      <c r="A203" s="231"/>
      <c r="B203" s="265"/>
      <c r="C203" s="245"/>
      <c r="D203" s="245"/>
      <c r="E203" s="245"/>
      <c r="F203" s="264" t="s">
        <v>36</v>
      </c>
      <c r="G203" s="245"/>
      <c r="H203" s="355" t="s">
        <v>620</v>
      </c>
      <c r="I203" s="355"/>
      <c r="J203" s="355"/>
      <c r="K203" s="284"/>
      <c r="L203" s="231"/>
      <c r="M203" s="231"/>
      <c r="N203" s="231"/>
    </row>
    <row r="204" spans="1:14" ht="15">
      <c r="A204" s="231"/>
      <c r="B204" s="265"/>
      <c r="C204" s="245"/>
      <c r="D204" s="245"/>
      <c r="E204" s="245"/>
      <c r="F204" s="264" t="s">
        <v>37</v>
      </c>
      <c r="G204" s="245"/>
      <c r="H204" s="355" t="s">
        <v>621</v>
      </c>
      <c r="I204" s="355"/>
      <c r="J204" s="355"/>
      <c r="K204" s="284"/>
      <c r="L204" s="231"/>
      <c r="M204" s="231"/>
      <c r="N204" s="231"/>
    </row>
    <row r="205" spans="1:14" ht="15">
      <c r="A205" s="231"/>
      <c r="B205" s="265"/>
      <c r="C205" s="245"/>
      <c r="D205" s="245"/>
      <c r="E205" s="245"/>
      <c r="F205" s="264"/>
      <c r="G205" s="245"/>
      <c r="H205" s="245"/>
      <c r="I205" s="245"/>
      <c r="J205" s="245"/>
      <c r="K205" s="284"/>
      <c r="L205" s="231"/>
      <c r="M205" s="231"/>
      <c r="N205" s="231"/>
    </row>
    <row r="206" spans="1:14" ht="15">
      <c r="A206" s="231"/>
      <c r="B206" s="265"/>
      <c r="C206" s="245" t="s">
        <v>562</v>
      </c>
      <c r="D206" s="245"/>
      <c r="E206" s="245"/>
      <c r="F206" s="264" t="s">
        <v>65</v>
      </c>
      <c r="G206" s="245"/>
      <c r="H206" s="355" t="s">
        <v>622</v>
      </c>
      <c r="I206" s="355"/>
      <c r="J206" s="355"/>
      <c r="K206" s="284"/>
      <c r="L206" s="231"/>
      <c r="M206" s="231"/>
      <c r="N206" s="231"/>
    </row>
    <row r="207" spans="1:14" ht="15">
      <c r="A207" s="231"/>
      <c r="B207" s="265"/>
      <c r="C207" s="269"/>
      <c r="D207" s="245"/>
      <c r="E207" s="245"/>
      <c r="F207" s="264" t="s">
        <v>459</v>
      </c>
      <c r="G207" s="245"/>
      <c r="H207" s="355" t="s">
        <v>460</v>
      </c>
      <c r="I207" s="355"/>
      <c r="J207" s="355"/>
      <c r="K207" s="284"/>
      <c r="L207" s="231"/>
      <c r="M207" s="231"/>
      <c r="N207" s="231"/>
    </row>
    <row r="208" spans="1:14" ht="15">
      <c r="A208" s="231"/>
      <c r="B208" s="265"/>
      <c r="C208" s="245"/>
      <c r="D208" s="245"/>
      <c r="E208" s="245"/>
      <c r="F208" s="264" t="s">
        <v>457</v>
      </c>
      <c r="G208" s="245"/>
      <c r="H208" s="355" t="s">
        <v>623</v>
      </c>
      <c r="I208" s="355"/>
      <c r="J208" s="355"/>
      <c r="K208" s="284"/>
      <c r="L208" s="231"/>
      <c r="M208" s="231"/>
      <c r="N208" s="231"/>
    </row>
    <row r="209" spans="1:14" ht="15">
      <c r="A209" s="231"/>
      <c r="B209" s="301"/>
      <c r="C209" s="269"/>
      <c r="D209" s="269"/>
      <c r="E209" s="269"/>
      <c r="F209" s="264" t="s">
        <v>461</v>
      </c>
      <c r="G209" s="250"/>
      <c r="H209" s="353" t="s">
        <v>462</v>
      </c>
      <c r="I209" s="353"/>
      <c r="J209" s="353"/>
      <c r="K209" s="302"/>
      <c r="L209" s="231"/>
      <c r="M209" s="231"/>
      <c r="N209" s="231"/>
    </row>
    <row r="210" spans="1:14" ht="15">
      <c r="A210" s="231"/>
      <c r="B210" s="301"/>
      <c r="C210" s="269"/>
      <c r="D210" s="269"/>
      <c r="E210" s="269"/>
      <c r="F210" s="264" t="s">
        <v>463</v>
      </c>
      <c r="G210" s="250"/>
      <c r="H210" s="353" t="s">
        <v>624</v>
      </c>
      <c r="I210" s="353"/>
      <c r="J210" s="353"/>
      <c r="K210" s="302"/>
      <c r="L210" s="231"/>
      <c r="M210" s="231"/>
      <c r="N210" s="231"/>
    </row>
    <row r="211" spans="1:14" ht="13.5">
      <c r="A211" s="231"/>
      <c r="B211" s="301"/>
      <c r="C211" s="269"/>
      <c r="D211" s="269"/>
      <c r="E211" s="269"/>
      <c r="F211" s="303"/>
      <c r="G211" s="250"/>
      <c r="H211" s="304"/>
      <c r="I211" s="304"/>
      <c r="J211" s="304"/>
      <c r="K211" s="302"/>
      <c r="L211" s="231"/>
      <c r="M211" s="231"/>
      <c r="N211" s="231"/>
    </row>
    <row r="212" spans="1:14" ht="15">
      <c r="A212" s="231"/>
      <c r="B212" s="301"/>
      <c r="C212" s="245" t="s">
        <v>586</v>
      </c>
      <c r="D212" s="269"/>
      <c r="E212" s="269"/>
      <c r="F212" s="264">
        <v>1</v>
      </c>
      <c r="G212" s="250"/>
      <c r="H212" s="353" t="s">
        <v>625</v>
      </c>
      <c r="I212" s="353"/>
      <c r="J212" s="353"/>
      <c r="K212" s="302"/>
      <c r="L212" s="231"/>
      <c r="M212" s="231"/>
      <c r="N212" s="231"/>
    </row>
    <row r="213" spans="1:14" ht="15">
      <c r="A213" s="231"/>
      <c r="B213" s="301"/>
      <c r="C213" s="269"/>
      <c r="D213" s="269"/>
      <c r="E213" s="269"/>
      <c r="F213" s="264">
        <v>2</v>
      </c>
      <c r="G213" s="250"/>
      <c r="H213" s="353" t="s">
        <v>626</v>
      </c>
      <c r="I213" s="353"/>
      <c r="J213" s="353"/>
      <c r="K213" s="302"/>
      <c r="L213" s="231"/>
      <c r="M213" s="231"/>
      <c r="N213" s="231"/>
    </row>
    <row r="214" spans="1:14" ht="15">
      <c r="A214" s="231"/>
      <c r="B214" s="301"/>
      <c r="C214" s="269"/>
      <c r="D214" s="269"/>
      <c r="E214" s="269"/>
      <c r="F214" s="264">
        <v>3</v>
      </c>
      <c r="G214" s="250"/>
      <c r="H214" s="353" t="s">
        <v>627</v>
      </c>
      <c r="I214" s="353"/>
      <c r="J214" s="353"/>
      <c r="K214" s="302"/>
      <c r="L214" s="231"/>
      <c r="M214" s="231"/>
      <c r="N214" s="231"/>
    </row>
    <row r="215" spans="1:14" ht="15">
      <c r="A215" s="231"/>
      <c r="B215" s="301"/>
      <c r="C215" s="269"/>
      <c r="D215" s="269"/>
      <c r="E215" s="269"/>
      <c r="F215" s="264">
        <v>4</v>
      </c>
      <c r="G215" s="250"/>
      <c r="H215" s="353" t="s">
        <v>628</v>
      </c>
      <c r="I215" s="353"/>
      <c r="J215" s="353"/>
      <c r="K215" s="302"/>
      <c r="L215" s="231"/>
      <c r="M215" s="231"/>
      <c r="N215" s="231"/>
    </row>
    <row r="216" spans="1:14" ht="13.5">
      <c r="A216" s="231"/>
      <c r="B216" s="305"/>
      <c r="C216" s="306"/>
      <c r="D216" s="306"/>
      <c r="E216" s="306"/>
      <c r="F216" s="306"/>
      <c r="G216" s="306"/>
      <c r="H216" s="306"/>
      <c r="I216" s="306"/>
      <c r="J216" s="306"/>
      <c r="K216" s="307"/>
      <c r="L216" s="231"/>
      <c r="M216" s="231"/>
      <c r="N216" s="231"/>
    </row>
  </sheetData>
  <sheetProtection selectLockedCells="1" selectUnlockedCells="1"/>
  <mergeCells count="77">
    <mergeCell ref="H210:J210"/>
    <mergeCell ref="H212:J212"/>
    <mergeCell ref="H213:J213"/>
    <mergeCell ref="H214:J214"/>
    <mergeCell ref="H215:J215"/>
    <mergeCell ref="H203:J203"/>
    <mergeCell ref="H204:J204"/>
    <mergeCell ref="H206:J206"/>
    <mergeCell ref="H207:J207"/>
    <mergeCell ref="H208:J208"/>
    <mergeCell ref="H209:J209"/>
    <mergeCell ref="C163:J163"/>
    <mergeCell ref="C197:J197"/>
    <mergeCell ref="H198:J198"/>
    <mergeCell ref="H200:J200"/>
    <mergeCell ref="H201:J201"/>
    <mergeCell ref="H202:J202"/>
    <mergeCell ref="D67:J67"/>
    <mergeCell ref="D68:J68"/>
    <mergeCell ref="C73:J73"/>
    <mergeCell ref="C100:J100"/>
    <mergeCell ref="C120:J120"/>
    <mergeCell ref="C145:J145"/>
    <mergeCell ref="D60:J60"/>
    <mergeCell ref="D61:J61"/>
    <mergeCell ref="D63:J63"/>
    <mergeCell ref="D64:J64"/>
    <mergeCell ref="D65:J65"/>
    <mergeCell ref="D66:J66"/>
    <mergeCell ref="C53:J53"/>
    <mergeCell ref="C55:J55"/>
    <mergeCell ref="D56:J56"/>
    <mergeCell ref="D57:J57"/>
    <mergeCell ref="D58:J58"/>
    <mergeCell ref="D59:J59"/>
    <mergeCell ref="E46:J46"/>
    <mergeCell ref="E47:J47"/>
    <mergeCell ref="E48:J48"/>
    <mergeCell ref="D49:J49"/>
    <mergeCell ref="C50:J50"/>
    <mergeCell ref="C52:J52"/>
    <mergeCell ref="G39:J39"/>
    <mergeCell ref="G40:J40"/>
    <mergeCell ref="G41:J41"/>
    <mergeCell ref="G42:J42"/>
    <mergeCell ref="G43:J43"/>
    <mergeCell ref="D45:J45"/>
    <mergeCell ref="D33:J33"/>
    <mergeCell ref="G34:J34"/>
    <mergeCell ref="G35:J35"/>
    <mergeCell ref="G36:J36"/>
    <mergeCell ref="G37:J37"/>
    <mergeCell ref="G38:J38"/>
    <mergeCell ref="D25:J25"/>
    <mergeCell ref="D26:J26"/>
    <mergeCell ref="D28:J28"/>
    <mergeCell ref="D29:J29"/>
    <mergeCell ref="D31:J31"/>
    <mergeCell ref="D32:J32"/>
    <mergeCell ref="F18:J18"/>
    <mergeCell ref="F19:J19"/>
    <mergeCell ref="F20:J20"/>
    <mergeCell ref="F21:J21"/>
    <mergeCell ref="C23:J23"/>
    <mergeCell ref="C24:J24"/>
    <mergeCell ref="D11:J11"/>
    <mergeCell ref="D13:J13"/>
    <mergeCell ref="D14:J14"/>
    <mergeCell ref="D15:J15"/>
    <mergeCell ref="F16:J16"/>
    <mergeCell ref="F17:J17"/>
    <mergeCell ref="C3:J3"/>
    <mergeCell ref="C4:J4"/>
    <mergeCell ref="C6:J6"/>
    <mergeCell ref="C7:J7"/>
    <mergeCell ref="C9:J9"/>
    <mergeCell ref="D10:J10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2017-09-18T12:54:21Z</cp:lastPrinted>
  <dcterms:created xsi:type="dcterms:W3CDTF">2017-09-18T12:39:02Z</dcterms:created>
  <dcterms:modified xsi:type="dcterms:W3CDTF">2017-10-13T08:46:56Z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