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471533\OneDrive - AFRY\Desktop\Exporty z ASPE\"/>
    </mc:Choice>
  </mc:AlternateContent>
  <bookViews>
    <workbookView xWindow="0" yWindow="0" windowWidth="0" windowHeight="0"/>
  </bookViews>
  <sheets>
    <sheet name="Rekapitulace" sheetId="28" r:id="rId1"/>
    <sheet name="SO 000" sheetId="2" r:id="rId2"/>
    <sheet name="SO 001" sheetId="3" r:id="rId3"/>
    <sheet name="SO 101" sheetId="4" r:id="rId4"/>
    <sheet name="SO 102.1" sheetId="5" r:id="rId5"/>
    <sheet name="SO 102.2" sheetId="6" r:id="rId6"/>
    <sheet name="SO 103" sheetId="7" r:id="rId7"/>
    <sheet name="SO 104" sheetId="8" r:id="rId8"/>
    <sheet name="SO 105.1" sheetId="9" r:id="rId9"/>
    <sheet name="SO 124" sheetId="10" r:id="rId10"/>
    <sheet name="SO 180" sheetId="11" r:id="rId11"/>
    <sheet name="SO 180.1" sheetId="12" r:id="rId12"/>
    <sheet name="SO 191.1.1" sheetId="13" r:id="rId13"/>
    <sheet name="SO 191.1.3" sheetId="14" r:id="rId14"/>
    <sheet name="SO 191.1.4" sheetId="15" r:id="rId15"/>
    <sheet name="SO 191.2" sheetId="16" r:id="rId16"/>
    <sheet name="SO 192.1.21" sheetId="17" r:id="rId17"/>
    <sheet name="SO 192.1.22" sheetId="18" r:id="rId18"/>
    <sheet name="SO 192.1.51" sheetId="19" r:id="rId19"/>
    <sheet name="SO 301.1" sheetId="20" r:id="rId20"/>
    <sheet name="SO 302" sheetId="21" r:id="rId21"/>
    <sheet name="SO 303" sheetId="22" r:id="rId22"/>
    <sheet name="SO 304" sheetId="23" r:id="rId23"/>
    <sheet name="SO 310" sheetId="24" r:id="rId24"/>
    <sheet name="SO 801.3" sheetId="25" r:id="rId25"/>
    <sheet name="SO 802.4" sheetId="26" r:id="rId26"/>
    <sheet name="SO 802.51" sheetId="27" r:id="rId27"/>
  </sheets>
  <calcPr/>
</workbook>
</file>

<file path=xl/calcChain.xml><?xml version="1.0" encoding="utf-8"?>
<calcChain xmlns="http://schemas.openxmlformats.org/spreadsheetml/2006/main">
  <c i="28" l="1"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7" r="I3"/>
  <c r="I8"/>
  <c r="O21"/>
  <c r="I21"/>
  <c r="O17"/>
  <c r="I17"/>
  <c r="O13"/>
  <c r="I13"/>
  <c r="O9"/>
  <c r="I9"/>
  <c i="26" r="I3"/>
  <c r="I8"/>
  <c r="O21"/>
  <c r="I21"/>
  <c r="O17"/>
  <c r="I17"/>
  <c r="O13"/>
  <c r="I13"/>
  <c r="O9"/>
  <c r="I9"/>
  <c i="25" r="I3"/>
  <c r="I8"/>
  <c r="O21"/>
  <c r="I21"/>
  <c r="O17"/>
  <c r="I17"/>
  <c r="O13"/>
  <c r="I13"/>
  <c r="O9"/>
  <c r="I9"/>
  <c i="24" r="I3"/>
  <c r="I39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3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22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21" r="I3"/>
  <c r="I39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0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19" r="I3"/>
  <c r="I8"/>
  <c r="O41"/>
  <c r="I41"/>
  <c r="O33"/>
  <c r="I33"/>
  <c r="O29"/>
  <c r="I29"/>
  <c r="O25"/>
  <c r="I25"/>
  <c r="O21"/>
  <c r="I21"/>
  <c r="O17"/>
  <c r="I17"/>
  <c r="O13"/>
  <c r="I13"/>
  <c r="O9"/>
  <c r="I9"/>
  <c i="18" r="I3"/>
  <c r="I8"/>
  <c r="O20"/>
  <c r="I20"/>
  <c r="O9"/>
  <c r="I9"/>
  <c i="17" r="I3"/>
  <c r="I8"/>
  <c r="O26"/>
  <c r="I26"/>
  <c r="O17"/>
  <c r="I17"/>
  <c r="O13"/>
  <c r="I13"/>
  <c r="O9"/>
  <c r="I9"/>
  <c i="16" r="I3"/>
  <c r="I8"/>
  <c r="O18"/>
  <c r="I18"/>
  <c r="O9"/>
  <c r="I9"/>
  <c i="15" r="I3"/>
  <c r="I8"/>
  <c r="O31"/>
  <c r="I31"/>
  <c r="O20"/>
  <c r="I20"/>
  <c r="O9"/>
  <c r="I9"/>
  <c i="14" r="I3"/>
  <c r="I8"/>
  <c r="O27"/>
  <c r="I27"/>
  <c r="O17"/>
  <c r="I17"/>
  <c r="O13"/>
  <c r="I13"/>
  <c r="O9"/>
  <c r="I9"/>
  <c i="13" r="I3"/>
  <c r="I8"/>
  <c r="O47"/>
  <c r="I47"/>
  <c r="O37"/>
  <c r="I37"/>
  <c r="O33"/>
  <c r="I33"/>
  <c r="O29"/>
  <c r="I29"/>
  <c r="O25"/>
  <c r="I25"/>
  <c r="O21"/>
  <c r="I21"/>
  <c r="O17"/>
  <c r="I17"/>
  <c r="O13"/>
  <c r="I13"/>
  <c r="O9"/>
  <c r="I9"/>
  <c i="12" r="I3"/>
  <c r="I95"/>
  <c r="O100"/>
  <c r="I100"/>
  <c r="O96"/>
  <c r="I96"/>
  <c r="I66"/>
  <c r="O91"/>
  <c r="I91"/>
  <c r="O87"/>
  <c r="I87"/>
  <c r="O83"/>
  <c r="I83"/>
  <c r="O77"/>
  <c r="I77"/>
  <c r="O73"/>
  <c r="I73"/>
  <c r="O67"/>
  <c r="I67"/>
  <c r="I19"/>
  <c r="O62"/>
  <c r="I62"/>
  <c r="O58"/>
  <c r="I58"/>
  <c r="O54"/>
  <c r="I54"/>
  <c r="O50"/>
  <c r="I50"/>
  <c r="O46"/>
  <c r="I46"/>
  <c r="O42"/>
  <c r="I42"/>
  <c r="O38"/>
  <c r="I38"/>
  <c r="O32"/>
  <c r="I32"/>
  <c r="O28"/>
  <c r="I28"/>
  <c r="O24"/>
  <c r="I24"/>
  <c r="O20"/>
  <c r="I20"/>
  <c r="I8"/>
  <c r="O15"/>
  <c r="I15"/>
  <c r="O9"/>
  <c r="I9"/>
  <c i="11" r="I3"/>
  <c r="I8"/>
  <c r="O9"/>
  <c r="I9"/>
  <c i="10" r="I3"/>
  <c r="I35"/>
  <c r="O36"/>
  <c r="I36"/>
  <c r="I26"/>
  <c r="O31"/>
  <c r="I31"/>
  <c r="O27"/>
  <c r="I27"/>
  <c r="I13"/>
  <c r="O22"/>
  <c r="I22"/>
  <c r="O18"/>
  <c r="I18"/>
  <c r="O14"/>
  <c r="I14"/>
  <c r="I8"/>
  <c r="O9"/>
  <c r="I9"/>
  <c i="9" r="I3"/>
  <c r="I190"/>
  <c r="O207"/>
  <c r="I207"/>
  <c r="O203"/>
  <c r="I203"/>
  <c r="O199"/>
  <c r="I199"/>
  <c r="O195"/>
  <c r="I195"/>
  <c r="O191"/>
  <c r="I191"/>
  <c r="I181"/>
  <c r="O186"/>
  <c r="I186"/>
  <c r="O182"/>
  <c r="I182"/>
  <c r="I120"/>
  <c r="O177"/>
  <c r="I177"/>
  <c r="O173"/>
  <c r="I173"/>
  <c r="O167"/>
  <c r="I167"/>
  <c r="O163"/>
  <c r="I163"/>
  <c r="O157"/>
  <c r="I157"/>
  <c r="O151"/>
  <c r="I151"/>
  <c r="O145"/>
  <c r="I145"/>
  <c r="O141"/>
  <c r="I141"/>
  <c r="O137"/>
  <c r="I137"/>
  <c r="O133"/>
  <c r="I133"/>
  <c r="O129"/>
  <c r="I129"/>
  <c r="O125"/>
  <c r="I125"/>
  <c r="O121"/>
  <c r="I121"/>
  <c r="I94"/>
  <c r="O114"/>
  <c r="I114"/>
  <c r="O110"/>
  <c r="I110"/>
  <c r="O104"/>
  <c r="I104"/>
  <c r="O95"/>
  <c r="I95"/>
  <c r="I24"/>
  <c r="O90"/>
  <c r="I90"/>
  <c r="O86"/>
  <c r="I86"/>
  <c r="O82"/>
  <c r="I82"/>
  <c r="O78"/>
  <c r="I78"/>
  <c r="O74"/>
  <c r="I74"/>
  <c r="O70"/>
  <c r="I70"/>
  <c r="O63"/>
  <c r="I63"/>
  <c r="O59"/>
  <c r="I59"/>
  <c r="O53"/>
  <c r="I53"/>
  <c r="O46"/>
  <c r="I46"/>
  <c r="O42"/>
  <c r="I42"/>
  <c r="O38"/>
  <c r="I38"/>
  <c r="O34"/>
  <c r="I34"/>
  <c r="O29"/>
  <c r="I29"/>
  <c r="O25"/>
  <c r="I25"/>
  <c r="I8"/>
  <c r="O20"/>
  <c r="I20"/>
  <c r="O16"/>
  <c r="I16"/>
  <c r="O9"/>
  <c r="I9"/>
  <c i="8" r="I3"/>
  <c r="I185"/>
  <c r="O194"/>
  <c r="I194"/>
  <c r="O190"/>
  <c r="I190"/>
  <c r="O186"/>
  <c r="I186"/>
  <c r="I176"/>
  <c r="O181"/>
  <c r="I181"/>
  <c r="O177"/>
  <c r="I177"/>
  <c r="I115"/>
  <c r="O172"/>
  <c r="I172"/>
  <c r="O168"/>
  <c r="I168"/>
  <c r="O164"/>
  <c r="I164"/>
  <c r="O158"/>
  <c r="I158"/>
  <c r="O152"/>
  <c r="I152"/>
  <c r="O146"/>
  <c r="I146"/>
  <c r="O142"/>
  <c r="I142"/>
  <c r="O138"/>
  <c r="I138"/>
  <c r="O134"/>
  <c r="I134"/>
  <c r="O130"/>
  <c r="I130"/>
  <c r="O120"/>
  <c r="I120"/>
  <c r="O116"/>
  <c r="I116"/>
  <c r="I110"/>
  <c r="O111"/>
  <c r="I111"/>
  <c r="I105"/>
  <c r="O106"/>
  <c r="I106"/>
  <c r="I30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3"/>
  <c r="I43"/>
  <c r="O39"/>
  <c r="I39"/>
  <c r="O35"/>
  <c r="I35"/>
  <c r="O31"/>
  <c r="I31"/>
  <c r="I8"/>
  <c r="O26"/>
  <c r="I26"/>
  <c r="O20"/>
  <c r="I20"/>
  <c r="O16"/>
  <c r="I16"/>
  <c r="O9"/>
  <c r="I9"/>
  <c i="7" r="I3"/>
  <c r="I138"/>
  <c r="O139"/>
  <c r="I139"/>
  <c r="I91"/>
  <c r="O134"/>
  <c r="I134"/>
  <c r="O127"/>
  <c r="I127"/>
  <c r="O123"/>
  <c r="I123"/>
  <c r="O119"/>
  <c r="I119"/>
  <c r="O115"/>
  <c r="I115"/>
  <c r="O111"/>
  <c r="I111"/>
  <c r="O106"/>
  <c r="I106"/>
  <c r="O102"/>
  <c r="I102"/>
  <c r="O98"/>
  <c r="I98"/>
  <c r="O92"/>
  <c r="I92"/>
  <c r="I23"/>
  <c r="O87"/>
  <c r="I87"/>
  <c r="O83"/>
  <c r="I83"/>
  <c r="O79"/>
  <c r="I79"/>
  <c r="O75"/>
  <c r="I75"/>
  <c r="O71"/>
  <c r="I71"/>
  <c r="O65"/>
  <c r="I65"/>
  <c r="O61"/>
  <c r="I61"/>
  <c r="O55"/>
  <c r="I55"/>
  <c r="O51"/>
  <c r="I51"/>
  <c r="O47"/>
  <c r="I47"/>
  <c r="O43"/>
  <c r="I43"/>
  <c r="O35"/>
  <c r="I35"/>
  <c r="O28"/>
  <c r="I28"/>
  <c r="O24"/>
  <c r="I24"/>
  <c r="I8"/>
  <c r="O19"/>
  <c r="I19"/>
  <c r="O15"/>
  <c r="I15"/>
  <c r="O9"/>
  <c r="I9"/>
  <c i="6" r="I3"/>
  <c r="I143"/>
  <c r="O144"/>
  <c r="I144"/>
  <c r="I138"/>
  <c r="O139"/>
  <c r="I139"/>
  <c r="I90"/>
  <c r="O134"/>
  <c r="I134"/>
  <c r="O130"/>
  <c r="I130"/>
  <c r="O126"/>
  <c r="I126"/>
  <c r="O122"/>
  <c r="I122"/>
  <c r="O118"/>
  <c r="I118"/>
  <c r="O114"/>
  <c r="I114"/>
  <c r="O108"/>
  <c r="I108"/>
  <c r="O102"/>
  <c r="I102"/>
  <c r="O98"/>
  <c r="I98"/>
  <c r="O91"/>
  <c r="I91"/>
  <c r="I23"/>
  <c r="O86"/>
  <c r="I86"/>
  <c r="O82"/>
  <c r="I82"/>
  <c r="O78"/>
  <c r="I78"/>
  <c r="O74"/>
  <c r="I74"/>
  <c r="O68"/>
  <c r="I68"/>
  <c r="O64"/>
  <c r="I64"/>
  <c r="O60"/>
  <c r="I60"/>
  <c r="O54"/>
  <c r="I54"/>
  <c r="O50"/>
  <c r="I50"/>
  <c r="O46"/>
  <c r="I46"/>
  <c r="O42"/>
  <c r="I42"/>
  <c r="O33"/>
  <c r="I33"/>
  <c r="O28"/>
  <c r="I28"/>
  <c r="O24"/>
  <c r="I24"/>
  <c r="I8"/>
  <c r="O19"/>
  <c r="I19"/>
  <c r="O15"/>
  <c r="I15"/>
  <c r="O9"/>
  <c r="I9"/>
  <c i="5" r="I3"/>
  <c r="I152"/>
  <c r="O153"/>
  <c r="I153"/>
  <c r="I147"/>
  <c r="O148"/>
  <c r="I148"/>
  <c r="I94"/>
  <c r="O143"/>
  <c r="I143"/>
  <c r="O139"/>
  <c r="I139"/>
  <c r="O135"/>
  <c r="I135"/>
  <c r="O131"/>
  <c r="I131"/>
  <c r="O125"/>
  <c r="I125"/>
  <c r="O119"/>
  <c r="I119"/>
  <c r="O113"/>
  <c r="I113"/>
  <c r="O108"/>
  <c r="I108"/>
  <c r="O104"/>
  <c r="I104"/>
  <c r="O100"/>
  <c r="I100"/>
  <c r="O95"/>
  <c r="I95"/>
  <c r="I28"/>
  <c r="O90"/>
  <c r="I90"/>
  <c r="O86"/>
  <c r="I86"/>
  <c r="O82"/>
  <c r="I82"/>
  <c r="O78"/>
  <c r="I78"/>
  <c r="O71"/>
  <c r="I71"/>
  <c r="O67"/>
  <c r="I67"/>
  <c r="O63"/>
  <c r="I63"/>
  <c r="O57"/>
  <c r="I57"/>
  <c r="O53"/>
  <c r="I53"/>
  <c r="O49"/>
  <c r="I49"/>
  <c r="O45"/>
  <c r="I45"/>
  <c r="O37"/>
  <c r="I37"/>
  <c r="O33"/>
  <c r="I33"/>
  <c r="O29"/>
  <c r="I29"/>
  <c r="I8"/>
  <c r="O24"/>
  <c r="I24"/>
  <c r="O20"/>
  <c r="I20"/>
  <c r="O16"/>
  <c r="I16"/>
  <c r="O9"/>
  <c r="I9"/>
  <c i="4" r="I3"/>
  <c r="I159"/>
  <c r="O160"/>
  <c r="I160"/>
  <c r="I94"/>
  <c r="O155"/>
  <c r="I155"/>
  <c r="O149"/>
  <c r="I149"/>
  <c r="O143"/>
  <c r="I143"/>
  <c r="O139"/>
  <c r="I139"/>
  <c r="O133"/>
  <c r="I133"/>
  <c r="O125"/>
  <c r="I125"/>
  <c r="O117"/>
  <c r="I117"/>
  <c r="O111"/>
  <c r="I111"/>
  <c r="O105"/>
  <c r="I105"/>
  <c r="O101"/>
  <c r="I101"/>
  <c r="O95"/>
  <c r="I95"/>
  <c r="I28"/>
  <c r="O90"/>
  <c r="I90"/>
  <c r="O86"/>
  <c r="I86"/>
  <c r="O82"/>
  <c r="I82"/>
  <c r="O78"/>
  <c r="I78"/>
  <c r="O72"/>
  <c r="I72"/>
  <c r="O68"/>
  <c r="I68"/>
  <c r="O64"/>
  <c r="I64"/>
  <c r="O58"/>
  <c r="I58"/>
  <c r="O54"/>
  <c r="I54"/>
  <c r="O50"/>
  <c r="I50"/>
  <c r="O46"/>
  <c r="I46"/>
  <c r="O37"/>
  <c r="I37"/>
  <c r="O33"/>
  <c r="I33"/>
  <c r="O29"/>
  <c r="I29"/>
  <c r="I8"/>
  <c r="O24"/>
  <c r="I24"/>
  <c r="O20"/>
  <c r="I20"/>
  <c r="O16"/>
  <c r="I16"/>
  <c r="O9"/>
  <c r="I9"/>
  <c i="3" r="I3"/>
  <c r="I8"/>
  <c r="O9"/>
  <c r="I9"/>
  <c i="2" r="I3"/>
  <c r="I8"/>
  <c r="O43"/>
  <c r="I43"/>
  <c r="O39"/>
  <c r="I39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<sst xmlns="http://schemas.openxmlformats.org/spreadsheetml/2006/main">
  <si>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</si>
  <si>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</si>
  <si>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</si>
  <si>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2021_0139 - Měšice_Byšice..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</si>
  <si>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</si>
  <si>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</si>
  <si>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</si>
  <si>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</si>
  <si>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</si>
  <si>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</si>
  <si>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</si>
  <si>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</si>
  <si>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</si>
  <si>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</si>
  <si>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Příprava staveniště</t>
  </si>
  <si>
    <t>SO 101</t>
  </si>
  <si>
    <t>km 0,045 – 0,85332</t>
  </si>
  <si>
    <t>SO 102.1</t>
  </si>
  <si>
    <t>Intravilán obce Měšice</t>
  </si>
  <si>
    <t>SO 102.2</t>
  </si>
  <si>
    <t>km 1,327 - 1,629</t>
  </si>
  <si>
    <t>SO 103</t>
  </si>
  <si>
    <t>km 2,11386 – 3,27764</t>
  </si>
  <si>
    <t>SO 104</t>
  </si>
  <si>
    <t>Intravilán obce Mratín</t>
  </si>
  <si>
    <t>SO 105.1</t>
  </si>
  <si>
    <t>km 4,870 - 6,370</t>
  </si>
  <si>
    <t>SO 124</t>
  </si>
  <si>
    <t>Chodník Mratín</t>
  </si>
  <si>
    <t>SO 180</t>
  </si>
  <si>
    <t>DIO</t>
  </si>
  <si>
    <t>SO 180.1</t>
  </si>
  <si>
    <t xml:space="preserve"> Oprava objízdné trasy III/2449 Polerady</t>
  </si>
  <si>
    <t>SO 191.1.1</t>
  </si>
  <si>
    <t>DOPRAVNÍ ZNAČENÍ</t>
  </si>
  <si>
    <t>SO 191.1.3</t>
  </si>
  <si>
    <t>SO 191.1.4</t>
  </si>
  <si>
    <t>SO 191.2</t>
  </si>
  <si>
    <t>SO 192.1.21</t>
  </si>
  <si>
    <t>SO 192.1.22</t>
  </si>
  <si>
    <t>SO 192.1.51</t>
  </si>
  <si>
    <t>SO 301.1</t>
  </si>
  <si>
    <t>Stoka „A“ 1. část</t>
  </si>
  <si>
    <t>SO 302</t>
  </si>
  <si>
    <t>Stoka „B“</t>
  </si>
  <si>
    <t>SO 303</t>
  </si>
  <si>
    <t>Stoka „C“</t>
  </si>
  <si>
    <t>SO 304</t>
  </si>
  <si>
    <t>Stoka „D“</t>
  </si>
  <si>
    <t>SO 310</t>
  </si>
  <si>
    <t>Stoka „A“</t>
  </si>
  <si>
    <t>SO 801.3</t>
  </si>
  <si>
    <t>Vegetační úpravy km 2,097-3,261</t>
  </si>
  <si>
    <t>SO 802.4</t>
  </si>
  <si>
    <t>Vegetační úpravy km 3,261 – 4,848</t>
  </si>
  <si>
    <t>SO 802.51</t>
  </si>
  <si>
    <t>Vegetační úpravy km 4,870-6,370</t>
  </si>
  <si>
    <t>Soupis prací objektu</t>
  </si>
  <si>
    <t>S</t>
  </si>
  <si>
    <t>Stavba:</t>
  </si>
  <si>
    <t>2021_0139</t>
  </si>
  <si>
    <t>Měšice_Byšice..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</si>
  <si>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</si>
  <si>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</si>
  <si>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</si>
  <si>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</si>
  <si>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</si>
  <si>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</si>
  <si>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</si>
  <si>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</si>
  <si>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</si>
  <si>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</si>
  <si>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</si>
  <si>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</si>
  <si>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</si>
  <si>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</si>
  <si>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</si>
  <si>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</si>
  <si>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</si>
  <si>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</si>
  <si>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</si>
  <si>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</si>
  <si>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</si>
  <si>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provedení dle požadavku správců jednotilivých sítí</t>
  </si>
  <si>
    <t>VV</t>
  </si>
  <si>
    <t xml:space="preserve"> 1 = 1,000 [A]</t>
  </si>
  <si>
    <t>TS</t>
  </si>
  <si>
    <t>zahrnuje veškeré náklady spojené s objednatelem požadovanými zařízeními</t>
  </si>
  <si>
    <t>02911</t>
  </si>
  <si>
    <t>OSTATNÍ POŽADAVKY - GEODETICKÉ ZAMĚŘENÍ</t>
  </si>
  <si>
    <t>HM</t>
  </si>
  <si>
    <t>geodetická činnost stavebních prací</t>
  </si>
  <si>
    <t xml:space="preserve"> 47,74 = 47,740 [A]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</si>
  <si>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</si>
  <si>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</si>
  <si>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</si>
  <si>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</si>
  <si>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</si>
  <si>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podmínky zpracování dle uzavřené SOD</t>
  </si>
  <si>
    <t>02945</t>
  </si>
  <si>
    <t>OSTAT POŽADAVKY - GEOMETRICKÝ PLÁN</t>
  </si>
  <si>
    <t>vypracování oddělovacího geometrického plánu po dokončení stavby pro vypořádání majetkoprávních vztahů se sousedními vlastníky
(včetně oprav objízdných tras)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</si>
  <si>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</si>
  <si>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</si>
  <si>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</si>
  <si>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 xml:space="preserve">Pasportizace stávajících/ objízdných  komunikací před zahájením  prací a po jejich dokončení
/fotografická dokumentace budov nebo objektů dotčených dopravou v souvislosti s prováděním díla/
případně videozáznam (videozáznam s minimálním požadavkem rozlišení 1920/1080 a min. počtem snímků 25/sec)
- je to pasport komunikace i okolních objektů</t>
  </si>
  <si>
    <t>02991</t>
  </si>
  <si>
    <t>OSTATNÍ POŽADAVKY - INFORMAČNÍ TABULE</t>
  </si>
  <si>
    <t>KUS</t>
  </si>
  <si>
    <t xml:space="preserve">Omluvná a informační tabule dle podmínek IROP   bude odsouhlasena se Správcem stavby (vzhled, obsah a umístění,  
Po dokončení stavby zajistí zhotovitel odstranění těchto tabulí).
Vztahuje se i na podobjekt SO 180.1</t>
  </si>
  <si>
    <t xml:space="preserve"> Omluvná a nformační tabule dle podmínek IROP    2 = 2,000 [B]</t>
  </si>
  <si>
    <t xml:space="preserve"> pamětní tabule dle podmínek IROP 1 = 1,000 [A]</t>
  </si>
  <si>
    <t xml:space="preserve"> Celkem: B+A = 3,000 [C]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</si>
  <si>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</si>
  <si>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</si>
  <si>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</si>
  <si>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</si>
  <si>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</si>
  <si>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</si>
  <si>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 xml:space="preserve">!!!   PRELIMINÁŘ - PEVNÁ CENA 3 000 000,- Kč   !!!
Náklady na opravu poškozených komunikací na objízdných trasách a komunikacích dotčených stavbou
Čerpání v rozsahu a  s výslovným souhlasem TDS a investora 
Položka včetně DIO na opravu objízdných tras</t>
  </si>
  <si>
    <t>zahrnuje objednatelem povolené náklady na požadovaná zařízení zhotovitele ve zde uvedené předpokládané ceně PRELIMINÁŘ</t>
  </si>
  <si>
    <t>1</t>
  </si>
  <si>
    <t>Zemní práce</t>
  </si>
  <si>
    <t>11231</t>
  </si>
  <si>
    <t>ŠTĚPKOVÁNÍ PAŘEZŮ D DO 0,5M</t>
  </si>
  <si>
    <t>je vyžadováno štěpkování
povinný odkup štěpky na základě smlouvy</t>
  </si>
  <si>
    <t xml:space="preserve"> do 0,3 m 17 + do 0,5 m 10 = 27,000 [A]</t>
  </si>
  <si>
    <t xml:space="preserve">Průměr pařezu je uvažován dle stromu ve výšce 1,3m nad terénem, u stávajícího pařezu se stanoví jako změřený průměr vynásobený  koeficientem 1/1,38.
Zahrnuje potřebný stroj a odvoz vyzískaného materiálu dle pokynů zadávací dokumentace,
položka je určena pro zpracování hmoty z odstraněných pařezů, které nebyly frézované.</t>
  </si>
  <si>
    <t>014101</t>
  </si>
  <si>
    <t>POPLATKY ZA SKLÁDKU</t>
  </si>
  <si>
    <t>M3</t>
  </si>
  <si>
    <t>zemina 2,0 t/m3</t>
  </si>
  <si>
    <t xml:space="preserve"> 12373.5   180,705 = 180,705 [A]</t>
  </si>
  <si>
    <t xml:space="preserve"> 12931   1350,3*0,205 = 276,812 [B]</t>
  </si>
  <si>
    <t>12373.1 192,37 = 192,370 [D]</t>
  </si>
  <si>
    <t>Celkové množství = 649,887</t>
  </si>
  <si>
    <t>zahrnuje veškeré poplatky provozovateli skládky související s uložením odpadu na skládce.</t>
  </si>
  <si>
    <t>2</t>
  </si>
  <si>
    <t xml:space="preserve">suť z podkladních vrstev asfaltových vozovek  1,9  t/m3</t>
  </si>
  <si>
    <t xml:space="preserve"> 11333   241,397 = 241,397 [A]</t>
  </si>
  <si>
    <t>3</t>
  </si>
  <si>
    <t>suť z asfaltových vrstev vozovek 2,3 t/m3</t>
  </si>
  <si>
    <t xml:space="preserve"> 11372.1   606,886 = 606,886 [A]</t>
  </si>
  <si>
    <t>014211</t>
  </si>
  <si>
    <t>POPLATKY ZA ZEMNÍK - ORNICE</t>
  </si>
  <si>
    <t xml:space="preserve"> 271 = 271,000 [A]</t>
  </si>
  <si>
    <t>zahrnuje veškeré poplatky majiteli zemníku související s nákupem zeminy (nikoliv s otvírkou zemníku)</t>
  </si>
  <si>
    <t>11130</t>
  </si>
  <si>
    <t>SEJMUTÍ DRNU</t>
  </si>
  <si>
    <t>M2</t>
  </si>
  <si>
    <t>(plochy planimetrovány ze situace)</t>
  </si>
  <si>
    <t xml:space="preserve"> 1806,8 = 1806,800 [A]</t>
  </si>
  <si>
    <t xml:space="preserve">včetně vodorovné dopravy  a uložení na skládku</t>
  </si>
  <si>
    <t>11333</t>
  </si>
  <si>
    <t>ODSTRANĚNÍ PODKLADU ZPEVNĚNÝCH PLOCH S ASFALT POJIVEM</t>
  </si>
  <si>
    <t>bouráíní podkladních vrstev 
skládkovné 014101.2</t>
  </si>
  <si>
    <t xml:space="preserve"> plnná konstrukce vozovky tl. min. 310 mm   778,7*0,31 = 241,397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</si>
  <si>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</si>
  <si>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</si>
  <si>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</si>
  <si>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plochy planimetrovány ze situace, tloušťky dle diagnostiky, ZAS -T4
skládkovné 014101.3</t>
  </si>
  <si>
    <t xml:space="preserve"> tl. 70 mm   5163,2*0,07 = 361,424 [A]</t>
  </si>
  <si>
    <t xml:space="preserve"> oprava podkladní vrstvy tl. 40 mm   1096,10*0,04 = 43,844 [B]</t>
  </si>
  <si>
    <t xml:space="preserve"> lokální sanace tl. 90 mm (neúnosná místa)   876,9*0,09 = 78,921 [C]</t>
  </si>
  <si>
    <t xml:space="preserve"> lokální sanace tl. min. 60 mm 876,9*0,06 = 52,614 [D]</t>
  </si>
  <si>
    <t xml:space="preserve"> plná konstrukce vozovky tl. max 90 mm   778,7*0,09 = 70,083 [E]</t>
  </si>
  <si>
    <t xml:space="preserve"> Celkem: A+B+C+D+E = 606,886 [F]</t>
  </si>
  <si>
    <t>113763</t>
  </si>
  <si>
    <t>FRÉZOVÁNÍ DRÁŽKY PRŮŘEZU DO 300MM2 V ASFALTOVÉ VOZOVCE</t>
  </si>
  <si>
    <t>M</t>
  </si>
  <si>
    <t xml:space="preserve">příčná spára napojovací š 12mm  x hl  25mm
odměřeno ze situace</t>
  </si>
  <si>
    <t xml:space="preserve"> 39,1 = 39,100 [A]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</si>
  <si>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</si>
  <si>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</si>
  <si>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</si>
  <si>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dopravy na místo uložení
podle bilance zemin
skládkovné 014101.1</t>
  </si>
  <si>
    <t xml:space="preserve"> 192,37 = 192,370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</si>
  <si>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</si>
  <si>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5</t>
  </si>
  <si>
    <t>včetně dopravy na místo uložení
skládkovné 014101.1</t>
  </si>
  <si>
    <t xml:space="preserve"> seříznutí krajnic tl. 150 mm   1204,7*0,15 = 180,705 [A]</t>
  </si>
  <si>
    <t>12573</t>
  </si>
  <si>
    <t>VYKOPÁVKY ZE ZEMNÍKŮ A SKLÁDEK TŘ. I</t>
  </si>
  <si>
    <t>včetně dopravy na místo uložení</t>
  </si>
  <si>
    <t xml:space="preserve"> ornice 271 = 271,000 [A]</t>
  </si>
  <si>
    <t xml:space="preserve"> 17110   189,51 = 189,510 [B]</t>
  </si>
  <si>
    <t xml:space="preserve"> Celkem: A+B = 460,510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</si>
  <si>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</si>
  <si>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</si>
  <si>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</si>
  <si>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skládkovné 014101,1</t>
  </si>
  <si>
    <t xml:space="preserve"> 1350,3 = 1350,300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</si>
  <si>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</si>
  <si>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</si>
  <si>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</si>
  <si>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 xml:space="preserve">míra zhutnění podle TZ  a výkresové části
podle bilance zemin
Dosyp nenamrzavým materiálem (zpětné využití vybouraného materiálu k podkladních vrstev)</t>
  </si>
  <si>
    <t xml:space="preserve"> 189,51 = 189,510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</si>
  <si>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</si>
  <si>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</si>
  <si>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</si>
  <si>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 12373.1   192,37 = 192,370 [A]</t>
  </si>
  <si>
    <t xml:space="preserve"> 12373.5   180,705 = 180,705 [B]</t>
  </si>
  <si>
    <t xml:space="preserve"> Celkem: A+B = 373,075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</si>
  <si>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</si>
  <si>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</si>
  <si>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</si>
  <si>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tl. 150 mm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</si>
  <si>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</si>
  <si>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</si>
  <si>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</si>
  <si>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 xml:space="preserve"> 271/0,15 = 1806,667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</si>
  <si>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</si>
  <si>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</si>
  <si>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</si>
  <si>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</si>
  <si>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</si>
  <si>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</si>
  <si>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</si>
  <si>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Komunikace</t>
  </si>
  <si>
    <t>56330</t>
  </si>
  <si>
    <t>VOZOVKOVÉ VRSTVY ZE ŠTĚRKODRTI</t>
  </si>
  <si>
    <t xml:space="preserve">Štěrkodrť ŠDa  0/32</t>
  </si>
  <si>
    <t xml:space="preserve"> konstrukce 3   Doplněné podkladní vrstvy min. 100mm  968,5*0,1 = 96,850 [A]</t>
  </si>
  <si>
    <t xml:space="preserve"> konstrukce 4tl. 200 mm   859,9*0,2+   tl. 150 mm   903,3*0,15 = 307,475 [B]</t>
  </si>
  <si>
    <t xml:space="preserve"> Celkem: A+B = 404,325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</si>
  <si>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</si>
  <si>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</si>
  <si>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</si>
  <si>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Nezpevněná krajnice tl. 0.15 m, R-mat</t>
  </si>
  <si>
    <t xml:space="preserve"> 1204,7 = 1204,700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</si>
  <si>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</si>
  <si>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</si>
  <si>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</si>
  <si>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Infiltrační postřik asfaltovou emulzí PI-C 0,40 kg/m2</t>
  </si>
  <si>
    <t xml:space="preserve"> konstrukce 3   921,7 = 921,700 [A]</t>
  </si>
  <si>
    <t xml:space="preserve"> konstrukce 4   818,6 = 818,600 [B]</t>
  </si>
  <si>
    <t xml:space="preserve"> Celkem: A+B = 1740,300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</si>
  <si>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</si>
  <si>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</si>
  <si>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</si>
  <si>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 xml:space="preserve">Spojovací postřik  s asfaltovou emulzí PS-C 0.40 kg/m2</t>
  </si>
  <si>
    <t xml:space="preserve"> konstrukce 1   2472,4 = 2472,400 [A]</t>
  </si>
  <si>
    <t xml:space="preserve"> konstrukce 2   1123,8+1152,2 = 2276,000 [B]</t>
  </si>
  <si>
    <t xml:space="preserve"> Celkem: A+B = 4748,400 [C]</t>
  </si>
  <si>
    <t>572214</t>
  </si>
  <si>
    <t>SPOJOVACÍ POSTŘIK Z MODIFIK EMULZE DO 0,5KG/M2</t>
  </si>
  <si>
    <t xml:space="preserve">Spojovací postřik  s polymerem modifik. kationaktivní asfaltovou emulzí PS-CP 0.35 kg/m2</t>
  </si>
  <si>
    <t xml:space="preserve"> konstrukce 1  pod obrusnou vrstvu  2411,5 = 2411,500 [A]</t>
  </si>
  <si>
    <t xml:space="preserve"> konstrukce 2pod obrusnou vrstvu  1096,10 = 1096,100 [B]</t>
  </si>
  <si>
    <t xml:space="preserve"> konstrukce 3pod obrusnou vrstvu   876,9 + ložná vrstva 899 = 1775,900 [C]</t>
  </si>
  <si>
    <t xml:space="preserve"> konstrukce 4 pod obrusnou vrstvu   778,7+ložná vrstva  798,4 = 1577,100 [D]</t>
  </si>
  <si>
    <t xml:space="preserve"> Celkem: A+B+C+D = 6860,600 [E]</t>
  </si>
  <si>
    <t>574B44</t>
  </si>
  <si>
    <t>ASFALTOVÝ BETON PRO OBRUSNÉ VRSTVY MODIFIK ACO 11+, 11S TL. 50MM</t>
  </si>
  <si>
    <t xml:space="preserve">ACO 11+   PMB 45/80-55</t>
  </si>
  <si>
    <t xml:space="preserve"> konstrukce 1   2411,5 = 2411,500 [A]</t>
  </si>
  <si>
    <t xml:space="preserve"> konstrukce 2   1096,10 = 1096,100 [B]</t>
  </si>
  <si>
    <t xml:space="preserve"> konstrukce 3     876,9 = 876,900 [C]</t>
  </si>
  <si>
    <t xml:space="preserve"> konstrukce 4     778,7 = 778,700 [D]</t>
  </si>
  <si>
    <t xml:space="preserve"> Celkem: A+B+C+D = 5163,200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</si>
  <si>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</si>
  <si>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574D46</t>
  </si>
  <si>
    <t>ASFALTOVÝ BETON PRO LOŽNÍ VRSTVY MODIFIK ACL 16+, 16S TL. 50MM</t>
  </si>
  <si>
    <t xml:space="preserve"> ACL 16+   PMB 25/55-60</t>
  </si>
  <si>
    <t xml:space="preserve"> konstrukce 3   899 = 899,000 [A]</t>
  </si>
  <si>
    <t xml:space="preserve"> konstrukce 4   798,4 = 798,400 [B]</t>
  </si>
  <si>
    <t xml:space="preserve"> Celkem: A+B = 1697,400 [C]</t>
  </si>
  <si>
    <t>574E46</t>
  </si>
  <si>
    <t>ASFALTOVÝ BETON PRO PODKLADNÍ VRSTVY ACP 16+, 16S TL. 50MM</t>
  </si>
  <si>
    <t>Asfaltový beton pro podkladní vrstvy ACP 16S 50/70</t>
  </si>
  <si>
    <t xml:space="preserve"> konstrukce 2   1152,2 = 1152,200 [A]</t>
  </si>
  <si>
    <t>574E88</t>
  </si>
  <si>
    <t>ASFALTOVÝ BETON PRO PODKLADNÍ VRSTVY ACP 22+, 22S TL. 90MM</t>
  </si>
  <si>
    <t xml:space="preserve"> ACP 22 S 50/70</t>
  </si>
  <si>
    <t>574E98</t>
  </si>
  <si>
    <t>ASFALTOVÝ BETON PRO PODKLADNÍ VRSTVY ACP 22+, 22S TL. 100MM</t>
  </si>
  <si>
    <t xml:space="preserve">Asfaltový beton pro podkladní vrstvy ACP 22 S   50/70</t>
  </si>
  <si>
    <t xml:space="preserve"> konstrukce 21123,8 = 1123,800 [B]</t>
  </si>
  <si>
    <t xml:space="preserve"> Celkem: A+B = 3596,200 [C]</t>
  </si>
  <si>
    <t>577A1</t>
  </si>
  <si>
    <t>VÝSPRAVA TRHLIN ASFALTOVOU ZÁLIVKOU</t>
  </si>
  <si>
    <t>Oprava trhlin dle TP 115</t>
  </si>
  <si>
    <t xml:space="preserve"> 808,2 = 808,200 [A]</t>
  </si>
  <si>
    <t>- vyfrézování drážky šířky do 20mm hloubky do 40mm
- vyčištění
- nátěr
- výplň předepsanou zálivkovou hmotou</t>
  </si>
  <si>
    <t>9</t>
  </si>
  <si>
    <t>Ostatní konstrukce a práce</t>
  </si>
  <si>
    <t>931313</t>
  </si>
  <si>
    <t>TĚSNĚNÍ DILATAČ SPAR ASF ZÁLIVKOU PRŮŘ DO 300MM2</t>
  </si>
  <si>
    <t xml:space="preserve">zálivka za horka typ N2  s posypem (příčná spára napojovací)
délka odměřena ze situace</t>
  </si>
  <si>
    <t>položka zahrnuje dodávku a osazení předepsaného materiálu, očištění ploch spáry před úpravou, očištění okolí spáry po úpravě
nezahrnuje těsnící profil</t>
  </si>
  <si>
    <t xml:space="preserve"> 12373,5   23,616 = 23,616 [A]</t>
  </si>
  <si>
    <t xml:space="preserve"> 12931   307,56*0,25 = 76,890 [B]</t>
  </si>
  <si>
    <t>12373.1 18,93 = 18,930 [C]</t>
  </si>
  <si>
    <t>Celkové množství = 119,436</t>
  </si>
  <si>
    <t xml:space="preserve"> 11333   91,35 = 91,350 [A]</t>
  </si>
  <si>
    <t xml:space="preserve">suť železobetonových konstrukcí  2,5 t/m3</t>
  </si>
  <si>
    <t xml:space="preserve"> 742Z11   3,14*7,0*0,2*0,2*4 = 3,517 [A]</t>
  </si>
  <si>
    <t xml:space="preserve"> 30,6 = 30,600 [A]</t>
  </si>
  <si>
    <t xml:space="preserve"> 204,01 = 204,010 [A]</t>
  </si>
  <si>
    <t xml:space="preserve"> lokální sanace tl. max. 350 mm   261*0,35 = 91,350 [A]</t>
  </si>
  <si>
    <t>plochy planimetrovány ze situace, tloušťky dle diagnostiky, ZAS -T1
povinný odkup vyfrézovaného materiálu ze strany zhotovitele na základě smlouvy</t>
  </si>
  <si>
    <t xml:space="preserve"> Celoplošné frézování tl. 120 mm  1183,69*0,12 = 142,043 [A]</t>
  </si>
  <si>
    <t xml:space="preserve"> oprava podkladní vrstvy tl. 40 mm   326,25*0,04 = 13,050 [B]</t>
  </si>
  <si>
    <t xml:space="preserve"> lokální sanace tl. 50 mm   261*0,05 = 13,050 [C]</t>
  </si>
  <si>
    <t xml:space="preserve"> frézování sjezdů - tl. 100 mm   53,25*0,1 = 5,325 [D]</t>
  </si>
  <si>
    <t xml:space="preserve"> Celkem: A+B+C+D = 173,468 [E]</t>
  </si>
  <si>
    <t xml:space="preserve">profrézování drážky  š. 12 mm, hl. min. 25 mm
a zálivka za horka s posypem 
povinný odkup vyfrézovaného materiálu ze strany zhotovitele na základě smlouvy</t>
  </si>
  <si>
    <t xml:space="preserve"> 16,08+11,27+9,87+6,87+5,83+2,47 = 52,390 [A]</t>
  </si>
  <si>
    <t xml:space="preserve"> 18,93 = 18,930 [A]</t>
  </si>
  <si>
    <t xml:space="preserve"> Seříznutí krajnic tl. 150 mm   157,44*0,15 = 23,616 [A]</t>
  </si>
  <si>
    <t xml:space="preserve"> ornice 18230 30,6 = 30,600 [A]</t>
  </si>
  <si>
    <t xml:space="preserve"> 17110   18,93 = 18,930 [B]</t>
  </si>
  <si>
    <t xml:space="preserve"> Celkem: A+B = 49,530 [C]</t>
  </si>
  <si>
    <t xml:space="preserve"> 307,56 = 307,560 [A]</t>
  </si>
  <si>
    <t xml:space="preserve"> 12373.1   18,93 = 18,930 [A]</t>
  </si>
  <si>
    <t xml:space="preserve"> 12373.5    23,616 = 23,616 [B]</t>
  </si>
  <si>
    <t xml:space="preserve"> 12931     307,56*0,25 = 76,890 [C]</t>
  </si>
  <si>
    <t xml:space="preserve"> Celkem: A+B+C = 119,436 [D]</t>
  </si>
  <si>
    <t xml:space="preserve"> 204,01*0,15 = 30,602 [A]</t>
  </si>
  <si>
    <t xml:space="preserve"> "lokální sanace  předpoklad 20% plochy"</t>
  </si>
  <si>
    <t xml:space="preserve"> tl. 200 mm  261*0,2+   tl. 150 mm  261*0,15 = 91,350 [A]</t>
  </si>
  <si>
    <t xml:space="preserve"> 157,44 = 157,440 [A]</t>
  </si>
  <si>
    <t xml:space="preserve"> lokální sanace 261 = 261,000 [A]</t>
  </si>
  <si>
    <t xml:space="preserve"> podkladní vrstva 1183,69*1,05*1,05 = 1305,018 [A]</t>
  </si>
  <si>
    <t xml:space="preserve"> Lokální oprava podkladní vrstvy   326,25 = 326,250 [B]</t>
  </si>
  <si>
    <t xml:space="preserve"> KONSTRUKCE   obrusná vrstva 1183,69+ ložná vrstva  1183,69*1,05 = 2426,565 [A]</t>
  </si>
  <si>
    <t xml:space="preserve"> NAPOJENÍ           obrusná vrstva 53,25+ ložná vrstva  53,25 = 106,500 [B]</t>
  </si>
  <si>
    <t xml:space="preserve"> Celkem: A+B = 2533,064 [C]</t>
  </si>
  <si>
    <t>574B34</t>
  </si>
  <si>
    <t>ASFALTOVÝ BETON PRO OBRUSNÉ VRSTVY MODIFIK ACO 11+, 11S TL. 40MM</t>
  </si>
  <si>
    <t xml:space="preserve"> konstrukce   1183,69 = 1183,690 [A]</t>
  </si>
  <si>
    <t xml:space="preserve"> napojení       53,25 = 53,250 [B]</t>
  </si>
  <si>
    <t xml:space="preserve"> Celkem: A+B = 1236,940 [C]</t>
  </si>
  <si>
    <t>574D56</t>
  </si>
  <si>
    <t>ASFALTOVÝ BETON PRO LOŽNÍ VRSTVY MODIFIK ACL 16+, 16S TL. 60MM</t>
  </si>
  <si>
    <t xml:space="preserve"> konstrukce  1183,69*1,05 = 1242,875 [A]</t>
  </si>
  <si>
    <t xml:space="preserve"> napojení   53,25 = 53,250 [B]</t>
  </si>
  <si>
    <t xml:space="preserve"> Celkem: A+B = 1296,125 [C]</t>
  </si>
  <si>
    <t>574E06</t>
  </si>
  <si>
    <t>ASFALTOVÝ BETON PRO PODKLADNÍ VRSTVY ACP 16+, 16S</t>
  </si>
  <si>
    <t>Asfaltový beton pro podkladní vrstvy ACP 16 S 50/70 tl. 40 mm</t>
  </si>
  <si>
    <t xml:space="preserve"> předpoklad 25% plochy, tl. 40 mm     1305,02*0,25*0,04 = 13,050 [A]</t>
  </si>
  <si>
    <t>574E07</t>
  </si>
  <si>
    <t>ASFALTOVÝ BETON PRO PODKLADNÍ VRSTVY ACP 22+, 22S</t>
  </si>
  <si>
    <t xml:space="preserve">Asfaltový beton pro podkladní vrstvy ACP 22 S 50/70  tl. 50 mm</t>
  </si>
  <si>
    <t xml:space="preserve"> lokální sanace  předpoklad 20% plochy   tl. 50 mm    1305,02*0,2*0,05 = 13,050 [A]</t>
  </si>
  <si>
    <t xml:space="preserve"> 1183,69*1,05*1,05 = 1305,018 [A]</t>
  </si>
  <si>
    <t xml:space="preserve"> 180 = 180,000 [A]</t>
  </si>
  <si>
    <t>7</t>
  </si>
  <si>
    <t>Přidružená stavební výroba</t>
  </si>
  <si>
    <t>742Z11</t>
  </si>
  <si>
    <t>DEMONTÁŽ SLOUPU/STOŽÁRU NN VČETNĚ VEŠKERÉ VÝSTROJE</t>
  </si>
  <si>
    <t>odstranění stávajících nepoužívaných sloupů elektrického vedení
ocenit včetně dopravy na skládku nebo na deponii správce
skládkovné 014101.5</t>
  </si>
  <si>
    <t xml:space="preserve"> 4 = 4,000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</si>
  <si>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</si>
  <si>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931323</t>
  </si>
  <si>
    <t>TĚSNĚNÍ DILATAČ SPAR ASF ZÁLIVKOU MODIFIK PRŮŘ DO 300MM2</t>
  </si>
  <si>
    <t>zálivka za horka s posypem</t>
  </si>
  <si>
    <t xml:space="preserve"> 12373.1  10,59 = 10,590 [A]</t>
  </si>
  <si>
    <t xml:space="preserve"> 12373.5  10,493 = 10,493 [B]</t>
  </si>
  <si>
    <t xml:space="preserve"> Celkem: A+B = 21,083 [C]</t>
  </si>
  <si>
    <t xml:space="preserve"> 11333 63,669 = 63,669 [A]</t>
  </si>
  <si>
    <t>suť železobeton 2,5 t/m3</t>
  </si>
  <si>
    <t xml:space="preserve"> 742Z11   3,14*0,2*0,2*7*1 = 0,879 [A]</t>
  </si>
  <si>
    <t xml:space="preserve"> 84,4 = 84,400 [A]</t>
  </si>
  <si>
    <t xml:space="preserve"> "bouráíní podkladních vrstev - lokální sanace tl. max. 350 mm"</t>
  </si>
  <si>
    <t xml:space="preserve"> předpoklad 20% plochy 909,56*0,2*0,35 = 63,669 [A]</t>
  </si>
  <si>
    <t>plochy planimetrovány ze situace, tloušťky dle diagnostiky
povinný odkup vyfrézovaného materiálu ze strany zhotovitele na základě smlouvy</t>
  </si>
  <si>
    <t xml:space="preserve"> Celoplošné frézování tl. 140 mm, ZAS-T1  825*0,14 = 115,500 [A]</t>
  </si>
  <si>
    <t xml:space="preserve"> "frézování - oprava podkladní vrstvy tl. 40 mm"</t>
  </si>
  <si>
    <t xml:space="preserve"> předpokald25% plochy  909,56*0,25*0,04 = 9,096 [B]</t>
  </si>
  <si>
    <t xml:space="preserve"> "frézování - lokální sanace tl. 50 mm  "</t>
  </si>
  <si>
    <t xml:space="preserve"> předpoklad 20% plochy  909,56*0,2*0,05 = 9,096 [C]</t>
  </si>
  <si>
    <t xml:space="preserve"> Celkem: A+B+C = 133,692 [D]</t>
  </si>
  <si>
    <t xml:space="preserve"> 41,64+29,05+6,6+17+9+7,8 = 111,090 [A]</t>
  </si>
  <si>
    <t xml:space="preserve"> 10,59 = 10,590 [A]</t>
  </si>
  <si>
    <t xml:space="preserve"> Seříznutí krajnic tl. 150 mm 69,95*0,15 = 10,493 [A]</t>
  </si>
  <si>
    <t xml:space="preserve"> 17110  10,59 = 10,590 [A]</t>
  </si>
  <si>
    <t xml:space="preserve"> 18220  12,66 = 12,660 [B]</t>
  </si>
  <si>
    <t xml:space="preserve"> Celkem: A+B = 23,250 [C]</t>
  </si>
  <si>
    <t xml:space="preserve"> 27,9+6,62+8,56+15,88+80,56 = 139,520 [A]</t>
  </si>
  <si>
    <t>18220</t>
  </si>
  <si>
    <t>ROZPROSTŘENÍ ORNICE VE SVAHU</t>
  </si>
  <si>
    <t xml:space="preserve">
tl. 150 mm</t>
  </si>
  <si>
    <t xml:space="preserve"> 12,66 = 12,660 [A]</t>
  </si>
  <si>
    <t>položka zahrnuje:
nutné přemístění ornice z dočasných skládek vzdálených do 50m
rozprostření ornice v předepsané tloušťce ve svahu přes 1:5</t>
  </si>
  <si>
    <t xml:space="preserve"> 12,66/0,15 = 84,400 [A]</t>
  </si>
  <si>
    <t xml:space="preserve">Štěrkodrť ŠDA  0/32</t>
  </si>
  <si>
    <t xml:space="preserve"> LOKÁLNÍ SANACE TL. 200 MM  181,91*0,2 = 36,382 [A]</t>
  </si>
  <si>
    <t xml:space="preserve"> Lokální sanace tl. 150 mm  181,91*0,15 = 27,287 [B]</t>
  </si>
  <si>
    <t xml:space="preserve"> "(předpoklad 20% plochy)"</t>
  </si>
  <si>
    <t xml:space="preserve"> Celkem: A+B = 63,669 [C]</t>
  </si>
  <si>
    <t xml:space="preserve"> 69,95 = 69,950 [A]</t>
  </si>
  <si>
    <t xml:space="preserve">Spojovací postřik  s polymerem modifik. kationaktivní asfaltovou emulzí PS-C 0.40 kg/m2</t>
  </si>
  <si>
    <t xml:space="preserve"> podkladní vrstvy 866,25*1,05 = 909,563 [A]</t>
  </si>
  <si>
    <t xml:space="preserve"> Lokální oprava podkladní vrstvy  227,39 = 227,390 [B]</t>
  </si>
  <si>
    <t xml:space="preserve"> Celkem: A+B = 1136,953 [C]</t>
  </si>
  <si>
    <t xml:space="preserve"> obrusná vrstva  825 = 825,000 [A]</t>
  </si>
  <si>
    <t xml:space="preserve"> ložná vrstva  825*1,05 = 866,250 [B]</t>
  </si>
  <si>
    <t xml:space="preserve"> Celkem: A+B = 1691,250 [C]</t>
  </si>
  <si>
    <t xml:space="preserve"> 825 = 825,000 [A]</t>
  </si>
  <si>
    <t xml:space="preserve"> 825*1,05 = 866,250 [A]</t>
  </si>
  <si>
    <t>Asfaltový beton pro podkladní vrstvy ACP 16 S 50/70 tl. 40 mm
předpoklad 25% plochy</t>
  </si>
  <si>
    <t xml:space="preserve"> Lokální oprava podkladní vrstvy  tl. 40 mm  909,56*0,25*0,04 = 9,096 [A]</t>
  </si>
  <si>
    <t>Lokální sanace
"Asfaltový beton pro podkladní vrstvy ACP 22 S tl. 50 mm
předpoklad 20% plochy"</t>
  </si>
  <si>
    <t xml:space="preserve"> 909,56*0,2*0,05 = 9,096 [A]</t>
  </si>
  <si>
    <t>Asfaltový beton pro podkladní vrstvy ACP 16S 50/70 
předpoklad 15% plochy, čerpáno se souhlasem TDI</t>
  </si>
  <si>
    <t xml:space="preserve"> 866,25*1,05 = 909,563 [A]</t>
  </si>
  <si>
    <t xml:space="preserve"> (6,5+6,5)*122/10 = 158,600 [A]</t>
  </si>
  <si>
    <t xml:space="preserve"> 12373.1   139,91 = 139,910 [A]</t>
  </si>
  <si>
    <t xml:space="preserve"> 12373.5   260,57 = 260,570 [B]</t>
  </si>
  <si>
    <t xml:space="preserve"> Celkem: A+B = 400,480 [C]</t>
  </si>
  <si>
    <t xml:space="preserve"> 991,273 = 991,273 [A]</t>
  </si>
  <si>
    <t xml:space="preserve"> 174,45 = 174,450 [A]</t>
  </si>
  <si>
    <t xml:space="preserve"> 1160,93 = 1160,930 [A]</t>
  </si>
  <si>
    <t xml:space="preserve"> bourání podkladních vrstev - lokální sanace tl. max. 350 mm   1570,61*0,35 = 549,714 [A]</t>
  </si>
  <si>
    <t xml:space="preserve"> bourání podkladních vrstev - sanace u krajnic tl. 200 mm   1484,23*0,2 = 296,846 [B]</t>
  </si>
  <si>
    <t xml:space="preserve"> bourání podkladních vrstev - sanace u krajnic tl. 150 mm    964,75*0,15 = 144,713 [C]</t>
  </si>
  <si>
    <t xml:space="preserve"> Celkem: A+B+C = 991,272 [D]</t>
  </si>
  <si>
    <t xml:space="preserve"> Celoplošné frézování tl. 100 mm   7122,97*0,1 = 712,297 [A]</t>
  </si>
  <si>
    <t xml:space="preserve"> frézování - oprava podkladní vrstvy tl. 40 mm   1963,27*0,04 = 78,531 [B]</t>
  </si>
  <si>
    <t xml:space="preserve"> frézování - lokální sanace tl. 50 - 77 mm   1570,61*(0,05+0,077)/2 = 99,734 [C]</t>
  </si>
  <si>
    <t xml:space="preserve"> frézování - sanace u krajnic tl. 50 - 77 mm   1649,15*(0,05+0,077)/2 = 104,721 [D]</t>
  </si>
  <si>
    <t xml:space="preserve"> Celkem: A+B+C+D = 995,283 [E]</t>
  </si>
  <si>
    <t>povinný odkup vyfrézovaného materiálu ze strany zhotovitele na základě smlouvy</t>
  </si>
  <si>
    <t xml:space="preserve"> 13,0 = 13,000 [A]</t>
  </si>
  <si>
    <t xml:space="preserve"> 139,91 = 139,910 [A]</t>
  </si>
  <si>
    <t xml:space="preserve"> Seříznutí krajnic tl. 150 mm   1737,13*0,15 = 260,570 [A]</t>
  </si>
  <si>
    <t xml:space="preserve"> ornice 1163*0,15 = 174,450 [A]</t>
  </si>
  <si>
    <t xml:space="preserve"> 17310   384,48 = 384,480 [B]</t>
  </si>
  <si>
    <t xml:space="preserve"> Celkem: A+B = 558,930 [C]</t>
  </si>
  <si>
    <t xml:space="preserve"> 1400 = 1400,000 [A]</t>
  </si>
  <si>
    <t>17310</t>
  </si>
  <si>
    <t>ZEMNÍ KRAJNICE A DOSYPÁVKY SE ZHUTNĚNÍM</t>
  </si>
  <si>
    <t xml:space="preserve"> 384,48 = 384,480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</si>
  <si>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</si>
  <si>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 1163*0,15 = 174,450 [A]</t>
  </si>
  <si>
    <t xml:space="preserve"> 1163 = 1163,000 [A]</t>
  </si>
  <si>
    <t xml:space="preserve"> Sanace u krajnice tl. 200 mm 1649,15*0,9*0,2+   tl. 150 mm   1649,15*0,9*0,15 = 519,482 [A]</t>
  </si>
  <si>
    <t xml:space="preserve"> Lokální sanacetl. 200 mm 7853,07*0,2*0,2+           tl.150 mm   7853,07*0,2*0,15 = 549,715 [B]</t>
  </si>
  <si>
    <t xml:space="preserve"> Celkem: A+B = 1069,197 [C]</t>
  </si>
  <si>
    <t>56333</t>
  </si>
  <si>
    <t>VOZOVKOVÉ VRSTVY ZE ŠTĚRKODRTI TL. DO 150MM</t>
  </si>
  <si>
    <t>ŠDa 0/32</t>
  </si>
  <si>
    <t xml:space="preserve"> Vyrovnání sjezdu tl. 0,15m  41 = 41,000 [A]</t>
  </si>
  <si>
    <t xml:space="preserve"> 1737,13 = 1737,130 [A]</t>
  </si>
  <si>
    <t xml:space="preserve"> podkladní vrstva   7853,07 = 7853,070 [A]</t>
  </si>
  <si>
    <t xml:space="preserve"> Lokální oprava podkladní vrstvy  předpoklad 25% plochy  7853,07*0,25 = 1963,268 [B]</t>
  </si>
  <si>
    <t xml:space="preserve"> obrusná vrstva 7122,97  +  ložná vrstva 7479,12 = 14602,090 [A]</t>
  </si>
  <si>
    <t xml:space="preserve">ACO 11+  PMB 45/80-55</t>
  </si>
  <si>
    <t xml:space="preserve"> 7122,97 = 7122,970 [A]</t>
  </si>
  <si>
    <t xml:space="preserve"> 7479,12 = 7479,120 [A]</t>
  </si>
  <si>
    <t xml:space="preserve"> 7853,07 = 7853,070 [A]</t>
  </si>
  <si>
    <t>ACP 22 S 50/70</t>
  </si>
  <si>
    <t xml:space="preserve"> Lokální oprava podkladní vrstvy  předpoklad 25% plochy  7853,07*0,25 = 1963,268 [A]</t>
  </si>
  <si>
    <t xml:space="preserve"> Sanace u krajnicepředpoklad 21% plochy   7853,07*0,21 = 1649,145 [B]</t>
  </si>
  <si>
    <t xml:space="preserve"> Lokální sanace předpoklad 20% plochy   7853,07*0,2 = 1570,614 [C]</t>
  </si>
  <si>
    <t xml:space="preserve"> Celkem: A+B+C = 5183,026 [D]</t>
  </si>
  <si>
    <t xml:space="preserve"> 1450 = 1450,000 [A]</t>
  </si>
  <si>
    <t xml:space="preserve"> 12373.5   272,1 = 272,100 [A]</t>
  </si>
  <si>
    <t xml:space="preserve"> 12931       925*0,25 = 231,250 [B]</t>
  </si>
  <si>
    <t xml:space="preserve"> 13273      81,92-50,65 = 31,270 [C]</t>
  </si>
  <si>
    <t xml:space="preserve"> Celkem: A+B+C = 534,620 [D]</t>
  </si>
  <si>
    <t xml:space="preserve"> 4450,108, = 4450,108 [A]</t>
  </si>
  <si>
    <t>4</t>
  </si>
  <si>
    <t>suť z betonových konstrukcí 2,3 t/m3</t>
  </si>
  <si>
    <t xml:space="preserve"> 11352   968*0,15*0,25*1,5 (lože obruby) = 54,450 [A]</t>
  </si>
  <si>
    <t xml:space="preserve"> 96687   18*0,45 = 8,100 [B]</t>
  </si>
  <si>
    <t xml:space="preserve"> Celkem: A+B = 62,550 [C]</t>
  </si>
  <si>
    <t xml:space="preserve"> 5564*0,15 = 834,600 [A]</t>
  </si>
  <si>
    <t xml:space="preserve"> 3843 = 3843,000 [A]</t>
  </si>
  <si>
    <t xml:space="preserve"> tl. 454 mm 9802*0,454 = 4450,108 [A]</t>
  </si>
  <si>
    <t>11352</t>
  </si>
  <si>
    <t>ODSTRANĚNÍ CHODNÍKOVÝCH A SILNIČNÍCH OBRUBNÍKŮ BETONOVÝCH</t>
  </si>
  <si>
    <t>včetně dopravy na skládku
skládkovné 014101.4</t>
  </si>
  <si>
    <t xml:space="preserve"> 968 = 968,000 [A]</t>
  </si>
  <si>
    <t>plochy planimetrovány ze situace, tloušťky dle diagnostiky, ZAS-T1
povinný odkup vyfrézovaného materiálu ze strany zhotovitele na základě smlouvy</t>
  </si>
  <si>
    <t xml:space="preserve"> celoplošné frézování tl. 116 mm   9802*0,116 = 1137,032 [B]</t>
  </si>
  <si>
    <t xml:space="preserve"> oprava podkladní vrstvy tl. 100 mm  2833*0,1 = 283,300 [A]</t>
  </si>
  <si>
    <t xml:space="preserve"> Celkem: B+A = 1420,332 [C]</t>
  </si>
  <si>
    <t xml:space="preserve"> 329,4 = 329,400 [A]</t>
  </si>
  <si>
    <t xml:space="preserve"> Seříznutí krajnic tl. 150 mm   1814*0,15 = 272,100 [A]</t>
  </si>
  <si>
    <t>zemina dle ČSN 736133 rpo zásyp rýh UV
včetně dopravy na místo uložení</t>
  </si>
  <si>
    <t xml:space="preserve"> 50,65 = 50,650 [A]</t>
  </si>
  <si>
    <t xml:space="preserve"> 41+884 = 925,000 [A]</t>
  </si>
  <si>
    <t>13273</t>
  </si>
  <si>
    <t>HLOUBENÍ RÝH ŠÍŘ DO 2M PAŽ I NEPAŽ TŘ. I</t>
  </si>
  <si>
    <t>přípojky UV
skládkovné 014101.1</t>
  </si>
  <si>
    <t xml:space="preserve"> 64*0,8*1,6 = 81,920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</si>
  <si>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</si>
  <si>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</si>
  <si>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</si>
  <si>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>přípojky UV</t>
  </si>
  <si>
    <t xml:space="preserve"> 81,92-23,59-7,68 = 50,650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</si>
  <si>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</si>
  <si>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</si>
  <si>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</si>
  <si>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 přípojky UV</t>
  </si>
  <si>
    <t xml:space="preserve"> (0,8*0,5-3,14*0,1*0,1)*64 = 23,590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</si>
  <si>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</si>
  <si>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</si>
  <si>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</si>
  <si>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 xml:space="preserve"> 8946 = 8946,000 [A]</t>
  </si>
  <si>
    <t>položka zahrnuje úpravu pláně včetně vyrovnání výškových rozdílů. Míru zhutnění určuje projekt.</t>
  </si>
  <si>
    <t xml:space="preserve"> 5564 = 5564,000 [A]</t>
  </si>
  <si>
    <t>Základy</t>
  </si>
  <si>
    <t>21263</t>
  </si>
  <si>
    <t>TRATIVODY KOMPLET Z TRUB Z PLAST HMOT DN DO 150MM</t>
  </si>
  <si>
    <t xml:space="preserve"> 1967 = 1967,000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</si>
  <si>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</si>
  <si>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</si>
  <si>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45157</t>
  </si>
  <si>
    <t>PODKLADNÍ A VÝPLŇOVÉ VRSTVY Z KAMENIVA TĚŽENÉHO</t>
  </si>
  <si>
    <t>ŠP tl. 150 mm přípojky UV</t>
  </si>
  <si>
    <t xml:space="preserve"> 0,8*0,15*64 = 7,680 [A]</t>
  </si>
  <si>
    <t>položka zahrnuje dodávku předepsaného kameniva, mimostaveništní a vnitrostaveništní dopravu a jeho uložení
není-li v zadávací dokumentaci uvedeno jinak, jedná se o nakupovaný materiál</t>
  </si>
  <si>
    <t>56314</t>
  </si>
  <si>
    <t>VOZOVKOVÉ VRSTVY Z MECHANICKY ZPEVNĚNÉHO KAMENIVA TL. DO 200MM</t>
  </si>
  <si>
    <t xml:space="preserve">MZK  0/32</t>
  </si>
  <si>
    <t xml:space="preserve"> Horní podkladní vrstva  tl. 170 mm  10388 = 10388,000 [A]</t>
  </si>
  <si>
    <t xml:space="preserve">ŠDB  0/32</t>
  </si>
  <si>
    <t xml:space="preserve"> "nezpevněné sjezdy"</t>
  </si>
  <si>
    <t xml:space="preserve"> tl. 250 mm    228,9*0,25 = 57,225 [A]</t>
  </si>
  <si>
    <t xml:space="preserve"> "chodník dlažba"</t>
  </si>
  <si>
    <t xml:space="preserve"> tl. 150 mm    94*0,15 = 14,100 [B]</t>
  </si>
  <si>
    <t xml:space="preserve"> "sjezdy dlažba"</t>
  </si>
  <si>
    <t xml:space="preserve"> tl. 200 mm 365*0,2 = 73,000 [C]</t>
  </si>
  <si>
    <t xml:space="preserve"> Celkem: A+B+C = 144,325 [D]</t>
  </si>
  <si>
    <t xml:space="preserve">Štěrkodrť ŠDa  0/45</t>
  </si>
  <si>
    <t xml:space="preserve"> spodní podkladní vrstva  tl. 250 mm  (9802+1582)*0,25 = 2846,000 [A]</t>
  </si>
  <si>
    <t>56362</t>
  </si>
  <si>
    <t>VOZOVKOVÉ VRSTVY Z RECYKLOVANÉHO MATERIÁLU TL DO 100MM</t>
  </si>
  <si>
    <t xml:space="preserve">R mat  0/22</t>
  </si>
  <si>
    <t xml:space="preserve"> nezpevněné sjezdy   218 = 218,000 [A]</t>
  </si>
  <si>
    <t xml:space="preserve"> 1270 = 1270,000 [A]</t>
  </si>
  <si>
    <t xml:space="preserve"> Konstrukce 1 10388 podkladní vrstva  = 10388,000 [A]</t>
  </si>
  <si>
    <t xml:space="preserve">Spojovací postřik  s polymerem modifik. kationaktivní asfaltovou emulzí PS-CP 0.35 kg/m2 (0,40 kg/m2)</t>
  </si>
  <si>
    <t xml:space="preserve"> Konstrukce 1   9802 obrusná  vrstva  + 9863 ložná vrstva  = 19665,000 [A]</t>
  </si>
  <si>
    <t xml:space="preserve"> Konstrukce 2   2833  obrusná  vrstva+2894  ložná vrstva = 5727,000 [B]</t>
  </si>
  <si>
    <t xml:space="preserve"> Celkem: A+B = 25392,000 [C]</t>
  </si>
  <si>
    <t xml:space="preserve"> Konstrukce 1   9802 = 9802,000 [A]</t>
  </si>
  <si>
    <t xml:space="preserve"> Konstrukce 2   2833 = 2833,000 [B]</t>
  </si>
  <si>
    <t xml:space="preserve"> Celkem: A+B = 12635,000 [C]</t>
  </si>
  <si>
    <t xml:space="preserve"> Konstrukce 1   9863 = 9863,000 [A]</t>
  </si>
  <si>
    <t xml:space="preserve"> Konstrukce 2   2894 = 2894,000 [B]</t>
  </si>
  <si>
    <t xml:space="preserve"> Celkem: A+B = 12757,000 [C]</t>
  </si>
  <si>
    <t xml:space="preserve"> Konstrukce 1   9900 = 9900,000 [A]</t>
  </si>
  <si>
    <t>582611</t>
  </si>
  <si>
    <t>KRYTY Z BETON DLAŽDIC SE ZÁMKEM ŠEDÝCH TL 60MM DO LOŽE Z KAM</t>
  </si>
  <si>
    <t xml:space="preserve">chodník dlažba DL
ložní vrstva L 30 mm  frakce kameniva 2/5</t>
  </si>
  <si>
    <t xml:space="preserve"> 94 = 94,000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</si>
  <si>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</si>
  <si>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</si>
  <si>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</si>
  <si>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dlažba sjezdu 
lože tl. 40 mm  frakce kameniva 2/5</t>
  </si>
  <si>
    <t xml:space="preserve"> 365 = 365,000 [A]</t>
  </si>
  <si>
    <t>8</t>
  </si>
  <si>
    <t>Potrubí</t>
  </si>
  <si>
    <t>87434</t>
  </si>
  <si>
    <t>POTRUBÍ Z TRUB PLASTOVÝCH ODPADNÍCH DN DO 200MM</t>
  </si>
  <si>
    <t xml:space="preserve"> 64 = 64,000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</si>
  <si>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</si>
  <si>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</si>
  <si>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</si>
  <si>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 xml:space="preserve"> 19 = 19,000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</si>
  <si>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</si>
  <si>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917224</t>
  </si>
  <si>
    <t>SILNIČNÍ A CHODNÍKOVÉ OBRUBY Z BETONOVÝCH OBRUBNÍKŮ ŠÍŘ 150MM</t>
  </si>
  <si>
    <t xml:space="preserve">obruby 250/150    C 35/45 XF4    do lože    C 20/25XF3</t>
  </si>
  <si>
    <t>Položka zahrnuje:
dodání a pokládku betonových obrubníků o rozměrech předepsaných zadávací dokumentací
betonové lože i boční betonovou opěrku.</t>
  </si>
  <si>
    <t>96687</t>
  </si>
  <si>
    <t>VYBOURÁNÍ ULIČNÍCH VPUSTÍ KOMPLETNÍCH</t>
  </si>
  <si>
    <t xml:space="preserve"> 18 = 18,000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</si>
  <si>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</si>
  <si>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12373.5  137,246 = 137,246 [A]</t>
  </si>
  <si>
    <t xml:space="preserve"> 12373.1  1458,82 = 1458,820 [B]</t>
  </si>
  <si>
    <t xml:space="preserve"> 13273       48,126 = 48,126 [C]</t>
  </si>
  <si>
    <t xml:space="preserve"> Celkem: A+B+C = 1644,192 [D]</t>
  </si>
  <si>
    <t xml:space="preserve">suť z asfaltových vrstev vozovek 2,3  t/m3</t>
  </si>
  <si>
    <t xml:space="preserve"> 11372.2  192,707 = 192,707 [A]</t>
  </si>
  <si>
    <t xml:space="preserve">suť z betonových konstrukcí   2,3 t/m3</t>
  </si>
  <si>
    <t xml:space="preserve"> 966358   14,6*0,3 m3/bm = 4,380 [A]</t>
  </si>
  <si>
    <t xml:space="preserve"> 3216 = 3216,000 [A]</t>
  </si>
  <si>
    <t>plochy planimetrovány ze situace, tloušťky dle diagnostiky
ZAS T1 a ZAS T2 bude využit na stavbě jako druhotný materiál 
povinný odkup přebytku vyfrézovaného materiálu ze strany zhotovitele na základě smlouvy</t>
  </si>
  <si>
    <t xml:space="preserve"> "Celoplošné frézování tl. 50 mm ZAS-T1"</t>
  </si>
  <si>
    <t xml:space="preserve"> 9635,33*0,05 = 481,767 [A]</t>
  </si>
  <si>
    <t>skládkovné 014101.3</t>
  </si>
  <si>
    <t xml:space="preserve"> Celoplošné frézování tl. 20 mm ZAS-T3 9635,33*0,02 = 192,707 [A]</t>
  </si>
  <si>
    <t>včetně dopravy na místo uložení
podle výpočtu kubatury 
skládkovné 014101.1</t>
  </si>
  <si>
    <t xml:space="preserve"> 1458,82 = 1458,820 [A]</t>
  </si>
  <si>
    <t xml:space="preserve"> Seříznutí krajnic tl. 100 mm   (51,8+120+97,26+18,4+34+269+560+22+200)*0,1 = 137,246 [A]</t>
  </si>
  <si>
    <t xml:space="preserve"> 17110   193 = 193,000 [B]</t>
  </si>
  <si>
    <t xml:space="preserve"> 17310   210,61 = 210,610 [C]</t>
  </si>
  <si>
    <t xml:space="preserve"> 18220  482,4 = 482,400 [A]</t>
  </si>
  <si>
    <t xml:space="preserve"> Celkem: B+C+A = 886,010 [D]</t>
  </si>
  <si>
    <t>skládkovné 014101.1</t>
  </si>
  <si>
    <t xml:space="preserve"> Propustek  km 0,350 00   0,88*1,5*1,8+11,5*0,5 = 8,126 [A]</t>
  </si>
  <si>
    <t xml:space="preserve"> Propustek  km 0,060 00   40 = 40,000 [D]</t>
  </si>
  <si>
    <t xml:space="preserve"> Celkem: A+D = 48,126 [E]</t>
  </si>
  <si>
    <t xml:space="preserve">násyp ze sypanin vhodných do násypu dle ČSN 73 6133
míra zhutnění podle TZ  a výkresové části</t>
  </si>
  <si>
    <t xml:space="preserve"> 193 = 193,000 [A]</t>
  </si>
  <si>
    <t xml:space="preserve"> 13273          48,126 = 48,126 [E]</t>
  </si>
  <si>
    <t xml:space="preserve"> Celkem: A+B+E = 1644,192 [F]</t>
  </si>
  <si>
    <t>zhuteněná dosypávka nenamrzavým materiálem</t>
  </si>
  <si>
    <t xml:space="preserve"> 210,61 = 210,610 [A]</t>
  </si>
  <si>
    <t xml:space="preserve">obsyp  šterkopískem</t>
  </si>
  <si>
    <t xml:space="preserve"> Propustek  km 0,060 00   7,5 = 7,500 [A]</t>
  </si>
  <si>
    <t>podle výpočtu výkazu výměr
tl. 150 mm</t>
  </si>
  <si>
    <t xml:space="preserve"> 3216*0,15 = 482,400 [A]</t>
  </si>
  <si>
    <t xml:space="preserve"> 2520 = 2520,000 [A]</t>
  </si>
  <si>
    <t>45131A</t>
  </si>
  <si>
    <t>PODKLADNÍ A VÝPLŇOVÉ VRSTVY Z PROSTÉHO BETONU C20/25</t>
  </si>
  <si>
    <t>C 20/25nXF3</t>
  </si>
  <si>
    <t xml:space="preserve"> "Propustek  km 0,350 00   "</t>
  </si>
  <si>
    <t xml:space="preserve"> 0,3*0,15*10,5 = 0,473 [A]</t>
  </si>
  <si>
    <t xml:space="preserve"> čelo 4,0*0,15 = 0,600 [B]</t>
  </si>
  <si>
    <t xml:space="preserve"> "propustek km 0,060"</t>
  </si>
  <si>
    <t xml:space="preserve"> 22*0,15 = 3,300 [C]</t>
  </si>
  <si>
    <t xml:space="preserve"> Celkem: A+B+C = 4,373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</si>
  <si>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</si>
  <si>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</si>
  <si>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</si>
  <si>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 xml:space="preserve">ŠDA  0/32</t>
  </si>
  <si>
    <t xml:space="preserve"> Propustek  km 0,350 00  0,35*0,1*10,5 = 0,368 [A]</t>
  </si>
  <si>
    <t xml:space="preserve"> Propustek  km 0,060 00  tl. 200 mm  18*0,2 = 3,600 [B]</t>
  </si>
  <si>
    <t xml:space="preserve"> Celkem: A+B = 3,968 [C]</t>
  </si>
  <si>
    <t>461114</t>
  </si>
  <si>
    <t>PATKY Z DÍLCŮ BETON DO C25/30</t>
  </si>
  <si>
    <t>C 25/30 XF3</t>
  </si>
  <si>
    <t xml:space="preserve"> betonový práh dl. 1,0m   0,4*0,8*1,2*2ks = 0,768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</si>
  <si>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</si>
  <si>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465512</t>
  </si>
  <si>
    <t>DLAŽBY Z LOMOVÉHO KAMENE NA MC</t>
  </si>
  <si>
    <t xml:space="preserve">oblozeni cela propustku tl. 150 mm kamenem  do betonu C20/25nXF3, Vyspárování MC25-XF4</t>
  </si>
  <si>
    <t xml:space="preserve"> Propustek  km 0,035 00 4,0*0,15 = 0,600 [A]</t>
  </si>
  <si>
    <t xml:space="preserve"> Propustek  km 0,060 00 22*0,15 = 3,300 [D]</t>
  </si>
  <si>
    <t xml:space="preserve"> Celkem: A+D = 3,900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</si>
  <si>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</si>
  <si>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56313</t>
  </si>
  <si>
    <t>VOZOVKOVÉ VRSTVY Z MECHANICKY ZPEVNĚNÉHO KAMENIVA TL. DO 150MM</t>
  </si>
  <si>
    <t xml:space="preserve"> 640,78 = 640,780 [A]</t>
  </si>
  <si>
    <t>ŠDA 0/32</t>
  </si>
  <si>
    <t xml:space="preserve"> tl. 200 mm  640,78*0,2 = 128,156 [A]</t>
  </si>
  <si>
    <t>567544</t>
  </si>
  <si>
    <t>VRST PRO OBNOVU A OPR RECYK ZA STUD CEM A ASF EM TL DO 200MM</t>
  </si>
  <si>
    <t xml:space="preserve">RS  0/45  CA   dle TP 208</t>
  </si>
  <si>
    <t xml:space="preserve"> 9635,33 = 9635,330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</si>
  <si>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</si>
  <si>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 xml:space="preserve"> 1372.460000 = 1372,460 [A]</t>
  </si>
  <si>
    <t>572123</t>
  </si>
  <si>
    <t>INFILTRAČNÍ POSTŘIK Z EMULZE DO 1,0KG/M2</t>
  </si>
  <si>
    <t xml:space="preserve">PI-C 0,4  kg/m2</t>
  </si>
  <si>
    <t>Spojovací postřik asfaltovou emulzí PS-C 0,40 kg/m2
skladba 1 dle VPR</t>
  </si>
  <si>
    <t xml:space="preserve">Spojovací postřik  s polymerem modifik. kationaktivní asfaltovou emulzí PS-CP 0.35 kg/m2
skladba 1 dle VPR</t>
  </si>
  <si>
    <t xml:space="preserve"> obrusná vrstva  9635,33 = 9635,330 [A]</t>
  </si>
  <si>
    <t xml:space="preserve"> ložná vrstva  9635,33 = 9635,330 [B]</t>
  </si>
  <si>
    <t xml:space="preserve"> Celkem: A+B = 19270,660 [C]</t>
  </si>
  <si>
    <t>Spojovací postřik s polymerem modifikovanou kationaktivní emulzí PS-CP 0,35 kg/m2
skladba 4 dle VPR</t>
  </si>
  <si>
    <t xml:space="preserve"> obrusná vrstva  640,78 = 640,780 [A]</t>
  </si>
  <si>
    <t xml:space="preserve"> ložná vrstva  640,78 = 640,780 [B]</t>
  </si>
  <si>
    <t xml:space="preserve"> Celkem: A+B = 1281,560 [C]</t>
  </si>
  <si>
    <t xml:space="preserve"> skladba 1 dle VPR  438+442,13+97,15+105,35+1220,9+1204,9+373,8+373,75+446,75+440,95+750,95+750,7+1495+1495 = 9635,330 [A]</t>
  </si>
  <si>
    <t xml:space="preserve"> skladba 4 dle VPR    291,22+349,56 = 640,780 [B]</t>
  </si>
  <si>
    <t xml:space="preserve"> Celkem: A+B = 10276,110 [C]</t>
  </si>
  <si>
    <t>Asfaltový beton pro podkladní vrstvy ACP 16 S 50/70 tl. 50 mm</t>
  </si>
  <si>
    <t xml:space="preserve"> skladba 1 dle VPR  9635,33 = 9635,330 [A]</t>
  </si>
  <si>
    <t xml:space="preserve"> skladba 4 dle VPR   640,78 = 640,780 [B]</t>
  </si>
  <si>
    <t>574E76</t>
  </si>
  <si>
    <t>ASFALTOVÝ BETON PRO PODKLADNÍ VRSTVY ACP 16+, 16S TL. 80MM</t>
  </si>
  <si>
    <t xml:space="preserve"> ACP 16 S    50/70</t>
  </si>
  <si>
    <t>58222</t>
  </si>
  <si>
    <t>DLÁŽDĚNÉ KRYTY Z DROBNÝCH KOSTEK DO LOŽE Z MC</t>
  </si>
  <si>
    <t>prídlažba z kamenných kocek do betonu C 20/25nXF3, Vyspárování MC25-XF4</t>
  </si>
  <si>
    <t xml:space="preserve"> Úprava krajnice km 0,145 00 - 0,485 00 dle VPR  330*0,75 = 247,500 [A]</t>
  </si>
  <si>
    <t>89721</t>
  </si>
  <si>
    <t>VPUSŤ KANALIZAČNÍ HORSKÁ KOMPLETNÍ MONOLITICKÁ BETONOVÁ</t>
  </si>
  <si>
    <t>horská vpust 880x1500mm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</si>
  <si>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</si>
  <si>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89952A</t>
  </si>
  <si>
    <t>OBETONOVÁNÍ POTRUBÍ Z PROSTÉHO BETONU DO C20/25</t>
  </si>
  <si>
    <t xml:space="preserve"> Propustek  km 0,350 00  (0,7*0,5-3,14*0,15*0,15)*10,5 = 2,933 [A]</t>
  </si>
  <si>
    <t>Silniční obruba 150x250 do betónového lože C20/25n XF3 tl.min 100 mm</t>
  </si>
  <si>
    <t xml:space="preserve"> Úprava krajnice km 0,145 00 - 0,485 00 dle VPR 335 = 335,000 [A]</t>
  </si>
  <si>
    <t>9181A</t>
  </si>
  <si>
    <t>ČELA PROPUSTU Z TRUB DN DO 300MM Z BETONU</t>
  </si>
  <si>
    <t xml:space="preserve"> Propustek  km 0,350 00  1 = 1,000 [A]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</si>
  <si>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</si>
  <si>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918345</t>
  </si>
  <si>
    <t>PROPUSTY Z TRUB DN 300MM</t>
  </si>
  <si>
    <t xml:space="preserve"> Propustek  km 0,350 00   10,5 = 10,500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</si>
  <si>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</si>
  <si>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</si>
  <si>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</si>
  <si>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korugovaná roura PP DN600</t>
  </si>
  <si>
    <t xml:space="preserve"> Propustek  km 0,060 00   14,6 = 14,600 [A]</t>
  </si>
  <si>
    <t>966358</t>
  </si>
  <si>
    <t>BOURÁNÍ PROPUSTŮ Z TRUB DN DO 600MM</t>
  </si>
  <si>
    <t>demolice stávajivího propustku (délka 14,6m, ocel roura DN 600)
skládkovné 014101.4</t>
  </si>
  <si>
    <t xml:space="preserve"> Propustek  km 0,060 00 14,6 = 14,600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</si>
  <si>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</si>
  <si>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 xml:space="preserve"> 12373   5,0 = 5,000 [A]</t>
  </si>
  <si>
    <t>odkop pro chodník
skládkovné 014101</t>
  </si>
  <si>
    <t xml:space="preserve"> 5 = 5,000 [A]</t>
  </si>
  <si>
    <t xml:space="preserve"> pro položku 17110  12 = 12,000 [A]</t>
  </si>
  <si>
    <t>zemina vhodná dle ČSN 736133</t>
  </si>
  <si>
    <t xml:space="preserve"> 12 = 12,000 [A]</t>
  </si>
  <si>
    <t>ŠDB 0/32</t>
  </si>
  <si>
    <t xml:space="preserve"> 69*1,03*0,15 = 10,661 [A]</t>
  </si>
  <si>
    <t xml:space="preserve"> 69 = 69,000 [A]</t>
  </si>
  <si>
    <t>Silniční obruba 150x250 do betonového lože C25/30n XF3 tl.min 100 mm</t>
  </si>
  <si>
    <t xml:space="preserve"> 45 = 45,000 [A]</t>
  </si>
  <si>
    <t>03720</t>
  </si>
  <si>
    <t>POMOC PRÁCE ZAJIŠŤ NEBO ZŘÍZ REGULACI A OCHRANU DOPRAVY</t>
  </si>
  <si>
    <t xml:space="preserve">Kompletní dopravně inženýrské opatření dle schémat vedení dopravy a RDS.včetně zpracování  projektu DIO, projednání a stanovení objízdných tras
Přechodné svislé a vodorovné dopravní značení, dopravní zařízení, jejich dodávka, montáž, demontáž, kontrola údržba, servis, přeznačování 
a manipulace s nimi
Zajištění veškerých rozhodnutí o uzavírkách a stanovení přechodné úpravy provozu na pozemní komunikaci.</t>
  </si>
  <si>
    <t>zahrnuje objednatelem povolené náklady na požadovaná zařízení zhotovitele</t>
  </si>
  <si>
    <t xml:space="preserve">zemina  2,0 t/m3</t>
  </si>
  <si>
    <t xml:space="preserve"> 12922   1315*0,1 = 131,500 [A]</t>
  </si>
  <si>
    <t xml:space="preserve"> 12373   3875,14 = 3875,140 [B]</t>
  </si>
  <si>
    <t xml:space="preserve"> Celkem: A+B = 4006,640 [C]</t>
  </si>
  <si>
    <t xml:space="preserve">suť z podkladních vrstev vozovek   1,9 t/m3</t>
  </si>
  <si>
    <t xml:space="preserve"> 11332   1972,50 = 1972,500 [A]</t>
  </si>
  <si>
    <t>11332</t>
  </si>
  <si>
    <t>ODSTRANĚNÍ PODKLADŮ ZPEVNĚNÝCH PLOCH Z KAMENIVA NESTMELENÉHO</t>
  </si>
  <si>
    <t>včetně dopravy na skládku
skládkovné 014101.2</t>
  </si>
  <si>
    <t xml:space="preserve"> 6575*0,3 = 1972,500 [A]</t>
  </si>
  <si>
    <t xml:space="preserve">ZAS 1 , ZAS 2   odkup ze strany zhotovitele na základfě smlouvy</t>
  </si>
  <si>
    <t xml:space="preserve"> 6575*0,15 = 986,250 [A]</t>
  </si>
  <si>
    <t>výměna zeminy v aktivní zóně tl. 500 mm
skládkovné 014101.1
položka bude čerpána na základě provedených zkoušek a na přímý pokyn TDI</t>
  </si>
  <si>
    <t xml:space="preserve"> 6739,375*1,15*0,5 = 3875,141 [A]</t>
  </si>
  <si>
    <t xml:space="preserve"> 17310   236,7 = 236,700 [A]</t>
  </si>
  <si>
    <t xml:space="preserve"> 18220   473,4 = 473,400 [B]</t>
  </si>
  <si>
    <t xml:space="preserve"> Celkem: A+B = 710,100 [C]</t>
  </si>
  <si>
    <t>12922</t>
  </si>
  <si>
    <t>ČIŠTĚNÍ KRAJNIC OD NÁNOSU TL. DO 100MM</t>
  </si>
  <si>
    <t>stržení nezpevněné krajnice ve sklonu 8%
skládkovné 014101.1</t>
  </si>
  <si>
    <t xml:space="preserve"> 1315*2*0,5 = 1315,000 [A]</t>
  </si>
  <si>
    <t>17131</t>
  </si>
  <si>
    <t>ULOŽENÍ SYPANINY DO NÁSYPŮ V AKTIVNÍ ZÓNĚ SE ZHUT SE ZLEPŠENÍM ZEMINY</t>
  </si>
  <si>
    <t>položka bude čerpána na základě provedených zkoušek a na přímý pokyn TDI</t>
  </si>
  <si>
    <t xml:space="preserve"> 3875,141 = 3875,141 [A]</t>
  </si>
  <si>
    <t xml:space="preserve"> 0,5*2*1,2*0,15*1315 = 236,700 [A]</t>
  </si>
  <si>
    <t xml:space="preserve"> 1315*2*1,2*0,15 = 473,400 [A]</t>
  </si>
  <si>
    <t xml:space="preserve"> 1315*2*1,2 = 3156,000 [A]</t>
  </si>
  <si>
    <t xml:space="preserve"> 1315*2*1,2*4 = 12624,000 [A]</t>
  </si>
  <si>
    <t xml:space="preserve"> 1315*2*1,2*1,5 = 4734,000 [A]</t>
  </si>
  <si>
    <t>ŠDA 0/63</t>
  </si>
  <si>
    <t xml:space="preserve"> tl. 150 mm   6739,375*1,1*0,15 = 1111,997 [A]</t>
  </si>
  <si>
    <t xml:space="preserve"> tl. 150 mm   6739,375*1,15*0,15 = 1162,542 [C]</t>
  </si>
  <si>
    <t xml:space="preserve"> Celkem: A+C = 2274,539 [D]</t>
  </si>
  <si>
    <t xml:space="preserve">PI-C  0,6 kg/m2</t>
  </si>
  <si>
    <t xml:space="preserve"> 1,025*6575 = 6739,375 [A]</t>
  </si>
  <si>
    <t xml:space="preserve">PS-CP  0,3  kg/m2</t>
  </si>
  <si>
    <t xml:space="preserve"> pod obrus   6575 = 6575,000 [A]</t>
  </si>
  <si>
    <t xml:space="preserve"> pod ložní vrstvu   6680,2 = 6680,200 [B]</t>
  </si>
  <si>
    <t xml:space="preserve"> Celkem: A+B = 13255,200 [C]</t>
  </si>
  <si>
    <t>574A34</t>
  </si>
  <si>
    <t>ASFALTOVÝ BETON PRO OBRUSNÉ VRSTVY ACO 11+, 11S TL. 40MM</t>
  </si>
  <si>
    <t xml:space="preserve">ACO 11+  50/70</t>
  </si>
  <si>
    <t xml:space="preserve"> 6575 = 6575,000 [A]</t>
  </si>
  <si>
    <t>574C56</t>
  </si>
  <si>
    <t>ASFALTOVÝ BETON PRO LOŽNÍ VRSTVY ACL 16+, 16S TL. 60MM</t>
  </si>
  <si>
    <t xml:space="preserve">ACL 16+  50/70</t>
  </si>
  <si>
    <t xml:space="preserve"> 1,016*6575 = 6680,200 [A]</t>
  </si>
  <si>
    <t xml:space="preserve">ACP 16+  50/70</t>
  </si>
  <si>
    <t>915111</t>
  </si>
  <si>
    <t>VODOROVNÉ DOPRAVNÍ ZNAČENÍ BARVOU HLADKÉ - DODÁVKA A POKLÁDKA</t>
  </si>
  <si>
    <t xml:space="preserve"> V4 0,125  1315*2*0,125 = 328,750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</si>
  <si>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</si>
  <si>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</si>
  <si>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</si>
  <si>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91228</t>
  </si>
  <si>
    <t>SMĚROVÉ SLOUPKY Z PLAST HMOT VČETNĚ ODRAZNÉHO PÁSKU</t>
  </si>
  <si>
    <t>Z 11 c/d
( červené)</t>
  </si>
  <si>
    <t xml:space="preserve"> 2 = 2,000 [A]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</si>
  <si>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</si>
  <si>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</si>
  <si>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</si>
  <si>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</si>
  <si>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</si>
  <si>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</si>
  <si>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 xml:space="preserve"> 1+4  = 5,000 [A]</t>
  </si>
  <si>
    <t>Položka zahrnuje odstranění, demontáž a odklizení materiálu s odvozem na předepsané místo</t>
  </si>
  <si>
    <t>914141</t>
  </si>
  <si>
    <t>DOPRAV ZNAČ ZÁKL VEL OCEL FÓLIE TŘ 3 - DODÁVKA A MONT</t>
  </si>
  <si>
    <t>2x P1, 2xE2b</t>
  </si>
  <si>
    <t>914523</t>
  </si>
  <si>
    <t>DOPRAV ZNAČ VELKOPLOŠ OCEL LAMELY FÓLIE TŘ 2 - DEMONTÁŽ</t>
  </si>
  <si>
    <t xml:space="preserve"> 4,0*3,0 = 12,000 [A]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</si>
  <si>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</si>
  <si>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</si>
  <si>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</si>
  <si>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</si>
  <si>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</si>
  <si>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 xml:space="preserve"> V1a (0,125) dl. (54,1+145,7+138,7+26,4+45,7+58,6+30+84,6)*0,125 = 72,975 [G]</t>
  </si>
  <si>
    <t xml:space="preserve"> V2b (1,5/1,5/0,125)  47 = 47,000 [M]</t>
  </si>
  <si>
    <t xml:space="preserve"> V2b (3,0/1,5/0,125)  112,3 = 112,300 [N]</t>
  </si>
  <si>
    <t xml:space="preserve"> V4 (0,125) dl.(572,9+11+43,9+175,2+802,4+5)*0,125 = 201,300 [O]</t>
  </si>
  <si>
    <t xml:space="preserve"> V18   3,3 = 3,300 [P]</t>
  </si>
  <si>
    <t xml:space="preserve"> V13  6,0 = 6,000 [Q]</t>
  </si>
  <si>
    <t xml:space="preserve"> Celkem: G+M+N+O+P+Q = 442,875 [R]</t>
  </si>
  <si>
    <t xml:space="preserve"> 3 = 3,000 [A]</t>
  </si>
  <si>
    <t xml:space="preserve"> V2a (3,0/6,0/0,125)   (268,16+312)*0,125 = 72,520 [A]</t>
  </si>
  <si>
    <t xml:space="preserve"> V2b (3,0/1,5/0,125)   50*0,125 = 6,250 [B]</t>
  </si>
  <si>
    <t xml:space="preserve"> V3 (3,0/6,0/0,125)   (514)*0,125*2 = 128,500 [C]</t>
  </si>
  <si>
    <t xml:space="preserve"> V4 (0,125)   (444+721+714+6+270+171)*0,125 = 290,750 [D]</t>
  </si>
  <si>
    <t xml:space="preserve"> V18   3,3 = 3,300 [E]</t>
  </si>
  <si>
    <t xml:space="preserve"> V15   4,0 = 4,000 [G]</t>
  </si>
  <si>
    <t xml:space="preserve"> Celkem: A+B+C+D+E+G = 502,020 [H]</t>
  </si>
  <si>
    <t xml:space="preserve"> V1a (0,125)  (1366+112)*0,125 = 184,750 [A]</t>
  </si>
  <si>
    <t xml:space="preserve"> V2b (1,5/1,5/0,25)  (7+11+24+18+15+15+10+18+11+12+18+20+23+17+7+8+26+10+31+7+9+19+17+28+41)*0,5*0,25 = 52,750 [B]</t>
  </si>
  <si>
    <t xml:space="preserve"> V4 (0,125)   1056*2*0,125 = 264,000 [C]</t>
  </si>
  <si>
    <t xml:space="preserve"> V7 0,5   (7+6+12+6+7+7+7+15)*0,5*4 = 134,000 [D]</t>
  </si>
  <si>
    <t xml:space="preserve"> V13   133*0,5+73*0,5= = 103,000 [E]</t>
  </si>
  <si>
    <t xml:space="preserve"> V9a   1,2*2+1,1*3+0,8*1 = 6,500 [F]</t>
  </si>
  <si>
    <t xml:space="preserve"> V 11   2*52*0,125 = 13,000 [G]</t>
  </si>
  <si>
    <t xml:space="preserve"> Celkem: A+B+C+D+E+F+G = 655,000 [H]</t>
  </si>
  <si>
    <t>91552</t>
  </si>
  <si>
    <t>VODOR DOPRAV ZNAČ - PÍSMENA</t>
  </si>
  <si>
    <t xml:space="preserve"> BUS  2*6 = 12,000 [A]</t>
  </si>
  <si>
    <t>položka zahrnuje:
- dodání a pokládku nátěrového materiálu
- předznačení a reflexní úpravu</t>
  </si>
  <si>
    <t>914132</t>
  </si>
  <si>
    <t>DOPRAVNÍ ZNAČKY ZÁKLADNÍ VELIKOSTI OCELOVÉ FÓLIE TŘ 2 - MONTÁŽ S PŘEMÍSTĚNÍM</t>
  </si>
  <si>
    <t xml:space="preserve"> P4   2+1+1+1 = 5,000 [A]</t>
  </si>
  <si>
    <t xml:space="preserve"> P6   2+1 = 3,000 [B]</t>
  </si>
  <si>
    <t xml:space="preserve"> B2   1 = 1,000 [C]</t>
  </si>
  <si>
    <t xml:space="preserve"> IP 10a   1 = 1,000 [D]</t>
  </si>
  <si>
    <t xml:space="preserve"> IZ 8a   2 = 2,000 [E]</t>
  </si>
  <si>
    <t xml:space="preserve"> Celkem: A+B+C+D+E = 12,000 [F]</t>
  </si>
  <si>
    <t>položka zahrnuje:
- dopravu demontované značky z dočasné skládky
- osazení a montáž značky na místě určeném projektem
- nutnou opravu poškozených částí
nezahrnuje dodávku značky</t>
  </si>
  <si>
    <t xml:space="preserve"> V1a (0,125)   (47,05+19,06+25,73+19,69+29,67+1,57*2+3,4)*0,125 = 18,468 [A]</t>
  </si>
  <si>
    <t xml:space="preserve"> V2b (1,5/1,5/0,125)   12*0,125 = 1,500 [B]</t>
  </si>
  <si>
    <t xml:space="preserve"> V2b (3/1,5/0,125)   18*0,125 = 2,250 [C]</t>
  </si>
  <si>
    <t xml:space="preserve"> V4 (0,125)   (179,57+48,56+47,56+51,17+2*0,84+2*2,23)*0,125 = 41,625 [D]</t>
  </si>
  <si>
    <t xml:space="preserve"> V7 (4/0,5)9 = 9,000 [E]</t>
  </si>
  <si>
    <t xml:space="preserve"> Celkem: A+B+C+D+E = 72,843 [F]</t>
  </si>
  <si>
    <t xml:space="preserve"> `V1a (0.125))   (49+35+7)*0,125 = 11,375 [F]</t>
  </si>
  <si>
    <t xml:space="preserve"> `V2b (1,5/1.5/0.125)   (32+20)*0,125/2 = 3,250 [G]</t>
  </si>
  <si>
    <t xml:space="preserve"> V2b (3/1,5/0,125)  27*0,125*2/3 = 2,250 [H]</t>
  </si>
  <si>
    <t xml:space="preserve"> V4 (0,25)  (80+91+7+7)*0,125 = 23,125 [I]</t>
  </si>
  <si>
    <t xml:space="preserve"> V6b (0,5)   (7,3+7,5)*0,5 = 7,400 [J]</t>
  </si>
  <si>
    <t xml:space="preserve"> V7a  4*0,5*6 = 12,000 [K]</t>
  </si>
  <si>
    <t xml:space="preserve"> V18   2,5*0,5*5+2,5*0,25*6 = 10,000 [L]</t>
  </si>
  <si>
    <t xml:space="preserve"> Celkem: F+G+H+I+J+K+L = 69,400 [M]</t>
  </si>
  <si>
    <t>Sloupky Z11a+Z11b</t>
  </si>
  <si>
    <t xml:space="preserve"> 4+24+4+10+14+20+28 = 104,000 [A]</t>
  </si>
  <si>
    <t xml:space="preserve"> 22 = 22,000 [A]</t>
  </si>
  <si>
    <t>B20a, B20b</t>
  </si>
  <si>
    <t>914741</t>
  </si>
  <si>
    <t>STÁLÁ DOPRAV ZAŘÍZ Z3 OCEL S FÓLIÍ TŘ 3 DODÁVKA A MONTÁŽ</t>
  </si>
  <si>
    <t>oboustranné provedení</t>
  </si>
  <si>
    <t xml:space="preserve"> 14 = 14,000 [A]</t>
  </si>
  <si>
    <t xml:space="preserve"> V1a (0,125) dl. 454,5+173   (454,5+173)*0,125 = 78,438 [A]</t>
  </si>
  <si>
    <t xml:space="preserve"> V2b (1,5/1,5/0,125) dl. 4,65+10+21+48   (4,65+10+21+48*0,5)*0,125 = 7,456 [B]</t>
  </si>
  <si>
    <t xml:space="preserve"> V2b (3/1,5/0,125) dl. 235+1100   ((235+1100)*0,125)*2/3 = 111,250 [C]</t>
  </si>
  <si>
    <t xml:space="preserve"> V4 (0,125) dl. 42,75+315+1131+8,6+957,5+479   (42,75+315+1131+8,6+957,5+479)*0,125 = 366,731 [D]</t>
  </si>
  <si>
    <t xml:space="preserve"> Celkem: A+B+C+D = 563,875 [E]</t>
  </si>
  <si>
    <t>zemina 2,0 t/m3
K fakturaci budou doloženy vážní lístky ze skládky a doklad o úhradě poplatku za skládku</t>
  </si>
  <si>
    <t xml:space="preserve"> 13273  233,985- zpětný zásyp 153,775 = 80,210 [A]</t>
  </si>
  <si>
    <t>včetně doprfavy na místo uložení
zem ina vhodná dle ČSN 736133</t>
  </si>
  <si>
    <t xml:space="preserve"> 153,775 = 153,775 [A]</t>
  </si>
  <si>
    <t>včetně dopravy na mezideponii/skládku
skládkovné 014102,1
zemina vhodná dle ČSN 736133 ke zpětnému zásypu</t>
  </si>
  <si>
    <t xml:space="preserve"> STOKA A 1.část  ( (1,21+1,36)*13,6/2+(1,36+1,87)*39,4/2+(1,87+2,46)*40,19/2+(2,46+2,5)*10,51/2)*1,1 = 213,601 [F]</t>
  </si>
  <si>
    <t xml:space="preserve"> přípojky UV 18,2*0,8*1,4 = 20,384 [G]</t>
  </si>
  <si>
    <t xml:space="preserve"> Celkem: F+G = 233,986 [H]</t>
  </si>
  <si>
    <t xml:space="preserve"> 13273  233,985 = 233,985 [A]</t>
  </si>
  <si>
    <t xml:space="preserve"> 233,985-obsyp 67,347-podsyp 12,863 = 153,775 [A]</t>
  </si>
  <si>
    <t xml:space="preserve"> stoka 103,7*(1,1*0,6-3,14*0,15*0,15) = 61,116 [A]</t>
  </si>
  <si>
    <t xml:space="preserve"> přípojky UV 18,2*(0,8*0,45-3,14*0,075*0,075) = 6,231 [B]</t>
  </si>
  <si>
    <t xml:space="preserve"> Celkem: A+B = 67,346 [C]</t>
  </si>
  <si>
    <t>26144R</t>
  </si>
  <si>
    <t>NAVRTÁVKA</t>
  </si>
  <si>
    <t>navrtávky přípojky UV</t>
  </si>
  <si>
    <t xml:space="preserve"> 2*0,15 = 0,300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</si>
  <si>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</si>
  <si>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ŚP 0/4</t>
  </si>
  <si>
    <t xml:space="preserve"> stoka  1,1*103,7*0,1 = 11,407 [A]</t>
  </si>
  <si>
    <t xml:space="preserve"> přípojky UV 18,2*0,8*0,1 = 1,456 [B]</t>
  </si>
  <si>
    <t xml:space="preserve"> Celkem: A+B = 12,863 [C]</t>
  </si>
  <si>
    <t>87433</t>
  </si>
  <si>
    <t>POTRUBÍ Z TRUB PLASTOVÝCH ODPADNÍCH DN DO 150MM</t>
  </si>
  <si>
    <t xml:space="preserve">PŘÍPOJ UV DN 150  SN12</t>
  </si>
  <si>
    <t xml:space="preserve"> 3,1+4,65+2,95+7,5 = 18,200 [A]</t>
  </si>
  <si>
    <t>87445</t>
  </si>
  <si>
    <t>POTRUBÍ Z TRUB PLASTOVÝCH ODPADNÍCH DN DO 300MM</t>
  </si>
  <si>
    <t xml:space="preserve"> DN 300 SN12</t>
  </si>
  <si>
    <t xml:space="preserve"> 103,7 = 103,700 [A]</t>
  </si>
  <si>
    <t>894145</t>
  </si>
  <si>
    <t>ŠACHTY KANALIZAČNÍ Z BETON DÍLCŮ NA POTRUBÍ DN DO 300MM</t>
  </si>
  <si>
    <t>Š0 - Š4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</si>
  <si>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</si>
  <si>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UV1 - UV4</t>
  </si>
  <si>
    <t>899309</t>
  </si>
  <si>
    <t>DOPLŇKY NA POTRUBÍ - VÝSTRAŽNÁ FÓLIE</t>
  </si>
  <si>
    <t xml:space="preserve"> 103,7+18,2 = 121,900 [A]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</si>
  <si>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</si>
  <si>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</si>
  <si>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</si>
  <si>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 xml:space="preserve"> 18,2 = 18,200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</si>
  <si>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</si>
  <si>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</si>
  <si>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</si>
  <si>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89980</t>
  </si>
  <si>
    <t>TELEVIZNÍ PROHLÍDKA POTRUBÍ</t>
  </si>
  <si>
    <t>STOKA A1</t>
  </si>
  <si>
    <t>položka zahrnuje prohlídku potrubí televizní kamerou, záznam prohlídky na nosičích DVD a vyhotovení závěrečného písemného protokolu</t>
  </si>
  <si>
    <t xml:space="preserve"> 217,823-zpětný zásyp 143,866 = 73,957 [A]</t>
  </si>
  <si>
    <t xml:space="preserve"> 143,866 = 143,866 [A]</t>
  </si>
  <si>
    <t xml:space="preserve"> STOKA B   ( (1,69+2,04)*16,61/2+(2,04+1,99)*25,74/2+(1,99+2,07)*30,07/2+(2,07+1,88)*27,41/2)*1,1 = 217,823 [A]</t>
  </si>
  <si>
    <t xml:space="preserve"> 13273  217,823 = 217,823 [A]</t>
  </si>
  <si>
    <t xml:space="preserve"> 217,823-obsyp62,206   --podsyp11,751 = 143,866 [A]</t>
  </si>
  <si>
    <t xml:space="preserve"> 1,1*106,83*(0,6-3,14*0,15*0,15) = 62,206 [A]</t>
  </si>
  <si>
    <t xml:space="preserve"> 1,1*106,83*0,1 = 11,751 [A]</t>
  </si>
  <si>
    <t xml:space="preserve"> 106,83 = 106,830 [A]</t>
  </si>
  <si>
    <t>894858</t>
  </si>
  <si>
    <t>ŠACHTY KANALIZAČNÍ PLASTOVÉ D 600MM</t>
  </si>
  <si>
    <t>Š2 - Š5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</si>
  <si>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</si>
  <si>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STOKA B</t>
  </si>
  <si>
    <t xml:space="preserve"> 35,225-zpětný zásyp 23,51 = 11,715 [A]</t>
  </si>
  <si>
    <t xml:space="preserve"> 23,51 = 23,510 [A]</t>
  </si>
  <si>
    <t xml:space="preserve"> ((1,89+2,0)*15,0/2)*1,1 = 32,093 [A]</t>
  </si>
  <si>
    <t xml:space="preserve"> 2,9*0,8*1,35 = 3,132 [B]</t>
  </si>
  <si>
    <t xml:space="preserve"> Celkem: A+B = 35,225 [C]</t>
  </si>
  <si>
    <t xml:space="preserve"> 35,225 = 35,225 [A]</t>
  </si>
  <si>
    <t xml:space="preserve"> 35,225-obsyp9,833  --podsyp1,882 = 23,510 [A]</t>
  </si>
  <si>
    <t xml:space="preserve"> 15,0*(1,1*0,6-3,14*0,15*0,15) = 8,840 [A]</t>
  </si>
  <si>
    <t xml:space="preserve"> 2,9*(0,8*0,45-3,14*0,075*0,075) = 0,993 [B]</t>
  </si>
  <si>
    <t xml:space="preserve"> Celkem: A+B = 9,833 [C]</t>
  </si>
  <si>
    <t xml:space="preserve"> 0,15 = 0,150 [A]</t>
  </si>
  <si>
    <t xml:space="preserve"> 15*1,1*0,1 = 1,650 [A]</t>
  </si>
  <si>
    <t xml:space="preserve"> 2,9*0,8*0,1 = 0,232 [B]</t>
  </si>
  <si>
    <t xml:space="preserve"> Celkem: A+B = 1,882 [C]</t>
  </si>
  <si>
    <t xml:space="preserve"> 2,9 = 2,900 [A]</t>
  </si>
  <si>
    <t xml:space="preserve"> 15 = 15,000 [A]</t>
  </si>
  <si>
    <t>Š1 - Š2</t>
  </si>
  <si>
    <t xml:space="preserve"> 15+2,9 = 17,900 [A]</t>
  </si>
  <si>
    <t>STOKA C</t>
  </si>
  <si>
    <t xml:space="preserve"> 15+2,9 UV  = 17,900 [A]</t>
  </si>
  <si>
    <t xml:space="preserve"> 13273  33,428-17,567 = 15,861 [A]</t>
  </si>
  <si>
    <t xml:space="preserve"> 17,567 = 17,567 [A]</t>
  </si>
  <si>
    <t xml:space="preserve"> ((1,54+1,1)*21,2/2)*1,1 = 30,782 [A]</t>
  </si>
  <si>
    <t xml:space="preserve"> 2,45*0,8*1,35 = 2,646 [B]</t>
  </si>
  <si>
    <t xml:space="preserve"> Celkem: A+B = 33,428 [C]</t>
  </si>
  <si>
    <t xml:space="preserve"> 33,428 = 33,428 [A]</t>
  </si>
  <si>
    <t xml:space="preserve"> 33,428-13,333-2,528 = 17,567 [A]</t>
  </si>
  <si>
    <t xml:space="preserve"> (1,1*0,6-3,14*0,15*0,15)*21,2 = 12,494 [A]</t>
  </si>
  <si>
    <t xml:space="preserve"> 2,45*(0,8*0,45-3,144*0,075*0,075) = 0,839 [B]</t>
  </si>
  <si>
    <t xml:space="preserve"> Celkem: A+B = 13,333 [C]</t>
  </si>
  <si>
    <t xml:space="preserve"> 21,2*1,1*0,1 = 2,332 [A]</t>
  </si>
  <si>
    <t xml:space="preserve"> 2,45*0,8*0,1 = 0,196 [B]</t>
  </si>
  <si>
    <t xml:space="preserve"> Celkem: A+B = 2,528 [C]</t>
  </si>
  <si>
    <t>PŘÍPOJ UV DN 150</t>
  </si>
  <si>
    <t xml:space="preserve"> 2,45 = 2,450 [A]</t>
  </si>
  <si>
    <t xml:space="preserve"> 21,2 = 21,200 [A]</t>
  </si>
  <si>
    <t xml:space="preserve"> 21,2+2,45 = 23,650 [A]</t>
  </si>
  <si>
    <t>STOKA D</t>
  </si>
  <si>
    <t xml:space="preserve"> 13273  35,336-zpětný zásyp 25,244 = 10,092 [A]</t>
  </si>
  <si>
    <t xml:space="preserve"> 25,244 = 25,244 [A]</t>
  </si>
  <si>
    <t xml:space="preserve"> ((2,65+2,15)*13,0/2+(3,42-2,65)*1,2)*1,1 = 35,336 [A]</t>
  </si>
  <si>
    <t xml:space="preserve"> 35,336 = 35,336 [A]</t>
  </si>
  <si>
    <t xml:space="preserve"> 35,336-obsyp 7,662-podsyp 1,43 = 26,244 [A]</t>
  </si>
  <si>
    <t xml:space="preserve"> (1,1*0,6-3,14*0,15*0,15)*13,0 = 7,662 [A]</t>
  </si>
  <si>
    <t>ŚP 0/8</t>
  </si>
  <si>
    <t xml:space="preserve"> 1,1*13,0*0,1 = 1,430 [A]</t>
  </si>
  <si>
    <t>Š2
včetně dna opatřeného čedičovou výstelkou</t>
  </si>
  <si>
    <t>896145</t>
  </si>
  <si>
    <t>SPADIŠTĚ KANALIZAČ Z BETON DÍLCŮ NA POTRUBÍ DN DO 300MM</t>
  </si>
  <si>
    <t>Š1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</si>
  <si>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</si>
  <si>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STOKA A</t>
  </si>
  <si>
    <t>183312</t>
  </si>
  <si>
    <t>SADOVNICKÉ OBDĚLÁNÍ PŮDY RUČNĚ</t>
  </si>
  <si>
    <t>závlahová mísa</t>
  </si>
  <si>
    <t xml:space="preserve"> 3*1 = 3,000 [A]</t>
  </si>
  <si>
    <t>položka zahrnuje ruční obdělání nejsvrchnější vrstvy půdy původního horizontu nebo nově rozprostřené vrchní vrstvy půdy, dále zahrnuje jemnou modelaci terénu, zejména konečnou úpravu a urovnání rozprostřené vegetační vrstvy na pozemku</t>
  </si>
  <si>
    <t>18351</t>
  </si>
  <si>
    <t>CHEMICKÉ ODPLEVELENÍ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</si>
  <si>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</si>
  <si>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</si>
  <si>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</si>
  <si>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</si>
  <si>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</t>
  </si>
  <si>
    <t>na pozemcích parc. č. 443 nebo 444
v k.ú. Měšice u Prahy.</t>
  </si>
  <si>
    <t xml:space="preserve"> jeřáb obecný (Sorbus aucuparia Fastigiata)3 = 3,000 [A]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</si>
  <si>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</si>
  <si>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 xml:space="preserve"> 8*1 = 8,000 [A]</t>
  </si>
  <si>
    <t xml:space="preserve"> TL. 15 CM  8*1 = 8,000 [A]</t>
  </si>
  <si>
    <t>obec Mratín
pozemky p.č. 45/1 a 45/3
pozemek p.č. 49/1
pozemek p.č. 45/4</t>
  </si>
  <si>
    <t xml:space="preserve"> javor babyka (Acer campestre) – 4 = 4,000 [A]</t>
  </si>
  <si>
    <t xml:space="preserve"> javor mléč (Acer platanoides) – 4 = 4,000 [B]</t>
  </si>
  <si>
    <t xml:space="preserve"> Celkem: A+B = 8,000 [C]</t>
  </si>
  <si>
    <t xml:space="preserve"> 7*1 = 7,000 [A]</t>
  </si>
  <si>
    <t xml:space="preserve"> 7 = 7,000 [A]</t>
  </si>
  <si>
    <t xml:space="preserve"> TL. 15 CM  7 = 7,000 [A]</t>
  </si>
  <si>
    <t>západně od Kostelce nad Labem (pozemek p.č. 1470/1)</t>
  </si>
  <si>
    <t xml:space="preserve"> javor mléč (Acer platanoides) – 3 = 3,000 [B]</t>
  </si>
  <si>
    <t xml:space="preserve"> Celkem: A+B = 7,000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</si>
</sst>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/>
    <border>
      <left style="thin"/>
      <right style="thin"/>
      <top style="thin"/>
      <bottom style="thin"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1" fillId="0" borderId="0" xfId="0" applyFont="1"/>
    <xf numFmtId="0" fontId="2" fillId="2" borderId="0" xfId="1" applyFill="1">
      <alignment horizontal="right" vertical="center" wrapText="1"/>
    </xf>
    <xf numFmtId="0" fontId="3" fillId="2" borderId="0" xfId="2" applyFill="1">
      <alignment horizontal="left" vertical="center" wrapText="1"/>
    </xf>
    <xf numFmtId="0" fontId="5" fillId="2" borderId="0" xfId="5" applyFill="1">
      <alignment horizontal="left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0" fillId="0" borderId="0" xfId="0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cols>
    <col min="1" max="1" width="32.42188" customWidth="1"/>
    <col min="2" max="2" width="32.42188" customWidth="1"/>
    <col min="3" max="3" width="19.42188" customWidth="1"/>
    <col min="4" max="4" width="19.42188" customWidth="1"/>
    <col min="5" max="5" width="19.4218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3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SUM(C10:C35)</f>
        <v>0</v>
      </c>
      <c r="D6" s="3"/>
      <c r="E6" s="3"/>
    </row>
    <row r="7">
      <c r="A7" s="3"/>
      <c r="B7" s="5" t="s">
        <v>5</v>
      </c>
      <c r="C7" s="6">
        <f>SUM(E10:E35)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102.1'!I3</f>
        <v>0</v>
      </c>
      <c r="D13" s="9">
        <f>SUMIFS('SO 102.1'!O:O,'SO 102.1'!A:A,"P")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102.2'!I3</f>
        <v>0</v>
      </c>
      <c r="D14" s="9">
        <f>SUMIFS('SO 102.2'!O:O,'SO 102.2'!A:A,"P")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103'!I3</f>
        <v>0</v>
      </c>
      <c r="D15" s="9">
        <f>SUMIFS('SO 103'!O:O,'SO 103'!A:A,"P")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104'!I3</f>
        <v>0</v>
      </c>
      <c r="D16" s="9">
        <f>SUMIFS('SO 104'!O:O,'SO 104'!A:A,"P")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105.1'!I3</f>
        <v>0</v>
      </c>
      <c r="D17" s="9">
        <f>SUMIFS('SO 105.1'!O:O,'SO 105.1'!A:A,"P")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124'!I3</f>
        <v>0</v>
      </c>
      <c r="D18" s="9">
        <f>SUMIFS('SO 124'!O:O,'SO 124'!A:A,"P")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180'!I3</f>
        <v>0</v>
      </c>
      <c r="D19" s="9">
        <f>SUMIFS('SO 180'!O:O,'SO 180'!A:A,"P")</f>
        <v>0</v>
      </c>
      <c r="E19" s="9">
        <f>C19+D19</f>
        <v>0</v>
      </c>
    </row>
    <row r="20" ht="25.5">
      <c r="A20" s="8" t="s">
        <v>31</v>
      </c>
      <c r="B20" s="8" t="s">
        <v>32</v>
      </c>
      <c r="C20" s="9">
        <f>'SO 180.1'!I3</f>
        <v>0</v>
      </c>
      <c r="D20" s="9">
        <f>SUMIFS('SO 180.1'!O:O,'SO 180.1'!A:A,"P")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191.1.1'!I3</f>
        <v>0</v>
      </c>
      <c r="D21" s="9">
        <f>SUMIFS('SO 191.1.1'!O:O,'SO 191.1.1'!A:A,"P")</f>
        <v>0</v>
      </c>
      <c r="E21" s="9">
        <f>C21+D21</f>
        <v>0</v>
      </c>
    </row>
    <row r="22">
      <c r="A22" s="8" t="s">
        <v>35</v>
      </c>
      <c r="B22" s="8" t="s">
        <v>34</v>
      </c>
      <c r="C22" s="9">
        <f>'SO 191.1.3'!I3</f>
        <v>0</v>
      </c>
      <c r="D22" s="9">
        <f>SUMIFS('SO 191.1.3'!O:O,'SO 191.1.3'!A:A,"P")</f>
        <v>0</v>
      </c>
      <c r="E22" s="9">
        <f>C22+D22</f>
        <v>0</v>
      </c>
    </row>
    <row r="23">
      <c r="A23" s="8" t="s">
        <v>36</v>
      </c>
      <c r="B23" s="8" t="s">
        <v>34</v>
      </c>
      <c r="C23" s="9">
        <f>'SO 191.1.4'!I3</f>
        <v>0</v>
      </c>
      <c r="D23" s="9">
        <f>SUMIFS('SO 191.1.4'!O:O,'SO 191.1.4'!A:A,"P")</f>
        <v>0</v>
      </c>
      <c r="E23" s="9">
        <f>C23+D23</f>
        <v>0</v>
      </c>
    </row>
    <row r="24">
      <c r="A24" s="8" t="s">
        <v>37</v>
      </c>
      <c r="B24" s="8" t="s">
        <v>34</v>
      </c>
      <c r="C24" s="9">
        <f>'SO 191.2'!I3</f>
        <v>0</v>
      </c>
      <c r="D24" s="9">
        <f>SUMIFS('SO 191.2'!O:O,'SO 191.2'!A:A,"P")</f>
        <v>0</v>
      </c>
      <c r="E24" s="9">
        <f>C24+D24</f>
        <v>0</v>
      </c>
    </row>
    <row r="25">
      <c r="A25" s="8" t="s">
        <v>38</v>
      </c>
      <c r="B25" s="8" t="s">
        <v>34</v>
      </c>
      <c r="C25" s="9">
        <f>'SO 192.1.21'!I3</f>
        <v>0</v>
      </c>
      <c r="D25" s="9">
        <f>SUMIFS('SO 192.1.21'!O:O,'SO 192.1.21'!A:A,"P")</f>
        <v>0</v>
      </c>
      <c r="E25" s="9">
        <f>C25+D25</f>
        <v>0</v>
      </c>
    </row>
    <row r="26">
      <c r="A26" s="8" t="s">
        <v>39</v>
      </c>
      <c r="B26" s="8" t="s">
        <v>34</v>
      </c>
      <c r="C26" s="9">
        <f>'SO 192.1.22'!I3</f>
        <v>0</v>
      </c>
      <c r="D26" s="9">
        <f>SUMIFS('SO 192.1.22'!O:O,'SO 192.1.22'!A:A,"P")</f>
        <v>0</v>
      </c>
      <c r="E26" s="9">
        <f>C26+D26</f>
        <v>0</v>
      </c>
    </row>
    <row r="27">
      <c r="A27" s="8" t="s">
        <v>40</v>
      </c>
      <c r="B27" s="8" t="s">
        <v>34</v>
      </c>
      <c r="C27" s="9">
        <f>'SO 192.1.51'!I3</f>
        <v>0</v>
      </c>
      <c r="D27" s="9">
        <f>SUMIFS('SO 192.1.51'!O:O,'SO 192.1.51'!A:A,"P")</f>
        <v>0</v>
      </c>
      <c r="E27" s="9">
        <f>C27+D27</f>
        <v>0</v>
      </c>
    </row>
    <row r="28">
      <c r="A28" s="8" t="s">
        <v>41</v>
      </c>
      <c r="B28" s="8" t="s">
        <v>42</v>
      </c>
      <c r="C28" s="9">
        <f>'SO 301.1'!I3</f>
        <v>0</v>
      </c>
      <c r="D28" s="9">
        <f>SUMIFS('SO 301.1'!O:O,'SO 301.1'!A:A,"P")</f>
        <v>0</v>
      </c>
      <c r="E28" s="9">
        <f>C28+D28</f>
        <v>0</v>
      </c>
    </row>
    <row r="29">
      <c r="A29" s="8" t="s">
        <v>43</v>
      </c>
      <c r="B29" s="8" t="s">
        <v>44</v>
      </c>
      <c r="C29" s="9">
        <f>'SO 302'!I3</f>
        <v>0</v>
      </c>
      <c r="D29" s="9">
        <f>SUMIFS('SO 302'!O:O,'SO 302'!A:A,"P")</f>
        <v>0</v>
      </c>
      <c r="E29" s="9">
        <f>C29+D29</f>
        <v>0</v>
      </c>
    </row>
    <row r="30">
      <c r="A30" s="8" t="s">
        <v>45</v>
      </c>
      <c r="B30" s="8" t="s">
        <v>46</v>
      </c>
      <c r="C30" s="9">
        <f>'SO 303'!I3</f>
        <v>0</v>
      </c>
      <c r="D30" s="9">
        <f>SUMIFS('SO 303'!O:O,'SO 303'!A:A,"P")</f>
        <v>0</v>
      </c>
      <c r="E30" s="9">
        <f>C30+D30</f>
        <v>0</v>
      </c>
    </row>
    <row r="31">
      <c r="A31" s="8" t="s">
        <v>47</v>
      </c>
      <c r="B31" s="8" t="s">
        <v>48</v>
      </c>
      <c r="C31" s="9">
        <f>'SO 304'!I3</f>
        <v>0</v>
      </c>
      <c r="D31" s="9">
        <f>SUMIFS('SO 304'!O:O,'SO 304'!A:A,"P")</f>
        <v>0</v>
      </c>
      <c r="E31" s="9">
        <f>C31+D31</f>
        <v>0</v>
      </c>
    </row>
    <row r="32">
      <c r="A32" s="8" t="s">
        <v>49</v>
      </c>
      <c r="B32" s="8" t="s">
        <v>50</v>
      </c>
      <c r="C32" s="9">
        <f>'SO 310'!I3</f>
        <v>0</v>
      </c>
      <c r="D32" s="9">
        <f>SUMIFS('SO 310'!O:O,'SO 310'!A:A,"P")</f>
        <v>0</v>
      </c>
      <c r="E32" s="9">
        <f>C32+D32</f>
        <v>0</v>
      </c>
    </row>
    <row r="33">
      <c r="A33" s="8" t="s">
        <v>51</v>
      </c>
      <c r="B33" s="8" t="s">
        <v>52</v>
      </c>
      <c r="C33" s="9">
        <f>'SO 801.3'!I3</f>
        <v>0</v>
      </c>
      <c r="D33" s="9">
        <f>SUMIFS('SO 801.3'!O:O,'SO 801.3'!A:A,"P")</f>
        <v>0</v>
      </c>
      <c r="E33" s="9">
        <f>C33+D33</f>
        <v>0</v>
      </c>
    </row>
    <row r="34">
      <c r="A34" s="8" t="s">
        <v>53</v>
      </c>
      <c r="B34" s="8" t="s">
        <v>54</v>
      </c>
      <c r="C34" s="9">
        <f>'SO 802.4'!I3</f>
        <v>0</v>
      </c>
      <c r="D34" s="9">
        <f>SUMIFS('SO 802.4'!O:O,'SO 802.4'!A:A,"P")</f>
        <v>0</v>
      </c>
      <c r="E34" s="9">
        <f>C34+D34</f>
        <v>0</v>
      </c>
    </row>
    <row r="35">
      <c r="A35" s="8" t="s">
        <v>55</v>
      </c>
      <c r="B35" s="8" t="s">
        <v>56</v>
      </c>
      <c r="C35" s="9">
        <f>'SO 802.51'!I3</f>
        <v>0</v>
      </c>
      <c r="D35" s="9">
        <f>SUMIFS('SO 802.51'!O:O,'SO 802.51'!A:A,"P")</f>
        <v>0</v>
      </c>
      <c r="E35" s="9">
        <f>C35+D35</f>
        <v>0</v>
      </c>
    </row>
  </sheetData>
  <mergeCells count="2">
    <mergeCell ref="B2:B3"/>
    <mergeCell ref="B4:E4"/>
  </mergeCells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27</v>
      </c>
      <c r="I3" s="17">
        <f>SUMIFS(I8:I39,A8:A39,"SD")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27</v>
      </c>
      <c r="D4" s="15"/>
      <c r="E4" s="13" t="s">
        <v>28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700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SUMIFS(I14:I25,A14:A25,"P")</f>
        <v>0</v>
      </c>
    </row>
    <row r="14">
      <c r="A14" s="21" t="s">
        <v>77</v>
      </c>
      <c r="B14" s="21">
        <v>2</v>
      </c>
      <c r="C14" s="22" t="s">
        <v>173</v>
      </c>
      <c r="D14" t="s">
        <v>79</v>
      </c>
      <c r="E14" s="23" t="s">
        <v>174</v>
      </c>
      <c r="F14" s="24" t="s">
        <v>130</v>
      </c>
      <c r="G14" s="25">
        <v>5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701</v>
      </c>
    </row>
    <row r="16">
      <c r="A16" s="21" t="s">
        <v>84</v>
      </c>
      <c r="E16" s="28" t="s">
        <v>702</v>
      </c>
    </row>
    <row r="17" ht="409.5">
      <c r="A17" s="21" t="s">
        <v>86</v>
      </c>
      <c r="E17" s="23" t="s">
        <v>177</v>
      </c>
    </row>
    <row r="18">
      <c r="A18" s="21" t="s">
        <v>77</v>
      </c>
      <c r="B18" s="21">
        <v>3</v>
      </c>
      <c r="C18" s="22" t="s">
        <v>181</v>
      </c>
      <c r="D18" t="s">
        <v>79</v>
      </c>
      <c r="E18" s="23" t="s">
        <v>182</v>
      </c>
      <c r="F18" s="24" t="s">
        <v>130</v>
      </c>
      <c r="G18" s="25">
        <v>12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82</v>
      </c>
      <c r="E19" s="23" t="s">
        <v>183</v>
      </c>
    </row>
    <row r="20">
      <c r="A20" s="21" t="s">
        <v>84</v>
      </c>
      <c r="E20" s="28" t="s">
        <v>703</v>
      </c>
    </row>
    <row r="21" ht="370.5">
      <c r="A21" s="21" t="s">
        <v>86</v>
      </c>
      <c r="E21" s="23" t="s">
        <v>187</v>
      </c>
    </row>
    <row r="22">
      <c r="A22" s="21" t="s">
        <v>77</v>
      </c>
      <c r="B22" s="21">
        <v>4</v>
      </c>
      <c r="C22" s="22" t="s">
        <v>193</v>
      </c>
      <c r="D22" t="s">
        <v>79</v>
      </c>
      <c r="E22" s="23" t="s">
        <v>194</v>
      </c>
      <c r="F22" s="24" t="s">
        <v>130</v>
      </c>
      <c r="G22" s="25">
        <v>12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3" t="s">
        <v>704</v>
      </c>
    </row>
    <row r="24">
      <c r="A24" s="21" t="s">
        <v>84</v>
      </c>
      <c r="E24" s="28" t="s">
        <v>705</v>
      </c>
    </row>
    <row r="25" ht="327.75">
      <c r="A25" s="21" t="s">
        <v>86</v>
      </c>
      <c r="E25" s="23" t="s">
        <v>197</v>
      </c>
    </row>
    <row r="26">
      <c r="A26" s="18" t="s">
        <v>74</v>
      </c>
      <c r="B26" s="18"/>
      <c r="C26" s="19" t="s">
        <v>178</v>
      </c>
      <c r="D26" s="18"/>
      <c r="E26" s="18" t="s">
        <v>218</v>
      </c>
      <c r="F26" s="18"/>
      <c r="G26" s="18"/>
      <c r="H26" s="18"/>
      <c r="I26" s="20">
        <f>SUMIFS(I27:I34,A27:A34,"P")</f>
        <v>0</v>
      </c>
    </row>
    <row r="27">
      <c r="A27" s="21" t="s">
        <v>77</v>
      </c>
      <c r="B27" s="21">
        <v>5</v>
      </c>
      <c r="C27" s="22" t="s">
        <v>219</v>
      </c>
      <c r="D27" t="s">
        <v>79</v>
      </c>
      <c r="E27" s="23" t="s">
        <v>220</v>
      </c>
      <c r="F27" s="24" t="s">
        <v>130</v>
      </c>
      <c r="G27" s="25">
        <v>10.661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3" t="s">
        <v>706</v>
      </c>
    </row>
    <row r="29">
      <c r="A29" s="21" t="s">
        <v>84</v>
      </c>
      <c r="E29" s="28" t="s">
        <v>707</v>
      </c>
    </row>
    <row r="30" ht="57">
      <c r="A30" s="21" t="s">
        <v>86</v>
      </c>
      <c r="E30" s="23" t="s">
        <v>225</v>
      </c>
    </row>
    <row r="31">
      <c r="A31" s="21" t="s">
        <v>77</v>
      </c>
      <c r="B31" s="21">
        <v>6</v>
      </c>
      <c r="C31" s="22" t="s">
        <v>547</v>
      </c>
      <c r="D31" t="s">
        <v>79</v>
      </c>
      <c r="E31" s="23" t="s">
        <v>548</v>
      </c>
      <c r="F31" s="24" t="s">
        <v>149</v>
      </c>
      <c r="G31" s="25">
        <v>69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9" t="s">
        <v>79</v>
      </c>
    </row>
    <row r="33">
      <c r="A33" s="21" t="s">
        <v>84</v>
      </c>
      <c r="E33" s="28" t="s">
        <v>708</v>
      </c>
    </row>
    <row r="34" ht="185.25">
      <c r="A34" s="21" t="s">
        <v>86</v>
      </c>
      <c r="E34" s="23" t="s">
        <v>551</v>
      </c>
    </row>
    <row r="35">
      <c r="A35" s="18" t="s">
        <v>74</v>
      </c>
      <c r="B35" s="18"/>
      <c r="C35" s="19" t="s">
        <v>284</v>
      </c>
      <c r="D35" s="18"/>
      <c r="E35" s="18" t="s">
        <v>285</v>
      </c>
      <c r="F35" s="18"/>
      <c r="G35" s="18"/>
      <c r="H35" s="18"/>
      <c r="I35" s="20">
        <f>SUMIFS(I36:I39,A36:A39,"P")</f>
        <v>0</v>
      </c>
    </row>
    <row r="36" ht="28.5">
      <c r="A36" s="21" t="s">
        <v>77</v>
      </c>
      <c r="B36" s="21">
        <v>7</v>
      </c>
      <c r="C36" s="22" t="s">
        <v>566</v>
      </c>
      <c r="D36" t="s">
        <v>79</v>
      </c>
      <c r="E36" s="23" t="s">
        <v>567</v>
      </c>
      <c r="F36" s="24" t="s">
        <v>169</v>
      </c>
      <c r="G36" s="25">
        <v>45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>
      <c r="A37" s="21" t="s">
        <v>82</v>
      </c>
      <c r="E37" s="23" t="s">
        <v>709</v>
      </c>
    </row>
    <row r="38">
      <c r="A38" s="21" t="s">
        <v>84</v>
      </c>
      <c r="E38" s="28" t="s">
        <v>710</v>
      </c>
    </row>
    <row r="39" ht="57">
      <c r="A39" s="21" t="s">
        <v>86</v>
      </c>
      <c r="E39" s="23" t="s">
        <v>569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29</v>
      </c>
      <c r="I3" s="17">
        <f>SUMIFS(I8:I12,A8:A12,"SD")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29</v>
      </c>
      <c r="D4" s="15"/>
      <c r="E4" s="13" t="s">
        <v>30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711</v>
      </c>
      <c r="D9" t="s">
        <v>79</v>
      </c>
      <c r="E9" s="23" t="s">
        <v>712</v>
      </c>
      <c r="F9" s="24" t="s">
        <v>81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114">
      <c r="A10" s="21" t="s">
        <v>82</v>
      </c>
      <c r="E10" s="23" t="s">
        <v>713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714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31</v>
      </c>
      <c r="I3" s="17">
        <f>SUMIFS(I8:I103,A8:A103,"SD")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31</v>
      </c>
      <c r="D4" s="15"/>
      <c r="E4" s="13" t="s">
        <v>32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SUMIFS(I9:I18,A9:A18,"P")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4006.6399999999999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715</v>
      </c>
    </row>
    <row r="11">
      <c r="A11" s="21" t="s">
        <v>84</v>
      </c>
      <c r="E11" s="28" t="s">
        <v>716</v>
      </c>
    </row>
    <row r="12">
      <c r="A12" s="21" t="s">
        <v>84</v>
      </c>
      <c r="E12" s="28" t="s">
        <v>717</v>
      </c>
    </row>
    <row r="13">
      <c r="A13" s="21" t="s">
        <v>84</v>
      </c>
      <c r="E13" s="28" t="s">
        <v>718</v>
      </c>
    </row>
    <row r="14" ht="28.5">
      <c r="A14" s="21" t="s">
        <v>86</v>
      </c>
      <c r="E14" s="23" t="s">
        <v>136</v>
      </c>
    </row>
    <row r="15">
      <c r="A15" s="21" t="s">
        <v>77</v>
      </c>
      <c r="B15" s="21">
        <v>2</v>
      </c>
      <c r="C15" s="22" t="s">
        <v>128</v>
      </c>
      <c r="D15" s="21" t="s">
        <v>137</v>
      </c>
      <c r="E15" s="23" t="s">
        <v>129</v>
      </c>
      <c r="F15" s="24" t="s">
        <v>130</v>
      </c>
      <c r="G15" s="25">
        <v>1972.5</v>
      </c>
      <c r="H15" s="26">
        <v>0</v>
      </c>
      <c r="I15" s="26">
        <f>ROUND(G15*H15,P4)</f>
        <v>0</v>
      </c>
      <c r="O15" s="27">
        <f>I15*0.21</f>
        <v>0</v>
      </c>
      <c r="P15">
        <v>3</v>
      </c>
    </row>
    <row r="16">
      <c r="A16" s="21" t="s">
        <v>82</v>
      </c>
      <c r="E16" s="23" t="s">
        <v>719</v>
      </c>
    </row>
    <row r="17">
      <c r="A17" s="21" t="s">
        <v>84</v>
      </c>
      <c r="E17" s="28" t="s">
        <v>720</v>
      </c>
    </row>
    <row r="18" ht="28.5">
      <c r="A18" s="21" t="s">
        <v>86</v>
      </c>
      <c r="E18" s="23" t="s">
        <v>136</v>
      </c>
    </row>
    <row r="19">
      <c r="A19" s="18" t="s">
        <v>74</v>
      </c>
      <c r="B19" s="18"/>
      <c r="C19" s="19" t="s">
        <v>121</v>
      </c>
      <c r="D19" s="18"/>
      <c r="E19" s="18" t="s">
        <v>122</v>
      </c>
      <c r="F19" s="18"/>
      <c r="G19" s="18"/>
      <c r="H19" s="18"/>
      <c r="I19" s="20">
        <f>SUMIFS(I20:I65,A20:A65,"P")</f>
        <v>0</v>
      </c>
    </row>
    <row r="20" ht="28.5">
      <c r="A20" s="21" t="s">
        <v>77</v>
      </c>
      <c r="B20" s="21">
        <v>3</v>
      </c>
      <c r="C20" s="22" t="s">
        <v>721</v>
      </c>
      <c r="D20" t="s">
        <v>79</v>
      </c>
      <c r="E20" s="23" t="s">
        <v>722</v>
      </c>
      <c r="F20" s="24" t="s">
        <v>130</v>
      </c>
      <c r="G20" s="25">
        <v>1972.5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 ht="28.5">
      <c r="A21" s="21" t="s">
        <v>82</v>
      </c>
      <c r="E21" s="23" t="s">
        <v>723</v>
      </c>
    </row>
    <row r="22">
      <c r="A22" s="21" t="s">
        <v>84</v>
      </c>
      <c r="E22" s="28" t="s">
        <v>724</v>
      </c>
    </row>
    <row r="23" ht="85.5">
      <c r="A23" s="21" t="s">
        <v>86</v>
      </c>
      <c r="E23" s="23" t="s">
        <v>157</v>
      </c>
    </row>
    <row r="24">
      <c r="A24" s="21" t="s">
        <v>77</v>
      </c>
      <c r="B24" s="21">
        <v>4</v>
      </c>
      <c r="C24" s="22" t="s">
        <v>158</v>
      </c>
      <c r="D24" t="s">
        <v>79</v>
      </c>
      <c r="E24" s="23" t="s">
        <v>159</v>
      </c>
      <c r="F24" s="24" t="s">
        <v>130</v>
      </c>
      <c r="G24" s="25">
        <v>986.25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3" t="s">
        <v>725</v>
      </c>
    </row>
    <row r="26">
      <c r="A26" s="21" t="s">
        <v>84</v>
      </c>
      <c r="E26" s="28" t="s">
        <v>726</v>
      </c>
    </row>
    <row r="27" ht="85.5">
      <c r="A27" s="21" t="s">
        <v>86</v>
      </c>
      <c r="E27" s="23" t="s">
        <v>157</v>
      </c>
    </row>
    <row r="28">
      <c r="A28" s="21" t="s">
        <v>77</v>
      </c>
      <c r="B28" s="21">
        <v>5</v>
      </c>
      <c r="C28" s="22" t="s">
        <v>173</v>
      </c>
      <c r="D28" t="s">
        <v>79</v>
      </c>
      <c r="E28" s="23" t="s">
        <v>174</v>
      </c>
      <c r="F28" s="24" t="s">
        <v>130</v>
      </c>
      <c r="G28" s="25">
        <v>3875.1410000000001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57">
      <c r="A29" s="21" t="s">
        <v>82</v>
      </c>
      <c r="E29" s="23" t="s">
        <v>727</v>
      </c>
    </row>
    <row r="30">
      <c r="A30" s="21" t="s">
        <v>84</v>
      </c>
      <c r="E30" s="28" t="s">
        <v>728</v>
      </c>
    </row>
    <row r="31" ht="409.5">
      <c r="A31" s="21" t="s">
        <v>86</v>
      </c>
      <c r="E31" s="23" t="s">
        <v>177</v>
      </c>
    </row>
    <row r="32">
      <c r="A32" s="21" t="s">
        <v>77</v>
      </c>
      <c r="B32" s="21">
        <v>6</v>
      </c>
      <c r="C32" s="22" t="s">
        <v>181</v>
      </c>
      <c r="D32" t="s">
        <v>79</v>
      </c>
      <c r="E32" s="23" t="s">
        <v>182</v>
      </c>
      <c r="F32" s="24" t="s">
        <v>130</v>
      </c>
      <c r="G32" s="25">
        <v>710.10000000000002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729</v>
      </c>
    </row>
    <row r="35">
      <c r="A35" s="21" t="s">
        <v>84</v>
      </c>
      <c r="E35" s="28" t="s">
        <v>730</v>
      </c>
    </row>
    <row r="36">
      <c r="A36" s="21" t="s">
        <v>84</v>
      </c>
      <c r="E36" s="28" t="s">
        <v>731</v>
      </c>
    </row>
    <row r="37" ht="370.5">
      <c r="A37" s="21" t="s">
        <v>86</v>
      </c>
      <c r="E37" s="23" t="s">
        <v>187</v>
      </c>
    </row>
    <row r="38">
      <c r="A38" s="21" t="s">
        <v>77</v>
      </c>
      <c r="B38" s="21">
        <v>7</v>
      </c>
      <c r="C38" s="22" t="s">
        <v>732</v>
      </c>
      <c r="D38" t="s">
        <v>79</v>
      </c>
      <c r="E38" s="23" t="s">
        <v>733</v>
      </c>
      <c r="F38" s="24" t="s">
        <v>149</v>
      </c>
      <c r="G38" s="25">
        <v>1315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28.5">
      <c r="A39" s="21" t="s">
        <v>82</v>
      </c>
      <c r="E39" s="23" t="s">
        <v>734</v>
      </c>
    </row>
    <row r="40">
      <c r="A40" s="21" t="s">
        <v>84</v>
      </c>
      <c r="E40" s="28" t="s">
        <v>735</v>
      </c>
    </row>
    <row r="41" ht="85.5">
      <c r="A41" s="21" t="s">
        <v>86</v>
      </c>
      <c r="E41" s="23" t="s">
        <v>192</v>
      </c>
    </row>
    <row r="42" ht="28.5">
      <c r="A42" s="21" t="s">
        <v>77</v>
      </c>
      <c r="B42" s="21">
        <v>8</v>
      </c>
      <c r="C42" s="22" t="s">
        <v>736</v>
      </c>
      <c r="D42" t="s">
        <v>79</v>
      </c>
      <c r="E42" s="23" t="s">
        <v>737</v>
      </c>
      <c r="F42" s="24" t="s">
        <v>130</v>
      </c>
      <c r="G42" s="25">
        <v>3875.1410000000001</v>
      </c>
      <c r="H42" s="26">
        <v>0</v>
      </c>
      <c r="I42" s="26">
        <f>ROUND(G42*H42,P4)</f>
        <v>0</v>
      </c>
      <c r="O42" s="27">
        <f>I42*0.21</f>
        <v>0</v>
      </c>
      <c r="P42">
        <v>3</v>
      </c>
    </row>
    <row r="43" ht="28.5">
      <c r="A43" s="21" t="s">
        <v>82</v>
      </c>
      <c r="E43" s="23" t="s">
        <v>738</v>
      </c>
    </row>
    <row r="44">
      <c r="A44" s="21" t="s">
        <v>84</v>
      </c>
      <c r="E44" s="28" t="s">
        <v>739</v>
      </c>
    </row>
    <row r="45" ht="327.75">
      <c r="A45" s="21" t="s">
        <v>86</v>
      </c>
      <c r="E45" s="23" t="s">
        <v>197</v>
      </c>
    </row>
    <row r="46">
      <c r="A46" s="21" t="s">
        <v>77</v>
      </c>
      <c r="B46" s="21">
        <v>9</v>
      </c>
      <c r="C46" s="22" t="s">
        <v>432</v>
      </c>
      <c r="D46" t="s">
        <v>79</v>
      </c>
      <c r="E46" s="23" t="s">
        <v>433</v>
      </c>
      <c r="F46" s="24" t="s">
        <v>130</v>
      </c>
      <c r="G46" s="25">
        <v>236.69999999999999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>
      <c r="A47" s="21" t="s">
        <v>82</v>
      </c>
      <c r="E47" s="29" t="s">
        <v>79</v>
      </c>
    </row>
    <row r="48">
      <c r="A48" s="21" t="s">
        <v>84</v>
      </c>
      <c r="E48" s="28" t="s">
        <v>740</v>
      </c>
    </row>
    <row r="49" ht="299.25">
      <c r="A49" s="21" t="s">
        <v>86</v>
      </c>
      <c r="E49" s="23" t="s">
        <v>435</v>
      </c>
    </row>
    <row r="50">
      <c r="A50" s="21" t="s">
        <v>77</v>
      </c>
      <c r="B50" s="21">
        <v>10</v>
      </c>
      <c r="C50" s="22" t="s">
        <v>381</v>
      </c>
      <c r="D50" t="s">
        <v>79</v>
      </c>
      <c r="E50" s="23" t="s">
        <v>382</v>
      </c>
      <c r="F50" s="24" t="s">
        <v>130</v>
      </c>
      <c r="G50" s="25">
        <v>473.39999999999998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>
      <c r="A51" s="21" t="s">
        <v>82</v>
      </c>
      <c r="E51" s="29" t="s">
        <v>79</v>
      </c>
    </row>
    <row r="52">
      <c r="A52" s="21" t="s">
        <v>84</v>
      </c>
      <c r="E52" s="28" t="s">
        <v>741</v>
      </c>
    </row>
    <row r="53" ht="42.75">
      <c r="A53" s="21" t="s">
        <v>86</v>
      </c>
      <c r="E53" s="23" t="s">
        <v>385</v>
      </c>
    </row>
    <row r="54">
      <c r="A54" s="21" t="s">
        <v>77</v>
      </c>
      <c r="B54" s="21">
        <v>11</v>
      </c>
      <c r="C54" s="22" t="s">
        <v>208</v>
      </c>
      <c r="D54" t="s">
        <v>79</v>
      </c>
      <c r="E54" s="23" t="s">
        <v>209</v>
      </c>
      <c r="F54" s="24" t="s">
        <v>149</v>
      </c>
      <c r="G54" s="25">
        <v>3156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82</v>
      </c>
      <c r="E55" s="29" t="s">
        <v>79</v>
      </c>
    </row>
    <row r="56">
      <c r="A56" s="21" t="s">
        <v>84</v>
      </c>
      <c r="E56" s="28" t="s">
        <v>742</v>
      </c>
    </row>
    <row r="57" ht="28.5">
      <c r="A57" s="21" t="s">
        <v>86</v>
      </c>
      <c r="E57" s="23" t="s">
        <v>211</v>
      </c>
    </row>
    <row r="58">
      <c r="A58" s="21" t="s">
        <v>77</v>
      </c>
      <c r="B58" s="21">
        <v>12</v>
      </c>
      <c r="C58" s="22" t="s">
        <v>212</v>
      </c>
      <c r="D58" t="s">
        <v>79</v>
      </c>
      <c r="E58" s="23" t="s">
        <v>213</v>
      </c>
      <c r="F58" s="24" t="s">
        <v>149</v>
      </c>
      <c r="G58" s="25">
        <v>12624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9" t="s">
        <v>79</v>
      </c>
    </row>
    <row r="60">
      <c r="A60" s="21" t="s">
        <v>84</v>
      </c>
      <c r="E60" s="28" t="s">
        <v>743</v>
      </c>
    </row>
    <row r="61" ht="42.75">
      <c r="A61" s="21" t="s">
        <v>86</v>
      </c>
      <c r="E61" s="23" t="s">
        <v>214</v>
      </c>
    </row>
    <row r="62">
      <c r="A62" s="21" t="s">
        <v>77</v>
      </c>
      <c r="B62" s="21">
        <v>13</v>
      </c>
      <c r="C62" s="22" t="s">
        <v>215</v>
      </c>
      <c r="D62" t="s">
        <v>79</v>
      </c>
      <c r="E62" s="23" t="s">
        <v>216</v>
      </c>
      <c r="F62" s="24" t="s">
        <v>149</v>
      </c>
      <c r="G62" s="25">
        <v>4734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>
      <c r="A63" s="21" t="s">
        <v>82</v>
      </c>
      <c r="E63" s="29" t="s">
        <v>79</v>
      </c>
    </row>
    <row r="64">
      <c r="A64" s="21" t="s">
        <v>84</v>
      </c>
      <c r="E64" s="28" t="s">
        <v>744</v>
      </c>
    </row>
    <row r="65" ht="42.75">
      <c r="A65" s="21" t="s">
        <v>86</v>
      </c>
      <c r="E65" s="23" t="s">
        <v>217</v>
      </c>
    </row>
    <row r="66">
      <c r="A66" s="18" t="s">
        <v>74</v>
      </c>
      <c r="B66" s="18"/>
      <c r="C66" s="19" t="s">
        <v>178</v>
      </c>
      <c r="D66" s="18"/>
      <c r="E66" s="18" t="s">
        <v>218</v>
      </c>
      <c r="F66" s="18"/>
      <c r="G66" s="18"/>
      <c r="H66" s="18"/>
      <c r="I66" s="20">
        <f>SUMIFS(I67:I94,A67:A94,"P")</f>
        <v>0</v>
      </c>
    </row>
    <row r="67">
      <c r="A67" s="21" t="s">
        <v>77</v>
      </c>
      <c r="B67" s="21">
        <v>14</v>
      </c>
      <c r="C67" s="22" t="s">
        <v>219</v>
      </c>
      <c r="D67" t="s">
        <v>79</v>
      </c>
      <c r="E67" s="23" t="s">
        <v>220</v>
      </c>
      <c r="F67" s="24" t="s">
        <v>130</v>
      </c>
      <c r="G67" s="25">
        <v>2274.5390000000002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3" t="s">
        <v>745</v>
      </c>
    </row>
    <row r="69">
      <c r="A69" s="21" t="s">
        <v>84</v>
      </c>
      <c r="E69" s="28" t="s">
        <v>746</v>
      </c>
    </row>
    <row r="70">
      <c r="A70" s="21" t="s">
        <v>84</v>
      </c>
      <c r="E70" s="28" t="s">
        <v>747</v>
      </c>
    </row>
    <row r="71">
      <c r="A71" s="21" t="s">
        <v>84</v>
      </c>
      <c r="E71" s="28" t="s">
        <v>748</v>
      </c>
    </row>
    <row r="72" ht="57">
      <c r="A72" s="21" t="s">
        <v>86</v>
      </c>
      <c r="E72" s="23" t="s">
        <v>225</v>
      </c>
    </row>
    <row r="73">
      <c r="A73" s="21" t="s">
        <v>77</v>
      </c>
      <c r="B73" s="21">
        <v>15</v>
      </c>
      <c r="C73" s="22" t="s">
        <v>649</v>
      </c>
      <c r="D73" t="s">
        <v>79</v>
      </c>
      <c r="E73" s="23" t="s">
        <v>650</v>
      </c>
      <c r="F73" s="24" t="s">
        <v>149</v>
      </c>
      <c r="G73" s="25">
        <v>6739.375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3" t="s">
        <v>749</v>
      </c>
    </row>
    <row r="75">
      <c r="A75" s="21" t="s">
        <v>84</v>
      </c>
      <c r="E75" s="28" t="s">
        <v>750</v>
      </c>
    </row>
    <row r="76" ht="71.25">
      <c r="A76" s="21" t="s">
        <v>86</v>
      </c>
      <c r="E76" s="23" t="s">
        <v>237</v>
      </c>
    </row>
    <row r="77">
      <c r="A77" s="21" t="s">
        <v>77</v>
      </c>
      <c r="B77" s="21">
        <v>16</v>
      </c>
      <c r="C77" s="22" t="s">
        <v>238</v>
      </c>
      <c r="D77" t="s">
        <v>79</v>
      </c>
      <c r="E77" s="23" t="s">
        <v>239</v>
      </c>
      <c r="F77" s="24" t="s">
        <v>149</v>
      </c>
      <c r="G77" s="25">
        <v>13255.200000000001</v>
      </c>
      <c r="H77" s="26">
        <v>0</v>
      </c>
      <c r="I77" s="26">
        <f>ROUND(G77*H77,P4)</f>
        <v>0</v>
      </c>
      <c r="O77" s="27">
        <f>I77*0.21</f>
        <v>0</v>
      </c>
      <c r="P77">
        <v>3</v>
      </c>
    </row>
    <row r="78">
      <c r="A78" s="21" t="s">
        <v>82</v>
      </c>
      <c r="E78" s="23" t="s">
        <v>751</v>
      </c>
    </row>
    <row r="79">
      <c r="A79" s="21" t="s">
        <v>84</v>
      </c>
      <c r="E79" s="28" t="s">
        <v>752</v>
      </c>
    </row>
    <row r="80">
      <c r="A80" s="21" t="s">
        <v>84</v>
      </c>
      <c r="E80" s="28" t="s">
        <v>753</v>
      </c>
    </row>
    <row r="81">
      <c r="A81" s="21" t="s">
        <v>84</v>
      </c>
      <c r="E81" s="28" t="s">
        <v>754</v>
      </c>
    </row>
    <row r="82" ht="71.25">
      <c r="A82" s="21" t="s">
        <v>86</v>
      </c>
      <c r="E82" s="23" t="s">
        <v>237</v>
      </c>
    </row>
    <row r="83">
      <c r="A83" s="21" t="s">
        <v>77</v>
      </c>
      <c r="B83" s="21">
        <v>17</v>
      </c>
      <c r="C83" s="22" t="s">
        <v>755</v>
      </c>
      <c r="D83" t="s">
        <v>79</v>
      </c>
      <c r="E83" s="23" t="s">
        <v>756</v>
      </c>
      <c r="F83" s="24" t="s">
        <v>149</v>
      </c>
      <c r="G83" s="25">
        <v>6575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3" t="s">
        <v>757</v>
      </c>
    </row>
    <row r="85">
      <c r="A85" s="21" t="s">
        <v>84</v>
      </c>
      <c r="E85" s="28" t="s">
        <v>758</v>
      </c>
    </row>
    <row r="86" ht="156.75">
      <c r="A86" s="21" t="s">
        <v>86</v>
      </c>
      <c r="E86" s="23" t="s">
        <v>260</v>
      </c>
    </row>
    <row r="87">
      <c r="A87" s="21" t="s">
        <v>77</v>
      </c>
      <c r="B87" s="21">
        <v>18</v>
      </c>
      <c r="C87" s="22" t="s">
        <v>759</v>
      </c>
      <c r="D87" t="s">
        <v>79</v>
      </c>
      <c r="E87" s="23" t="s">
        <v>760</v>
      </c>
      <c r="F87" s="24" t="s">
        <v>149</v>
      </c>
      <c r="G87" s="25">
        <v>6680.1999999999998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3" t="s">
        <v>761</v>
      </c>
    </row>
    <row r="89">
      <c r="A89" s="21" t="s">
        <v>84</v>
      </c>
      <c r="E89" s="28" t="s">
        <v>762</v>
      </c>
    </row>
    <row r="90" ht="156.75">
      <c r="A90" s="21" t="s">
        <v>86</v>
      </c>
      <c r="E90" s="23" t="s">
        <v>260</v>
      </c>
    </row>
    <row r="91">
      <c r="A91" s="21" t="s">
        <v>77</v>
      </c>
      <c r="B91" s="21">
        <v>19</v>
      </c>
      <c r="C91" s="22" t="s">
        <v>267</v>
      </c>
      <c r="D91" t="s">
        <v>79</v>
      </c>
      <c r="E91" s="23" t="s">
        <v>268</v>
      </c>
      <c r="F91" s="24" t="s">
        <v>149</v>
      </c>
      <c r="G91" s="25">
        <v>6739.375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3" t="s">
        <v>763</v>
      </c>
    </row>
    <row r="93">
      <c r="A93" s="21" t="s">
        <v>84</v>
      </c>
      <c r="E93" s="28" t="s">
        <v>750</v>
      </c>
    </row>
    <row r="94" ht="156.75">
      <c r="A94" s="21" t="s">
        <v>86</v>
      </c>
      <c r="E94" s="23" t="s">
        <v>260</v>
      </c>
    </row>
    <row r="95">
      <c r="A95" s="18" t="s">
        <v>74</v>
      </c>
      <c r="B95" s="18"/>
      <c r="C95" s="19" t="s">
        <v>284</v>
      </c>
      <c r="D95" s="18"/>
      <c r="E95" s="18" t="s">
        <v>285</v>
      </c>
      <c r="F95" s="18"/>
      <c r="G95" s="18"/>
      <c r="H95" s="18"/>
      <c r="I95" s="20">
        <f>SUMIFS(I96:I103,A96:A103,"P")</f>
        <v>0</v>
      </c>
    </row>
    <row r="96" ht="28.5">
      <c r="A96" s="21" t="s">
        <v>77</v>
      </c>
      <c r="B96" s="21">
        <v>20</v>
      </c>
      <c r="C96" s="22" t="s">
        <v>764</v>
      </c>
      <c r="D96" t="s">
        <v>79</v>
      </c>
      <c r="E96" s="23" t="s">
        <v>765</v>
      </c>
      <c r="F96" s="24" t="s">
        <v>149</v>
      </c>
      <c r="G96" s="25">
        <v>328.75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9" t="s">
        <v>79</v>
      </c>
    </row>
    <row r="98">
      <c r="A98" s="21" t="s">
        <v>84</v>
      </c>
      <c r="E98" s="28" t="s">
        <v>766</v>
      </c>
    </row>
    <row r="99" ht="57">
      <c r="A99" s="21" t="s">
        <v>86</v>
      </c>
      <c r="E99" s="23" t="s">
        <v>767</v>
      </c>
    </row>
    <row r="100" ht="28.5">
      <c r="A100" s="21" t="s">
        <v>77</v>
      </c>
      <c r="B100" s="21">
        <v>21</v>
      </c>
      <c r="C100" s="22" t="s">
        <v>768</v>
      </c>
      <c r="D100" t="s">
        <v>79</v>
      </c>
      <c r="E100" s="23" t="s">
        <v>769</v>
      </c>
      <c r="F100" s="24" t="s">
        <v>149</v>
      </c>
      <c r="G100" s="25">
        <v>328.75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9" t="s">
        <v>79</v>
      </c>
    </row>
    <row r="102">
      <c r="A102" s="21" t="s">
        <v>84</v>
      </c>
      <c r="E102" s="28" t="s">
        <v>766</v>
      </c>
    </row>
    <row r="103" ht="57">
      <c r="A103" s="21" t="s">
        <v>86</v>
      </c>
      <c r="E103" s="23" t="s">
        <v>767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33</v>
      </c>
      <c r="I3" s="17">
        <f>SUMIFS(I8:I56,A8:A56,"SD")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33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284</v>
      </c>
      <c r="D8" s="18"/>
      <c r="E8" s="18" t="s">
        <v>285</v>
      </c>
      <c r="F8" s="18"/>
      <c r="G8" s="18"/>
      <c r="H8" s="18"/>
      <c r="I8" s="20">
        <f>SUMIFS(I9:I56,A9:A56,"P")</f>
        <v>0</v>
      </c>
    </row>
    <row r="9">
      <c r="A9" s="21" t="s">
        <v>77</v>
      </c>
      <c r="B9" s="21">
        <v>1</v>
      </c>
      <c r="C9" s="22" t="s">
        <v>770</v>
      </c>
      <c r="D9" t="s">
        <v>79</v>
      </c>
      <c r="E9" s="23" t="s">
        <v>771</v>
      </c>
      <c r="F9" s="24" t="s">
        <v>108</v>
      </c>
      <c r="G9" s="25">
        <v>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28.5">
      <c r="A10" s="21" t="s">
        <v>82</v>
      </c>
      <c r="E10" s="23" t="s">
        <v>772</v>
      </c>
    </row>
    <row r="11">
      <c r="A11" s="21" t="s">
        <v>84</v>
      </c>
      <c r="E11" s="28" t="s">
        <v>773</v>
      </c>
    </row>
    <row r="12" ht="57">
      <c r="A12" s="21" t="s">
        <v>86</v>
      </c>
      <c r="E12" s="23" t="s">
        <v>774</v>
      </c>
    </row>
    <row r="13" ht="28.5">
      <c r="A13" s="21" t="s">
        <v>77</v>
      </c>
      <c r="B13" s="21">
        <v>2</v>
      </c>
      <c r="C13" s="22" t="s">
        <v>775</v>
      </c>
      <c r="D13" t="s">
        <v>79</v>
      </c>
      <c r="E13" s="23" t="s">
        <v>776</v>
      </c>
      <c r="F13" s="24" t="s">
        <v>108</v>
      </c>
      <c r="G13" s="25">
        <v>1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85</v>
      </c>
    </row>
    <row r="16" ht="28.5">
      <c r="A16" s="21" t="s">
        <v>86</v>
      </c>
      <c r="E16" s="23" t="s">
        <v>777</v>
      </c>
    </row>
    <row r="17" ht="28.5">
      <c r="A17" s="21" t="s">
        <v>77</v>
      </c>
      <c r="B17" s="21">
        <v>3</v>
      </c>
      <c r="C17" s="22" t="s">
        <v>778</v>
      </c>
      <c r="D17" t="s">
        <v>79</v>
      </c>
      <c r="E17" s="23" t="s">
        <v>779</v>
      </c>
      <c r="F17" s="24" t="s">
        <v>108</v>
      </c>
      <c r="G17" s="25">
        <v>5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780</v>
      </c>
    </row>
    <row r="20" ht="28.5">
      <c r="A20" s="21" t="s">
        <v>86</v>
      </c>
      <c r="E20" s="23" t="s">
        <v>781</v>
      </c>
    </row>
    <row r="21">
      <c r="A21" s="21" t="s">
        <v>77</v>
      </c>
      <c r="B21" s="21">
        <v>4</v>
      </c>
      <c r="C21" s="22" t="s">
        <v>782</v>
      </c>
      <c r="D21" t="s">
        <v>79</v>
      </c>
      <c r="E21" s="23" t="s">
        <v>783</v>
      </c>
      <c r="F21" s="24" t="s">
        <v>108</v>
      </c>
      <c r="G21" s="25">
        <v>4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784</v>
      </c>
    </row>
    <row r="23">
      <c r="A23" s="21" t="s">
        <v>84</v>
      </c>
      <c r="E23" s="28" t="s">
        <v>353</v>
      </c>
    </row>
    <row r="24" ht="28.5">
      <c r="A24" s="21" t="s">
        <v>86</v>
      </c>
      <c r="E24" s="23" t="s">
        <v>777</v>
      </c>
    </row>
    <row r="25">
      <c r="A25" s="21" t="s">
        <v>77</v>
      </c>
      <c r="B25" s="21">
        <v>5</v>
      </c>
      <c r="C25" s="22" t="s">
        <v>785</v>
      </c>
      <c r="D25" t="s">
        <v>79</v>
      </c>
      <c r="E25" s="23" t="s">
        <v>786</v>
      </c>
      <c r="F25" s="24" t="s">
        <v>149</v>
      </c>
      <c r="G25" s="25">
        <v>12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9" t="s">
        <v>79</v>
      </c>
    </row>
    <row r="27">
      <c r="A27" s="21" t="s">
        <v>84</v>
      </c>
      <c r="E27" s="28" t="s">
        <v>787</v>
      </c>
    </row>
    <row r="28" ht="28.5">
      <c r="A28" s="21" t="s">
        <v>86</v>
      </c>
      <c r="E28" s="23" t="s">
        <v>781</v>
      </c>
    </row>
    <row r="29">
      <c r="A29" s="21" t="s">
        <v>77</v>
      </c>
      <c r="B29" s="21">
        <v>6</v>
      </c>
      <c r="C29" s="22" t="s">
        <v>788</v>
      </c>
      <c r="D29" t="s">
        <v>79</v>
      </c>
      <c r="E29" s="23" t="s">
        <v>789</v>
      </c>
      <c r="F29" s="24" t="s">
        <v>108</v>
      </c>
      <c r="G29" s="25">
        <v>2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9" t="s">
        <v>79</v>
      </c>
    </row>
    <row r="31">
      <c r="A31" s="21" t="s">
        <v>84</v>
      </c>
      <c r="E31" s="28" t="s">
        <v>773</v>
      </c>
    </row>
    <row r="32" ht="28.5">
      <c r="A32" s="21" t="s">
        <v>86</v>
      </c>
      <c r="E32" s="23" t="s">
        <v>781</v>
      </c>
    </row>
    <row r="33" ht="28.5">
      <c r="A33" s="21" t="s">
        <v>77</v>
      </c>
      <c r="B33" s="21">
        <v>7</v>
      </c>
      <c r="C33" s="22" t="s">
        <v>790</v>
      </c>
      <c r="D33" t="s">
        <v>79</v>
      </c>
      <c r="E33" s="23" t="s">
        <v>791</v>
      </c>
      <c r="F33" s="24" t="s">
        <v>108</v>
      </c>
      <c r="G33" s="25">
        <v>2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>
      <c r="A34" s="21" t="s">
        <v>82</v>
      </c>
      <c r="E34" s="29" t="s">
        <v>79</v>
      </c>
    </row>
    <row r="35">
      <c r="A35" s="21" t="s">
        <v>84</v>
      </c>
      <c r="E35" s="28" t="s">
        <v>773</v>
      </c>
    </row>
    <row r="36" ht="42.75">
      <c r="A36" s="21" t="s">
        <v>86</v>
      </c>
      <c r="E36" s="23" t="s">
        <v>792</v>
      </c>
    </row>
    <row r="37" ht="28.5">
      <c r="A37" s="21" t="s">
        <v>77</v>
      </c>
      <c r="B37" s="21">
        <v>8</v>
      </c>
      <c r="C37" s="22" t="s">
        <v>764</v>
      </c>
      <c r="D37" t="s">
        <v>79</v>
      </c>
      <c r="E37" s="23" t="s">
        <v>765</v>
      </c>
      <c r="F37" s="24" t="s">
        <v>149</v>
      </c>
      <c r="G37" s="25">
        <v>442.875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>
      <c r="A38" s="21" t="s">
        <v>82</v>
      </c>
      <c r="E38" s="29" t="s">
        <v>79</v>
      </c>
    </row>
    <row r="39" ht="28.5">
      <c r="A39" s="21" t="s">
        <v>84</v>
      </c>
      <c r="E39" s="28" t="s">
        <v>793</v>
      </c>
    </row>
    <row r="40">
      <c r="A40" s="21" t="s">
        <v>84</v>
      </c>
      <c r="E40" s="28" t="s">
        <v>794</v>
      </c>
    </row>
    <row r="41">
      <c r="A41" s="21" t="s">
        <v>84</v>
      </c>
      <c r="E41" s="28" t="s">
        <v>795</v>
      </c>
    </row>
    <row r="42">
      <c r="A42" s="21" t="s">
        <v>84</v>
      </c>
      <c r="E42" s="28" t="s">
        <v>796</v>
      </c>
    </row>
    <row r="43">
      <c r="A43" s="21" t="s">
        <v>84</v>
      </c>
      <c r="E43" s="28" t="s">
        <v>797</v>
      </c>
    </row>
    <row r="44">
      <c r="A44" s="21" t="s">
        <v>84</v>
      </c>
      <c r="E44" s="28" t="s">
        <v>798</v>
      </c>
    </row>
    <row r="45">
      <c r="A45" s="21" t="s">
        <v>84</v>
      </c>
      <c r="E45" s="28" t="s">
        <v>799</v>
      </c>
    </row>
    <row r="46" ht="57">
      <c r="A46" s="21" t="s">
        <v>86</v>
      </c>
      <c r="E46" s="23" t="s">
        <v>767</v>
      </c>
    </row>
    <row r="47" ht="28.5">
      <c r="A47" s="21" t="s">
        <v>77</v>
      </c>
      <c r="B47" s="21">
        <v>9</v>
      </c>
      <c r="C47" s="22" t="s">
        <v>768</v>
      </c>
      <c r="D47" t="s">
        <v>79</v>
      </c>
      <c r="E47" s="23" t="s">
        <v>769</v>
      </c>
      <c r="F47" s="24" t="s">
        <v>149</v>
      </c>
      <c r="G47" s="25">
        <v>442.875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>
      <c r="A48" s="21" t="s">
        <v>82</v>
      </c>
      <c r="E48" s="29" t="s">
        <v>79</v>
      </c>
    </row>
    <row r="49" ht="28.5">
      <c r="A49" s="21" t="s">
        <v>84</v>
      </c>
      <c r="E49" s="28" t="s">
        <v>793</v>
      </c>
    </row>
    <row r="50">
      <c r="A50" s="21" t="s">
        <v>84</v>
      </c>
      <c r="E50" s="28" t="s">
        <v>794</v>
      </c>
    </row>
    <row r="51">
      <c r="A51" s="21" t="s">
        <v>84</v>
      </c>
      <c r="E51" s="28" t="s">
        <v>795</v>
      </c>
    </row>
    <row r="52">
      <c r="A52" s="21" t="s">
        <v>84</v>
      </c>
      <c r="E52" s="28" t="s">
        <v>796</v>
      </c>
    </row>
    <row r="53">
      <c r="A53" s="21" t="s">
        <v>84</v>
      </c>
      <c r="E53" s="28" t="s">
        <v>797</v>
      </c>
    </row>
    <row r="54">
      <c r="A54" s="21" t="s">
        <v>84</v>
      </c>
      <c r="E54" s="28" t="s">
        <v>798</v>
      </c>
    </row>
    <row r="55">
      <c r="A55" s="21" t="s">
        <v>84</v>
      </c>
      <c r="E55" s="28" t="s">
        <v>799</v>
      </c>
    </row>
    <row r="56" ht="57">
      <c r="A56" s="21" t="s">
        <v>86</v>
      </c>
      <c r="E56" s="23" t="s">
        <v>767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35</v>
      </c>
      <c r="I3" s="17">
        <f>SUMIFS(I8:I36,A8:A36,"SD")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35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284</v>
      </c>
      <c r="D8" s="18"/>
      <c r="E8" s="18" t="s">
        <v>285</v>
      </c>
      <c r="F8" s="18"/>
      <c r="G8" s="18"/>
      <c r="H8" s="18"/>
      <c r="I8" s="20">
        <f>SUMIFS(I9:I36,A9:A36,"P")</f>
        <v>0</v>
      </c>
    </row>
    <row r="9" ht="28.5">
      <c r="A9" s="21" t="s">
        <v>77</v>
      </c>
      <c r="B9" s="21">
        <v>1</v>
      </c>
      <c r="C9" s="22" t="s">
        <v>775</v>
      </c>
      <c r="D9" t="s">
        <v>79</v>
      </c>
      <c r="E9" s="23" t="s">
        <v>776</v>
      </c>
      <c r="F9" s="24" t="s">
        <v>108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777</v>
      </c>
    </row>
    <row r="13" ht="28.5">
      <c r="A13" s="21" t="s">
        <v>77</v>
      </c>
      <c r="B13" s="21">
        <v>2</v>
      </c>
      <c r="C13" s="22" t="s">
        <v>778</v>
      </c>
      <c r="D13" t="s">
        <v>79</v>
      </c>
      <c r="E13" s="23" t="s">
        <v>779</v>
      </c>
      <c r="F13" s="24" t="s">
        <v>108</v>
      </c>
      <c r="G13" s="25">
        <v>3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800</v>
      </c>
    </row>
    <row r="16" ht="28.5">
      <c r="A16" s="21" t="s">
        <v>86</v>
      </c>
      <c r="E16" s="23" t="s">
        <v>781</v>
      </c>
    </row>
    <row r="17" ht="28.5">
      <c r="A17" s="21" t="s">
        <v>77</v>
      </c>
      <c r="B17" s="21">
        <v>3</v>
      </c>
      <c r="C17" s="22" t="s">
        <v>764</v>
      </c>
      <c r="D17" t="s">
        <v>79</v>
      </c>
      <c r="E17" s="23" t="s">
        <v>765</v>
      </c>
      <c r="F17" s="24" t="s">
        <v>149</v>
      </c>
      <c r="G17" s="25">
        <v>505.31999999999999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801</v>
      </c>
    </row>
    <row r="20">
      <c r="A20" s="21" t="s">
        <v>84</v>
      </c>
      <c r="E20" s="28" t="s">
        <v>802</v>
      </c>
    </row>
    <row r="21">
      <c r="A21" s="21" t="s">
        <v>84</v>
      </c>
      <c r="E21" s="28" t="s">
        <v>803</v>
      </c>
    </row>
    <row r="22">
      <c r="A22" s="21" t="s">
        <v>84</v>
      </c>
      <c r="E22" s="28" t="s">
        <v>804</v>
      </c>
    </row>
    <row r="23">
      <c r="A23" s="21" t="s">
        <v>84</v>
      </c>
      <c r="E23" s="28" t="s">
        <v>805</v>
      </c>
    </row>
    <row r="24">
      <c r="A24" s="21" t="s">
        <v>84</v>
      </c>
      <c r="E24" s="28" t="s">
        <v>806</v>
      </c>
    </row>
    <row r="25">
      <c r="A25" s="21" t="s">
        <v>84</v>
      </c>
      <c r="E25" s="28" t="s">
        <v>807</v>
      </c>
    </row>
    <row r="26" ht="57">
      <c r="A26" s="21" t="s">
        <v>86</v>
      </c>
      <c r="E26" s="23" t="s">
        <v>767</v>
      </c>
    </row>
    <row r="27" ht="28.5">
      <c r="A27" s="21" t="s">
        <v>77</v>
      </c>
      <c r="B27" s="21">
        <v>4</v>
      </c>
      <c r="C27" s="22" t="s">
        <v>768</v>
      </c>
      <c r="D27" t="s">
        <v>79</v>
      </c>
      <c r="E27" s="23" t="s">
        <v>769</v>
      </c>
      <c r="F27" s="24" t="s">
        <v>149</v>
      </c>
      <c r="G27" s="25">
        <v>505.31999999999999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9" t="s">
        <v>79</v>
      </c>
    </row>
    <row r="29">
      <c r="A29" s="21" t="s">
        <v>84</v>
      </c>
      <c r="E29" s="28" t="s">
        <v>801</v>
      </c>
    </row>
    <row r="30">
      <c r="A30" s="21" t="s">
        <v>84</v>
      </c>
      <c r="E30" s="28" t="s">
        <v>802</v>
      </c>
    </row>
    <row r="31">
      <c r="A31" s="21" t="s">
        <v>84</v>
      </c>
      <c r="E31" s="28" t="s">
        <v>803</v>
      </c>
    </row>
    <row r="32">
      <c r="A32" s="21" t="s">
        <v>84</v>
      </c>
      <c r="E32" s="28" t="s">
        <v>804</v>
      </c>
    </row>
    <row r="33">
      <c r="A33" s="21" t="s">
        <v>84</v>
      </c>
      <c r="E33" s="28" t="s">
        <v>805</v>
      </c>
    </row>
    <row r="34">
      <c r="A34" s="21" t="s">
        <v>84</v>
      </c>
      <c r="E34" s="28" t="s">
        <v>806</v>
      </c>
    </row>
    <row r="35">
      <c r="A35" s="21" t="s">
        <v>84</v>
      </c>
      <c r="E35" s="28" t="s">
        <v>807</v>
      </c>
    </row>
    <row r="36" ht="57">
      <c r="A36" s="21" t="s">
        <v>86</v>
      </c>
      <c r="E36" s="23" t="s">
        <v>767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36</v>
      </c>
      <c r="I3" s="17">
        <f>SUMIFS(I8:I34,A8:A34,"SD")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36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284</v>
      </c>
      <c r="D8" s="18"/>
      <c r="E8" s="18" t="s">
        <v>285</v>
      </c>
      <c r="F8" s="18"/>
      <c r="G8" s="18"/>
      <c r="H8" s="18"/>
      <c r="I8" s="20">
        <f>SUMIFS(I9:I34,A9:A34,"P")</f>
        <v>0</v>
      </c>
    </row>
    <row r="9" ht="28.5">
      <c r="A9" s="21" t="s">
        <v>77</v>
      </c>
      <c r="B9" s="21">
        <v>1</v>
      </c>
      <c r="C9" s="22" t="s">
        <v>764</v>
      </c>
      <c r="D9" t="s">
        <v>79</v>
      </c>
      <c r="E9" s="23" t="s">
        <v>765</v>
      </c>
      <c r="F9" s="24" t="s">
        <v>149</v>
      </c>
      <c r="G9" s="25">
        <v>758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808</v>
      </c>
    </row>
    <row r="12" ht="42.75">
      <c r="A12" s="21" t="s">
        <v>84</v>
      </c>
      <c r="E12" s="28" t="s">
        <v>809</v>
      </c>
    </row>
    <row r="13">
      <c r="A13" s="21" t="s">
        <v>84</v>
      </c>
      <c r="E13" s="28" t="s">
        <v>810</v>
      </c>
    </row>
    <row r="14">
      <c r="A14" s="21" t="s">
        <v>84</v>
      </c>
      <c r="E14" s="28" t="s">
        <v>811</v>
      </c>
    </row>
    <row r="15">
      <c r="A15" s="21" t="s">
        <v>84</v>
      </c>
      <c r="E15" s="28" t="s">
        <v>812</v>
      </c>
    </row>
    <row r="16">
      <c r="A16" s="21" t="s">
        <v>84</v>
      </c>
      <c r="E16" s="28" t="s">
        <v>813</v>
      </c>
    </row>
    <row r="17">
      <c r="A17" s="21" t="s">
        <v>84</v>
      </c>
      <c r="E17" s="28" t="s">
        <v>814</v>
      </c>
    </row>
    <row r="18">
      <c r="A18" s="21" t="s">
        <v>84</v>
      </c>
      <c r="E18" s="28" t="s">
        <v>815</v>
      </c>
    </row>
    <row r="19" ht="57">
      <c r="A19" s="21" t="s">
        <v>86</v>
      </c>
      <c r="E19" s="23" t="s">
        <v>767</v>
      </c>
    </row>
    <row r="20" ht="28.5">
      <c r="A20" s="21" t="s">
        <v>77</v>
      </c>
      <c r="B20" s="21">
        <v>2</v>
      </c>
      <c r="C20" s="22" t="s">
        <v>768</v>
      </c>
      <c r="D20" t="s">
        <v>79</v>
      </c>
      <c r="E20" s="23" t="s">
        <v>769</v>
      </c>
      <c r="F20" s="24" t="s">
        <v>149</v>
      </c>
      <c r="G20" s="25">
        <v>758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9" t="s">
        <v>79</v>
      </c>
    </row>
    <row r="22">
      <c r="A22" s="21" t="s">
        <v>84</v>
      </c>
      <c r="E22" s="28" t="s">
        <v>808</v>
      </c>
    </row>
    <row r="23" ht="42.75">
      <c r="A23" s="21" t="s">
        <v>84</v>
      </c>
      <c r="E23" s="28" t="s">
        <v>809</v>
      </c>
    </row>
    <row r="24">
      <c r="A24" s="21" t="s">
        <v>84</v>
      </c>
      <c r="E24" s="28" t="s">
        <v>810</v>
      </c>
    </row>
    <row r="25">
      <c r="A25" s="21" t="s">
        <v>84</v>
      </c>
      <c r="E25" s="28" t="s">
        <v>811</v>
      </c>
    </row>
    <row r="26">
      <c r="A26" s="21" t="s">
        <v>84</v>
      </c>
      <c r="E26" s="28" t="s">
        <v>812</v>
      </c>
    </row>
    <row r="27">
      <c r="A27" s="21" t="s">
        <v>84</v>
      </c>
      <c r="E27" s="28" t="s">
        <v>813</v>
      </c>
    </row>
    <row r="28">
      <c r="A28" s="21" t="s">
        <v>84</v>
      </c>
      <c r="E28" s="28" t="s">
        <v>814</v>
      </c>
    </row>
    <row r="29">
      <c r="A29" s="21" t="s">
        <v>84</v>
      </c>
      <c r="E29" s="28" t="s">
        <v>815</v>
      </c>
    </row>
    <row r="30" ht="57">
      <c r="A30" s="21" t="s">
        <v>86</v>
      </c>
      <c r="E30" s="23" t="s">
        <v>767</v>
      </c>
    </row>
    <row r="31">
      <c r="A31" s="21" t="s">
        <v>77</v>
      </c>
      <c r="B31" s="21">
        <v>3</v>
      </c>
      <c r="C31" s="22" t="s">
        <v>816</v>
      </c>
      <c r="D31" t="s">
        <v>79</v>
      </c>
      <c r="E31" s="23" t="s">
        <v>817</v>
      </c>
      <c r="F31" s="24" t="s">
        <v>108</v>
      </c>
      <c r="G31" s="25">
        <v>12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9" t="s">
        <v>79</v>
      </c>
    </row>
    <row r="33">
      <c r="A33" s="21" t="s">
        <v>84</v>
      </c>
      <c r="E33" s="28" t="s">
        <v>818</v>
      </c>
    </row>
    <row r="34" ht="42.75">
      <c r="A34" s="21" t="s">
        <v>86</v>
      </c>
      <c r="E34" s="23" t="s">
        <v>819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37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37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284</v>
      </c>
      <c r="D8" s="18"/>
      <c r="E8" s="18" t="s">
        <v>285</v>
      </c>
      <c r="F8" s="18"/>
      <c r="G8" s="18"/>
      <c r="H8" s="18"/>
      <c r="I8" s="20">
        <f>SUMIFS(I9:I26,A9:A26,"P")</f>
        <v>0</v>
      </c>
    </row>
    <row r="9" ht="28.5">
      <c r="A9" s="21" t="s">
        <v>77</v>
      </c>
      <c r="B9" s="21">
        <v>1</v>
      </c>
      <c r="C9" s="22" t="s">
        <v>820</v>
      </c>
      <c r="D9" t="s">
        <v>79</v>
      </c>
      <c r="E9" s="23" t="s">
        <v>821</v>
      </c>
      <c r="F9" s="24" t="s">
        <v>108</v>
      </c>
      <c r="G9" s="25">
        <v>12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822</v>
      </c>
    </row>
    <row r="12">
      <c r="A12" s="21" t="s">
        <v>84</v>
      </c>
      <c r="E12" s="28" t="s">
        <v>823</v>
      </c>
    </row>
    <row r="13">
      <c r="A13" s="21" t="s">
        <v>84</v>
      </c>
      <c r="E13" s="28" t="s">
        <v>824</v>
      </c>
    </row>
    <row r="14">
      <c r="A14" s="21" t="s">
        <v>84</v>
      </c>
      <c r="E14" s="28" t="s">
        <v>825</v>
      </c>
    </row>
    <row r="15">
      <c r="A15" s="21" t="s">
        <v>84</v>
      </c>
      <c r="E15" s="28" t="s">
        <v>826</v>
      </c>
    </row>
    <row r="16">
      <c r="A16" s="21" t="s">
        <v>84</v>
      </c>
      <c r="E16" s="28" t="s">
        <v>827</v>
      </c>
    </row>
    <row r="17" ht="71.25">
      <c r="A17" s="21" t="s">
        <v>86</v>
      </c>
      <c r="E17" s="23" t="s">
        <v>828</v>
      </c>
    </row>
    <row r="18" ht="28.5">
      <c r="A18" s="21" t="s">
        <v>77</v>
      </c>
      <c r="B18" s="21">
        <v>2</v>
      </c>
      <c r="C18" s="22" t="s">
        <v>778</v>
      </c>
      <c r="D18" t="s">
        <v>79</v>
      </c>
      <c r="E18" s="23" t="s">
        <v>779</v>
      </c>
      <c r="F18" s="24" t="s">
        <v>108</v>
      </c>
      <c r="G18" s="25">
        <v>12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82</v>
      </c>
      <c r="E19" s="29" t="s">
        <v>79</v>
      </c>
    </row>
    <row r="20">
      <c r="A20" s="21" t="s">
        <v>84</v>
      </c>
      <c r="E20" s="28" t="s">
        <v>822</v>
      </c>
    </row>
    <row r="21">
      <c r="A21" s="21" t="s">
        <v>84</v>
      </c>
      <c r="E21" s="28" t="s">
        <v>823</v>
      </c>
    </row>
    <row r="22">
      <c r="A22" s="21" t="s">
        <v>84</v>
      </c>
      <c r="E22" s="28" t="s">
        <v>824</v>
      </c>
    </row>
    <row r="23">
      <c r="A23" s="21" t="s">
        <v>84</v>
      </c>
      <c r="E23" s="28" t="s">
        <v>825</v>
      </c>
    </row>
    <row r="24">
      <c r="A24" s="21" t="s">
        <v>84</v>
      </c>
      <c r="E24" s="28" t="s">
        <v>826</v>
      </c>
    </row>
    <row r="25">
      <c r="A25" s="21" t="s">
        <v>84</v>
      </c>
      <c r="E25" s="28" t="s">
        <v>827</v>
      </c>
    </row>
    <row r="26" ht="28.5">
      <c r="A26" s="21" t="s">
        <v>86</v>
      </c>
      <c r="E26" s="23" t="s">
        <v>781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38</v>
      </c>
      <c r="I3" s="17">
        <f>SUMIFS(I8:I34,A8:A34,"SD")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38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284</v>
      </c>
      <c r="D8" s="18"/>
      <c r="E8" s="18" t="s">
        <v>285</v>
      </c>
      <c r="F8" s="18"/>
      <c r="G8" s="18"/>
      <c r="H8" s="18"/>
      <c r="I8" s="20">
        <f>SUMIFS(I9:I34,A9:A34,"P")</f>
        <v>0</v>
      </c>
    </row>
    <row r="9" ht="28.5">
      <c r="A9" s="21" t="s">
        <v>77</v>
      </c>
      <c r="B9" s="21">
        <v>1</v>
      </c>
      <c r="C9" s="22" t="s">
        <v>820</v>
      </c>
      <c r="D9" t="s">
        <v>79</v>
      </c>
      <c r="E9" s="23" t="s">
        <v>821</v>
      </c>
      <c r="F9" s="24" t="s">
        <v>108</v>
      </c>
      <c r="G9" s="25">
        <v>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702</v>
      </c>
    </row>
    <row r="12" ht="71.25">
      <c r="A12" s="21" t="s">
        <v>86</v>
      </c>
      <c r="E12" s="23" t="s">
        <v>828</v>
      </c>
    </row>
    <row r="13" ht="28.5">
      <c r="A13" s="21" t="s">
        <v>77</v>
      </c>
      <c r="B13" s="21">
        <v>2</v>
      </c>
      <c r="C13" s="22" t="s">
        <v>778</v>
      </c>
      <c r="D13" t="s">
        <v>79</v>
      </c>
      <c r="E13" s="23" t="s">
        <v>779</v>
      </c>
      <c r="F13" s="24" t="s">
        <v>108</v>
      </c>
      <c r="G13" s="25">
        <v>5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702</v>
      </c>
    </row>
    <row r="16" ht="28.5">
      <c r="A16" s="21" t="s">
        <v>86</v>
      </c>
      <c r="E16" s="23" t="s">
        <v>781</v>
      </c>
    </row>
    <row r="17" ht="28.5">
      <c r="A17" s="21" t="s">
        <v>77</v>
      </c>
      <c r="B17" s="21">
        <v>3</v>
      </c>
      <c r="C17" s="22" t="s">
        <v>764</v>
      </c>
      <c r="D17" t="s">
        <v>79</v>
      </c>
      <c r="E17" s="23" t="s">
        <v>765</v>
      </c>
      <c r="F17" s="24" t="s">
        <v>149</v>
      </c>
      <c r="G17" s="25">
        <v>72.843000000000004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 ht="28.5">
      <c r="A19" s="21" t="s">
        <v>84</v>
      </c>
      <c r="E19" s="28" t="s">
        <v>829</v>
      </c>
    </row>
    <row r="20">
      <c r="A20" s="21" t="s">
        <v>84</v>
      </c>
      <c r="E20" s="28" t="s">
        <v>830</v>
      </c>
    </row>
    <row r="21">
      <c r="A21" s="21" t="s">
        <v>84</v>
      </c>
      <c r="E21" s="28" t="s">
        <v>831</v>
      </c>
    </row>
    <row r="22">
      <c r="A22" s="21" t="s">
        <v>84</v>
      </c>
      <c r="E22" s="28" t="s">
        <v>832</v>
      </c>
    </row>
    <row r="23">
      <c r="A23" s="21" t="s">
        <v>84</v>
      </c>
      <c r="E23" s="28" t="s">
        <v>833</v>
      </c>
    </row>
    <row r="24">
      <c r="A24" s="21" t="s">
        <v>84</v>
      </c>
      <c r="E24" s="28" t="s">
        <v>834</v>
      </c>
    </row>
    <row r="25" ht="57">
      <c r="A25" s="21" t="s">
        <v>86</v>
      </c>
      <c r="E25" s="23" t="s">
        <v>767</v>
      </c>
    </row>
    <row r="26" ht="28.5">
      <c r="A26" s="21" t="s">
        <v>77</v>
      </c>
      <c r="B26" s="21">
        <v>4</v>
      </c>
      <c r="C26" s="22" t="s">
        <v>768</v>
      </c>
      <c r="D26" t="s">
        <v>79</v>
      </c>
      <c r="E26" s="23" t="s">
        <v>769</v>
      </c>
      <c r="F26" s="24" t="s">
        <v>149</v>
      </c>
      <c r="G26" s="25">
        <v>72.843000000000004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 ht="28.5">
      <c r="A28" s="21" t="s">
        <v>84</v>
      </c>
      <c r="E28" s="28" t="s">
        <v>829</v>
      </c>
    </row>
    <row r="29">
      <c r="A29" s="21" t="s">
        <v>84</v>
      </c>
      <c r="E29" s="28" t="s">
        <v>830</v>
      </c>
    </row>
    <row r="30">
      <c r="A30" s="21" t="s">
        <v>84</v>
      </c>
      <c r="E30" s="28" t="s">
        <v>831</v>
      </c>
    </row>
    <row r="31">
      <c r="A31" s="21" t="s">
        <v>84</v>
      </c>
      <c r="E31" s="28" t="s">
        <v>832</v>
      </c>
    </row>
    <row r="32">
      <c r="A32" s="21" t="s">
        <v>84</v>
      </c>
      <c r="E32" s="28" t="s">
        <v>833</v>
      </c>
    </row>
    <row r="33">
      <c r="A33" s="21" t="s">
        <v>84</v>
      </c>
      <c r="E33" s="28" t="s">
        <v>834</v>
      </c>
    </row>
    <row r="34" ht="57">
      <c r="A34" s="21" t="s">
        <v>86</v>
      </c>
      <c r="E34" s="23" t="s">
        <v>767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39</v>
      </c>
      <c r="I3" s="17">
        <f>SUMIFS(I8:I30,A8:A30,"SD")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39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284</v>
      </c>
      <c r="D8" s="18"/>
      <c r="E8" s="18" t="s">
        <v>285</v>
      </c>
      <c r="F8" s="18"/>
      <c r="G8" s="18"/>
      <c r="H8" s="18"/>
      <c r="I8" s="20">
        <f>SUMIFS(I9:I30,A9:A30,"P")</f>
        <v>0</v>
      </c>
    </row>
    <row r="9" ht="28.5">
      <c r="A9" s="21" t="s">
        <v>77</v>
      </c>
      <c r="B9" s="21">
        <v>1</v>
      </c>
      <c r="C9" s="22" t="s">
        <v>764</v>
      </c>
      <c r="D9" t="s">
        <v>79</v>
      </c>
      <c r="E9" s="23" t="s">
        <v>765</v>
      </c>
      <c r="F9" s="24" t="s">
        <v>149</v>
      </c>
      <c r="G9" s="25">
        <v>69.400000000000006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835</v>
      </c>
    </row>
    <row r="12">
      <c r="A12" s="21" t="s">
        <v>84</v>
      </c>
      <c r="E12" s="28" t="s">
        <v>836</v>
      </c>
    </row>
    <row r="13">
      <c r="A13" s="21" t="s">
        <v>84</v>
      </c>
      <c r="E13" s="28" t="s">
        <v>837</v>
      </c>
    </row>
    <row r="14">
      <c r="A14" s="21" t="s">
        <v>84</v>
      </c>
      <c r="E14" s="28" t="s">
        <v>838</v>
      </c>
    </row>
    <row r="15">
      <c r="A15" s="21" t="s">
        <v>84</v>
      </c>
      <c r="E15" s="28" t="s">
        <v>839</v>
      </c>
    </row>
    <row r="16">
      <c r="A16" s="21" t="s">
        <v>84</v>
      </c>
      <c r="E16" s="28" t="s">
        <v>840</v>
      </c>
    </row>
    <row r="17">
      <c r="A17" s="21" t="s">
        <v>84</v>
      </c>
      <c r="E17" s="28" t="s">
        <v>841</v>
      </c>
    </row>
    <row r="18">
      <c r="A18" s="21" t="s">
        <v>84</v>
      </c>
      <c r="E18" s="28" t="s">
        <v>842</v>
      </c>
    </row>
    <row r="19" ht="57">
      <c r="A19" s="21" t="s">
        <v>86</v>
      </c>
      <c r="E19" s="23" t="s">
        <v>767</v>
      </c>
    </row>
    <row r="20" ht="28.5">
      <c r="A20" s="21" t="s">
        <v>77</v>
      </c>
      <c r="B20" s="21">
        <v>2</v>
      </c>
      <c r="C20" s="22" t="s">
        <v>768</v>
      </c>
      <c r="D20" t="s">
        <v>79</v>
      </c>
      <c r="E20" s="23" t="s">
        <v>769</v>
      </c>
      <c r="F20" s="24" t="s">
        <v>149</v>
      </c>
      <c r="G20" s="25">
        <v>69.400000000000006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9" t="s">
        <v>79</v>
      </c>
    </row>
    <row r="22">
      <c r="A22" s="21" t="s">
        <v>84</v>
      </c>
      <c r="E22" s="28" t="s">
        <v>835</v>
      </c>
    </row>
    <row r="23">
      <c r="A23" s="21" t="s">
        <v>84</v>
      </c>
      <c r="E23" s="28" t="s">
        <v>836</v>
      </c>
    </row>
    <row r="24">
      <c r="A24" s="21" t="s">
        <v>84</v>
      </c>
      <c r="E24" s="28" t="s">
        <v>837</v>
      </c>
    </row>
    <row r="25">
      <c r="A25" s="21" t="s">
        <v>84</v>
      </c>
      <c r="E25" s="28" t="s">
        <v>838</v>
      </c>
    </row>
    <row r="26">
      <c r="A26" s="21" t="s">
        <v>84</v>
      </c>
      <c r="E26" s="28" t="s">
        <v>839</v>
      </c>
    </row>
    <row r="27">
      <c r="A27" s="21" t="s">
        <v>84</v>
      </c>
      <c r="E27" s="28" t="s">
        <v>840</v>
      </c>
    </row>
    <row r="28">
      <c r="A28" s="21" t="s">
        <v>84</v>
      </c>
      <c r="E28" s="28" t="s">
        <v>841</v>
      </c>
    </row>
    <row r="29">
      <c r="A29" s="21" t="s">
        <v>84</v>
      </c>
      <c r="E29" s="28" t="s">
        <v>842</v>
      </c>
    </row>
    <row r="30" ht="57">
      <c r="A30" s="21" t="s">
        <v>86</v>
      </c>
      <c r="E30" s="23" t="s">
        <v>767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40</v>
      </c>
      <c r="I3" s="17">
        <f>SUMIFS(I8:I48,A8:A48,"SD")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40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284</v>
      </c>
      <c r="D8" s="18"/>
      <c r="E8" s="18" t="s">
        <v>285</v>
      </c>
      <c r="F8" s="18"/>
      <c r="G8" s="18"/>
      <c r="H8" s="18"/>
      <c r="I8" s="20">
        <f>SUMIFS(I9:I48,A9:A48,"P")</f>
        <v>0</v>
      </c>
    </row>
    <row r="9">
      <c r="A9" s="21" t="s">
        <v>77</v>
      </c>
      <c r="B9" s="21">
        <v>1</v>
      </c>
      <c r="C9" s="22" t="s">
        <v>770</v>
      </c>
      <c r="D9" s="21" t="s">
        <v>121</v>
      </c>
      <c r="E9" s="23" t="s">
        <v>771</v>
      </c>
      <c r="F9" s="24" t="s">
        <v>108</v>
      </c>
      <c r="G9" s="25">
        <v>104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843</v>
      </c>
    </row>
    <row r="11">
      <c r="A11" s="21" t="s">
        <v>84</v>
      </c>
      <c r="E11" s="28" t="s">
        <v>844</v>
      </c>
    </row>
    <row r="12" ht="57">
      <c r="A12" s="21" t="s">
        <v>86</v>
      </c>
      <c r="E12" s="23" t="s">
        <v>774</v>
      </c>
    </row>
    <row r="13" ht="28.5">
      <c r="A13" s="21" t="s">
        <v>77</v>
      </c>
      <c r="B13" s="21">
        <v>2</v>
      </c>
      <c r="C13" s="22" t="s">
        <v>820</v>
      </c>
      <c r="D13" t="s">
        <v>79</v>
      </c>
      <c r="E13" s="23" t="s">
        <v>821</v>
      </c>
      <c r="F13" s="24" t="s">
        <v>108</v>
      </c>
      <c r="G13" s="25">
        <v>18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572</v>
      </c>
    </row>
    <row r="16" ht="71.25">
      <c r="A16" s="21" t="s">
        <v>86</v>
      </c>
      <c r="E16" s="23" t="s">
        <v>828</v>
      </c>
    </row>
    <row r="17" ht="28.5">
      <c r="A17" s="21" t="s">
        <v>77</v>
      </c>
      <c r="B17" s="21">
        <v>3</v>
      </c>
      <c r="C17" s="22" t="s">
        <v>778</v>
      </c>
      <c r="D17" t="s">
        <v>79</v>
      </c>
      <c r="E17" s="23" t="s">
        <v>779</v>
      </c>
      <c r="F17" s="24" t="s">
        <v>108</v>
      </c>
      <c r="G17" s="25">
        <v>22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845</v>
      </c>
    </row>
    <row r="20" ht="28.5">
      <c r="A20" s="21" t="s">
        <v>86</v>
      </c>
      <c r="E20" s="23" t="s">
        <v>781</v>
      </c>
    </row>
    <row r="21">
      <c r="A21" s="21" t="s">
        <v>77</v>
      </c>
      <c r="B21" s="21">
        <v>4</v>
      </c>
      <c r="C21" s="22" t="s">
        <v>782</v>
      </c>
      <c r="D21" t="s">
        <v>79</v>
      </c>
      <c r="E21" s="23" t="s">
        <v>783</v>
      </c>
      <c r="F21" s="24" t="s">
        <v>108</v>
      </c>
      <c r="G21" s="25">
        <v>4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846</v>
      </c>
    </row>
    <row r="23">
      <c r="A23" s="21" t="s">
        <v>84</v>
      </c>
      <c r="E23" s="28" t="s">
        <v>353</v>
      </c>
    </row>
    <row r="24" ht="28.5">
      <c r="A24" s="21" t="s">
        <v>86</v>
      </c>
      <c r="E24" s="23" t="s">
        <v>777</v>
      </c>
    </row>
    <row r="25">
      <c r="A25" s="21" t="s">
        <v>77</v>
      </c>
      <c r="B25" s="21">
        <v>5</v>
      </c>
      <c r="C25" s="22" t="s">
        <v>847</v>
      </c>
      <c r="D25" t="s">
        <v>79</v>
      </c>
      <c r="E25" s="23" t="s">
        <v>848</v>
      </c>
      <c r="F25" s="24" t="s">
        <v>108</v>
      </c>
      <c r="G25" s="25">
        <v>14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3" t="s">
        <v>849</v>
      </c>
    </row>
    <row r="27">
      <c r="A27" s="21" t="s">
        <v>84</v>
      </c>
      <c r="E27" s="28" t="s">
        <v>850</v>
      </c>
    </row>
    <row r="28" ht="28.5">
      <c r="A28" s="21" t="s">
        <v>86</v>
      </c>
      <c r="E28" s="23" t="s">
        <v>777</v>
      </c>
    </row>
    <row r="29" ht="28.5">
      <c r="A29" s="21" t="s">
        <v>77</v>
      </c>
      <c r="B29" s="21">
        <v>6</v>
      </c>
      <c r="C29" s="22" t="s">
        <v>790</v>
      </c>
      <c r="D29" t="s">
        <v>79</v>
      </c>
      <c r="E29" s="23" t="s">
        <v>791</v>
      </c>
      <c r="F29" s="24" t="s">
        <v>108</v>
      </c>
      <c r="G29" s="25">
        <v>4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9" t="s">
        <v>79</v>
      </c>
    </row>
    <row r="31">
      <c r="A31" s="21" t="s">
        <v>84</v>
      </c>
      <c r="E31" s="28" t="s">
        <v>353</v>
      </c>
    </row>
    <row r="32" ht="42.75">
      <c r="A32" s="21" t="s">
        <v>86</v>
      </c>
      <c r="E32" s="23" t="s">
        <v>792</v>
      </c>
    </row>
    <row r="33" ht="28.5">
      <c r="A33" s="21" t="s">
        <v>77</v>
      </c>
      <c r="B33" s="21">
        <v>7</v>
      </c>
      <c r="C33" s="22" t="s">
        <v>764</v>
      </c>
      <c r="D33" t="s">
        <v>79</v>
      </c>
      <c r="E33" s="23" t="s">
        <v>765</v>
      </c>
      <c r="F33" s="24" t="s">
        <v>149</v>
      </c>
      <c r="G33" s="25">
        <v>563.875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>
      <c r="A34" s="21" t="s">
        <v>82</v>
      </c>
      <c r="E34" s="29" t="s">
        <v>79</v>
      </c>
    </row>
    <row r="35">
      <c r="A35" s="21" t="s">
        <v>84</v>
      </c>
      <c r="E35" s="28" t="s">
        <v>851</v>
      </c>
    </row>
    <row r="36" ht="28.5">
      <c r="A36" s="21" t="s">
        <v>84</v>
      </c>
      <c r="E36" s="28" t="s">
        <v>852</v>
      </c>
    </row>
    <row r="37">
      <c r="A37" s="21" t="s">
        <v>84</v>
      </c>
      <c r="E37" s="28" t="s">
        <v>853</v>
      </c>
    </row>
    <row r="38" ht="28.5">
      <c r="A38" s="21" t="s">
        <v>84</v>
      </c>
      <c r="E38" s="28" t="s">
        <v>854</v>
      </c>
    </row>
    <row r="39">
      <c r="A39" s="21" t="s">
        <v>84</v>
      </c>
      <c r="E39" s="28" t="s">
        <v>855</v>
      </c>
    </row>
    <row r="40" ht="57">
      <c r="A40" s="21" t="s">
        <v>86</v>
      </c>
      <c r="E40" s="23" t="s">
        <v>767</v>
      </c>
    </row>
    <row r="41" ht="28.5">
      <c r="A41" s="21" t="s">
        <v>77</v>
      </c>
      <c r="B41" s="21">
        <v>8</v>
      </c>
      <c r="C41" s="22" t="s">
        <v>768</v>
      </c>
      <c r="D41" t="s">
        <v>79</v>
      </c>
      <c r="E41" s="23" t="s">
        <v>769</v>
      </c>
      <c r="F41" s="24" t="s">
        <v>149</v>
      </c>
      <c r="G41" s="25">
        <v>563.875</v>
      </c>
      <c r="H41" s="26">
        <v>0</v>
      </c>
      <c r="I41" s="26">
        <f>ROUND(G41*H41,P4)</f>
        <v>0</v>
      </c>
      <c r="O41" s="27">
        <f>I41*0.21</f>
        <v>0</v>
      </c>
      <c r="P41">
        <v>3</v>
      </c>
    </row>
    <row r="42">
      <c r="A42" s="21" t="s">
        <v>82</v>
      </c>
      <c r="E42" s="29" t="s">
        <v>79</v>
      </c>
    </row>
    <row r="43">
      <c r="A43" s="21" t="s">
        <v>84</v>
      </c>
      <c r="E43" s="28" t="s">
        <v>851</v>
      </c>
    </row>
    <row r="44" ht="28.5">
      <c r="A44" s="21" t="s">
        <v>84</v>
      </c>
      <c r="E44" s="28" t="s">
        <v>852</v>
      </c>
    </row>
    <row r="45">
      <c r="A45" s="21" t="s">
        <v>84</v>
      </c>
      <c r="E45" s="28" t="s">
        <v>853</v>
      </c>
    </row>
    <row r="46" ht="28.5">
      <c r="A46" s="21" t="s">
        <v>84</v>
      </c>
      <c r="E46" s="28" t="s">
        <v>854</v>
      </c>
    </row>
    <row r="47">
      <c r="A47" s="21" t="s">
        <v>84</v>
      </c>
      <c r="E47" s="28" t="s">
        <v>855</v>
      </c>
    </row>
    <row r="48" ht="57">
      <c r="A48" s="21" t="s">
        <v>86</v>
      </c>
      <c r="E48" s="23" t="s">
        <v>767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11</v>
      </c>
      <c r="I3" s="17">
        <f>SUMIFS(I8:I46,A8:A46,"SD")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11</v>
      </c>
      <c r="D4" s="15"/>
      <c r="E4" s="13" t="s">
        <v>12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SUMIFS(I9:I46,A9:A46,"P")</f>
        <v>0</v>
      </c>
    </row>
    <row r="9">
      <c r="A9" s="21" t="s">
        <v>77</v>
      </c>
      <c r="B9" s="21">
        <v>1</v>
      </c>
      <c r="C9" s="22" t="s">
        <v>78</v>
      </c>
      <c r="D9" t="s">
        <v>79</v>
      </c>
      <c r="E9" s="23" t="s">
        <v>80</v>
      </c>
      <c r="F9" s="24" t="s">
        <v>81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83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87</v>
      </c>
    </row>
    <row r="13">
      <c r="A13" s="21" t="s">
        <v>77</v>
      </c>
      <c r="B13" s="21">
        <v>2</v>
      </c>
      <c r="C13" s="22" t="s">
        <v>88</v>
      </c>
      <c r="D13" t="s">
        <v>79</v>
      </c>
      <c r="E13" s="23" t="s">
        <v>89</v>
      </c>
      <c r="F13" s="24" t="s">
        <v>90</v>
      </c>
      <c r="G13" s="25">
        <v>47.740000000000002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3" t="s">
        <v>91</v>
      </c>
    </row>
    <row r="15">
      <c r="A15" s="21" t="s">
        <v>84</v>
      </c>
      <c r="E15" s="28" t="s">
        <v>92</v>
      </c>
    </row>
    <row r="16" ht="28.5">
      <c r="A16" s="21" t="s">
        <v>86</v>
      </c>
      <c r="E16" s="23" t="s">
        <v>93</v>
      </c>
    </row>
    <row r="17">
      <c r="A17" s="21" t="s">
        <v>77</v>
      </c>
      <c r="B17" s="21">
        <v>3</v>
      </c>
      <c r="C17" s="22" t="s">
        <v>94</v>
      </c>
      <c r="D17" t="s">
        <v>79</v>
      </c>
      <c r="E17" s="23" t="s">
        <v>95</v>
      </c>
      <c r="F17" s="24" t="s">
        <v>81</v>
      </c>
      <c r="G17" s="25">
        <v>1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85</v>
      </c>
    </row>
    <row r="20" ht="28.5">
      <c r="A20" s="21" t="s">
        <v>86</v>
      </c>
      <c r="E20" s="23" t="s">
        <v>93</v>
      </c>
    </row>
    <row r="21">
      <c r="A21" s="21" t="s">
        <v>77</v>
      </c>
      <c r="B21" s="21">
        <v>4</v>
      </c>
      <c r="C21" s="22" t="s">
        <v>96</v>
      </c>
      <c r="D21" t="s">
        <v>79</v>
      </c>
      <c r="E21" s="23" t="s">
        <v>97</v>
      </c>
      <c r="F21" s="24" t="s">
        <v>81</v>
      </c>
      <c r="G21" s="25">
        <v>1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98</v>
      </c>
    </row>
    <row r="23">
      <c r="A23" s="21" t="s">
        <v>84</v>
      </c>
      <c r="E23" s="28" t="s">
        <v>85</v>
      </c>
    </row>
    <row r="24" ht="28.5">
      <c r="A24" s="21" t="s">
        <v>86</v>
      </c>
      <c r="E24" s="23" t="s">
        <v>93</v>
      </c>
    </row>
    <row r="25">
      <c r="A25" s="21" t="s">
        <v>77</v>
      </c>
      <c r="B25" s="21">
        <v>5</v>
      </c>
      <c r="C25" s="22" t="s">
        <v>99</v>
      </c>
      <c r="D25" t="s">
        <v>79</v>
      </c>
      <c r="E25" s="23" t="s">
        <v>100</v>
      </c>
      <c r="F25" s="24" t="s">
        <v>90</v>
      </c>
      <c r="G25" s="25">
        <v>47.740000000000002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 ht="42.75">
      <c r="A26" s="21" t="s">
        <v>82</v>
      </c>
      <c r="E26" s="23" t="s">
        <v>101</v>
      </c>
    </row>
    <row r="27">
      <c r="A27" s="21" t="s">
        <v>84</v>
      </c>
      <c r="E27" s="28" t="s">
        <v>92</v>
      </c>
    </row>
    <row r="28" ht="99.75">
      <c r="A28" s="21" t="s">
        <v>86</v>
      </c>
      <c r="E28" s="23" t="s">
        <v>102</v>
      </c>
    </row>
    <row r="29">
      <c r="A29" s="21" t="s">
        <v>77</v>
      </c>
      <c r="B29" s="21">
        <v>6</v>
      </c>
      <c r="C29" s="22" t="s">
        <v>103</v>
      </c>
      <c r="D29" t="s">
        <v>79</v>
      </c>
      <c r="E29" s="23" t="s">
        <v>104</v>
      </c>
      <c r="F29" s="24" t="s">
        <v>81</v>
      </c>
      <c r="G29" s="25">
        <v>1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 ht="99.75">
      <c r="A30" s="21" t="s">
        <v>82</v>
      </c>
      <c r="E30" s="23" t="s">
        <v>105</v>
      </c>
    </row>
    <row r="31">
      <c r="A31" s="21" t="s">
        <v>84</v>
      </c>
      <c r="E31" s="28" t="s">
        <v>85</v>
      </c>
    </row>
    <row r="32" ht="28.5">
      <c r="A32" s="21" t="s">
        <v>86</v>
      </c>
      <c r="E32" s="23" t="s">
        <v>93</v>
      </c>
    </row>
    <row r="33">
      <c r="A33" s="21" t="s">
        <v>77</v>
      </c>
      <c r="B33" s="21">
        <v>7</v>
      </c>
      <c r="C33" s="22" t="s">
        <v>106</v>
      </c>
      <c r="D33" t="s">
        <v>79</v>
      </c>
      <c r="E33" s="23" t="s">
        <v>107</v>
      </c>
      <c r="F33" s="24" t="s">
        <v>108</v>
      </c>
      <c r="G33" s="25">
        <v>3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57">
      <c r="A34" s="21" t="s">
        <v>82</v>
      </c>
      <c r="E34" s="23" t="s">
        <v>109</v>
      </c>
    </row>
    <row r="35">
      <c r="A35" s="21" t="s">
        <v>84</v>
      </c>
      <c r="E35" s="28" t="s">
        <v>110</v>
      </c>
    </row>
    <row r="36">
      <c r="A36" s="21" t="s">
        <v>84</v>
      </c>
      <c r="E36" s="28" t="s">
        <v>111</v>
      </c>
    </row>
    <row r="37">
      <c r="A37" s="21" t="s">
        <v>84</v>
      </c>
      <c r="E37" s="28" t="s">
        <v>112</v>
      </c>
    </row>
    <row r="38" ht="99.75">
      <c r="A38" s="21" t="s">
        <v>86</v>
      </c>
      <c r="E38" s="23" t="s">
        <v>113</v>
      </c>
    </row>
    <row r="39">
      <c r="A39" s="21" t="s">
        <v>77</v>
      </c>
      <c r="B39" s="21">
        <v>8</v>
      </c>
      <c r="C39" s="22" t="s">
        <v>114</v>
      </c>
      <c r="D39" t="s">
        <v>79</v>
      </c>
      <c r="E39" s="23" t="s">
        <v>115</v>
      </c>
      <c r="F39" s="24" t="s">
        <v>81</v>
      </c>
      <c r="G39" s="25">
        <v>1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9" t="s">
        <v>79</v>
      </c>
    </row>
    <row r="41">
      <c r="A41" s="21" t="s">
        <v>84</v>
      </c>
      <c r="E41" s="28" t="s">
        <v>85</v>
      </c>
    </row>
    <row r="42" ht="28.5">
      <c r="A42" s="21" t="s">
        <v>86</v>
      </c>
      <c r="E42" s="23" t="s">
        <v>116</v>
      </c>
    </row>
    <row r="43">
      <c r="A43" s="21" t="s">
        <v>77</v>
      </c>
      <c r="B43" s="21">
        <v>9</v>
      </c>
      <c r="C43" s="22" t="s">
        <v>117</v>
      </c>
      <c r="D43" t="s">
        <v>79</v>
      </c>
      <c r="E43" s="23" t="s">
        <v>118</v>
      </c>
      <c r="F43" s="24" t="s">
        <v>81</v>
      </c>
      <c r="G43" s="25">
        <v>1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71.25">
      <c r="A44" s="21" t="s">
        <v>82</v>
      </c>
      <c r="E44" s="23" t="s">
        <v>119</v>
      </c>
    </row>
    <row r="45">
      <c r="A45" s="21" t="s">
        <v>84</v>
      </c>
      <c r="E45" s="28" t="s">
        <v>85</v>
      </c>
    </row>
    <row r="46" ht="28.5">
      <c r="A46" s="21" t="s">
        <v>86</v>
      </c>
      <c r="E46" s="23" t="s">
        <v>120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41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41</v>
      </c>
      <c r="D4" s="15"/>
      <c r="E4" s="13" t="s">
        <v>42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80.209999999999994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856</v>
      </c>
    </row>
    <row r="11">
      <c r="A11" s="21" t="s">
        <v>84</v>
      </c>
      <c r="E11" s="28" t="s">
        <v>857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181</v>
      </c>
      <c r="D14" t="s">
        <v>79</v>
      </c>
      <c r="E14" s="23" t="s">
        <v>182</v>
      </c>
      <c r="F14" s="24" t="s">
        <v>130</v>
      </c>
      <c r="G14" s="25">
        <v>153.77500000000001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858</v>
      </c>
    </row>
    <row r="16">
      <c r="A16" s="21" t="s">
        <v>84</v>
      </c>
      <c r="E16" s="28" t="s">
        <v>859</v>
      </c>
    </row>
    <row r="17" ht="370.5">
      <c r="A17" s="21" t="s">
        <v>86</v>
      </c>
      <c r="E17" s="23" t="s">
        <v>187</v>
      </c>
    </row>
    <row r="18">
      <c r="A18" s="21" t="s">
        <v>77</v>
      </c>
      <c r="B18" s="21">
        <v>3</v>
      </c>
      <c r="C18" s="22" t="s">
        <v>485</v>
      </c>
      <c r="D18" t="s">
        <v>79</v>
      </c>
      <c r="E18" s="23" t="s">
        <v>486</v>
      </c>
      <c r="F18" s="24" t="s">
        <v>130</v>
      </c>
      <c r="G18" s="25">
        <v>233.98500000000001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860</v>
      </c>
    </row>
    <row r="20" ht="42.75">
      <c r="A20" s="21" t="s">
        <v>84</v>
      </c>
      <c r="E20" s="28" t="s">
        <v>861</v>
      </c>
    </row>
    <row r="21">
      <c r="A21" s="21" t="s">
        <v>84</v>
      </c>
      <c r="E21" s="28" t="s">
        <v>862</v>
      </c>
    </row>
    <row r="22">
      <c r="A22" s="21" t="s">
        <v>84</v>
      </c>
      <c r="E22" s="28" t="s">
        <v>863</v>
      </c>
    </row>
    <row r="23" ht="384.75">
      <c r="A23" s="21" t="s">
        <v>86</v>
      </c>
      <c r="E23" s="23" t="s">
        <v>489</v>
      </c>
    </row>
    <row r="24">
      <c r="A24" s="21" t="s">
        <v>77</v>
      </c>
      <c r="B24" s="21">
        <v>4</v>
      </c>
      <c r="C24" s="22" t="s">
        <v>198</v>
      </c>
      <c r="D24" t="s">
        <v>79</v>
      </c>
      <c r="E24" s="23" t="s">
        <v>199</v>
      </c>
      <c r="F24" s="24" t="s">
        <v>130</v>
      </c>
      <c r="G24" s="25">
        <v>233.98500000000001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864</v>
      </c>
    </row>
    <row r="27" ht="228">
      <c r="A27" s="21" t="s">
        <v>86</v>
      </c>
      <c r="E27" s="23" t="s">
        <v>203</v>
      </c>
    </row>
    <row r="28">
      <c r="A28" s="21" t="s">
        <v>77</v>
      </c>
      <c r="B28" s="21">
        <v>5</v>
      </c>
      <c r="C28" s="22" t="s">
        <v>490</v>
      </c>
      <c r="D28" t="s">
        <v>79</v>
      </c>
      <c r="E28" s="23" t="s">
        <v>491</v>
      </c>
      <c r="F28" s="24" t="s">
        <v>130</v>
      </c>
      <c r="G28" s="25">
        <v>153.77500000000001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865</v>
      </c>
    </row>
    <row r="31" ht="285">
      <c r="A31" s="21" t="s">
        <v>86</v>
      </c>
      <c r="E31" s="23" t="s">
        <v>494</v>
      </c>
    </row>
    <row r="32">
      <c r="A32" s="21" t="s">
        <v>77</v>
      </c>
      <c r="B32" s="21">
        <v>6</v>
      </c>
      <c r="C32" s="22" t="s">
        <v>495</v>
      </c>
      <c r="D32" t="s">
        <v>79</v>
      </c>
      <c r="E32" s="23" t="s">
        <v>496</v>
      </c>
      <c r="F32" s="24" t="s">
        <v>130</v>
      </c>
      <c r="G32" s="25">
        <v>67.346999999999994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866</v>
      </c>
    </row>
    <row r="35">
      <c r="A35" s="21" t="s">
        <v>84</v>
      </c>
      <c r="E35" s="28" t="s">
        <v>867</v>
      </c>
    </row>
    <row r="36">
      <c r="A36" s="21" t="s">
        <v>84</v>
      </c>
      <c r="E36" s="28" t="s">
        <v>868</v>
      </c>
    </row>
    <row r="37" ht="370.5">
      <c r="A37" s="21" t="s">
        <v>86</v>
      </c>
      <c r="E37" s="23" t="s">
        <v>499</v>
      </c>
    </row>
    <row r="38">
      <c r="A38" s="18" t="s">
        <v>74</v>
      </c>
      <c r="B38" s="18"/>
      <c r="C38" s="19" t="s">
        <v>137</v>
      </c>
      <c r="D38" s="18"/>
      <c r="E38" s="18" t="s">
        <v>505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869</v>
      </c>
      <c r="D39" t="s">
        <v>79</v>
      </c>
      <c r="E39" s="23" t="s">
        <v>870</v>
      </c>
      <c r="F39" s="24" t="s">
        <v>169</v>
      </c>
      <c r="G39" s="25">
        <v>0.29999999999999999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871</v>
      </c>
    </row>
    <row r="41">
      <c r="A41" s="21" t="s">
        <v>84</v>
      </c>
      <c r="E41" s="28" t="s">
        <v>872</v>
      </c>
    </row>
    <row r="42" ht="71.25">
      <c r="A42" s="21" t="s">
        <v>86</v>
      </c>
      <c r="E42" s="23" t="s">
        <v>873</v>
      </c>
    </row>
    <row r="43">
      <c r="A43" s="18" t="s">
        <v>74</v>
      </c>
      <c r="B43" s="18"/>
      <c r="C43" s="19" t="s">
        <v>464</v>
      </c>
      <c r="D43" s="18"/>
      <c r="E43" s="18" t="s">
        <v>510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511</v>
      </c>
      <c r="D44" t="s">
        <v>79</v>
      </c>
      <c r="E44" s="23" t="s">
        <v>512</v>
      </c>
      <c r="F44" s="24" t="s">
        <v>130</v>
      </c>
      <c r="G44" s="25">
        <v>12.863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874</v>
      </c>
    </row>
    <row r="46">
      <c r="A46" s="21" t="s">
        <v>84</v>
      </c>
      <c r="E46" s="28" t="s">
        <v>875</v>
      </c>
    </row>
    <row r="47">
      <c r="A47" s="21" t="s">
        <v>84</v>
      </c>
      <c r="E47" s="28" t="s">
        <v>876</v>
      </c>
    </row>
    <row r="48">
      <c r="A48" s="21" t="s">
        <v>84</v>
      </c>
      <c r="E48" s="28" t="s">
        <v>877</v>
      </c>
    </row>
    <row r="49" ht="57">
      <c r="A49" s="21" t="s">
        <v>86</v>
      </c>
      <c r="E49" s="23" t="s">
        <v>515</v>
      </c>
    </row>
    <row r="50">
      <c r="A50" s="18" t="s">
        <v>74</v>
      </c>
      <c r="B50" s="18"/>
      <c r="C50" s="19" t="s">
        <v>556</v>
      </c>
      <c r="D50" s="18"/>
      <c r="E50" s="18" t="s">
        <v>557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878</v>
      </c>
      <c r="D51" t="s">
        <v>79</v>
      </c>
      <c r="E51" s="23" t="s">
        <v>879</v>
      </c>
      <c r="F51" s="24" t="s">
        <v>169</v>
      </c>
      <c r="G51" s="25">
        <v>18.199999999999999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880</v>
      </c>
    </row>
    <row r="53">
      <c r="A53" s="21" t="s">
        <v>84</v>
      </c>
      <c r="E53" s="28" t="s">
        <v>881</v>
      </c>
    </row>
    <row r="54" ht="313.5">
      <c r="A54" s="21" t="s">
        <v>86</v>
      </c>
      <c r="E54" s="23" t="s">
        <v>561</v>
      </c>
    </row>
    <row r="55">
      <c r="A55" s="21" t="s">
        <v>77</v>
      </c>
      <c r="B55" s="21">
        <v>10</v>
      </c>
      <c r="C55" s="22" t="s">
        <v>882</v>
      </c>
      <c r="D55" t="s">
        <v>79</v>
      </c>
      <c r="E55" s="23" t="s">
        <v>883</v>
      </c>
      <c r="F55" s="24" t="s">
        <v>169</v>
      </c>
      <c r="G55" s="25">
        <v>103.7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884</v>
      </c>
    </row>
    <row r="57">
      <c r="A57" s="21" t="s">
        <v>84</v>
      </c>
      <c r="E57" s="28" t="s">
        <v>885</v>
      </c>
    </row>
    <row r="58" ht="313.5">
      <c r="A58" s="21" t="s">
        <v>86</v>
      </c>
      <c r="E58" s="23" t="s">
        <v>561</v>
      </c>
    </row>
    <row r="59">
      <c r="A59" s="21" t="s">
        <v>77</v>
      </c>
      <c r="B59" s="21">
        <v>11</v>
      </c>
      <c r="C59" s="22" t="s">
        <v>886</v>
      </c>
      <c r="D59" t="s">
        <v>79</v>
      </c>
      <c r="E59" s="23" t="s">
        <v>887</v>
      </c>
      <c r="F59" s="24" t="s">
        <v>108</v>
      </c>
      <c r="G59" s="25">
        <v>5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888</v>
      </c>
    </row>
    <row r="61">
      <c r="A61" s="21" t="s">
        <v>84</v>
      </c>
      <c r="E61" s="28" t="s">
        <v>702</v>
      </c>
    </row>
    <row r="62" ht="327.75">
      <c r="A62" s="21" t="s">
        <v>86</v>
      </c>
      <c r="E62" s="23" t="s">
        <v>889</v>
      </c>
    </row>
    <row r="63">
      <c r="A63" s="21" t="s">
        <v>77</v>
      </c>
      <c r="B63" s="21">
        <v>12</v>
      </c>
      <c r="C63" s="22" t="s">
        <v>562</v>
      </c>
      <c r="D63" t="s">
        <v>79</v>
      </c>
      <c r="E63" s="23" t="s">
        <v>563</v>
      </c>
      <c r="F63" s="24" t="s">
        <v>108</v>
      </c>
      <c r="G63" s="25">
        <v>4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3" t="s">
        <v>890</v>
      </c>
    </row>
    <row r="65">
      <c r="A65" s="21" t="s">
        <v>84</v>
      </c>
      <c r="E65" s="28" t="s">
        <v>353</v>
      </c>
    </row>
    <row r="66" ht="85.5">
      <c r="A66" s="21" t="s">
        <v>86</v>
      </c>
      <c r="E66" s="23" t="s">
        <v>565</v>
      </c>
    </row>
    <row r="67">
      <c r="A67" s="21" t="s">
        <v>77</v>
      </c>
      <c r="B67" s="21">
        <v>13</v>
      </c>
      <c r="C67" s="22" t="s">
        <v>891</v>
      </c>
      <c r="D67" t="s">
        <v>79</v>
      </c>
      <c r="E67" s="23" t="s">
        <v>892</v>
      </c>
      <c r="F67" s="24" t="s">
        <v>169</v>
      </c>
      <c r="G67" s="25">
        <v>121.90000000000001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893</v>
      </c>
    </row>
    <row r="70" ht="42.75">
      <c r="A70" s="21" t="s">
        <v>86</v>
      </c>
      <c r="E70" s="23" t="s">
        <v>894</v>
      </c>
    </row>
    <row r="71">
      <c r="A71" s="21" t="s">
        <v>77</v>
      </c>
      <c r="B71" s="21">
        <v>14</v>
      </c>
      <c r="C71" s="22" t="s">
        <v>895</v>
      </c>
      <c r="D71" t="s">
        <v>79</v>
      </c>
      <c r="E71" s="23" t="s">
        <v>896</v>
      </c>
      <c r="F71" s="24" t="s">
        <v>169</v>
      </c>
      <c r="G71" s="25">
        <v>18.199999999999999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880</v>
      </c>
    </row>
    <row r="73">
      <c r="A73" s="21" t="s">
        <v>84</v>
      </c>
      <c r="E73" s="28" t="s">
        <v>897</v>
      </c>
    </row>
    <row r="74" ht="71.25">
      <c r="A74" s="21" t="s">
        <v>86</v>
      </c>
      <c r="E74" s="23" t="s">
        <v>898</v>
      </c>
    </row>
    <row r="75">
      <c r="A75" s="21" t="s">
        <v>77</v>
      </c>
      <c r="B75" s="21">
        <v>15</v>
      </c>
      <c r="C75" s="22" t="s">
        <v>899</v>
      </c>
      <c r="D75" t="s">
        <v>79</v>
      </c>
      <c r="E75" s="23" t="s">
        <v>900</v>
      </c>
      <c r="F75" s="24" t="s">
        <v>169</v>
      </c>
      <c r="G75" s="25">
        <v>103.7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9" t="s">
        <v>79</v>
      </c>
    </row>
    <row r="77">
      <c r="A77" s="21" t="s">
        <v>84</v>
      </c>
      <c r="E77" s="28" t="s">
        <v>885</v>
      </c>
    </row>
    <row r="78" ht="71.25">
      <c r="A78" s="21" t="s">
        <v>86</v>
      </c>
      <c r="E78" s="23" t="s">
        <v>898</v>
      </c>
    </row>
    <row r="79">
      <c r="A79" s="21" t="s">
        <v>77</v>
      </c>
      <c r="B79" s="21">
        <v>16</v>
      </c>
      <c r="C79" s="22" t="s">
        <v>901</v>
      </c>
      <c r="D79" t="s">
        <v>79</v>
      </c>
      <c r="E79" s="23" t="s">
        <v>902</v>
      </c>
      <c r="F79" s="24" t="s">
        <v>169</v>
      </c>
      <c r="G79" s="25">
        <v>121.90000000000001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903</v>
      </c>
    </row>
    <row r="81">
      <c r="A81" s="21" t="s">
        <v>84</v>
      </c>
      <c r="E81" s="28" t="s">
        <v>893</v>
      </c>
    </row>
    <row r="82" ht="28.5">
      <c r="A82" s="21" t="s">
        <v>86</v>
      </c>
      <c r="E82" s="23" t="s">
        <v>904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43</v>
      </c>
      <c r="I3" s="17">
        <f>SUMIFS(I8:I59,A8:A59,"SD")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43</v>
      </c>
      <c r="D4" s="15"/>
      <c r="E4" s="13" t="s">
        <v>44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73.956999999999994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856</v>
      </c>
    </row>
    <row r="11">
      <c r="A11" s="21" t="s">
        <v>84</v>
      </c>
      <c r="E11" s="28" t="s">
        <v>905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SUMIFS(I14:I33,A14:A33,"P")</f>
        <v>0</v>
      </c>
    </row>
    <row r="14">
      <c r="A14" s="21" t="s">
        <v>77</v>
      </c>
      <c r="B14" s="21">
        <v>2</v>
      </c>
      <c r="C14" s="22" t="s">
        <v>181</v>
      </c>
      <c r="D14" t="s">
        <v>79</v>
      </c>
      <c r="E14" s="23" t="s">
        <v>182</v>
      </c>
      <c r="F14" s="24" t="s">
        <v>130</v>
      </c>
      <c r="G14" s="25">
        <v>143.86600000000001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858</v>
      </c>
    </row>
    <row r="16">
      <c r="A16" s="21" t="s">
        <v>84</v>
      </c>
      <c r="E16" s="28" t="s">
        <v>906</v>
      </c>
    </row>
    <row r="17" ht="370.5">
      <c r="A17" s="21" t="s">
        <v>86</v>
      </c>
      <c r="E17" s="23" t="s">
        <v>187</v>
      </c>
    </row>
    <row r="18">
      <c r="A18" s="21" t="s">
        <v>77</v>
      </c>
      <c r="B18" s="21">
        <v>3</v>
      </c>
      <c r="C18" s="22" t="s">
        <v>485</v>
      </c>
      <c r="D18" t="s">
        <v>79</v>
      </c>
      <c r="E18" s="23" t="s">
        <v>486</v>
      </c>
      <c r="F18" s="24" t="s">
        <v>130</v>
      </c>
      <c r="G18" s="25">
        <v>217.82300000000001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860</v>
      </c>
    </row>
    <row r="20" ht="42.75">
      <c r="A20" s="21" t="s">
        <v>84</v>
      </c>
      <c r="E20" s="28" t="s">
        <v>907</v>
      </c>
    </row>
    <row r="21" ht="384.75">
      <c r="A21" s="21" t="s">
        <v>86</v>
      </c>
      <c r="E21" s="23" t="s">
        <v>489</v>
      </c>
    </row>
    <row r="22">
      <c r="A22" s="21" t="s">
        <v>77</v>
      </c>
      <c r="B22" s="21">
        <v>4</v>
      </c>
      <c r="C22" s="22" t="s">
        <v>198</v>
      </c>
      <c r="D22" t="s">
        <v>79</v>
      </c>
      <c r="E22" s="23" t="s">
        <v>199</v>
      </c>
      <c r="F22" s="24" t="s">
        <v>130</v>
      </c>
      <c r="G22" s="25">
        <v>217.82300000000001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9" t="s">
        <v>79</v>
      </c>
    </row>
    <row r="24">
      <c r="A24" s="21" t="s">
        <v>84</v>
      </c>
      <c r="E24" s="28" t="s">
        <v>908</v>
      </c>
    </row>
    <row r="25" ht="228">
      <c r="A25" s="21" t="s">
        <v>86</v>
      </c>
      <c r="E25" s="23" t="s">
        <v>203</v>
      </c>
    </row>
    <row r="26">
      <c r="A26" s="21" t="s">
        <v>77</v>
      </c>
      <c r="B26" s="21">
        <v>5</v>
      </c>
      <c r="C26" s="22" t="s">
        <v>490</v>
      </c>
      <c r="D26" t="s">
        <v>79</v>
      </c>
      <c r="E26" s="23" t="s">
        <v>491</v>
      </c>
      <c r="F26" s="24" t="s">
        <v>130</v>
      </c>
      <c r="G26" s="25">
        <v>143.86600000000001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909</v>
      </c>
    </row>
    <row r="29" ht="285">
      <c r="A29" s="21" t="s">
        <v>86</v>
      </c>
      <c r="E29" s="23" t="s">
        <v>494</v>
      </c>
    </row>
    <row r="30">
      <c r="A30" s="21" t="s">
        <v>77</v>
      </c>
      <c r="B30" s="21">
        <v>6</v>
      </c>
      <c r="C30" s="22" t="s">
        <v>495</v>
      </c>
      <c r="D30" t="s">
        <v>79</v>
      </c>
      <c r="E30" s="23" t="s">
        <v>496</v>
      </c>
      <c r="F30" s="24" t="s">
        <v>130</v>
      </c>
      <c r="G30" s="25">
        <v>62.206000000000003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9" t="s">
        <v>79</v>
      </c>
    </row>
    <row r="32">
      <c r="A32" s="21" t="s">
        <v>84</v>
      </c>
      <c r="E32" s="28" t="s">
        <v>910</v>
      </c>
    </row>
    <row r="33" ht="370.5">
      <c r="A33" s="21" t="s">
        <v>86</v>
      </c>
      <c r="E33" s="23" t="s">
        <v>499</v>
      </c>
    </row>
    <row r="34">
      <c r="A34" s="18" t="s">
        <v>74</v>
      </c>
      <c r="B34" s="18"/>
      <c r="C34" s="19" t="s">
        <v>464</v>
      </c>
      <c r="D34" s="18"/>
      <c r="E34" s="18" t="s">
        <v>510</v>
      </c>
      <c r="F34" s="18"/>
      <c r="G34" s="18"/>
      <c r="H34" s="18"/>
      <c r="I34" s="20">
        <f>SUMIFS(I35:I38,A35:A38,"P")</f>
        <v>0</v>
      </c>
    </row>
    <row r="35">
      <c r="A35" s="21" t="s">
        <v>77</v>
      </c>
      <c r="B35" s="21">
        <v>7</v>
      </c>
      <c r="C35" s="22" t="s">
        <v>511</v>
      </c>
      <c r="D35" t="s">
        <v>79</v>
      </c>
      <c r="E35" s="23" t="s">
        <v>512</v>
      </c>
      <c r="F35" s="24" t="s">
        <v>130</v>
      </c>
      <c r="G35" s="25">
        <v>11.750999999999999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874</v>
      </c>
    </row>
    <row r="37">
      <c r="A37" s="21" t="s">
        <v>84</v>
      </c>
      <c r="E37" s="28" t="s">
        <v>911</v>
      </c>
    </row>
    <row r="38" ht="57">
      <c r="A38" s="21" t="s">
        <v>86</v>
      </c>
      <c r="E38" s="23" t="s">
        <v>515</v>
      </c>
    </row>
    <row r="39">
      <c r="A39" s="18" t="s">
        <v>74</v>
      </c>
      <c r="B39" s="18"/>
      <c r="C39" s="19" t="s">
        <v>556</v>
      </c>
      <c r="D39" s="18"/>
      <c r="E39" s="18" t="s">
        <v>557</v>
      </c>
      <c r="F39" s="18"/>
      <c r="G39" s="18"/>
      <c r="H39" s="18"/>
      <c r="I39" s="20">
        <f>SUMIFS(I40:I59,A40:A59,"P")</f>
        <v>0</v>
      </c>
    </row>
    <row r="40">
      <c r="A40" s="21" t="s">
        <v>77</v>
      </c>
      <c r="B40" s="21">
        <v>8</v>
      </c>
      <c r="C40" s="22" t="s">
        <v>882</v>
      </c>
      <c r="D40" t="s">
        <v>79</v>
      </c>
      <c r="E40" s="23" t="s">
        <v>883</v>
      </c>
      <c r="F40" s="24" t="s">
        <v>169</v>
      </c>
      <c r="G40" s="25">
        <v>106.83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82</v>
      </c>
      <c r="E41" s="23" t="s">
        <v>884</v>
      </c>
    </row>
    <row r="42">
      <c r="A42" s="21" t="s">
        <v>84</v>
      </c>
      <c r="E42" s="28" t="s">
        <v>912</v>
      </c>
    </row>
    <row r="43" ht="313.5">
      <c r="A43" s="21" t="s">
        <v>86</v>
      </c>
      <c r="E43" s="23" t="s">
        <v>561</v>
      </c>
    </row>
    <row r="44">
      <c r="A44" s="21" t="s">
        <v>77</v>
      </c>
      <c r="B44" s="21">
        <v>9</v>
      </c>
      <c r="C44" s="22" t="s">
        <v>913</v>
      </c>
      <c r="D44" t="s">
        <v>79</v>
      </c>
      <c r="E44" s="23" t="s">
        <v>914</v>
      </c>
      <c r="F44" s="24" t="s">
        <v>108</v>
      </c>
      <c r="G44" s="25">
        <v>4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915</v>
      </c>
    </row>
    <row r="46">
      <c r="A46" s="21" t="s">
        <v>84</v>
      </c>
      <c r="E46" s="28" t="s">
        <v>353</v>
      </c>
    </row>
    <row r="47" ht="99.75">
      <c r="A47" s="21" t="s">
        <v>86</v>
      </c>
      <c r="E47" s="23" t="s">
        <v>916</v>
      </c>
    </row>
    <row r="48">
      <c r="A48" s="21" t="s">
        <v>77</v>
      </c>
      <c r="B48" s="21">
        <v>10</v>
      </c>
      <c r="C48" s="22" t="s">
        <v>891</v>
      </c>
      <c r="D48" t="s">
        <v>79</v>
      </c>
      <c r="E48" s="23" t="s">
        <v>892</v>
      </c>
      <c r="F48" s="24" t="s">
        <v>169</v>
      </c>
      <c r="G48" s="25">
        <v>106.83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>
      <c r="A49" s="21" t="s">
        <v>82</v>
      </c>
      <c r="E49" s="29" t="s">
        <v>79</v>
      </c>
    </row>
    <row r="50">
      <c r="A50" s="21" t="s">
        <v>84</v>
      </c>
      <c r="E50" s="28" t="s">
        <v>912</v>
      </c>
    </row>
    <row r="51" ht="42.75">
      <c r="A51" s="21" t="s">
        <v>86</v>
      </c>
      <c r="E51" s="23" t="s">
        <v>894</v>
      </c>
    </row>
    <row r="52">
      <c r="A52" s="21" t="s">
        <v>77</v>
      </c>
      <c r="B52" s="21">
        <v>11</v>
      </c>
      <c r="C52" s="22" t="s">
        <v>899</v>
      </c>
      <c r="D52" t="s">
        <v>79</v>
      </c>
      <c r="E52" s="23" t="s">
        <v>900</v>
      </c>
      <c r="F52" s="24" t="s">
        <v>169</v>
      </c>
      <c r="G52" s="25">
        <v>106.83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>
      <c r="A53" s="21" t="s">
        <v>82</v>
      </c>
      <c r="E53" s="29" t="s">
        <v>79</v>
      </c>
    </row>
    <row r="54">
      <c r="A54" s="21" t="s">
        <v>84</v>
      </c>
      <c r="E54" s="28" t="s">
        <v>912</v>
      </c>
    </row>
    <row r="55" ht="71.25">
      <c r="A55" s="21" t="s">
        <v>86</v>
      </c>
      <c r="E55" s="23" t="s">
        <v>898</v>
      </c>
    </row>
    <row r="56">
      <c r="A56" s="21" t="s">
        <v>77</v>
      </c>
      <c r="B56" s="21">
        <v>12</v>
      </c>
      <c r="C56" s="22" t="s">
        <v>901</v>
      </c>
      <c r="D56" t="s">
        <v>79</v>
      </c>
      <c r="E56" s="23" t="s">
        <v>902</v>
      </c>
      <c r="F56" s="24" t="s">
        <v>169</v>
      </c>
      <c r="G56" s="25">
        <v>106.83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3" t="s">
        <v>917</v>
      </c>
    </row>
    <row r="58">
      <c r="A58" s="21" t="s">
        <v>84</v>
      </c>
      <c r="E58" s="28" t="s">
        <v>912</v>
      </c>
    </row>
    <row r="59" ht="28.5">
      <c r="A59" s="21" t="s">
        <v>86</v>
      </c>
      <c r="E59" s="23" t="s">
        <v>904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45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45</v>
      </c>
      <c r="D4" s="15"/>
      <c r="E4" s="13" t="s">
        <v>46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11.715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856</v>
      </c>
    </row>
    <row r="11">
      <c r="A11" s="21" t="s">
        <v>84</v>
      </c>
      <c r="E11" s="28" t="s">
        <v>918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181</v>
      </c>
      <c r="D14" t="s">
        <v>79</v>
      </c>
      <c r="E14" s="23" t="s">
        <v>182</v>
      </c>
      <c r="F14" s="24" t="s">
        <v>130</v>
      </c>
      <c r="G14" s="25">
        <v>23.510000000000002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858</v>
      </c>
    </row>
    <row r="16">
      <c r="A16" s="21" t="s">
        <v>84</v>
      </c>
      <c r="E16" s="28" t="s">
        <v>919</v>
      </c>
    </row>
    <row r="17" ht="370.5">
      <c r="A17" s="21" t="s">
        <v>86</v>
      </c>
      <c r="E17" s="23" t="s">
        <v>187</v>
      </c>
    </row>
    <row r="18">
      <c r="A18" s="21" t="s">
        <v>77</v>
      </c>
      <c r="B18" s="21">
        <v>3</v>
      </c>
      <c r="C18" s="22" t="s">
        <v>485</v>
      </c>
      <c r="D18" t="s">
        <v>79</v>
      </c>
      <c r="E18" s="23" t="s">
        <v>486</v>
      </c>
      <c r="F18" s="24" t="s">
        <v>130</v>
      </c>
      <c r="G18" s="25">
        <v>35.225000000000001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860</v>
      </c>
    </row>
    <row r="20">
      <c r="A20" s="21" t="s">
        <v>84</v>
      </c>
      <c r="E20" s="28" t="s">
        <v>920</v>
      </c>
    </row>
    <row r="21">
      <c r="A21" s="21" t="s">
        <v>84</v>
      </c>
      <c r="E21" s="28" t="s">
        <v>921</v>
      </c>
    </row>
    <row r="22">
      <c r="A22" s="21" t="s">
        <v>84</v>
      </c>
      <c r="E22" s="28" t="s">
        <v>922</v>
      </c>
    </row>
    <row r="23" ht="384.75">
      <c r="A23" s="21" t="s">
        <v>86</v>
      </c>
      <c r="E23" s="23" t="s">
        <v>489</v>
      </c>
    </row>
    <row r="24">
      <c r="A24" s="21" t="s">
        <v>77</v>
      </c>
      <c r="B24" s="21">
        <v>4</v>
      </c>
      <c r="C24" s="22" t="s">
        <v>198</v>
      </c>
      <c r="D24" t="s">
        <v>79</v>
      </c>
      <c r="E24" s="23" t="s">
        <v>199</v>
      </c>
      <c r="F24" s="24" t="s">
        <v>130</v>
      </c>
      <c r="G24" s="25">
        <v>35.225000000000001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923</v>
      </c>
    </row>
    <row r="27" ht="228">
      <c r="A27" s="21" t="s">
        <v>86</v>
      </c>
      <c r="E27" s="23" t="s">
        <v>203</v>
      </c>
    </row>
    <row r="28">
      <c r="A28" s="21" t="s">
        <v>77</v>
      </c>
      <c r="B28" s="21">
        <v>5</v>
      </c>
      <c r="C28" s="22" t="s">
        <v>490</v>
      </c>
      <c r="D28" t="s">
        <v>79</v>
      </c>
      <c r="E28" s="23" t="s">
        <v>491</v>
      </c>
      <c r="F28" s="24" t="s">
        <v>130</v>
      </c>
      <c r="G28" s="25">
        <v>23.510000000000002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924</v>
      </c>
    </row>
    <row r="31" ht="285">
      <c r="A31" s="21" t="s">
        <v>86</v>
      </c>
      <c r="E31" s="23" t="s">
        <v>494</v>
      </c>
    </row>
    <row r="32">
      <c r="A32" s="21" t="s">
        <v>77</v>
      </c>
      <c r="B32" s="21">
        <v>6</v>
      </c>
      <c r="C32" s="22" t="s">
        <v>495</v>
      </c>
      <c r="D32" t="s">
        <v>79</v>
      </c>
      <c r="E32" s="23" t="s">
        <v>496</v>
      </c>
      <c r="F32" s="24" t="s">
        <v>130</v>
      </c>
      <c r="G32" s="25">
        <v>9.8330000000000002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925</v>
      </c>
    </row>
    <row r="35">
      <c r="A35" s="21" t="s">
        <v>84</v>
      </c>
      <c r="E35" s="28" t="s">
        <v>926</v>
      </c>
    </row>
    <row r="36">
      <c r="A36" s="21" t="s">
        <v>84</v>
      </c>
      <c r="E36" s="28" t="s">
        <v>927</v>
      </c>
    </row>
    <row r="37" ht="370.5">
      <c r="A37" s="21" t="s">
        <v>86</v>
      </c>
      <c r="E37" s="23" t="s">
        <v>499</v>
      </c>
    </row>
    <row r="38">
      <c r="A38" s="18" t="s">
        <v>74</v>
      </c>
      <c r="B38" s="18"/>
      <c r="C38" s="19" t="s">
        <v>137</v>
      </c>
      <c r="D38" s="18"/>
      <c r="E38" s="18" t="s">
        <v>505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869</v>
      </c>
      <c r="D39" t="s">
        <v>79</v>
      </c>
      <c r="E39" s="23" t="s">
        <v>870</v>
      </c>
      <c r="F39" s="24" t="s">
        <v>169</v>
      </c>
      <c r="G39" s="25">
        <v>0.14999999999999999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871</v>
      </c>
    </row>
    <row r="41">
      <c r="A41" s="21" t="s">
        <v>84</v>
      </c>
      <c r="E41" s="28" t="s">
        <v>928</v>
      </c>
    </row>
    <row r="42" ht="71.25">
      <c r="A42" s="21" t="s">
        <v>86</v>
      </c>
      <c r="E42" s="23" t="s">
        <v>873</v>
      </c>
    </row>
    <row r="43">
      <c r="A43" s="18" t="s">
        <v>74</v>
      </c>
      <c r="B43" s="18"/>
      <c r="C43" s="19" t="s">
        <v>464</v>
      </c>
      <c r="D43" s="18"/>
      <c r="E43" s="18" t="s">
        <v>510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511</v>
      </c>
      <c r="D44" t="s">
        <v>79</v>
      </c>
      <c r="E44" s="23" t="s">
        <v>512</v>
      </c>
      <c r="F44" s="24" t="s">
        <v>130</v>
      </c>
      <c r="G44" s="25">
        <v>1.8819999999999999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874</v>
      </c>
    </row>
    <row r="46">
      <c r="A46" s="21" t="s">
        <v>84</v>
      </c>
      <c r="E46" s="28" t="s">
        <v>929</v>
      </c>
    </row>
    <row r="47">
      <c r="A47" s="21" t="s">
        <v>84</v>
      </c>
      <c r="E47" s="28" t="s">
        <v>930</v>
      </c>
    </row>
    <row r="48">
      <c r="A48" s="21" t="s">
        <v>84</v>
      </c>
      <c r="E48" s="28" t="s">
        <v>931</v>
      </c>
    </row>
    <row r="49" ht="57">
      <c r="A49" s="21" t="s">
        <v>86</v>
      </c>
      <c r="E49" s="23" t="s">
        <v>515</v>
      </c>
    </row>
    <row r="50">
      <c r="A50" s="18" t="s">
        <v>74</v>
      </c>
      <c r="B50" s="18"/>
      <c r="C50" s="19" t="s">
        <v>556</v>
      </c>
      <c r="D50" s="18"/>
      <c r="E50" s="18" t="s">
        <v>557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558</v>
      </c>
      <c r="D51" t="s">
        <v>79</v>
      </c>
      <c r="E51" s="23" t="s">
        <v>559</v>
      </c>
      <c r="F51" s="24" t="s">
        <v>169</v>
      </c>
      <c r="G51" s="25">
        <v>2.8999999999999999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880</v>
      </c>
    </row>
    <row r="53">
      <c r="A53" s="21" t="s">
        <v>84</v>
      </c>
      <c r="E53" s="28" t="s">
        <v>932</v>
      </c>
    </row>
    <row r="54" ht="313.5">
      <c r="A54" s="21" t="s">
        <v>86</v>
      </c>
      <c r="E54" s="23" t="s">
        <v>561</v>
      </c>
    </row>
    <row r="55">
      <c r="A55" s="21" t="s">
        <v>77</v>
      </c>
      <c r="B55" s="21">
        <v>10</v>
      </c>
      <c r="C55" s="22" t="s">
        <v>882</v>
      </c>
      <c r="D55" t="s">
        <v>79</v>
      </c>
      <c r="E55" s="23" t="s">
        <v>883</v>
      </c>
      <c r="F55" s="24" t="s">
        <v>169</v>
      </c>
      <c r="G55" s="25">
        <v>15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884</v>
      </c>
    </row>
    <row r="57">
      <c r="A57" s="21" t="s">
        <v>84</v>
      </c>
      <c r="E57" s="28" t="s">
        <v>933</v>
      </c>
    </row>
    <row r="58" ht="313.5">
      <c r="A58" s="21" t="s">
        <v>86</v>
      </c>
      <c r="E58" s="23" t="s">
        <v>561</v>
      </c>
    </row>
    <row r="59">
      <c r="A59" s="21" t="s">
        <v>77</v>
      </c>
      <c r="B59" s="21">
        <v>11</v>
      </c>
      <c r="C59" s="22" t="s">
        <v>886</v>
      </c>
      <c r="D59" t="s">
        <v>79</v>
      </c>
      <c r="E59" s="23" t="s">
        <v>887</v>
      </c>
      <c r="F59" s="24" t="s">
        <v>108</v>
      </c>
      <c r="G59" s="25">
        <v>2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934</v>
      </c>
    </row>
    <row r="61">
      <c r="A61" s="21" t="s">
        <v>84</v>
      </c>
      <c r="E61" s="28" t="s">
        <v>773</v>
      </c>
    </row>
    <row r="62" ht="327.75">
      <c r="A62" s="21" t="s">
        <v>86</v>
      </c>
      <c r="E62" s="23" t="s">
        <v>889</v>
      </c>
    </row>
    <row r="63">
      <c r="A63" s="21" t="s">
        <v>77</v>
      </c>
      <c r="B63" s="21">
        <v>12</v>
      </c>
      <c r="C63" s="22" t="s">
        <v>562</v>
      </c>
      <c r="D63" t="s">
        <v>79</v>
      </c>
      <c r="E63" s="23" t="s">
        <v>563</v>
      </c>
      <c r="F63" s="24" t="s">
        <v>108</v>
      </c>
      <c r="G63" s="25">
        <v>1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85</v>
      </c>
    </row>
    <row r="66" ht="85.5">
      <c r="A66" s="21" t="s">
        <v>86</v>
      </c>
      <c r="E66" s="23" t="s">
        <v>565</v>
      </c>
    </row>
    <row r="67">
      <c r="A67" s="21" t="s">
        <v>77</v>
      </c>
      <c r="B67" s="21">
        <v>13</v>
      </c>
      <c r="C67" s="22" t="s">
        <v>891</v>
      </c>
      <c r="D67" t="s">
        <v>79</v>
      </c>
      <c r="E67" s="23" t="s">
        <v>892</v>
      </c>
      <c r="F67" s="24" t="s">
        <v>169</v>
      </c>
      <c r="G67" s="25">
        <v>17.899999999999999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935</v>
      </c>
    </row>
    <row r="70" ht="42.75">
      <c r="A70" s="21" t="s">
        <v>86</v>
      </c>
      <c r="E70" s="23" t="s">
        <v>894</v>
      </c>
    </row>
    <row r="71">
      <c r="A71" s="21" t="s">
        <v>77</v>
      </c>
      <c r="B71" s="21">
        <v>14</v>
      </c>
      <c r="C71" s="22" t="s">
        <v>895</v>
      </c>
      <c r="D71" t="s">
        <v>79</v>
      </c>
      <c r="E71" s="23" t="s">
        <v>896</v>
      </c>
      <c r="F71" s="24" t="s">
        <v>169</v>
      </c>
      <c r="G71" s="25">
        <v>2.8999999999999999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9" t="s">
        <v>79</v>
      </c>
    </row>
    <row r="73">
      <c r="A73" s="21" t="s">
        <v>84</v>
      </c>
      <c r="E73" s="28" t="s">
        <v>932</v>
      </c>
    </row>
    <row r="74" ht="71.25">
      <c r="A74" s="21" t="s">
        <v>86</v>
      </c>
      <c r="E74" s="23" t="s">
        <v>898</v>
      </c>
    </row>
    <row r="75">
      <c r="A75" s="21" t="s">
        <v>77</v>
      </c>
      <c r="B75" s="21">
        <v>15</v>
      </c>
      <c r="C75" s="22" t="s">
        <v>899</v>
      </c>
      <c r="D75" t="s">
        <v>79</v>
      </c>
      <c r="E75" s="23" t="s">
        <v>900</v>
      </c>
      <c r="F75" s="24" t="s">
        <v>169</v>
      </c>
      <c r="G75" s="25">
        <v>15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9" t="s">
        <v>79</v>
      </c>
    </row>
    <row r="77">
      <c r="A77" s="21" t="s">
        <v>84</v>
      </c>
      <c r="E77" s="28" t="s">
        <v>933</v>
      </c>
    </row>
    <row r="78" ht="71.25">
      <c r="A78" s="21" t="s">
        <v>86</v>
      </c>
      <c r="E78" s="23" t="s">
        <v>898</v>
      </c>
    </row>
    <row r="79">
      <c r="A79" s="21" t="s">
        <v>77</v>
      </c>
      <c r="B79" s="21">
        <v>16</v>
      </c>
      <c r="C79" s="22" t="s">
        <v>901</v>
      </c>
      <c r="D79" t="s">
        <v>79</v>
      </c>
      <c r="E79" s="23" t="s">
        <v>902</v>
      </c>
      <c r="F79" s="24" t="s">
        <v>169</v>
      </c>
      <c r="G79" s="25">
        <v>17.899999999999999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936</v>
      </c>
    </row>
    <row r="81">
      <c r="A81" s="21" t="s">
        <v>84</v>
      </c>
      <c r="E81" s="28" t="s">
        <v>937</v>
      </c>
    </row>
    <row r="82" ht="28.5">
      <c r="A82" s="21" t="s">
        <v>86</v>
      </c>
      <c r="E82" s="23" t="s">
        <v>904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47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47</v>
      </c>
      <c r="D4" s="15"/>
      <c r="E4" s="13" t="s">
        <v>48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15.861000000000001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856</v>
      </c>
    </row>
    <row r="11">
      <c r="A11" s="21" t="s">
        <v>84</v>
      </c>
      <c r="E11" s="28" t="s">
        <v>938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181</v>
      </c>
      <c r="D14" t="s">
        <v>79</v>
      </c>
      <c r="E14" s="23" t="s">
        <v>182</v>
      </c>
      <c r="F14" s="24" t="s">
        <v>130</v>
      </c>
      <c r="G14" s="25">
        <v>17.567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858</v>
      </c>
    </row>
    <row r="16">
      <c r="A16" s="21" t="s">
        <v>84</v>
      </c>
      <c r="E16" s="28" t="s">
        <v>939</v>
      </c>
    </row>
    <row r="17" ht="370.5">
      <c r="A17" s="21" t="s">
        <v>86</v>
      </c>
      <c r="E17" s="23" t="s">
        <v>187</v>
      </c>
    </row>
    <row r="18">
      <c r="A18" s="21" t="s">
        <v>77</v>
      </c>
      <c r="B18" s="21">
        <v>3</v>
      </c>
      <c r="C18" s="22" t="s">
        <v>485</v>
      </c>
      <c r="D18" t="s">
        <v>79</v>
      </c>
      <c r="E18" s="23" t="s">
        <v>486</v>
      </c>
      <c r="F18" s="24" t="s">
        <v>130</v>
      </c>
      <c r="G18" s="25">
        <v>33.427999999999997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860</v>
      </c>
    </row>
    <row r="20">
      <c r="A20" s="21" t="s">
        <v>84</v>
      </c>
      <c r="E20" s="28" t="s">
        <v>940</v>
      </c>
    </row>
    <row r="21">
      <c r="A21" s="21" t="s">
        <v>84</v>
      </c>
      <c r="E21" s="28" t="s">
        <v>941</v>
      </c>
    </row>
    <row r="22">
      <c r="A22" s="21" t="s">
        <v>84</v>
      </c>
      <c r="E22" s="28" t="s">
        <v>942</v>
      </c>
    </row>
    <row r="23" ht="384.75">
      <c r="A23" s="21" t="s">
        <v>86</v>
      </c>
      <c r="E23" s="23" t="s">
        <v>489</v>
      </c>
    </row>
    <row r="24">
      <c r="A24" s="21" t="s">
        <v>77</v>
      </c>
      <c r="B24" s="21">
        <v>4</v>
      </c>
      <c r="C24" s="22" t="s">
        <v>198</v>
      </c>
      <c r="D24" t="s">
        <v>79</v>
      </c>
      <c r="E24" s="23" t="s">
        <v>199</v>
      </c>
      <c r="F24" s="24" t="s">
        <v>130</v>
      </c>
      <c r="G24" s="25">
        <v>33.427999999999997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943</v>
      </c>
    </row>
    <row r="27" ht="228">
      <c r="A27" s="21" t="s">
        <v>86</v>
      </c>
      <c r="E27" s="23" t="s">
        <v>203</v>
      </c>
    </row>
    <row r="28">
      <c r="A28" s="21" t="s">
        <v>77</v>
      </c>
      <c r="B28" s="21">
        <v>5</v>
      </c>
      <c r="C28" s="22" t="s">
        <v>490</v>
      </c>
      <c r="D28" t="s">
        <v>79</v>
      </c>
      <c r="E28" s="23" t="s">
        <v>491</v>
      </c>
      <c r="F28" s="24" t="s">
        <v>130</v>
      </c>
      <c r="G28" s="25">
        <v>17.567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944</v>
      </c>
    </row>
    <row r="31" ht="285">
      <c r="A31" s="21" t="s">
        <v>86</v>
      </c>
      <c r="E31" s="23" t="s">
        <v>494</v>
      </c>
    </row>
    <row r="32">
      <c r="A32" s="21" t="s">
        <v>77</v>
      </c>
      <c r="B32" s="21">
        <v>6</v>
      </c>
      <c r="C32" s="22" t="s">
        <v>495</v>
      </c>
      <c r="D32" t="s">
        <v>79</v>
      </c>
      <c r="E32" s="23" t="s">
        <v>496</v>
      </c>
      <c r="F32" s="24" t="s">
        <v>130</v>
      </c>
      <c r="G32" s="25">
        <v>13.333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945</v>
      </c>
    </row>
    <row r="35">
      <c r="A35" s="21" t="s">
        <v>84</v>
      </c>
      <c r="E35" s="28" t="s">
        <v>946</v>
      </c>
    </row>
    <row r="36">
      <c r="A36" s="21" t="s">
        <v>84</v>
      </c>
      <c r="E36" s="28" t="s">
        <v>947</v>
      </c>
    </row>
    <row r="37" ht="370.5">
      <c r="A37" s="21" t="s">
        <v>86</v>
      </c>
      <c r="E37" s="23" t="s">
        <v>499</v>
      </c>
    </row>
    <row r="38">
      <c r="A38" s="18" t="s">
        <v>74</v>
      </c>
      <c r="B38" s="18"/>
      <c r="C38" s="19" t="s">
        <v>137</v>
      </c>
      <c r="D38" s="18"/>
      <c r="E38" s="18" t="s">
        <v>505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869</v>
      </c>
      <c r="D39" t="s">
        <v>79</v>
      </c>
      <c r="E39" s="23" t="s">
        <v>870</v>
      </c>
      <c r="F39" s="24" t="s">
        <v>169</v>
      </c>
      <c r="G39" s="25">
        <v>0.14999999999999999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871</v>
      </c>
    </row>
    <row r="41">
      <c r="A41" s="21" t="s">
        <v>84</v>
      </c>
      <c r="E41" s="28" t="s">
        <v>928</v>
      </c>
    </row>
    <row r="42" ht="71.25">
      <c r="A42" s="21" t="s">
        <v>86</v>
      </c>
      <c r="E42" s="23" t="s">
        <v>873</v>
      </c>
    </row>
    <row r="43">
      <c r="A43" s="18" t="s">
        <v>74</v>
      </c>
      <c r="B43" s="18"/>
      <c r="C43" s="19" t="s">
        <v>464</v>
      </c>
      <c r="D43" s="18"/>
      <c r="E43" s="18" t="s">
        <v>510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511</v>
      </c>
      <c r="D44" t="s">
        <v>79</v>
      </c>
      <c r="E44" s="23" t="s">
        <v>512</v>
      </c>
      <c r="F44" s="24" t="s">
        <v>130</v>
      </c>
      <c r="G44" s="25">
        <v>2.528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874</v>
      </c>
    </row>
    <row r="46">
      <c r="A46" s="21" t="s">
        <v>84</v>
      </c>
      <c r="E46" s="28" t="s">
        <v>948</v>
      </c>
    </row>
    <row r="47">
      <c r="A47" s="21" t="s">
        <v>84</v>
      </c>
      <c r="E47" s="28" t="s">
        <v>949</v>
      </c>
    </row>
    <row r="48">
      <c r="A48" s="21" t="s">
        <v>84</v>
      </c>
      <c r="E48" s="28" t="s">
        <v>950</v>
      </c>
    </row>
    <row r="49" ht="57">
      <c r="A49" s="21" t="s">
        <v>86</v>
      </c>
      <c r="E49" s="23" t="s">
        <v>515</v>
      </c>
    </row>
    <row r="50">
      <c r="A50" s="18" t="s">
        <v>74</v>
      </c>
      <c r="B50" s="18"/>
      <c r="C50" s="19" t="s">
        <v>556</v>
      </c>
      <c r="D50" s="18"/>
      <c r="E50" s="18" t="s">
        <v>557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878</v>
      </c>
      <c r="D51" t="s">
        <v>79</v>
      </c>
      <c r="E51" s="23" t="s">
        <v>879</v>
      </c>
      <c r="F51" s="24" t="s">
        <v>169</v>
      </c>
      <c r="G51" s="25">
        <v>2.4500000000000002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951</v>
      </c>
    </row>
    <row r="53">
      <c r="A53" s="21" t="s">
        <v>84</v>
      </c>
      <c r="E53" s="28" t="s">
        <v>952</v>
      </c>
    </row>
    <row r="54" ht="313.5">
      <c r="A54" s="21" t="s">
        <v>86</v>
      </c>
      <c r="E54" s="23" t="s">
        <v>561</v>
      </c>
    </row>
    <row r="55">
      <c r="A55" s="21" t="s">
        <v>77</v>
      </c>
      <c r="B55" s="21">
        <v>10</v>
      </c>
      <c r="C55" s="22" t="s">
        <v>882</v>
      </c>
      <c r="D55" t="s">
        <v>79</v>
      </c>
      <c r="E55" s="23" t="s">
        <v>883</v>
      </c>
      <c r="F55" s="24" t="s">
        <v>169</v>
      </c>
      <c r="G55" s="25">
        <v>21.199999999999999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884</v>
      </c>
    </row>
    <row r="57">
      <c r="A57" s="21" t="s">
        <v>84</v>
      </c>
      <c r="E57" s="28" t="s">
        <v>953</v>
      </c>
    </row>
    <row r="58" ht="313.5">
      <c r="A58" s="21" t="s">
        <v>86</v>
      </c>
      <c r="E58" s="23" t="s">
        <v>561</v>
      </c>
    </row>
    <row r="59">
      <c r="A59" s="21" t="s">
        <v>77</v>
      </c>
      <c r="B59" s="21">
        <v>11</v>
      </c>
      <c r="C59" s="22" t="s">
        <v>886</v>
      </c>
      <c r="D59" t="s">
        <v>79</v>
      </c>
      <c r="E59" s="23" t="s">
        <v>887</v>
      </c>
      <c r="F59" s="24" t="s">
        <v>108</v>
      </c>
      <c r="G59" s="25">
        <v>2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9" t="s">
        <v>79</v>
      </c>
    </row>
    <row r="61">
      <c r="A61" s="21" t="s">
        <v>84</v>
      </c>
      <c r="E61" s="28" t="s">
        <v>773</v>
      </c>
    </row>
    <row r="62" ht="327.75">
      <c r="A62" s="21" t="s">
        <v>86</v>
      </c>
      <c r="E62" s="23" t="s">
        <v>889</v>
      </c>
    </row>
    <row r="63">
      <c r="A63" s="21" t="s">
        <v>77</v>
      </c>
      <c r="B63" s="21">
        <v>12</v>
      </c>
      <c r="C63" s="22" t="s">
        <v>562</v>
      </c>
      <c r="D63" t="s">
        <v>79</v>
      </c>
      <c r="E63" s="23" t="s">
        <v>563</v>
      </c>
      <c r="F63" s="24" t="s">
        <v>108</v>
      </c>
      <c r="G63" s="25">
        <v>1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85</v>
      </c>
    </row>
    <row r="66" ht="85.5">
      <c r="A66" s="21" t="s">
        <v>86</v>
      </c>
      <c r="E66" s="23" t="s">
        <v>565</v>
      </c>
    </row>
    <row r="67">
      <c r="A67" s="21" t="s">
        <v>77</v>
      </c>
      <c r="B67" s="21">
        <v>13</v>
      </c>
      <c r="C67" s="22" t="s">
        <v>891</v>
      </c>
      <c r="D67" t="s">
        <v>79</v>
      </c>
      <c r="E67" s="23" t="s">
        <v>892</v>
      </c>
      <c r="F67" s="24" t="s">
        <v>169</v>
      </c>
      <c r="G67" s="25">
        <v>23.649999999999999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954</v>
      </c>
    </row>
    <row r="70" ht="42.75">
      <c r="A70" s="21" t="s">
        <v>86</v>
      </c>
      <c r="E70" s="23" t="s">
        <v>894</v>
      </c>
    </row>
    <row r="71">
      <c r="A71" s="21" t="s">
        <v>77</v>
      </c>
      <c r="B71" s="21">
        <v>14</v>
      </c>
      <c r="C71" s="22" t="s">
        <v>895</v>
      </c>
      <c r="D71" t="s">
        <v>79</v>
      </c>
      <c r="E71" s="23" t="s">
        <v>896</v>
      </c>
      <c r="F71" s="24" t="s">
        <v>169</v>
      </c>
      <c r="G71" s="25">
        <v>2.4500000000000002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951</v>
      </c>
    </row>
    <row r="73">
      <c r="A73" s="21" t="s">
        <v>84</v>
      </c>
      <c r="E73" s="28" t="s">
        <v>952</v>
      </c>
    </row>
    <row r="74" ht="71.25">
      <c r="A74" s="21" t="s">
        <v>86</v>
      </c>
      <c r="E74" s="23" t="s">
        <v>898</v>
      </c>
    </row>
    <row r="75">
      <c r="A75" s="21" t="s">
        <v>77</v>
      </c>
      <c r="B75" s="21">
        <v>15</v>
      </c>
      <c r="C75" s="22" t="s">
        <v>899</v>
      </c>
      <c r="D75" t="s">
        <v>79</v>
      </c>
      <c r="E75" s="23" t="s">
        <v>900</v>
      </c>
      <c r="F75" s="24" t="s">
        <v>169</v>
      </c>
      <c r="G75" s="25">
        <v>21.199999999999999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3" t="s">
        <v>955</v>
      </c>
    </row>
    <row r="77">
      <c r="A77" s="21" t="s">
        <v>84</v>
      </c>
      <c r="E77" s="28" t="s">
        <v>953</v>
      </c>
    </row>
    <row r="78" ht="71.25">
      <c r="A78" s="21" t="s">
        <v>86</v>
      </c>
      <c r="E78" s="23" t="s">
        <v>898</v>
      </c>
    </row>
    <row r="79">
      <c r="A79" s="21" t="s">
        <v>77</v>
      </c>
      <c r="B79" s="21">
        <v>16</v>
      </c>
      <c r="C79" s="22" t="s">
        <v>901</v>
      </c>
      <c r="D79" t="s">
        <v>79</v>
      </c>
      <c r="E79" s="23" t="s">
        <v>902</v>
      </c>
      <c r="F79" s="24" t="s">
        <v>169</v>
      </c>
      <c r="G79" s="25">
        <v>23.649999999999999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955</v>
      </c>
    </row>
    <row r="81">
      <c r="A81" s="21" t="s">
        <v>84</v>
      </c>
      <c r="E81" s="28" t="s">
        <v>954</v>
      </c>
    </row>
    <row r="82" ht="28.5">
      <c r="A82" s="21" t="s">
        <v>86</v>
      </c>
      <c r="E82" s="23" t="s">
        <v>904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49</v>
      </c>
      <c r="I3" s="17">
        <f>SUMIFS(I8:I63,A8:A63,"SD")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49</v>
      </c>
      <c r="D4" s="15"/>
      <c r="E4" s="13" t="s">
        <v>50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10.092000000000001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856</v>
      </c>
    </row>
    <row r="11">
      <c r="A11" s="21" t="s">
        <v>84</v>
      </c>
      <c r="E11" s="28" t="s">
        <v>956</v>
      </c>
    </row>
    <row r="12" ht="28.5">
      <c r="A12" s="21" t="s">
        <v>86</v>
      </c>
      <c r="E12" s="23" t="s">
        <v>136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SUMIFS(I14:I33,A14:A33,"P")</f>
        <v>0</v>
      </c>
    </row>
    <row r="14">
      <c r="A14" s="21" t="s">
        <v>77</v>
      </c>
      <c r="B14" s="21">
        <v>2</v>
      </c>
      <c r="C14" s="22" t="s">
        <v>181</v>
      </c>
      <c r="D14" t="s">
        <v>79</v>
      </c>
      <c r="E14" s="23" t="s">
        <v>182</v>
      </c>
      <c r="F14" s="24" t="s">
        <v>130</v>
      </c>
      <c r="G14" s="25">
        <v>25.244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858</v>
      </c>
    </row>
    <row r="16">
      <c r="A16" s="21" t="s">
        <v>84</v>
      </c>
      <c r="E16" s="28" t="s">
        <v>957</v>
      </c>
    </row>
    <row r="17" ht="370.5">
      <c r="A17" s="21" t="s">
        <v>86</v>
      </c>
      <c r="E17" s="23" t="s">
        <v>187</v>
      </c>
    </row>
    <row r="18">
      <c r="A18" s="21" t="s">
        <v>77</v>
      </c>
      <c r="B18" s="21">
        <v>3</v>
      </c>
      <c r="C18" s="22" t="s">
        <v>485</v>
      </c>
      <c r="D18" t="s">
        <v>79</v>
      </c>
      <c r="E18" s="23" t="s">
        <v>486</v>
      </c>
      <c r="F18" s="24" t="s">
        <v>130</v>
      </c>
      <c r="G18" s="25">
        <v>35.335999999999999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860</v>
      </c>
    </row>
    <row r="20">
      <c r="A20" s="21" t="s">
        <v>84</v>
      </c>
      <c r="E20" s="28" t="s">
        <v>958</v>
      </c>
    </row>
    <row r="21" ht="384.75">
      <c r="A21" s="21" t="s">
        <v>86</v>
      </c>
      <c r="E21" s="23" t="s">
        <v>489</v>
      </c>
    </row>
    <row r="22">
      <c r="A22" s="21" t="s">
        <v>77</v>
      </c>
      <c r="B22" s="21">
        <v>4</v>
      </c>
      <c r="C22" s="22" t="s">
        <v>198</v>
      </c>
      <c r="D22" t="s">
        <v>79</v>
      </c>
      <c r="E22" s="23" t="s">
        <v>199</v>
      </c>
      <c r="F22" s="24" t="s">
        <v>130</v>
      </c>
      <c r="G22" s="25">
        <v>35.335999999999999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9" t="s">
        <v>79</v>
      </c>
    </row>
    <row r="24">
      <c r="A24" s="21" t="s">
        <v>84</v>
      </c>
      <c r="E24" s="28" t="s">
        <v>959</v>
      </c>
    </row>
    <row r="25" ht="228">
      <c r="A25" s="21" t="s">
        <v>86</v>
      </c>
      <c r="E25" s="23" t="s">
        <v>203</v>
      </c>
    </row>
    <row r="26">
      <c r="A26" s="21" t="s">
        <v>77</v>
      </c>
      <c r="B26" s="21">
        <v>5</v>
      </c>
      <c r="C26" s="22" t="s">
        <v>490</v>
      </c>
      <c r="D26" t="s">
        <v>79</v>
      </c>
      <c r="E26" s="23" t="s">
        <v>491</v>
      </c>
      <c r="F26" s="24" t="s">
        <v>130</v>
      </c>
      <c r="G26" s="25">
        <v>26.244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960</v>
      </c>
    </row>
    <row r="29" ht="285">
      <c r="A29" s="21" t="s">
        <v>86</v>
      </c>
      <c r="E29" s="23" t="s">
        <v>494</v>
      </c>
    </row>
    <row r="30">
      <c r="A30" s="21" t="s">
        <v>77</v>
      </c>
      <c r="B30" s="21">
        <v>6</v>
      </c>
      <c r="C30" s="22" t="s">
        <v>495</v>
      </c>
      <c r="D30" t="s">
        <v>79</v>
      </c>
      <c r="E30" s="23" t="s">
        <v>496</v>
      </c>
      <c r="F30" s="24" t="s">
        <v>130</v>
      </c>
      <c r="G30" s="25">
        <v>7.6619999999999999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9" t="s">
        <v>79</v>
      </c>
    </row>
    <row r="32">
      <c r="A32" s="21" t="s">
        <v>84</v>
      </c>
      <c r="E32" s="28" t="s">
        <v>961</v>
      </c>
    </row>
    <row r="33" ht="370.5">
      <c r="A33" s="21" t="s">
        <v>86</v>
      </c>
      <c r="E33" s="23" t="s">
        <v>499</v>
      </c>
    </row>
    <row r="34">
      <c r="A34" s="18" t="s">
        <v>74</v>
      </c>
      <c r="B34" s="18"/>
      <c r="C34" s="19" t="s">
        <v>464</v>
      </c>
      <c r="D34" s="18"/>
      <c r="E34" s="18" t="s">
        <v>510</v>
      </c>
      <c r="F34" s="18"/>
      <c r="G34" s="18"/>
      <c r="H34" s="18"/>
      <c r="I34" s="20">
        <f>SUMIFS(I35:I38,A35:A38,"P")</f>
        <v>0</v>
      </c>
    </row>
    <row r="35">
      <c r="A35" s="21" t="s">
        <v>77</v>
      </c>
      <c r="B35" s="21">
        <v>7</v>
      </c>
      <c r="C35" s="22" t="s">
        <v>511</v>
      </c>
      <c r="D35" t="s">
        <v>79</v>
      </c>
      <c r="E35" s="23" t="s">
        <v>512</v>
      </c>
      <c r="F35" s="24" t="s">
        <v>130</v>
      </c>
      <c r="G35" s="25">
        <v>1.4299999999999999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962</v>
      </c>
    </row>
    <row r="37">
      <c r="A37" s="21" t="s">
        <v>84</v>
      </c>
      <c r="E37" s="28" t="s">
        <v>963</v>
      </c>
    </row>
    <row r="38" ht="57">
      <c r="A38" s="21" t="s">
        <v>86</v>
      </c>
      <c r="E38" s="23" t="s">
        <v>515</v>
      </c>
    </row>
    <row r="39">
      <c r="A39" s="18" t="s">
        <v>74</v>
      </c>
      <c r="B39" s="18"/>
      <c r="C39" s="19" t="s">
        <v>556</v>
      </c>
      <c r="D39" s="18"/>
      <c r="E39" s="18" t="s">
        <v>557</v>
      </c>
      <c r="F39" s="18"/>
      <c r="G39" s="18"/>
      <c r="H39" s="18"/>
      <c r="I39" s="20">
        <f>SUMIFS(I40:I63,A40:A63,"P")</f>
        <v>0</v>
      </c>
    </row>
    <row r="40">
      <c r="A40" s="21" t="s">
        <v>77</v>
      </c>
      <c r="B40" s="21">
        <v>8</v>
      </c>
      <c r="C40" s="22" t="s">
        <v>882</v>
      </c>
      <c r="D40" t="s">
        <v>79</v>
      </c>
      <c r="E40" s="23" t="s">
        <v>883</v>
      </c>
      <c r="F40" s="24" t="s">
        <v>169</v>
      </c>
      <c r="G40" s="25">
        <v>13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82</v>
      </c>
      <c r="E41" s="23" t="s">
        <v>884</v>
      </c>
    </row>
    <row r="42">
      <c r="A42" s="21" t="s">
        <v>84</v>
      </c>
      <c r="E42" s="28" t="s">
        <v>425</v>
      </c>
    </row>
    <row r="43" ht="313.5">
      <c r="A43" s="21" t="s">
        <v>86</v>
      </c>
      <c r="E43" s="23" t="s">
        <v>561</v>
      </c>
    </row>
    <row r="44">
      <c r="A44" s="21" t="s">
        <v>77</v>
      </c>
      <c r="B44" s="21">
        <v>9</v>
      </c>
      <c r="C44" s="22" t="s">
        <v>886</v>
      </c>
      <c r="D44" t="s">
        <v>79</v>
      </c>
      <c r="E44" s="23" t="s">
        <v>887</v>
      </c>
      <c r="F44" s="24" t="s">
        <v>108</v>
      </c>
      <c r="G44" s="25">
        <v>1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28.5">
      <c r="A45" s="21" t="s">
        <v>82</v>
      </c>
      <c r="E45" s="23" t="s">
        <v>964</v>
      </c>
    </row>
    <row r="46">
      <c r="A46" s="21" t="s">
        <v>84</v>
      </c>
      <c r="E46" s="28" t="s">
        <v>85</v>
      </c>
    </row>
    <row r="47" ht="327.75">
      <c r="A47" s="21" t="s">
        <v>86</v>
      </c>
      <c r="E47" s="23" t="s">
        <v>889</v>
      </c>
    </row>
    <row r="48">
      <c r="A48" s="21" t="s">
        <v>77</v>
      </c>
      <c r="B48" s="21">
        <v>10</v>
      </c>
      <c r="C48" s="22" t="s">
        <v>965</v>
      </c>
      <c r="D48" t="s">
        <v>79</v>
      </c>
      <c r="E48" s="23" t="s">
        <v>966</v>
      </c>
      <c r="F48" s="24" t="s">
        <v>108</v>
      </c>
      <c r="G48" s="25">
        <v>1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>
      <c r="A49" s="21" t="s">
        <v>82</v>
      </c>
      <c r="E49" s="23" t="s">
        <v>967</v>
      </c>
    </row>
    <row r="50">
      <c r="A50" s="21" t="s">
        <v>84</v>
      </c>
      <c r="E50" s="28" t="s">
        <v>85</v>
      </c>
    </row>
    <row r="51" ht="342">
      <c r="A51" s="21" t="s">
        <v>86</v>
      </c>
      <c r="E51" s="23" t="s">
        <v>968</v>
      </c>
    </row>
    <row r="52">
      <c r="A52" s="21" t="s">
        <v>77</v>
      </c>
      <c r="B52" s="21">
        <v>11</v>
      </c>
      <c r="C52" s="22" t="s">
        <v>891</v>
      </c>
      <c r="D52" t="s">
        <v>79</v>
      </c>
      <c r="E52" s="23" t="s">
        <v>892</v>
      </c>
      <c r="F52" s="24" t="s">
        <v>169</v>
      </c>
      <c r="G52" s="25">
        <v>13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>
      <c r="A53" s="21" t="s">
        <v>82</v>
      </c>
      <c r="E53" s="29" t="s">
        <v>79</v>
      </c>
    </row>
    <row r="54">
      <c r="A54" s="21" t="s">
        <v>84</v>
      </c>
      <c r="E54" s="28" t="s">
        <v>425</v>
      </c>
    </row>
    <row r="55" ht="42.75">
      <c r="A55" s="21" t="s">
        <v>86</v>
      </c>
      <c r="E55" s="23" t="s">
        <v>894</v>
      </c>
    </row>
    <row r="56">
      <c r="A56" s="21" t="s">
        <v>77</v>
      </c>
      <c r="B56" s="21">
        <v>12</v>
      </c>
      <c r="C56" s="22" t="s">
        <v>899</v>
      </c>
      <c r="D56" t="s">
        <v>79</v>
      </c>
      <c r="E56" s="23" t="s">
        <v>900</v>
      </c>
      <c r="F56" s="24" t="s">
        <v>169</v>
      </c>
      <c r="G56" s="25">
        <v>13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9" t="s">
        <v>79</v>
      </c>
    </row>
    <row r="58">
      <c r="A58" s="21" t="s">
        <v>84</v>
      </c>
      <c r="E58" s="28" t="s">
        <v>425</v>
      </c>
    </row>
    <row r="59" ht="71.25">
      <c r="A59" s="21" t="s">
        <v>86</v>
      </c>
      <c r="E59" s="23" t="s">
        <v>898</v>
      </c>
    </row>
    <row r="60">
      <c r="A60" s="21" t="s">
        <v>77</v>
      </c>
      <c r="B60" s="21">
        <v>13</v>
      </c>
      <c r="C60" s="22" t="s">
        <v>901</v>
      </c>
      <c r="D60" t="s">
        <v>79</v>
      </c>
      <c r="E60" s="23" t="s">
        <v>902</v>
      </c>
      <c r="F60" s="24" t="s">
        <v>169</v>
      </c>
      <c r="G60" s="25">
        <v>13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>
      <c r="A61" s="21" t="s">
        <v>82</v>
      </c>
      <c r="E61" s="23" t="s">
        <v>969</v>
      </c>
    </row>
    <row r="62">
      <c r="A62" s="21" t="s">
        <v>84</v>
      </c>
      <c r="E62" s="28" t="s">
        <v>425</v>
      </c>
    </row>
    <row r="63" ht="28.5">
      <c r="A63" s="21" t="s">
        <v>86</v>
      </c>
      <c r="E63" s="23" t="s">
        <v>904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51</v>
      </c>
      <c r="I3" s="17">
        <f>SUMIFS(I8:I24,A8:A24,"SD")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51</v>
      </c>
      <c r="D4" s="15"/>
      <c r="E4" s="13" t="s">
        <v>52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970</v>
      </c>
      <c r="D9" t="s">
        <v>79</v>
      </c>
      <c r="E9" s="23" t="s">
        <v>971</v>
      </c>
      <c r="F9" s="24" t="s">
        <v>149</v>
      </c>
      <c r="G9" s="25">
        <v>3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972</v>
      </c>
    </row>
    <row r="11">
      <c r="A11" s="21" t="s">
        <v>84</v>
      </c>
      <c r="E11" s="28" t="s">
        <v>973</v>
      </c>
    </row>
    <row r="12" ht="57">
      <c r="A12" s="21" t="s">
        <v>86</v>
      </c>
      <c r="E12" s="23" t="s">
        <v>974</v>
      </c>
    </row>
    <row r="13">
      <c r="A13" s="21" t="s">
        <v>77</v>
      </c>
      <c r="B13" s="21">
        <v>2</v>
      </c>
      <c r="C13" s="22" t="s">
        <v>975</v>
      </c>
      <c r="D13" t="s">
        <v>79</v>
      </c>
      <c r="E13" s="23" t="s">
        <v>976</v>
      </c>
      <c r="F13" s="24" t="s">
        <v>149</v>
      </c>
      <c r="G13" s="25">
        <v>3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973</v>
      </c>
    </row>
    <row r="16" ht="42.75">
      <c r="A16" s="21" t="s">
        <v>86</v>
      </c>
      <c r="E16" s="23" t="s">
        <v>217</v>
      </c>
    </row>
    <row r="17">
      <c r="A17" s="21" t="s">
        <v>77</v>
      </c>
      <c r="B17" s="21">
        <v>3</v>
      </c>
      <c r="C17" s="22" t="s">
        <v>977</v>
      </c>
      <c r="D17" t="s">
        <v>79</v>
      </c>
      <c r="E17" s="23" t="s">
        <v>978</v>
      </c>
      <c r="F17" s="24" t="s">
        <v>149</v>
      </c>
      <c r="G17" s="25">
        <v>3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973</v>
      </c>
    </row>
    <row r="20" ht="57">
      <c r="A20" s="21" t="s">
        <v>86</v>
      </c>
      <c r="E20" s="23" t="s">
        <v>979</v>
      </c>
    </row>
    <row r="21" ht="28.5">
      <c r="A21" s="21" t="s">
        <v>77</v>
      </c>
      <c r="B21" s="21">
        <v>4</v>
      </c>
      <c r="C21" s="22" t="s">
        <v>980</v>
      </c>
      <c r="D21" t="s">
        <v>79</v>
      </c>
      <c r="E21" s="23" t="s">
        <v>981</v>
      </c>
      <c r="F21" s="24" t="s">
        <v>108</v>
      </c>
      <c r="G21" s="25">
        <v>3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28.5">
      <c r="A22" s="21" t="s">
        <v>82</v>
      </c>
      <c r="E22" s="23" t="s">
        <v>982</v>
      </c>
    </row>
    <row r="23">
      <c r="A23" s="21" t="s">
        <v>84</v>
      </c>
      <c r="E23" s="28" t="s">
        <v>983</v>
      </c>
    </row>
    <row r="24" ht="128.25">
      <c r="A24" s="21" t="s">
        <v>86</v>
      </c>
      <c r="E24" s="23" t="s">
        <v>984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53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53</v>
      </c>
      <c r="D4" s="15"/>
      <c r="E4" s="13" t="s">
        <v>54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SUMIFS(I9:I26,A9:A26,"P")</f>
        <v>0</v>
      </c>
    </row>
    <row r="9">
      <c r="A9" s="21" t="s">
        <v>77</v>
      </c>
      <c r="B9" s="21">
        <v>1</v>
      </c>
      <c r="C9" s="22" t="s">
        <v>970</v>
      </c>
      <c r="D9" t="s">
        <v>79</v>
      </c>
      <c r="E9" s="23" t="s">
        <v>971</v>
      </c>
      <c r="F9" s="24" t="s">
        <v>149</v>
      </c>
      <c r="G9" s="25">
        <v>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972</v>
      </c>
    </row>
    <row r="11">
      <c r="A11" s="21" t="s">
        <v>84</v>
      </c>
      <c r="E11" s="28" t="s">
        <v>985</v>
      </c>
    </row>
    <row r="12" ht="57">
      <c r="A12" s="21" t="s">
        <v>86</v>
      </c>
      <c r="E12" s="23" t="s">
        <v>974</v>
      </c>
    </row>
    <row r="13">
      <c r="A13" s="21" t="s">
        <v>77</v>
      </c>
      <c r="B13" s="21">
        <v>2</v>
      </c>
      <c r="C13" s="22" t="s">
        <v>975</v>
      </c>
      <c r="D13" t="s">
        <v>79</v>
      </c>
      <c r="E13" s="23" t="s">
        <v>976</v>
      </c>
      <c r="F13" s="24" t="s">
        <v>149</v>
      </c>
      <c r="G13" s="25">
        <v>8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985</v>
      </c>
    </row>
    <row r="16" ht="42.75">
      <c r="A16" s="21" t="s">
        <v>86</v>
      </c>
      <c r="E16" s="23" t="s">
        <v>217</v>
      </c>
    </row>
    <row r="17">
      <c r="A17" s="21" t="s">
        <v>77</v>
      </c>
      <c r="B17" s="21">
        <v>3</v>
      </c>
      <c r="C17" s="22" t="s">
        <v>977</v>
      </c>
      <c r="D17" t="s">
        <v>79</v>
      </c>
      <c r="E17" s="23" t="s">
        <v>978</v>
      </c>
      <c r="F17" s="24" t="s">
        <v>149</v>
      </c>
      <c r="G17" s="25">
        <v>8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986</v>
      </c>
    </row>
    <row r="20" ht="57">
      <c r="A20" s="21" t="s">
        <v>86</v>
      </c>
      <c r="E20" s="23" t="s">
        <v>979</v>
      </c>
    </row>
    <row r="21" ht="28.5">
      <c r="A21" s="21" t="s">
        <v>77</v>
      </c>
      <c r="B21" s="21">
        <v>4</v>
      </c>
      <c r="C21" s="22" t="s">
        <v>980</v>
      </c>
      <c r="D21" t="s">
        <v>79</v>
      </c>
      <c r="E21" s="23" t="s">
        <v>981</v>
      </c>
      <c r="F21" s="24" t="s">
        <v>108</v>
      </c>
      <c r="G21" s="25">
        <v>8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57">
      <c r="A22" s="21" t="s">
        <v>82</v>
      </c>
      <c r="E22" s="23" t="s">
        <v>987</v>
      </c>
    </row>
    <row r="23">
      <c r="A23" s="21" t="s">
        <v>84</v>
      </c>
      <c r="E23" s="28" t="s">
        <v>988</v>
      </c>
    </row>
    <row r="24">
      <c r="A24" s="21" t="s">
        <v>84</v>
      </c>
      <c r="E24" s="28" t="s">
        <v>989</v>
      </c>
    </row>
    <row r="25">
      <c r="A25" s="21" t="s">
        <v>84</v>
      </c>
      <c r="E25" s="28" t="s">
        <v>990</v>
      </c>
    </row>
    <row r="26" ht="128.25">
      <c r="A26" s="21" t="s">
        <v>86</v>
      </c>
      <c r="E26" s="23" t="s">
        <v>984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55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55</v>
      </c>
      <c r="D4" s="15"/>
      <c r="E4" s="13" t="s">
        <v>56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SUMIFS(I9:I26,A9:A26,"P")</f>
        <v>0</v>
      </c>
    </row>
    <row r="9">
      <c r="A9" s="21" t="s">
        <v>77</v>
      </c>
      <c r="B9" s="21">
        <v>1</v>
      </c>
      <c r="C9" s="22" t="s">
        <v>970</v>
      </c>
      <c r="D9" t="s">
        <v>79</v>
      </c>
      <c r="E9" s="23" t="s">
        <v>971</v>
      </c>
      <c r="F9" s="24" t="s">
        <v>149</v>
      </c>
      <c r="G9" s="25">
        <v>7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972</v>
      </c>
    </row>
    <row r="11">
      <c r="A11" s="21" t="s">
        <v>84</v>
      </c>
      <c r="E11" s="28" t="s">
        <v>991</v>
      </c>
    </row>
    <row r="12" ht="57">
      <c r="A12" s="21" t="s">
        <v>86</v>
      </c>
      <c r="E12" s="23" t="s">
        <v>974</v>
      </c>
    </row>
    <row r="13">
      <c r="A13" s="21" t="s">
        <v>77</v>
      </c>
      <c r="B13" s="21">
        <v>2</v>
      </c>
      <c r="C13" s="22" t="s">
        <v>975</v>
      </c>
      <c r="D13" t="s">
        <v>79</v>
      </c>
      <c r="E13" s="23" t="s">
        <v>976</v>
      </c>
      <c r="F13" s="24" t="s">
        <v>149</v>
      </c>
      <c r="G13" s="25">
        <v>7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992</v>
      </c>
    </row>
    <row r="16" ht="42.75">
      <c r="A16" s="21" t="s">
        <v>86</v>
      </c>
      <c r="E16" s="23" t="s">
        <v>217</v>
      </c>
    </row>
    <row r="17">
      <c r="A17" s="21" t="s">
        <v>77</v>
      </c>
      <c r="B17" s="21">
        <v>3</v>
      </c>
      <c r="C17" s="22" t="s">
        <v>977</v>
      </c>
      <c r="D17" t="s">
        <v>79</v>
      </c>
      <c r="E17" s="23" t="s">
        <v>978</v>
      </c>
      <c r="F17" s="24" t="s">
        <v>149</v>
      </c>
      <c r="G17" s="25">
        <v>7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993</v>
      </c>
    </row>
    <row r="20" ht="57">
      <c r="A20" s="21" t="s">
        <v>86</v>
      </c>
      <c r="E20" s="23" t="s">
        <v>979</v>
      </c>
    </row>
    <row r="21" ht="28.5">
      <c r="A21" s="21" t="s">
        <v>77</v>
      </c>
      <c r="B21" s="21">
        <v>4</v>
      </c>
      <c r="C21" s="22" t="s">
        <v>980</v>
      </c>
      <c r="D21" t="s">
        <v>79</v>
      </c>
      <c r="E21" s="23" t="s">
        <v>981</v>
      </c>
      <c r="F21" s="24" t="s">
        <v>108</v>
      </c>
      <c r="G21" s="25">
        <v>7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994</v>
      </c>
    </row>
    <row r="23">
      <c r="A23" s="21" t="s">
        <v>84</v>
      </c>
      <c r="E23" s="28" t="s">
        <v>988</v>
      </c>
    </row>
    <row r="24">
      <c r="A24" s="21" t="s">
        <v>84</v>
      </c>
      <c r="E24" s="28" t="s">
        <v>995</v>
      </c>
    </row>
    <row r="25">
      <c r="A25" s="21" t="s">
        <v>84</v>
      </c>
      <c r="E25" s="28" t="s">
        <v>996</v>
      </c>
    </row>
    <row r="26" ht="128.25">
      <c r="A26" s="21" t="s">
        <v>86</v>
      </c>
      <c r="E26" s="23" t="s">
        <v>984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13</v>
      </c>
      <c r="I3" s="17">
        <f>SUMIFS(I8:I12,A8:A12,"SD")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13</v>
      </c>
      <c r="D4" s="15"/>
      <c r="E4" s="13" t="s">
        <v>14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123</v>
      </c>
      <c r="D9" t="s">
        <v>79</v>
      </c>
      <c r="E9" s="23" t="s">
        <v>124</v>
      </c>
      <c r="F9" s="24" t="s">
        <v>108</v>
      </c>
      <c r="G9" s="25">
        <v>27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28.5">
      <c r="A10" s="21" t="s">
        <v>82</v>
      </c>
      <c r="E10" s="23" t="s">
        <v>125</v>
      </c>
    </row>
    <row r="11">
      <c r="A11" s="21" t="s">
        <v>84</v>
      </c>
      <c r="E11" s="28" t="s">
        <v>126</v>
      </c>
    </row>
    <row r="12" ht="99.75">
      <c r="A12" s="21" t="s">
        <v>86</v>
      </c>
      <c r="E12" s="23" t="s">
        <v>127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15</v>
      </c>
      <c r="I3" s="17">
        <f>SUMIFS(I8:I163,A8:A163,"SD")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15</v>
      </c>
      <c r="D4" s="15"/>
      <c r="E4" s="13" t="s">
        <v>16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SUMIFS(I9:I27,A9:A27,"P")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649.88699999999994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132</v>
      </c>
    </row>
    <row r="12">
      <c r="A12" s="21" t="s">
        <v>84</v>
      </c>
      <c r="E12" s="28" t="s">
        <v>133</v>
      </c>
    </row>
    <row r="13">
      <c r="A13" s="21" t="s">
        <v>84</v>
      </c>
      <c r="E13" s="28" t="s">
        <v>134</v>
      </c>
    </row>
    <row r="14">
      <c r="A14" s="21" t="s">
        <v>84</v>
      </c>
      <c r="E14" s="28" t="s">
        <v>135</v>
      </c>
    </row>
    <row r="15" ht="28.5">
      <c r="A15" s="21" t="s">
        <v>86</v>
      </c>
      <c r="E15" s="23" t="s">
        <v>136</v>
      </c>
    </row>
    <row r="16">
      <c r="A16" s="21" t="s">
        <v>77</v>
      </c>
      <c r="B16" s="21">
        <v>2</v>
      </c>
      <c r="C16" s="22" t="s">
        <v>128</v>
      </c>
      <c r="D16" s="21" t="s">
        <v>137</v>
      </c>
      <c r="E16" s="23" t="s">
        <v>129</v>
      </c>
      <c r="F16" s="24" t="s">
        <v>130</v>
      </c>
      <c r="G16" s="25">
        <v>241.39699999999999</v>
      </c>
      <c r="H16" s="26">
        <v>0</v>
      </c>
      <c r="I16" s="26">
        <f>ROUND(G16*H16,P4)</f>
        <v>0</v>
      </c>
      <c r="O16" s="27">
        <f>I16*0.21</f>
        <v>0</v>
      </c>
      <c r="P16">
        <v>3</v>
      </c>
    </row>
    <row r="17">
      <c r="A17" s="21" t="s">
        <v>82</v>
      </c>
      <c r="E17" s="23" t="s">
        <v>138</v>
      </c>
    </row>
    <row r="18">
      <c r="A18" s="21" t="s">
        <v>84</v>
      </c>
      <c r="E18" s="28" t="s">
        <v>139</v>
      </c>
    </row>
    <row r="19" ht="28.5">
      <c r="A19" s="21" t="s">
        <v>86</v>
      </c>
      <c r="E19" s="23" t="s">
        <v>136</v>
      </c>
    </row>
    <row r="20">
      <c r="A20" s="21" t="s">
        <v>77</v>
      </c>
      <c r="B20" s="21">
        <v>3</v>
      </c>
      <c r="C20" s="22" t="s">
        <v>128</v>
      </c>
      <c r="D20" s="21" t="s">
        <v>140</v>
      </c>
      <c r="E20" s="23" t="s">
        <v>129</v>
      </c>
      <c r="F20" s="24" t="s">
        <v>130</v>
      </c>
      <c r="G20" s="25">
        <v>606.88599999999997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3" t="s">
        <v>141</v>
      </c>
    </row>
    <row r="22">
      <c r="A22" s="21" t="s">
        <v>84</v>
      </c>
      <c r="E22" s="28" t="s">
        <v>142</v>
      </c>
    </row>
    <row r="23" ht="28.5">
      <c r="A23" s="21" t="s">
        <v>86</v>
      </c>
      <c r="E23" s="23" t="s">
        <v>136</v>
      </c>
    </row>
    <row r="24">
      <c r="A24" s="21" t="s">
        <v>77</v>
      </c>
      <c r="B24" s="21">
        <v>4</v>
      </c>
      <c r="C24" s="22" t="s">
        <v>143</v>
      </c>
      <c r="D24" t="s">
        <v>79</v>
      </c>
      <c r="E24" s="23" t="s">
        <v>144</v>
      </c>
      <c r="F24" s="24" t="s">
        <v>130</v>
      </c>
      <c r="G24" s="25">
        <v>271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145</v>
      </c>
    </row>
    <row r="27" ht="28.5">
      <c r="A27" s="21" t="s">
        <v>86</v>
      </c>
      <c r="E27" s="23" t="s">
        <v>146</v>
      </c>
    </row>
    <row r="28">
      <c r="A28" s="18" t="s">
        <v>74</v>
      </c>
      <c r="B28" s="18"/>
      <c r="C28" s="19" t="s">
        <v>121</v>
      </c>
      <c r="D28" s="18"/>
      <c r="E28" s="18" t="s">
        <v>122</v>
      </c>
      <c r="F28" s="18"/>
      <c r="G28" s="18"/>
      <c r="H28" s="18"/>
      <c r="I28" s="20">
        <f>SUMIFS(I29:I93,A29:A93,"P")</f>
        <v>0</v>
      </c>
    </row>
    <row r="29">
      <c r="A29" s="21" t="s">
        <v>77</v>
      </c>
      <c r="B29" s="21">
        <v>5</v>
      </c>
      <c r="C29" s="22" t="s">
        <v>147</v>
      </c>
      <c r="D29" t="s">
        <v>79</v>
      </c>
      <c r="E29" s="23" t="s">
        <v>148</v>
      </c>
      <c r="F29" s="24" t="s">
        <v>149</v>
      </c>
      <c r="G29" s="25">
        <v>1806.8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3" t="s">
        <v>150</v>
      </c>
    </row>
    <row r="31">
      <c r="A31" s="21" t="s">
        <v>84</v>
      </c>
      <c r="E31" s="28" t="s">
        <v>151</v>
      </c>
    </row>
    <row r="32">
      <c r="A32" s="21" t="s">
        <v>86</v>
      </c>
      <c r="E32" s="23" t="s">
        <v>152</v>
      </c>
    </row>
    <row r="33">
      <c r="A33" s="21" t="s">
        <v>77</v>
      </c>
      <c r="B33" s="21">
        <v>6</v>
      </c>
      <c r="C33" s="22" t="s">
        <v>153</v>
      </c>
      <c r="D33" t="s">
        <v>79</v>
      </c>
      <c r="E33" s="23" t="s">
        <v>154</v>
      </c>
      <c r="F33" s="24" t="s">
        <v>130</v>
      </c>
      <c r="G33" s="25">
        <v>241.39699999999999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28.5">
      <c r="A34" s="21" t="s">
        <v>82</v>
      </c>
      <c r="E34" s="23" t="s">
        <v>155</v>
      </c>
    </row>
    <row r="35">
      <c r="A35" s="21" t="s">
        <v>84</v>
      </c>
      <c r="E35" s="28" t="s">
        <v>156</v>
      </c>
    </row>
    <row r="36" ht="85.5">
      <c r="A36" s="21" t="s">
        <v>86</v>
      </c>
      <c r="E36" s="23" t="s">
        <v>157</v>
      </c>
    </row>
    <row r="37">
      <c r="A37" s="21" t="s">
        <v>77</v>
      </c>
      <c r="B37" s="21">
        <v>7</v>
      </c>
      <c r="C37" s="22" t="s">
        <v>158</v>
      </c>
      <c r="D37" s="21" t="s">
        <v>121</v>
      </c>
      <c r="E37" s="23" t="s">
        <v>159</v>
      </c>
      <c r="F37" s="24" t="s">
        <v>130</v>
      </c>
      <c r="G37" s="25">
        <v>606.88599999999997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 ht="28.5">
      <c r="A38" s="21" t="s">
        <v>82</v>
      </c>
      <c r="E38" s="23" t="s">
        <v>160</v>
      </c>
    </row>
    <row r="39">
      <c r="A39" s="21" t="s">
        <v>84</v>
      </c>
      <c r="E39" s="28" t="s">
        <v>161</v>
      </c>
    </row>
    <row r="40">
      <c r="A40" s="21" t="s">
        <v>84</v>
      </c>
      <c r="E40" s="28" t="s">
        <v>162</v>
      </c>
    </row>
    <row r="41">
      <c r="A41" s="21" t="s">
        <v>84</v>
      </c>
      <c r="E41" s="28" t="s">
        <v>163</v>
      </c>
    </row>
    <row r="42">
      <c r="A42" s="21" t="s">
        <v>84</v>
      </c>
      <c r="E42" s="28" t="s">
        <v>164</v>
      </c>
    </row>
    <row r="43">
      <c r="A43" s="21" t="s">
        <v>84</v>
      </c>
      <c r="E43" s="28" t="s">
        <v>165</v>
      </c>
    </row>
    <row r="44">
      <c r="A44" s="21" t="s">
        <v>84</v>
      </c>
      <c r="E44" s="28" t="s">
        <v>166</v>
      </c>
    </row>
    <row r="45" ht="85.5">
      <c r="A45" s="21" t="s">
        <v>86</v>
      </c>
      <c r="E45" s="23" t="s">
        <v>157</v>
      </c>
    </row>
    <row r="46">
      <c r="A46" s="21" t="s">
        <v>77</v>
      </c>
      <c r="B46" s="21">
        <v>8</v>
      </c>
      <c r="C46" s="22" t="s">
        <v>167</v>
      </c>
      <c r="D46" t="s">
        <v>79</v>
      </c>
      <c r="E46" s="23" t="s">
        <v>168</v>
      </c>
      <c r="F46" s="24" t="s">
        <v>169</v>
      </c>
      <c r="G46" s="25">
        <v>39.100000000000001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 ht="28.5">
      <c r="A47" s="21" t="s">
        <v>82</v>
      </c>
      <c r="E47" s="23" t="s">
        <v>170</v>
      </c>
    </row>
    <row r="48">
      <c r="A48" s="21" t="s">
        <v>84</v>
      </c>
      <c r="E48" s="28" t="s">
        <v>171</v>
      </c>
    </row>
    <row r="49" ht="28.5">
      <c r="A49" s="21" t="s">
        <v>86</v>
      </c>
      <c r="E49" s="23" t="s">
        <v>172</v>
      </c>
    </row>
    <row r="50">
      <c r="A50" s="21" t="s">
        <v>77</v>
      </c>
      <c r="B50" s="21">
        <v>9</v>
      </c>
      <c r="C50" s="22" t="s">
        <v>173</v>
      </c>
      <c r="D50" s="21" t="s">
        <v>121</v>
      </c>
      <c r="E50" s="23" t="s">
        <v>174</v>
      </c>
      <c r="F50" s="24" t="s">
        <v>130</v>
      </c>
      <c r="G50" s="25">
        <v>192.37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42.75">
      <c r="A51" s="21" t="s">
        <v>82</v>
      </c>
      <c r="E51" s="23" t="s">
        <v>175</v>
      </c>
    </row>
    <row r="52">
      <c r="A52" s="21" t="s">
        <v>84</v>
      </c>
      <c r="E52" s="28" t="s">
        <v>176</v>
      </c>
    </row>
    <row r="53" ht="409.5">
      <c r="A53" s="21" t="s">
        <v>86</v>
      </c>
      <c r="E53" s="23" t="s">
        <v>177</v>
      </c>
    </row>
    <row r="54">
      <c r="A54" s="21" t="s">
        <v>77</v>
      </c>
      <c r="B54" s="21">
        <v>10</v>
      </c>
      <c r="C54" s="22" t="s">
        <v>173</v>
      </c>
      <c r="D54" s="21" t="s">
        <v>178</v>
      </c>
      <c r="E54" s="23" t="s">
        <v>174</v>
      </c>
      <c r="F54" s="24" t="s">
        <v>130</v>
      </c>
      <c r="G54" s="25">
        <v>180.70500000000001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28.5">
      <c r="A55" s="21" t="s">
        <v>82</v>
      </c>
      <c r="E55" s="23" t="s">
        <v>179</v>
      </c>
    </row>
    <row r="56">
      <c r="A56" s="21" t="s">
        <v>84</v>
      </c>
      <c r="E56" s="28" t="s">
        <v>180</v>
      </c>
    </row>
    <row r="57" ht="409.5">
      <c r="A57" s="21" t="s">
        <v>86</v>
      </c>
      <c r="E57" s="23" t="s">
        <v>177</v>
      </c>
    </row>
    <row r="58">
      <c r="A58" s="21" t="s">
        <v>77</v>
      </c>
      <c r="B58" s="21">
        <v>11</v>
      </c>
      <c r="C58" s="22" t="s">
        <v>181</v>
      </c>
      <c r="D58" t="s">
        <v>79</v>
      </c>
      <c r="E58" s="23" t="s">
        <v>182</v>
      </c>
      <c r="F58" s="24" t="s">
        <v>130</v>
      </c>
      <c r="G58" s="25">
        <v>460.50999999999999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3" t="s">
        <v>183</v>
      </c>
    </row>
    <row r="60">
      <c r="A60" s="21" t="s">
        <v>84</v>
      </c>
      <c r="E60" s="28" t="s">
        <v>184</v>
      </c>
    </row>
    <row r="61">
      <c r="A61" s="21" t="s">
        <v>84</v>
      </c>
      <c r="E61" s="28" t="s">
        <v>185</v>
      </c>
    </row>
    <row r="62">
      <c r="A62" s="21" t="s">
        <v>84</v>
      </c>
      <c r="E62" s="28" t="s">
        <v>186</v>
      </c>
    </row>
    <row r="63" ht="370.5">
      <c r="A63" s="21" t="s">
        <v>86</v>
      </c>
      <c r="E63" s="23" t="s">
        <v>187</v>
      </c>
    </row>
    <row r="64">
      <c r="A64" s="21" t="s">
        <v>77</v>
      </c>
      <c r="B64" s="21">
        <v>12</v>
      </c>
      <c r="C64" s="22" t="s">
        <v>188</v>
      </c>
      <c r="D64" t="s">
        <v>79</v>
      </c>
      <c r="E64" s="23" t="s">
        <v>189</v>
      </c>
      <c r="F64" s="24" t="s">
        <v>169</v>
      </c>
      <c r="G64" s="25">
        <v>1350.3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>
      <c r="A65" s="21" t="s">
        <v>82</v>
      </c>
      <c r="E65" s="23" t="s">
        <v>190</v>
      </c>
    </row>
    <row r="66">
      <c r="A66" s="21" t="s">
        <v>84</v>
      </c>
      <c r="E66" s="28" t="s">
        <v>191</v>
      </c>
    </row>
    <row r="67" ht="85.5">
      <c r="A67" s="21" t="s">
        <v>86</v>
      </c>
      <c r="E67" s="23" t="s">
        <v>192</v>
      </c>
    </row>
    <row r="68">
      <c r="A68" s="21" t="s">
        <v>77</v>
      </c>
      <c r="B68" s="21">
        <v>13</v>
      </c>
      <c r="C68" s="22" t="s">
        <v>193</v>
      </c>
      <c r="D68" t="s">
        <v>79</v>
      </c>
      <c r="E68" s="23" t="s">
        <v>194</v>
      </c>
      <c r="F68" s="24" t="s">
        <v>130</v>
      </c>
      <c r="G68" s="25">
        <v>189.50999999999999</v>
      </c>
      <c r="H68" s="26">
        <v>0</v>
      </c>
      <c r="I68" s="26">
        <f>ROUND(G68*H68,P4)</f>
        <v>0</v>
      </c>
      <c r="O68" s="27">
        <f>I68*0.21</f>
        <v>0</v>
      </c>
      <c r="P68">
        <v>3</v>
      </c>
    </row>
    <row r="69" ht="57">
      <c r="A69" s="21" t="s">
        <v>82</v>
      </c>
      <c r="E69" s="23" t="s">
        <v>195</v>
      </c>
    </row>
    <row r="70">
      <c r="A70" s="21" t="s">
        <v>84</v>
      </c>
      <c r="E70" s="28" t="s">
        <v>196</v>
      </c>
    </row>
    <row r="71" ht="327.75">
      <c r="A71" s="21" t="s">
        <v>86</v>
      </c>
      <c r="E71" s="23" t="s">
        <v>197</v>
      </c>
    </row>
    <row r="72">
      <c r="A72" s="21" t="s">
        <v>77</v>
      </c>
      <c r="B72" s="21">
        <v>14</v>
      </c>
      <c r="C72" s="22" t="s">
        <v>198</v>
      </c>
      <c r="D72" s="21" t="s">
        <v>121</v>
      </c>
      <c r="E72" s="23" t="s">
        <v>199</v>
      </c>
      <c r="F72" s="24" t="s">
        <v>130</v>
      </c>
      <c r="G72" s="25">
        <v>373.07499999999999</v>
      </c>
      <c r="H72" s="26">
        <v>0</v>
      </c>
      <c r="I72" s="26">
        <f>ROUND(G72*H72,P4)</f>
        <v>0</v>
      </c>
      <c r="O72" s="27">
        <f>I72*0.21</f>
        <v>0</v>
      </c>
      <c r="P72">
        <v>3</v>
      </c>
    </row>
    <row r="73">
      <c r="A73" s="21" t="s">
        <v>82</v>
      </c>
      <c r="E73" s="29" t="s">
        <v>79</v>
      </c>
    </row>
    <row r="74">
      <c r="A74" s="21" t="s">
        <v>84</v>
      </c>
      <c r="E74" s="28" t="s">
        <v>200</v>
      </c>
    </row>
    <row r="75">
      <c r="A75" s="21" t="s">
        <v>84</v>
      </c>
      <c r="E75" s="28" t="s">
        <v>201</v>
      </c>
    </row>
    <row r="76">
      <c r="A76" s="21" t="s">
        <v>84</v>
      </c>
      <c r="E76" s="28" t="s">
        <v>202</v>
      </c>
    </row>
    <row r="77" ht="228">
      <c r="A77" s="21" t="s">
        <v>86</v>
      </c>
      <c r="E77" s="23" t="s">
        <v>203</v>
      </c>
    </row>
    <row r="78">
      <c r="A78" s="21" t="s">
        <v>77</v>
      </c>
      <c r="B78" s="21">
        <v>15</v>
      </c>
      <c r="C78" s="22" t="s">
        <v>204</v>
      </c>
      <c r="D78" t="s">
        <v>79</v>
      </c>
      <c r="E78" s="23" t="s">
        <v>205</v>
      </c>
      <c r="F78" s="24" t="s">
        <v>130</v>
      </c>
      <c r="G78" s="25">
        <v>271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>
      <c r="A79" s="21" t="s">
        <v>82</v>
      </c>
      <c r="E79" s="23" t="s">
        <v>206</v>
      </c>
    </row>
    <row r="80">
      <c r="A80" s="21" t="s">
        <v>84</v>
      </c>
      <c r="E80" s="28" t="s">
        <v>145</v>
      </c>
    </row>
    <row r="81" ht="42.75">
      <c r="A81" s="21" t="s">
        <v>86</v>
      </c>
      <c r="E81" s="23" t="s">
        <v>207</v>
      </c>
    </row>
    <row r="82">
      <c r="A82" s="21" t="s">
        <v>77</v>
      </c>
      <c r="B82" s="21">
        <v>16</v>
      </c>
      <c r="C82" s="22" t="s">
        <v>208</v>
      </c>
      <c r="D82" t="s">
        <v>79</v>
      </c>
      <c r="E82" s="23" t="s">
        <v>209</v>
      </c>
      <c r="F82" s="24" t="s">
        <v>149</v>
      </c>
      <c r="G82" s="25">
        <v>1806.6669999999999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82</v>
      </c>
      <c r="E83" s="29" t="s">
        <v>79</v>
      </c>
    </row>
    <row r="84">
      <c r="A84" s="21" t="s">
        <v>84</v>
      </c>
      <c r="E84" s="28" t="s">
        <v>210</v>
      </c>
    </row>
    <row r="85" ht="28.5">
      <c r="A85" s="21" t="s">
        <v>86</v>
      </c>
      <c r="E85" s="23" t="s">
        <v>211</v>
      </c>
    </row>
    <row r="86">
      <c r="A86" s="21" t="s">
        <v>77</v>
      </c>
      <c r="B86" s="21">
        <v>17</v>
      </c>
      <c r="C86" s="22" t="s">
        <v>212</v>
      </c>
      <c r="D86" t="s">
        <v>79</v>
      </c>
      <c r="E86" s="23" t="s">
        <v>213</v>
      </c>
      <c r="F86" s="24" t="s">
        <v>149</v>
      </c>
      <c r="G86" s="25">
        <v>1806.6669999999999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82</v>
      </c>
      <c r="E87" s="29" t="s">
        <v>79</v>
      </c>
    </row>
    <row r="88">
      <c r="A88" s="21" t="s">
        <v>84</v>
      </c>
      <c r="E88" s="28" t="s">
        <v>210</v>
      </c>
    </row>
    <row r="89" ht="42.75">
      <c r="A89" s="21" t="s">
        <v>86</v>
      </c>
      <c r="E89" s="23" t="s">
        <v>214</v>
      </c>
    </row>
    <row r="90">
      <c r="A90" s="21" t="s">
        <v>77</v>
      </c>
      <c r="B90" s="21">
        <v>18</v>
      </c>
      <c r="C90" s="22" t="s">
        <v>215</v>
      </c>
      <c r="D90" t="s">
        <v>79</v>
      </c>
      <c r="E90" s="23" t="s">
        <v>216</v>
      </c>
      <c r="F90" s="24" t="s">
        <v>149</v>
      </c>
      <c r="G90" s="25">
        <v>1806.6669999999999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>
      <c r="A91" s="21" t="s">
        <v>82</v>
      </c>
      <c r="E91" s="29" t="s">
        <v>79</v>
      </c>
    </row>
    <row r="92">
      <c r="A92" s="21" t="s">
        <v>84</v>
      </c>
      <c r="E92" s="28" t="s">
        <v>210</v>
      </c>
    </row>
    <row r="93" ht="42.75">
      <c r="A93" s="21" t="s">
        <v>86</v>
      </c>
      <c r="E93" s="23" t="s">
        <v>217</v>
      </c>
    </row>
    <row r="94">
      <c r="A94" s="18" t="s">
        <v>74</v>
      </c>
      <c r="B94" s="18"/>
      <c r="C94" s="19" t="s">
        <v>178</v>
      </c>
      <c r="D94" s="18"/>
      <c r="E94" s="18" t="s">
        <v>218</v>
      </c>
      <c r="F94" s="18"/>
      <c r="G94" s="18"/>
      <c r="H94" s="18"/>
      <c r="I94" s="20">
        <f>SUMIFS(I95:I158,A95:A158,"P")</f>
        <v>0</v>
      </c>
    </row>
    <row r="95">
      <c r="A95" s="21" t="s">
        <v>77</v>
      </c>
      <c r="B95" s="21">
        <v>19</v>
      </c>
      <c r="C95" s="22" t="s">
        <v>219</v>
      </c>
      <c r="D95" s="21" t="s">
        <v>121</v>
      </c>
      <c r="E95" s="23" t="s">
        <v>220</v>
      </c>
      <c r="F95" s="24" t="s">
        <v>130</v>
      </c>
      <c r="G95" s="25">
        <v>404.32499999999999</v>
      </c>
      <c r="H95" s="26">
        <v>0</v>
      </c>
      <c r="I95" s="26">
        <f>ROUND(G95*H95,P4)</f>
        <v>0</v>
      </c>
      <c r="O95" s="27">
        <f>I95*0.21</f>
        <v>0</v>
      </c>
      <c r="P95">
        <v>3</v>
      </c>
    </row>
    <row r="96">
      <c r="A96" s="21" t="s">
        <v>82</v>
      </c>
      <c r="E96" s="23" t="s">
        <v>221</v>
      </c>
    </row>
    <row r="97" ht="28.5">
      <c r="A97" s="21" t="s">
        <v>84</v>
      </c>
      <c r="E97" s="28" t="s">
        <v>222</v>
      </c>
    </row>
    <row r="98">
      <c r="A98" s="21" t="s">
        <v>84</v>
      </c>
      <c r="E98" s="28" t="s">
        <v>223</v>
      </c>
    </row>
    <row r="99">
      <c r="A99" s="21" t="s">
        <v>84</v>
      </c>
      <c r="E99" s="28" t="s">
        <v>224</v>
      </c>
    </row>
    <row r="100" ht="57">
      <c r="A100" s="21" t="s">
        <v>86</v>
      </c>
      <c r="E100" s="23" t="s">
        <v>225</v>
      </c>
    </row>
    <row r="101">
      <c r="A101" s="21" t="s">
        <v>77</v>
      </c>
      <c r="B101" s="21">
        <v>20</v>
      </c>
      <c r="C101" s="22" t="s">
        <v>226</v>
      </c>
      <c r="D101" t="s">
        <v>79</v>
      </c>
      <c r="E101" s="23" t="s">
        <v>227</v>
      </c>
      <c r="F101" s="24" t="s">
        <v>149</v>
      </c>
      <c r="G101" s="25">
        <v>1204.7</v>
      </c>
      <c r="H101" s="26">
        <v>0</v>
      </c>
      <c r="I101" s="26">
        <f>ROUND(G101*H101,P4)</f>
        <v>0</v>
      </c>
      <c r="O101" s="27">
        <f>I101*0.21</f>
        <v>0</v>
      </c>
      <c r="P101">
        <v>3</v>
      </c>
    </row>
    <row r="102">
      <c r="A102" s="21" t="s">
        <v>82</v>
      </c>
      <c r="E102" s="23" t="s">
        <v>228</v>
      </c>
    </row>
    <row r="103">
      <c r="A103" s="21" t="s">
        <v>84</v>
      </c>
      <c r="E103" s="28" t="s">
        <v>229</v>
      </c>
    </row>
    <row r="104" ht="114">
      <c r="A104" s="21" t="s">
        <v>86</v>
      </c>
      <c r="E104" s="23" t="s">
        <v>230</v>
      </c>
    </row>
    <row r="105">
      <c r="A105" s="21" t="s">
        <v>77</v>
      </c>
      <c r="B105" s="21">
        <v>21</v>
      </c>
      <c r="C105" s="22" t="s">
        <v>231</v>
      </c>
      <c r="D105" t="s">
        <v>79</v>
      </c>
      <c r="E105" s="23" t="s">
        <v>232</v>
      </c>
      <c r="F105" s="24" t="s">
        <v>149</v>
      </c>
      <c r="G105" s="25">
        <v>1740.3</v>
      </c>
      <c r="H105" s="26">
        <v>0</v>
      </c>
      <c r="I105" s="26">
        <f>ROUND(G105*H105,P4)</f>
        <v>0</v>
      </c>
      <c r="O105" s="27">
        <f>I105*0.21</f>
        <v>0</v>
      </c>
      <c r="P105">
        <v>3</v>
      </c>
    </row>
    <row r="106">
      <c r="A106" s="21" t="s">
        <v>82</v>
      </c>
      <c r="E106" s="23" t="s">
        <v>233</v>
      </c>
    </row>
    <row r="107">
      <c r="A107" s="21" t="s">
        <v>84</v>
      </c>
      <c r="E107" s="28" t="s">
        <v>234</v>
      </c>
    </row>
    <row r="108">
      <c r="A108" s="21" t="s">
        <v>84</v>
      </c>
      <c r="E108" s="28" t="s">
        <v>235</v>
      </c>
    </row>
    <row r="109">
      <c r="A109" s="21" t="s">
        <v>84</v>
      </c>
      <c r="E109" s="28" t="s">
        <v>236</v>
      </c>
    </row>
    <row r="110" ht="71.25">
      <c r="A110" s="21" t="s">
        <v>86</v>
      </c>
      <c r="E110" s="23" t="s">
        <v>237</v>
      </c>
    </row>
    <row r="111">
      <c r="A111" s="21" t="s">
        <v>77</v>
      </c>
      <c r="B111" s="21">
        <v>22</v>
      </c>
      <c r="C111" s="22" t="s">
        <v>238</v>
      </c>
      <c r="D111" t="s">
        <v>79</v>
      </c>
      <c r="E111" s="23" t="s">
        <v>239</v>
      </c>
      <c r="F111" s="24" t="s">
        <v>149</v>
      </c>
      <c r="G111" s="25">
        <v>4748.3999999999996</v>
      </c>
      <c r="H111" s="26">
        <v>0</v>
      </c>
      <c r="I111" s="26">
        <f>ROUND(G111*H111,P4)</f>
        <v>0</v>
      </c>
      <c r="O111" s="27">
        <f>I111*0.21</f>
        <v>0</v>
      </c>
      <c r="P111">
        <v>3</v>
      </c>
    </row>
    <row r="112">
      <c r="A112" s="21" t="s">
        <v>82</v>
      </c>
      <c r="E112" s="23" t="s">
        <v>240</v>
      </c>
    </row>
    <row r="113">
      <c r="A113" s="21" t="s">
        <v>84</v>
      </c>
      <c r="E113" s="28" t="s">
        <v>241</v>
      </c>
    </row>
    <row r="114">
      <c r="A114" s="21" t="s">
        <v>84</v>
      </c>
      <c r="E114" s="28" t="s">
        <v>242</v>
      </c>
    </row>
    <row r="115">
      <c r="A115" s="21" t="s">
        <v>84</v>
      </c>
      <c r="E115" s="28" t="s">
        <v>243</v>
      </c>
    </row>
    <row r="116" ht="71.25">
      <c r="A116" s="21" t="s">
        <v>86</v>
      </c>
      <c r="E116" s="23" t="s">
        <v>237</v>
      </c>
    </row>
    <row r="117">
      <c r="A117" s="21" t="s">
        <v>77</v>
      </c>
      <c r="B117" s="21">
        <v>23</v>
      </c>
      <c r="C117" s="22" t="s">
        <v>244</v>
      </c>
      <c r="D117" t="s">
        <v>79</v>
      </c>
      <c r="E117" s="23" t="s">
        <v>245</v>
      </c>
      <c r="F117" s="24" t="s">
        <v>149</v>
      </c>
      <c r="G117" s="25">
        <v>6860.6000000000004</v>
      </c>
      <c r="H117" s="26">
        <v>0</v>
      </c>
      <c r="I117" s="26">
        <f>ROUND(G117*H117,P4)</f>
        <v>0</v>
      </c>
      <c r="O117" s="27">
        <f>I117*0.21</f>
        <v>0</v>
      </c>
      <c r="P117">
        <v>3</v>
      </c>
    </row>
    <row r="118" ht="28.5">
      <c r="A118" s="21" t="s">
        <v>82</v>
      </c>
      <c r="E118" s="23" t="s">
        <v>246</v>
      </c>
    </row>
    <row r="119">
      <c r="A119" s="21" t="s">
        <v>84</v>
      </c>
      <c r="E119" s="28" t="s">
        <v>247</v>
      </c>
    </row>
    <row r="120">
      <c r="A120" s="21" t="s">
        <v>84</v>
      </c>
      <c r="E120" s="28" t="s">
        <v>248</v>
      </c>
    </row>
    <row r="121">
      <c r="A121" s="21" t="s">
        <v>84</v>
      </c>
      <c r="E121" s="28" t="s">
        <v>249</v>
      </c>
    </row>
    <row r="122" ht="28.5">
      <c r="A122" s="21" t="s">
        <v>84</v>
      </c>
      <c r="E122" s="28" t="s">
        <v>250</v>
      </c>
    </row>
    <row r="123">
      <c r="A123" s="21" t="s">
        <v>84</v>
      </c>
      <c r="E123" s="28" t="s">
        <v>251</v>
      </c>
    </row>
    <row r="124" ht="71.25">
      <c r="A124" s="21" t="s">
        <v>86</v>
      </c>
      <c r="E124" s="23" t="s">
        <v>237</v>
      </c>
    </row>
    <row r="125" ht="28.5">
      <c r="A125" s="21" t="s">
        <v>77</v>
      </c>
      <c r="B125" s="21">
        <v>24</v>
      </c>
      <c r="C125" s="22" t="s">
        <v>252</v>
      </c>
      <c r="D125" t="s">
        <v>79</v>
      </c>
      <c r="E125" s="23" t="s">
        <v>253</v>
      </c>
      <c r="F125" s="24" t="s">
        <v>149</v>
      </c>
      <c r="G125" s="25">
        <v>5163.1999999999998</v>
      </c>
      <c r="H125" s="26">
        <v>0</v>
      </c>
      <c r="I125" s="26">
        <f>ROUND(G125*H125,P4)</f>
        <v>0</v>
      </c>
      <c r="O125" s="27">
        <f>I125*0.21</f>
        <v>0</v>
      </c>
      <c r="P125">
        <v>3</v>
      </c>
    </row>
    <row r="126">
      <c r="A126" s="21" t="s">
        <v>82</v>
      </c>
      <c r="E126" s="23" t="s">
        <v>254</v>
      </c>
    </row>
    <row r="127">
      <c r="A127" s="21" t="s">
        <v>84</v>
      </c>
      <c r="E127" s="28" t="s">
        <v>255</v>
      </c>
    </row>
    <row r="128">
      <c r="A128" s="21" t="s">
        <v>84</v>
      </c>
      <c r="E128" s="28" t="s">
        <v>256</v>
      </c>
    </row>
    <row r="129">
      <c r="A129" s="21" t="s">
        <v>84</v>
      </c>
      <c r="E129" s="28" t="s">
        <v>257</v>
      </c>
    </row>
    <row r="130">
      <c r="A130" s="21" t="s">
        <v>84</v>
      </c>
      <c r="E130" s="28" t="s">
        <v>258</v>
      </c>
    </row>
    <row r="131">
      <c r="A131" s="21" t="s">
        <v>84</v>
      </c>
      <c r="E131" s="28" t="s">
        <v>259</v>
      </c>
    </row>
    <row r="132" ht="156.75">
      <c r="A132" s="21" t="s">
        <v>86</v>
      </c>
      <c r="E132" s="23" t="s">
        <v>260</v>
      </c>
    </row>
    <row r="133">
      <c r="A133" s="21" t="s">
        <v>77</v>
      </c>
      <c r="B133" s="21">
        <v>25</v>
      </c>
      <c r="C133" s="22" t="s">
        <v>261</v>
      </c>
      <c r="D133" t="s">
        <v>79</v>
      </c>
      <c r="E133" s="23" t="s">
        <v>262</v>
      </c>
      <c r="F133" s="24" t="s">
        <v>149</v>
      </c>
      <c r="G133" s="25">
        <v>1697.4000000000001</v>
      </c>
      <c r="H133" s="26">
        <v>0</v>
      </c>
      <c r="I133" s="26">
        <f>ROUND(G133*H133,P4)</f>
        <v>0</v>
      </c>
      <c r="O133" s="27">
        <f>I133*0.21</f>
        <v>0</v>
      </c>
      <c r="P133">
        <v>3</v>
      </c>
    </row>
    <row r="134">
      <c r="A134" s="21" t="s">
        <v>82</v>
      </c>
      <c r="E134" s="23" t="s">
        <v>263</v>
      </c>
    </row>
    <row r="135">
      <c r="A135" s="21" t="s">
        <v>84</v>
      </c>
      <c r="E135" s="28" t="s">
        <v>264</v>
      </c>
    </row>
    <row r="136">
      <c r="A136" s="21" t="s">
        <v>84</v>
      </c>
      <c r="E136" s="28" t="s">
        <v>265</v>
      </c>
    </row>
    <row r="137">
      <c r="A137" s="21" t="s">
        <v>84</v>
      </c>
      <c r="E137" s="28" t="s">
        <v>266</v>
      </c>
    </row>
    <row r="138" ht="156.75">
      <c r="A138" s="21" t="s">
        <v>86</v>
      </c>
      <c r="E138" s="23" t="s">
        <v>260</v>
      </c>
    </row>
    <row r="139">
      <c r="A139" s="21" t="s">
        <v>77</v>
      </c>
      <c r="B139" s="21">
        <v>26</v>
      </c>
      <c r="C139" s="22" t="s">
        <v>267</v>
      </c>
      <c r="D139" t="s">
        <v>79</v>
      </c>
      <c r="E139" s="23" t="s">
        <v>268</v>
      </c>
      <c r="F139" s="24" t="s">
        <v>149</v>
      </c>
      <c r="G139" s="25">
        <v>1152.2</v>
      </c>
      <c r="H139" s="26">
        <v>0</v>
      </c>
      <c r="I139" s="26">
        <f>ROUND(G139*H139,P4)</f>
        <v>0</v>
      </c>
      <c r="O139" s="27">
        <f>I139*0.21</f>
        <v>0</v>
      </c>
      <c r="P139">
        <v>3</v>
      </c>
    </row>
    <row r="140">
      <c r="A140" s="21" t="s">
        <v>82</v>
      </c>
      <c r="E140" s="23" t="s">
        <v>269</v>
      </c>
    </row>
    <row r="141">
      <c r="A141" s="21" t="s">
        <v>84</v>
      </c>
      <c r="E141" s="28" t="s">
        <v>270</v>
      </c>
    </row>
    <row r="142" ht="156.75">
      <c r="A142" s="21" t="s">
        <v>86</v>
      </c>
      <c r="E142" s="23" t="s">
        <v>260</v>
      </c>
    </row>
    <row r="143">
      <c r="A143" s="21" t="s">
        <v>77</v>
      </c>
      <c r="B143" s="21">
        <v>27</v>
      </c>
      <c r="C143" s="22" t="s">
        <v>271</v>
      </c>
      <c r="D143" t="s">
        <v>79</v>
      </c>
      <c r="E143" s="23" t="s">
        <v>272</v>
      </c>
      <c r="F143" s="24" t="s">
        <v>149</v>
      </c>
      <c r="G143" s="25">
        <v>1740.3</v>
      </c>
      <c r="H143" s="26">
        <v>0</v>
      </c>
      <c r="I143" s="26">
        <f>ROUND(G143*H143,P4)</f>
        <v>0</v>
      </c>
      <c r="O143" s="27">
        <f>I143*0.21</f>
        <v>0</v>
      </c>
      <c r="P143">
        <v>3</v>
      </c>
    </row>
    <row r="144">
      <c r="A144" s="21" t="s">
        <v>82</v>
      </c>
      <c r="E144" s="23" t="s">
        <v>273</v>
      </c>
    </row>
    <row r="145">
      <c r="A145" s="21" t="s">
        <v>84</v>
      </c>
      <c r="E145" s="28" t="s">
        <v>234</v>
      </c>
    </row>
    <row r="146">
      <c r="A146" s="21" t="s">
        <v>84</v>
      </c>
      <c r="E146" s="28" t="s">
        <v>235</v>
      </c>
    </row>
    <row r="147">
      <c r="A147" s="21" t="s">
        <v>84</v>
      </c>
      <c r="E147" s="28" t="s">
        <v>236</v>
      </c>
    </row>
    <row r="148" ht="156.75">
      <c r="A148" s="21" t="s">
        <v>86</v>
      </c>
      <c r="E148" s="23" t="s">
        <v>260</v>
      </c>
    </row>
    <row r="149">
      <c r="A149" s="21" t="s">
        <v>77</v>
      </c>
      <c r="B149" s="21">
        <v>28</v>
      </c>
      <c r="C149" s="22" t="s">
        <v>274</v>
      </c>
      <c r="D149" t="s">
        <v>79</v>
      </c>
      <c r="E149" s="23" t="s">
        <v>275</v>
      </c>
      <c r="F149" s="24" t="s">
        <v>149</v>
      </c>
      <c r="G149" s="25">
        <v>3596.1999999999998</v>
      </c>
      <c r="H149" s="26">
        <v>0</v>
      </c>
      <c r="I149" s="26">
        <f>ROUND(G149*H149,P4)</f>
        <v>0</v>
      </c>
      <c r="O149" s="27">
        <f>I149*0.21</f>
        <v>0</v>
      </c>
      <c r="P149">
        <v>3</v>
      </c>
    </row>
    <row r="150">
      <c r="A150" s="21" t="s">
        <v>82</v>
      </c>
      <c r="E150" s="23" t="s">
        <v>276</v>
      </c>
    </row>
    <row r="151">
      <c r="A151" s="21" t="s">
        <v>84</v>
      </c>
      <c r="E151" s="28" t="s">
        <v>241</v>
      </c>
    </row>
    <row r="152">
      <c r="A152" s="21" t="s">
        <v>84</v>
      </c>
      <c r="E152" s="28" t="s">
        <v>277</v>
      </c>
    </row>
    <row r="153">
      <c r="A153" s="21" t="s">
        <v>84</v>
      </c>
      <c r="E153" s="28" t="s">
        <v>278</v>
      </c>
    </row>
    <row r="154" ht="156.75">
      <c r="A154" s="21" t="s">
        <v>86</v>
      </c>
      <c r="E154" s="23" t="s">
        <v>260</v>
      </c>
    </row>
    <row r="155">
      <c r="A155" s="21" t="s">
        <v>77</v>
      </c>
      <c r="B155" s="21">
        <v>29</v>
      </c>
      <c r="C155" s="22" t="s">
        <v>279</v>
      </c>
      <c r="D155" t="s">
        <v>79</v>
      </c>
      <c r="E155" s="23" t="s">
        <v>280</v>
      </c>
      <c r="F155" s="24" t="s">
        <v>169</v>
      </c>
      <c r="G155" s="25">
        <v>808.20000000000005</v>
      </c>
      <c r="H155" s="26">
        <v>0</v>
      </c>
      <c r="I155" s="26">
        <f>ROUND(G155*H155,P4)</f>
        <v>0</v>
      </c>
      <c r="O155" s="27">
        <f>I155*0.21</f>
        <v>0</v>
      </c>
      <c r="P155">
        <v>3</v>
      </c>
    </row>
    <row r="156">
      <c r="A156" s="21" t="s">
        <v>82</v>
      </c>
      <c r="E156" s="23" t="s">
        <v>281</v>
      </c>
    </row>
    <row r="157">
      <c r="A157" s="21" t="s">
        <v>84</v>
      </c>
      <c r="E157" s="28" t="s">
        <v>282</v>
      </c>
    </row>
    <row r="158" ht="57">
      <c r="A158" s="21" t="s">
        <v>86</v>
      </c>
      <c r="E158" s="23" t="s">
        <v>283</v>
      </c>
    </row>
    <row r="159">
      <c r="A159" s="18" t="s">
        <v>74</v>
      </c>
      <c r="B159" s="18"/>
      <c r="C159" s="19" t="s">
        <v>284</v>
      </c>
      <c r="D159" s="18"/>
      <c r="E159" s="18" t="s">
        <v>285</v>
      </c>
      <c r="F159" s="18"/>
      <c r="G159" s="18"/>
      <c r="H159" s="18"/>
      <c r="I159" s="20">
        <f>SUMIFS(I160:I163,A160:A163,"P")</f>
        <v>0</v>
      </c>
    </row>
    <row r="160">
      <c r="A160" s="21" t="s">
        <v>77</v>
      </c>
      <c r="B160" s="21">
        <v>30</v>
      </c>
      <c r="C160" s="22" t="s">
        <v>286</v>
      </c>
      <c r="D160" t="s">
        <v>79</v>
      </c>
      <c r="E160" s="23" t="s">
        <v>287</v>
      </c>
      <c r="F160" s="24" t="s">
        <v>169</v>
      </c>
      <c r="G160" s="25">
        <v>39.100000000000001</v>
      </c>
      <c r="H160" s="26">
        <v>0</v>
      </c>
      <c r="I160" s="26">
        <f>ROUND(G160*H160,P4)</f>
        <v>0</v>
      </c>
      <c r="O160" s="27">
        <f>I160*0.21</f>
        <v>0</v>
      </c>
      <c r="P160">
        <v>3</v>
      </c>
    </row>
    <row r="161" ht="28.5">
      <c r="A161" s="21" t="s">
        <v>82</v>
      </c>
      <c r="E161" s="23" t="s">
        <v>288</v>
      </c>
    </row>
    <row r="162">
      <c r="A162" s="21" t="s">
        <v>84</v>
      </c>
      <c r="E162" s="28" t="s">
        <v>171</v>
      </c>
    </row>
    <row r="163" ht="42.75">
      <c r="A163" s="21" t="s">
        <v>86</v>
      </c>
      <c r="E163" s="23" t="s">
        <v>289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17</v>
      </c>
      <c r="I3" s="17">
        <f>SUMIFS(I8:I156,A8:A156,"SD")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17</v>
      </c>
      <c r="D4" s="15"/>
      <c r="E4" s="13" t="s">
        <v>18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SUMIFS(I9:I27,A9:A27,"P")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119.43600000000001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290</v>
      </c>
    </row>
    <row r="12">
      <c r="A12" s="21" t="s">
        <v>84</v>
      </c>
      <c r="E12" s="28" t="s">
        <v>291</v>
      </c>
    </row>
    <row r="13">
      <c r="A13" s="21" t="s">
        <v>84</v>
      </c>
      <c r="E13" s="28" t="s">
        <v>292</v>
      </c>
    </row>
    <row r="14">
      <c r="A14" s="21" t="s">
        <v>84</v>
      </c>
      <c r="E14" s="28" t="s">
        <v>293</v>
      </c>
    </row>
    <row r="15" ht="28.5">
      <c r="A15" s="21" t="s">
        <v>86</v>
      </c>
      <c r="E15" s="23" t="s">
        <v>136</v>
      </c>
    </row>
    <row r="16">
      <c r="A16" s="21" t="s">
        <v>77</v>
      </c>
      <c r="B16" s="21">
        <v>2</v>
      </c>
      <c r="C16" s="22" t="s">
        <v>128</v>
      </c>
      <c r="D16" s="21" t="s">
        <v>137</v>
      </c>
      <c r="E16" s="23" t="s">
        <v>129</v>
      </c>
      <c r="F16" s="24" t="s">
        <v>130</v>
      </c>
      <c r="G16" s="25">
        <v>91.349999999999994</v>
      </c>
      <c r="H16" s="26">
        <v>0</v>
      </c>
      <c r="I16" s="26">
        <f>ROUND(G16*H16,P4)</f>
        <v>0</v>
      </c>
      <c r="O16" s="27">
        <f>I16*0.21</f>
        <v>0</v>
      </c>
      <c r="P16">
        <v>3</v>
      </c>
    </row>
    <row r="17">
      <c r="A17" s="21" t="s">
        <v>82</v>
      </c>
      <c r="E17" s="23" t="s">
        <v>138</v>
      </c>
    </row>
    <row r="18">
      <c r="A18" s="21" t="s">
        <v>84</v>
      </c>
      <c r="E18" s="28" t="s">
        <v>294</v>
      </c>
    </row>
    <row r="19" ht="28.5">
      <c r="A19" s="21" t="s">
        <v>86</v>
      </c>
      <c r="E19" s="23" t="s">
        <v>136</v>
      </c>
    </row>
    <row r="20">
      <c r="A20" s="21" t="s">
        <v>77</v>
      </c>
      <c r="B20" s="21">
        <v>3</v>
      </c>
      <c r="C20" s="22" t="s">
        <v>128</v>
      </c>
      <c r="D20" s="21" t="s">
        <v>178</v>
      </c>
      <c r="E20" s="23" t="s">
        <v>129</v>
      </c>
      <c r="F20" s="24" t="s">
        <v>130</v>
      </c>
      <c r="G20" s="25">
        <v>3.5169999999999999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3" t="s">
        <v>295</v>
      </c>
    </row>
    <row r="22">
      <c r="A22" s="21" t="s">
        <v>84</v>
      </c>
      <c r="E22" s="28" t="s">
        <v>296</v>
      </c>
    </row>
    <row r="23" ht="28.5">
      <c r="A23" s="21" t="s">
        <v>86</v>
      </c>
      <c r="E23" s="23" t="s">
        <v>136</v>
      </c>
    </row>
    <row r="24">
      <c r="A24" s="21" t="s">
        <v>77</v>
      </c>
      <c r="B24" s="21">
        <v>4</v>
      </c>
      <c r="C24" s="22" t="s">
        <v>143</v>
      </c>
      <c r="D24" t="s">
        <v>79</v>
      </c>
      <c r="E24" s="23" t="s">
        <v>144</v>
      </c>
      <c r="F24" s="24" t="s">
        <v>130</v>
      </c>
      <c r="G24" s="25">
        <v>30.600000000000001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297</v>
      </c>
    </row>
    <row r="27" ht="28.5">
      <c r="A27" s="21" t="s">
        <v>86</v>
      </c>
      <c r="E27" s="23" t="s">
        <v>146</v>
      </c>
    </row>
    <row r="28">
      <c r="A28" s="18" t="s">
        <v>74</v>
      </c>
      <c r="B28" s="18"/>
      <c r="C28" s="19" t="s">
        <v>121</v>
      </c>
      <c r="D28" s="18"/>
      <c r="E28" s="18" t="s">
        <v>122</v>
      </c>
      <c r="F28" s="18"/>
      <c r="G28" s="18"/>
      <c r="H28" s="18"/>
      <c r="I28" s="20">
        <f>SUMIFS(I29:I93,A29:A93,"P")</f>
        <v>0</v>
      </c>
    </row>
    <row r="29">
      <c r="A29" s="21" t="s">
        <v>77</v>
      </c>
      <c r="B29" s="21">
        <v>5</v>
      </c>
      <c r="C29" s="22" t="s">
        <v>147</v>
      </c>
      <c r="D29" t="s">
        <v>79</v>
      </c>
      <c r="E29" s="23" t="s">
        <v>148</v>
      </c>
      <c r="F29" s="24" t="s">
        <v>149</v>
      </c>
      <c r="G29" s="25">
        <v>204.00999999999999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3" t="s">
        <v>150</v>
      </c>
    </row>
    <row r="31">
      <c r="A31" s="21" t="s">
        <v>84</v>
      </c>
      <c r="E31" s="28" t="s">
        <v>298</v>
      </c>
    </row>
    <row r="32">
      <c r="A32" s="21" t="s">
        <v>86</v>
      </c>
      <c r="E32" s="23" t="s">
        <v>152</v>
      </c>
    </row>
    <row r="33">
      <c r="A33" s="21" t="s">
        <v>77</v>
      </c>
      <c r="B33" s="21">
        <v>6</v>
      </c>
      <c r="C33" s="22" t="s">
        <v>153</v>
      </c>
      <c r="D33" t="s">
        <v>79</v>
      </c>
      <c r="E33" s="23" t="s">
        <v>154</v>
      </c>
      <c r="F33" s="24" t="s">
        <v>130</v>
      </c>
      <c r="G33" s="25">
        <v>91.349999999999994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28.5">
      <c r="A34" s="21" t="s">
        <v>82</v>
      </c>
      <c r="E34" s="23" t="s">
        <v>155</v>
      </c>
    </row>
    <row r="35">
      <c r="A35" s="21" t="s">
        <v>84</v>
      </c>
      <c r="E35" s="28" t="s">
        <v>299</v>
      </c>
    </row>
    <row r="36" ht="85.5">
      <c r="A36" s="21" t="s">
        <v>86</v>
      </c>
      <c r="E36" s="23" t="s">
        <v>157</v>
      </c>
    </row>
    <row r="37">
      <c r="A37" s="21" t="s">
        <v>77</v>
      </c>
      <c r="B37" s="21">
        <v>7</v>
      </c>
      <c r="C37" s="22" t="s">
        <v>158</v>
      </c>
      <c r="D37" s="21" t="s">
        <v>121</v>
      </c>
      <c r="E37" s="23" t="s">
        <v>159</v>
      </c>
      <c r="F37" s="24" t="s">
        <v>130</v>
      </c>
      <c r="G37" s="25">
        <v>173.46799999999999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 ht="42.75">
      <c r="A38" s="21" t="s">
        <v>82</v>
      </c>
      <c r="E38" s="23" t="s">
        <v>300</v>
      </c>
    </row>
    <row r="39">
      <c r="A39" s="21" t="s">
        <v>84</v>
      </c>
      <c r="E39" s="28" t="s">
        <v>301</v>
      </c>
    </row>
    <row r="40">
      <c r="A40" s="21" t="s">
        <v>84</v>
      </c>
      <c r="E40" s="28" t="s">
        <v>302</v>
      </c>
    </row>
    <row r="41">
      <c r="A41" s="21" t="s">
        <v>84</v>
      </c>
      <c r="E41" s="28" t="s">
        <v>303</v>
      </c>
    </row>
    <row r="42">
      <c r="A42" s="21" t="s">
        <v>84</v>
      </c>
      <c r="E42" s="28" t="s">
        <v>304</v>
      </c>
    </row>
    <row r="43">
      <c r="A43" s="21" t="s">
        <v>84</v>
      </c>
      <c r="E43" s="28" t="s">
        <v>305</v>
      </c>
    </row>
    <row r="44" ht="85.5">
      <c r="A44" s="21" t="s">
        <v>86</v>
      </c>
      <c r="E44" s="23" t="s">
        <v>157</v>
      </c>
    </row>
    <row r="45">
      <c r="A45" s="21" t="s">
        <v>77</v>
      </c>
      <c r="B45" s="21">
        <v>8</v>
      </c>
      <c r="C45" s="22" t="s">
        <v>167</v>
      </c>
      <c r="D45" t="s">
        <v>79</v>
      </c>
      <c r="E45" s="23" t="s">
        <v>168</v>
      </c>
      <c r="F45" s="24" t="s">
        <v>169</v>
      </c>
      <c r="G45" s="25">
        <v>52.390000000000001</v>
      </c>
      <c r="H45" s="26">
        <v>0</v>
      </c>
      <c r="I45" s="26">
        <f>ROUND(G45*H45,P4)</f>
        <v>0</v>
      </c>
      <c r="O45" s="27">
        <f>I45*0.21</f>
        <v>0</v>
      </c>
      <c r="P45">
        <v>3</v>
      </c>
    </row>
    <row r="46" ht="57">
      <c r="A46" s="21" t="s">
        <v>82</v>
      </c>
      <c r="E46" s="23" t="s">
        <v>306</v>
      </c>
    </row>
    <row r="47">
      <c r="A47" s="21" t="s">
        <v>84</v>
      </c>
      <c r="E47" s="28" t="s">
        <v>307</v>
      </c>
    </row>
    <row r="48" ht="28.5">
      <c r="A48" s="21" t="s">
        <v>86</v>
      </c>
      <c r="E48" s="23" t="s">
        <v>172</v>
      </c>
    </row>
    <row r="49">
      <c r="A49" s="21" t="s">
        <v>77</v>
      </c>
      <c r="B49" s="21">
        <v>9</v>
      </c>
      <c r="C49" s="22" t="s">
        <v>173</v>
      </c>
      <c r="D49" s="21" t="s">
        <v>121</v>
      </c>
      <c r="E49" s="23" t="s">
        <v>174</v>
      </c>
      <c r="F49" s="24" t="s">
        <v>130</v>
      </c>
      <c r="G49" s="25">
        <v>18.93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 ht="28.5">
      <c r="A50" s="21" t="s">
        <v>82</v>
      </c>
      <c r="E50" s="23" t="s">
        <v>179</v>
      </c>
    </row>
    <row r="51">
      <c r="A51" s="21" t="s">
        <v>84</v>
      </c>
      <c r="E51" s="28" t="s">
        <v>308</v>
      </c>
    </row>
    <row r="52" ht="409.5">
      <c r="A52" s="21" t="s">
        <v>86</v>
      </c>
      <c r="E52" s="23" t="s">
        <v>177</v>
      </c>
    </row>
    <row r="53">
      <c r="A53" s="21" t="s">
        <v>77</v>
      </c>
      <c r="B53" s="21">
        <v>10</v>
      </c>
      <c r="C53" s="22" t="s">
        <v>173</v>
      </c>
      <c r="D53" s="21" t="s">
        <v>178</v>
      </c>
      <c r="E53" s="23" t="s">
        <v>174</v>
      </c>
      <c r="F53" s="24" t="s">
        <v>130</v>
      </c>
      <c r="G53" s="25">
        <v>23.616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 ht="28.5">
      <c r="A54" s="21" t="s">
        <v>82</v>
      </c>
      <c r="E54" s="23" t="s">
        <v>179</v>
      </c>
    </row>
    <row r="55">
      <c r="A55" s="21" t="s">
        <v>84</v>
      </c>
      <c r="E55" s="28" t="s">
        <v>309</v>
      </c>
    </row>
    <row r="56" ht="409.5">
      <c r="A56" s="21" t="s">
        <v>86</v>
      </c>
      <c r="E56" s="23" t="s">
        <v>177</v>
      </c>
    </row>
    <row r="57">
      <c r="A57" s="21" t="s">
        <v>77</v>
      </c>
      <c r="B57" s="21">
        <v>11</v>
      </c>
      <c r="C57" s="22" t="s">
        <v>181</v>
      </c>
      <c r="D57" t="s">
        <v>79</v>
      </c>
      <c r="E57" s="23" t="s">
        <v>182</v>
      </c>
      <c r="F57" s="24" t="s">
        <v>130</v>
      </c>
      <c r="G57" s="25">
        <v>49.530000000000001</v>
      </c>
      <c r="H57" s="26">
        <v>0</v>
      </c>
      <c r="I57" s="26">
        <f>ROUND(G57*H57,P4)</f>
        <v>0</v>
      </c>
      <c r="O57" s="27">
        <f>I57*0.21</f>
        <v>0</v>
      </c>
      <c r="P57">
        <v>3</v>
      </c>
    </row>
    <row r="58">
      <c r="A58" s="21" t="s">
        <v>82</v>
      </c>
      <c r="E58" s="23" t="s">
        <v>183</v>
      </c>
    </row>
    <row r="59">
      <c r="A59" s="21" t="s">
        <v>84</v>
      </c>
      <c r="E59" s="28" t="s">
        <v>310</v>
      </c>
    </row>
    <row r="60">
      <c r="A60" s="21" t="s">
        <v>84</v>
      </c>
      <c r="E60" s="28" t="s">
        <v>311</v>
      </c>
    </row>
    <row r="61">
      <c r="A61" s="21" t="s">
        <v>84</v>
      </c>
      <c r="E61" s="28" t="s">
        <v>312</v>
      </c>
    </row>
    <row r="62" ht="370.5">
      <c r="A62" s="21" t="s">
        <v>86</v>
      </c>
      <c r="E62" s="23" t="s">
        <v>187</v>
      </c>
    </row>
    <row r="63">
      <c r="A63" s="21" t="s">
        <v>77</v>
      </c>
      <c r="B63" s="21">
        <v>12</v>
      </c>
      <c r="C63" s="22" t="s">
        <v>188</v>
      </c>
      <c r="D63" t="s">
        <v>79</v>
      </c>
      <c r="E63" s="23" t="s">
        <v>189</v>
      </c>
      <c r="F63" s="24" t="s">
        <v>169</v>
      </c>
      <c r="G63" s="25">
        <v>307.56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3" t="s">
        <v>190</v>
      </c>
    </row>
    <row r="65">
      <c r="A65" s="21" t="s">
        <v>84</v>
      </c>
      <c r="E65" s="28" t="s">
        <v>313</v>
      </c>
    </row>
    <row r="66" ht="85.5">
      <c r="A66" s="21" t="s">
        <v>86</v>
      </c>
      <c r="E66" s="23" t="s">
        <v>192</v>
      </c>
    </row>
    <row r="67">
      <c r="A67" s="21" t="s">
        <v>77</v>
      </c>
      <c r="B67" s="21">
        <v>13</v>
      </c>
      <c r="C67" s="22" t="s">
        <v>193</v>
      </c>
      <c r="D67" t="s">
        <v>79</v>
      </c>
      <c r="E67" s="23" t="s">
        <v>194</v>
      </c>
      <c r="F67" s="24" t="s">
        <v>130</v>
      </c>
      <c r="G67" s="25">
        <v>18.93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 ht="57">
      <c r="A68" s="21" t="s">
        <v>82</v>
      </c>
      <c r="E68" s="23" t="s">
        <v>195</v>
      </c>
    </row>
    <row r="69">
      <c r="A69" s="21" t="s">
        <v>84</v>
      </c>
      <c r="E69" s="28" t="s">
        <v>308</v>
      </c>
    </row>
    <row r="70" ht="327.75">
      <c r="A70" s="21" t="s">
        <v>86</v>
      </c>
      <c r="E70" s="23" t="s">
        <v>197</v>
      </c>
    </row>
    <row r="71">
      <c r="A71" s="21" t="s">
        <v>77</v>
      </c>
      <c r="B71" s="21">
        <v>14</v>
      </c>
      <c r="C71" s="22" t="s">
        <v>198</v>
      </c>
      <c r="D71" s="21" t="s">
        <v>121</v>
      </c>
      <c r="E71" s="23" t="s">
        <v>199</v>
      </c>
      <c r="F71" s="24" t="s">
        <v>130</v>
      </c>
      <c r="G71" s="25">
        <v>119.43600000000001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9" t="s">
        <v>79</v>
      </c>
    </row>
    <row r="73">
      <c r="A73" s="21" t="s">
        <v>84</v>
      </c>
      <c r="E73" s="28" t="s">
        <v>314</v>
      </c>
    </row>
    <row r="74">
      <c r="A74" s="21" t="s">
        <v>84</v>
      </c>
      <c r="E74" s="28" t="s">
        <v>315</v>
      </c>
    </row>
    <row r="75">
      <c r="A75" s="21" t="s">
        <v>84</v>
      </c>
      <c r="E75" s="28" t="s">
        <v>316</v>
      </c>
    </row>
    <row r="76">
      <c r="A76" s="21" t="s">
        <v>84</v>
      </c>
      <c r="E76" s="28" t="s">
        <v>317</v>
      </c>
    </row>
    <row r="77" ht="228">
      <c r="A77" s="21" t="s">
        <v>86</v>
      </c>
      <c r="E77" s="23" t="s">
        <v>203</v>
      </c>
    </row>
    <row r="78">
      <c r="A78" s="21" t="s">
        <v>77</v>
      </c>
      <c r="B78" s="21">
        <v>15</v>
      </c>
      <c r="C78" s="22" t="s">
        <v>204</v>
      </c>
      <c r="D78" t="s">
        <v>79</v>
      </c>
      <c r="E78" s="23" t="s">
        <v>205</v>
      </c>
      <c r="F78" s="24" t="s">
        <v>130</v>
      </c>
      <c r="G78" s="25">
        <v>30.602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>
      <c r="A79" s="21" t="s">
        <v>82</v>
      </c>
      <c r="E79" s="23" t="s">
        <v>206</v>
      </c>
    </row>
    <row r="80">
      <c r="A80" s="21" t="s">
        <v>84</v>
      </c>
      <c r="E80" s="28" t="s">
        <v>318</v>
      </c>
    </row>
    <row r="81" ht="42.75">
      <c r="A81" s="21" t="s">
        <v>86</v>
      </c>
      <c r="E81" s="23" t="s">
        <v>207</v>
      </c>
    </row>
    <row r="82">
      <c r="A82" s="21" t="s">
        <v>77</v>
      </c>
      <c r="B82" s="21">
        <v>16</v>
      </c>
      <c r="C82" s="22" t="s">
        <v>208</v>
      </c>
      <c r="D82" t="s">
        <v>79</v>
      </c>
      <c r="E82" s="23" t="s">
        <v>209</v>
      </c>
      <c r="F82" s="24" t="s">
        <v>149</v>
      </c>
      <c r="G82" s="25">
        <v>204.00999999999999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82</v>
      </c>
      <c r="E83" s="29" t="s">
        <v>79</v>
      </c>
    </row>
    <row r="84">
      <c r="A84" s="21" t="s">
        <v>84</v>
      </c>
      <c r="E84" s="28" t="s">
        <v>298</v>
      </c>
    </row>
    <row r="85" ht="28.5">
      <c r="A85" s="21" t="s">
        <v>86</v>
      </c>
      <c r="E85" s="23" t="s">
        <v>211</v>
      </c>
    </row>
    <row r="86">
      <c r="A86" s="21" t="s">
        <v>77</v>
      </c>
      <c r="B86" s="21">
        <v>17</v>
      </c>
      <c r="C86" s="22" t="s">
        <v>212</v>
      </c>
      <c r="D86" t="s">
        <v>79</v>
      </c>
      <c r="E86" s="23" t="s">
        <v>213</v>
      </c>
      <c r="F86" s="24" t="s">
        <v>149</v>
      </c>
      <c r="G86" s="25">
        <v>204.00999999999999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82</v>
      </c>
      <c r="E87" s="29" t="s">
        <v>79</v>
      </c>
    </row>
    <row r="88">
      <c r="A88" s="21" t="s">
        <v>84</v>
      </c>
      <c r="E88" s="28" t="s">
        <v>298</v>
      </c>
    </row>
    <row r="89" ht="42.75">
      <c r="A89" s="21" t="s">
        <v>86</v>
      </c>
      <c r="E89" s="23" t="s">
        <v>214</v>
      </c>
    </row>
    <row r="90">
      <c r="A90" s="21" t="s">
        <v>77</v>
      </c>
      <c r="B90" s="21">
        <v>18</v>
      </c>
      <c r="C90" s="22" t="s">
        <v>215</v>
      </c>
      <c r="D90" t="s">
        <v>79</v>
      </c>
      <c r="E90" s="23" t="s">
        <v>216</v>
      </c>
      <c r="F90" s="24" t="s">
        <v>149</v>
      </c>
      <c r="G90" s="25">
        <v>204.00999999999999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>
      <c r="A91" s="21" t="s">
        <v>82</v>
      </c>
      <c r="E91" s="29" t="s">
        <v>79</v>
      </c>
    </row>
    <row r="92">
      <c r="A92" s="21" t="s">
        <v>84</v>
      </c>
      <c r="E92" s="28" t="s">
        <v>298</v>
      </c>
    </row>
    <row r="93" ht="42.75">
      <c r="A93" s="21" t="s">
        <v>86</v>
      </c>
      <c r="E93" s="23" t="s">
        <v>217</v>
      </c>
    </row>
    <row r="94">
      <c r="A94" s="18" t="s">
        <v>74</v>
      </c>
      <c r="B94" s="18"/>
      <c r="C94" s="19" t="s">
        <v>178</v>
      </c>
      <c r="D94" s="18"/>
      <c r="E94" s="18" t="s">
        <v>218</v>
      </c>
      <c r="F94" s="18"/>
      <c r="G94" s="18"/>
      <c r="H94" s="18"/>
      <c r="I94" s="20">
        <f>SUMIFS(I95:I146,A95:A146,"P")</f>
        <v>0</v>
      </c>
    </row>
    <row r="95">
      <c r="A95" s="21" t="s">
        <v>77</v>
      </c>
      <c r="B95" s="21">
        <v>19</v>
      </c>
      <c r="C95" s="22" t="s">
        <v>219</v>
      </c>
      <c r="D95" s="21" t="s">
        <v>121</v>
      </c>
      <c r="E95" s="23" t="s">
        <v>220</v>
      </c>
      <c r="F95" s="24" t="s">
        <v>130</v>
      </c>
      <c r="G95" s="25">
        <v>91.349999999999994</v>
      </c>
      <c r="H95" s="26">
        <v>0</v>
      </c>
      <c r="I95" s="26">
        <f>ROUND(G95*H95,P4)</f>
        <v>0</v>
      </c>
      <c r="O95" s="27">
        <f>I95*0.21</f>
        <v>0</v>
      </c>
      <c r="P95">
        <v>3</v>
      </c>
    </row>
    <row r="96">
      <c r="A96" s="21" t="s">
        <v>82</v>
      </c>
      <c r="E96" s="23" t="s">
        <v>221</v>
      </c>
    </row>
    <row r="97">
      <c r="A97" s="21" t="s">
        <v>84</v>
      </c>
      <c r="E97" s="28" t="s">
        <v>319</v>
      </c>
    </row>
    <row r="98">
      <c r="A98" s="21" t="s">
        <v>84</v>
      </c>
      <c r="E98" s="28" t="s">
        <v>320</v>
      </c>
    </row>
    <row r="99" ht="57">
      <c r="A99" s="21" t="s">
        <v>86</v>
      </c>
      <c r="E99" s="23" t="s">
        <v>225</v>
      </c>
    </row>
    <row r="100">
      <c r="A100" s="21" t="s">
        <v>77</v>
      </c>
      <c r="B100" s="21">
        <v>20</v>
      </c>
      <c r="C100" s="22" t="s">
        <v>226</v>
      </c>
      <c r="D100" t="s">
        <v>79</v>
      </c>
      <c r="E100" s="23" t="s">
        <v>227</v>
      </c>
      <c r="F100" s="24" t="s">
        <v>149</v>
      </c>
      <c r="G100" s="25">
        <v>157.44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3" t="s">
        <v>228</v>
      </c>
    </row>
    <row r="102">
      <c r="A102" s="21" t="s">
        <v>84</v>
      </c>
      <c r="E102" s="28" t="s">
        <v>321</v>
      </c>
    </row>
    <row r="103" ht="114">
      <c r="A103" s="21" t="s">
        <v>86</v>
      </c>
      <c r="E103" s="23" t="s">
        <v>230</v>
      </c>
    </row>
    <row r="104">
      <c r="A104" s="21" t="s">
        <v>77</v>
      </c>
      <c r="B104" s="21">
        <v>21</v>
      </c>
      <c r="C104" s="22" t="s">
        <v>231</v>
      </c>
      <c r="D104" t="s">
        <v>79</v>
      </c>
      <c r="E104" s="23" t="s">
        <v>232</v>
      </c>
      <c r="F104" s="24" t="s">
        <v>149</v>
      </c>
      <c r="G104" s="25">
        <v>261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>
      <c r="A105" s="21" t="s">
        <v>82</v>
      </c>
      <c r="E105" s="23" t="s">
        <v>233</v>
      </c>
    </row>
    <row r="106">
      <c r="A106" s="21" t="s">
        <v>84</v>
      </c>
      <c r="E106" s="28" t="s">
        <v>322</v>
      </c>
    </row>
    <row r="107" ht="71.25">
      <c r="A107" s="21" t="s">
        <v>86</v>
      </c>
      <c r="E107" s="23" t="s">
        <v>237</v>
      </c>
    </row>
    <row r="108">
      <c r="A108" s="21" t="s">
        <v>77</v>
      </c>
      <c r="B108" s="21">
        <v>22</v>
      </c>
      <c r="C108" s="22" t="s">
        <v>238</v>
      </c>
      <c r="D108" t="s">
        <v>79</v>
      </c>
      <c r="E108" s="23" t="s">
        <v>239</v>
      </c>
      <c r="F108" s="24" t="s">
        <v>149</v>
      </c>
      <c r="G108" s="25">
        <v>326.25</v>
      </c>
      <c r="H108" s="26">
        <v>0</v>
      </c>
      <c r="I108" s="26">
        <f>ROUND(G108*H108,P4)</f>
        <v>0</v>
      </c>
      <c r="O108" s="27">
        <f>I108*0.21</f>
        <v>0</v>
      </c>
      <c r="P108">
        <v>3</v>
      </c>
    </row>
    <row r="109">
      <c r="A109" s="21" t="s">
        <v>82</v>
      </c>
      <c r="E109" s="23" t="s">
        <v>240</v>
      </c>
    </row>
    <row r="110">
      <c r="A110" s="21" t="s">
        <v>84</v>
      </c>
      <c r="E110" s="28" t="s">
        <v>323</v>
      </c>
    </row>
    <row r="111">
      <c r="A111" s="21" t="s">
        <v>84</v>
      </c>
      <c r="E111" s="28" t="s">
        <v>324</v>
      </c>
    </row>
    <row r="112" ht="71.25">
      <c r="A112" s="21" t="s">
        <v>86</v>
      </c>
      <c r="E112" s="23" t="s">
        <v>237</v>
      </c>
    </row>
    <row r="113">
      <c r="A113" s="21" t="s">
        <v>77</v>
      </c>
      <c r="B113" s="21">
        <v>23</v>
      </c>
      <c r="C113" s="22" t="s">
        <v>244</v>
      </c>
      <c r="D113" t="s">
        <v>79</v>
      </c>
      <c r="E113" s="23" t="s">
        <v>245</v>
      </c>
      <c r="F113" s="24" t="s">
        <v>149</v>
      </c>
      <c r="G113" s="25">
        <v>2533.0650000000001</v>
      </c>
      <c r="H113" s="26">
        <v>0</v>
      </c>
      <c r="I113" s="26">
        <f>ROUND(G113*H113,P4)</f>
        <v>0</v>
      </c>
      <c r="O113" s="27">
        <f>I113*0.21</f>
        <v>0</v>
      </c>
      <c r="P113">
        <v>3</v>
      </c>
    </row>
    <row r="114" ht="28.5">
      <c r="A114" s="21" t="s">
        <v>82</v>
      </c>
      <c r="E114" s="23" t="s">
        <v>246</v>
      </c>
    </row>
    <row r="115" ht="28.5">
      <c r="A115" s="21" t="s">
        <v>84</v>
      </c>
      <c r="E115" s="28" t="s">
        <v>325</v>
      </c>
    </row>
    <row r="116">
      <c r="A116" s="21" t="s">
        <v>84</v>
      </c>
      <c r="E116" s="28" t="s">
        <v>326</v>
      </c>
    </row>
    <row r="117">
      <c r="A117" s="21" t="s">
        <v>84</v>
      </c>
      <c r="E117" s="28" t="s">
        <v>327</v>
      </c>
    </row>
    <row r="118" ht="71.25">
      <c r="A118" s="21" t="s">
        <v>86</v>
      </c>
      <c r="E118" s="23" t="s">
        <v>237</v>
      </c>
    </row>
    <row r="119" ht="28.5">
      <c r="A119" s="21" t="s">
        <v>77</v>
      </c>
      <c r="B119" s="21">
        <v>24</v>
      </c>
      <c r="C119" s="22" t="s">
        <v>328</v>
      </c>
      <c r="D119" t="s">
        <v>79</v>
      </c>
      <c r="E119" s="23" t="s">
        <v>329</v>
      </c>
      <c r="F119" s="24" t="s">
        <v>149</v>
      </c>
      <c r="G119" s="25">
        <v>1236.9400000000001</v>
      </c>
      <c r="H119" s="26">
        <v>0</v>
      </c>
      <c r="I119" s="26">
        <f>ROUND(G119*H119,P4)</f>
        <v>0</v>
      </c>
      <c r="O119" s="27">
        <f>I119*0.21</f>
        <v>0</v>
      </c>
      <c r="P119">
        <v>3</v>
      </c>
    </row>
    <row r="120">
      <c r="A120" s="21" t="s">
        <v>82</v>
      </c>
      <c r="E120" s="23" t="s">
        <v>254</v>
      </c>
    </row>
    <row r="121">
      <c r="A121" s="21" t="s">
        <v>84</v>
      </c>
      <c r="E121" s="28" t="s">
        <v>330</v>
      </c>
    </row>
    <row r="122">
      <c r="A122" s="21" t="s">
        <v>84</v>
      </c>
      <c r="E122" s="28" t="s">
        <v>331</v>
      </c>
    </row>
    <row r="123">
      <c r="A123" s="21" t="s">
        <v>84</v>
      </c>
      <c r="E123" s="28" t="s">
        <v>332</v>
      </c>
    </row>
    <row r="124" ht="156.75">
      <c r="A124" s="21" t="s">
        <v>86</v>
      </c>
      <c r="E124" s="23" t="s">
        <v>260</v>
      </c>
    </row>
    <row r="125">
      <c r="A125" s="21" t="s">
        <v>77</v>
      </c>
      <c r="B125" s="21">
        <v>25</v>
      </c>
      <c r="C125" s="22" t="s">
        <v>333</v>
      </c>
      <c r="D125" t="s">
        <v>79</v>
      </c>
      <c r="E125" s="23" t="s">
        <v>334</v>
      </c>
      <c r="F125" s="24" t="s">
        <v>149</v>
      </c>
      <c r="G125" s="25">
        <v>1296.125</v>
      </c>
      <c r="H125" s="26">
        <v>0</v>
      </c>
      <c r="I125" s="26">
        <f>ROUND(G125*H125,P4)</f>
        <v>0</v>
      </c>
      <c r="O125" s="27">
        <f>I125*0.21</f>
        <v>0</v>
      </c>
      <c r="P125">
        <v>3</v>
      </c>
    </row>
    <row r="126">
      <c r="A126" s="21" t="s">
        <v>82</v>
      </c>
      <c r="E126" s="23" t="s">
        <v>263</v>
      </c>
    </row>
    <row r="127">
      <c r="A127" s="21" t="s">
        <v>84</v>
      </c>
      <c r="E127" s="28" t="s">
        <v>335</v>
      </c>
    </row>
    <row r="128">
      <c r="A128" s="21" t="s">
        <v>84</v>
      </c>
      <c r="E128" s="28" t="s">
        <v>336</v>
      </c>
    </row>
    <row r="129">
      <c r="A129" s="21" t="s">
        <v>84</v>
      </c>
      <c r="E129" s="28" t="s">
        <v>337</v>
      </c>
    </row>
    <row r="130" ht="156.75">
      <c r="A130" s="21" t="s">
        <v>86</v>
      </c>
      <c r="E130" s="23" t="s">
        <v>260</v>
      </c>
    </row>
    <row r="131">
      <c r="A131" s="21" t="s">
        <v>77</v>
      </c>
      <c r="B131" s="21">
        <v>26</v>
      </c>
      <c r="C131" s="22" t="s">
        <v>338</v>
      </c>
      <c r="D131" t="s">
        <v>79</v>
      </c>
      <c r="E131" s="23" t="s">
        <v>339</v>
      </c>
      <c r="F131" s="24" t="s">
        <v>130</v>
      </c>
      <c r="G131" s="25">
        <v>13.050000000000001</v>
      </c>
      <c r="H131" s="26">
        <v>0</v>
      </c>
      <c r="I131" s="26">
        <f>ROUND(G131*H131,P4)</f>
        <v>0</v>
      </c>
      <c r="O131" s="27">
        <f>I131*0.21</f>
        <v>0</v>
      </c>
      <c r="P131">
        <v>3</v>
      </c>
    </row>
    <row r="132">
      <c r="A132" s="21" t="s">
        <v>82</v>
      </c>
      <c r="E132" s="23" t="s">
        <v>340</v>
      </c>
    </row>
    <row r="133">
      <c r="A133" s="21" t="s">
        <v>84</v>
      </c>
      <c r="E133" s="28" t="s">
        <v>341</v>
      </c>
    </row>
    <row r="134" ht="156.75">
      <c r="A134" s="21" t="s">
        <v>86</v>
      </c>
      <c r="E134" s="23" t="s">
        <v>260</v>
      </c>
    </row>
    <row r="135">
      <c r="A135" s="21" t="s">
        <v>77</v>
      </c>
      <c r="B135" s="21">
        <v>27</v>
      </c>
      <c r="C135" s="22" t="s">
        <v>342</v>
      </c>
      <c r="D135" t="s">
        <v>79</v>
      </c>
      <c r="E135" s="23" t="s">
        <v>343</v>
      </c>
      <c r="F135" s="24" t="s">
        <v>130</v>
      </c>
      <c r="G135" s="25">
        <v>13.050000000000001</v>
      </c>
      <c r="H135" s="26">
        <v>0</v>
      </c>
      <c r="I135" s="26">
        <f>ROUND(G135*H135,P4)</f>
        <v>0</v>
      </c>
      <c r="O135" s="27">
        <f>I135*0.21</f>
        <v>0</v>
      </c>
      <c r="P135">
        <v>3</v>
      </c>
    </row>
    <row r="136">
      <c r="A136" s="21" t="s">
        <v>82</v>
      </c>
      <c r="E136" s="23" t="s">
        <v>344</v>
      </c>
    </row>
    <row r="137" ht="28.5">
      <c r="A137" s="21" t="s">
        <v>84</v>
      </c>
      <c r="E137" s="28" t="s">
        <v>345</v>
      </c>
    </row>
    <row r="138" ht="156.75">
      <c r="A138" s="21" t="s">
        <v>86</v>
      </c>
      <c r="E138" s="23" t="s">
        <v>260</v>
      </c>
    </row>
    <row r="139">
      <c r="A139" s="21" t="s">
        <v>77</v>
      </c>
      <c r="B139" s="21">
        <v>28</v>
      </c>
      <c r="C139" s="22" t="s">
        <v>267</v>
      </c>
      <c r="D139" t="s">
        <v>79</v>
      </c>
      <c r="E139" s="23" t="s">
        <v>268</v>
      </c>
      <c r="F139" s="24" t="s">
        <v>149</v>
      </c>
      <c r="G139" s="25">
        <v>1305.018</v>
      </c>
      <c r="H139" s="26">
        <v>0</v>
      </c>
      <c r="I139" s="26">
        <f>ROUND(G139*H139,P4)</f>
        <v>0</v>
      </c>
      <c r="O139" s="27">
        <f>I139*0.21</f>
        <v>0</v>
      </c>
      <c r="P139">
        <v>3</v>
      </c>
    </row>
    <row r="140">
      <c r="A140" s="21" t="s">
        <v>82</v>
      </c>
      <c r="E140" s="23" t="s">
        <v>269</v>
      </c>
    </row>
    <row r="141">
      <c r="A141" s="21" t="s">
        <v>84</v>
      </c>
      <c r="E141" s="28" t="s">
        <v>346</v>
      </c>
    </row>
    <row r="142" ht="156.75">
      <c r="A142" s="21" t="s">
        <v>86</v>
      </c>
      <c r="E142" s="23" t="s">
        <v>260</v>
      </c>
    </row>
    <row r="143">
      <c r="A143" s="21" t="s">
        <v>77</v>
      </c>
      <c r="B143" s="21">
        <v>29</v>
      </c>
      <c r="C143" s="22" t="s">
        <v>279</v>
      </c>
      <c r="D143" t="s">
        <v>79</v>
      </c>
      <c r="E143" s="23" t="s">
        <v>280</v>
      </c>
      <c r="F143" s="24" t="s">
        <v>169</v>
      </c>
      <c r="G143" s="25">
        <v>180</v>
      </c>
      <c r="H143" s="26">
        <v>0</v>
      </c>
      <c r="I143" s="26">
        <f>ROUND(G143*H143,P4)</f>
        <v>0</v>
      </c>
      <c r="O143" s="27">
        <f>I143*0.21</f>
        <v>0</v>
      </c>
      <c r="P143">
        <v>3</v>
      </c>
    </row>
    <row r="144">
      <c r="A144" s="21" t="s">
        <v>82</v>
      </c>
      <c r="E144" s="23" t="s">
        <v>281</v>
      </c>
    </row>
    <row r="145">
      <c r="A145" s="21" t="s">
        <v>84</v>
      </c>
      <c r="E145" s="28" t="s">
        <v>347</v>
      </c>
    </row>
    <row r="146" ht="57">
      <c r="A146" s="21" t="s">
        <v>86</v>
      </c>
      <c r="E146" s="23" t="s">
        <v>283</v>
      </c>
    </row>
    <row r="147">
      <c r="A147" s="18" t="s">
        <v>74</v>
      </c>
      <c r="B147" s="18"/>
      <c r="C147" s="19" t="s">
        <v>348</v>
      </c>
      <c r="D147" s="18"/>
      <c r="E147" s="18" t="s">
        <v>349</v>
      </c>
      <c r="F147" s="18"/>
      <c r="G147" s="18"/>
      <c r="H147" s="18"/>
      <c r="I147" s="20">
        <f>SUMIFS(I148:I151,A148:A151,"P")</f>
        <v>0</v>
      </c>
    </row>
    <row r="148">
      <c r="A148" s="21" t="s">
        <v>77</v>
      </c>
      <c r="B148" s="21">
        <v>30</v>
      </c>
      <c r="C148" s="22" t="s">
        <v>350</v>
      </c>
      <c r="D148" t="s">
        <v>79</v>
      </c>
      <c r="E148" s="23" t="s">
        <v>351</v>
      </c>
      <c r="F148" s="24" t="s">
        <v>108</v>
      </c>
      <c r="G148" s="25">
        <v>4</v>
      </c>
      <c r="H148" s="26">
        <v>0</v>
      </c>
      <c r="I148" s="26">
        <f>ROUND(G148*H148,P4)</f>
        <v>0</v>
      </c>
      <c r="O148" s="27">
        <f>I148*0.21</f>
        <v>0</v>
      </c>
      <c r="P148">
        <v>3</v>
      </c>
    </row>
    <row r="149" ht="42.75">
      <c r="A149" s="21" t="s">
        <v>82</v>
      </c>
      <c r="E149" s="23" t="s">
        <v>352</v>
      </c>
    </row>
    <row r="150">
      <c r="A150" s="21" t="s">
        <v>84</v>
      </c>
      <c r="E150" s="28" t="s">
        <v>353</v>
      </c>
    </row>
    <row r="151" ht="128.25">
      <c r="A151" s="21" t="s">
        <v>86</v>
      </c>
      <c r="E151" s="23" t="s">
        <v>354</v>
      </c>
    </row>
    <row r="152">
      <c r="A152" s="18" t="s">
        <v>74</v>
      </c>
      <c r="B152" s="18"/>
      <c r="C152" s="19" t="s">
        <v>284</v>
      </c>
      <c r="D152" s="18"/>
      <c r="E152" s="18" t="s">
        <v>285</v>
      </c>
      <c r="F152" s="18"/>
      <c r="G152" s="18"/>
      <c r="H152" s="18"/>
      <c r="I152" s="20">
        <f>SUMIFS(I153:I156,A153:A156,"P")</f>
        <v>0</v>
      </c>
    </row>
    <row r="153">
      <c r="A153" s="21" t="s">
        <v>77</v>
      </c>
      <c r="B153" s="21">
        <v>31</v>
      </c>
      <c r="C153" s="22" t="s">
        <v>355</v>
      </c>
      <c r="D153" t="s">
        <v>79</v>
      </c>
      <c r="E153" s="23" t="s">
        <v>356</v>
      </c>
      <c r="F153" s="24" t="s">
        <v>169</v>
      </c>
      <c r="G153" s="25">
        <v>52.390000000000001</v>
      </c>
      <c r="H153" s="26">
        <v>0</v>
      </c>
      <c r="I153" s="26">
        <f>ROUND(G153*H153,P4)</f>
        <v>0</v>
      </c>
      <c r="O153" s="27">
        <f>I153*0.21</f>
        <v>0</v>
      </c>
      <c r="P153">
        <v>3</v>
      </c>
    </row>
    <row r="154">
      <c r="A154" s="21" t="s">
        <v>82</v>
      </c>
      <c r="E154" s="23" t="s">
        <v>357</v>
      </c>
    </row>
    <row r="155">
      <c r="A155" s="21" t="s">
        <v>84</v>
      </c>
      <c r="E155" s="28" t="s">
        <v>307</v>
      </c>
    </row>
    <row r="156" ht="42.75">
      <c r="A156" s="21" t="s">
        <v>86</v>
      </c>
      <c r="E156" s="23" t="s">
        <v>289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19</v>
      </c>
      <c r="I3" s="17">
        <f>SUMIFS(I8:I147,A8:A147,"SD")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19</v>
      </c>
      <c r="D4" s="15"/>
      <c r="E4" s="13" t="s">
        <v>20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SUMIFS(I9:I22,A9:A22,"P")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21.082999999999998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358</v>
      </c>
    </row>
    <row r="12">
      <c r="A12" s="21" t="s">
        <v>84</v>
      </c>
      <c r="E12" s="28" t="s">
        <v>359</v>
      </c>
    </row>
    <row r="13">
      <c r="A13" s="21" t="s">
        <v>84</v>
      </c>
      <c r="E13" s="28" t="s">
        <v>360</v>
      </c>
    </row>
    <row r="14" ht="28.5">
      <c r="A14" s="21" t="s">
        <v>86</v>
      </c>
      <c r="E14" s="23" t="s">
        <v>136</v>
      </c>
    </row>
    <row r="15">
      <c r="A15" s="21" t="s">
        <v>77</v>
      </c>
      <c r="B15" s="21">
        <v>2</v>
      </c>
      <c r="C15" s="22" t="s">
        <v>128</v>
      </c>
      <c r="D15" s="21" t="s">
        <v>137</v>
      </c>
      <c r="E15" s="23" t="s">
        <v>129</v>
      </c>
      <c r="F15" s="24" t="s">
        <v>130</v>
      </c>
      <c r="G15" s="25">
        <v>63.668999999999997</v>
      </c>
      <c r="H15" s="26">
        <v>0</v>
      </c>
      <c r="I15" s="26">
        <f>ROUND(G15*H15,P4)</f>
        <v>0</v>
      </c>
      <c r="O15" s="27">
        <f>I15*0.21</f>
        <v>0</v>
      </c>
      <c r="P15">
        <v>3</v>
      </c>
    </row>
    <row r="16">
      <c r="A16" s="21" t="s">
        <v>82</v>
      </c>
      <c r="E16" s="23" t="s">
        <v>138</v>
      </c>
    </row>
    <row r="17">
      <c r="A17" s="21" t="s">
        <v>84</v>
      </c>
      <c r="E17" s="28" t="s">
        <v>361</v>
      </c>
    </row>
    <row r="18" ht="28.5">
      <c r="A18" s="21" t="s">
        <v>86</v>
      </c>
      <c r="E18" s="23" t="s">
        <v>136</v>
      </c>
    </row>
    <row r="19">
      <c r="A19" s="21" t="s">
        <v>77</v>
      </c>
      <c r="B19" s="21">
        <v>3</v>
      </c>
      <c r="C19" s="22" t="s">
        <v>128</v>
      </c>
      <c r="D19" s="21" t="s">
        <v>178</v>
      </c>
      <c r="E19" s="23" t="s">
        <v>129</v>
      </c>
      <c r="F19" s="24" t="s">
        <v>130</v>
      </c>
      <c r="G19" s="25">
        <v>0.879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>
      <c r="A20" s="21" t="s">
        <v>82</v>
      </c>
      <c r="E20" s="23" t="s">
        <v>362</v>
      </c>
    </row>
    <row r="21">
      <c r="A21" s="21" t="s">
        <v>84</v>
      </c>
      <c r="E21" s="28" t="s">
        <v>363</v>
      </c>
    </row>
    <row r="22" ht="28.5">
      <c r="A22" s="21" t="s">
        <v>86</v>
      </c>
      <c r="E22" s="23" t="s">
        <v>136</v>
      </c>
    </row>
    <row r="23">
      <c r="A23" s="18" t="s">
        <v>74</v>
      </c>
      <c r="B23" s="18"/>
      <c r="C23" s="19" t="s">
        <v>121</v>
      </c>
      <c r="D23" s="18"/>
      <c r="E23" s="18" t="s">
        <v>122</v>
      </c>
      <c r="F23" s="18"/>
      <c r="G23" s="18"/>
      <c r="H23" s="18"/>
      <c r="I23" s="20">
        <f>SUMIFS(I24:I89,A24:A89,"P")</f>
        <v>0</v>
      </c>
    </row>
    <row r="24">
      <c r="A24" s="21" t="s">
        <v>77</v>
      </c>
      <c r="B24" s="21">
        <v>4</v>
      </c>
      <c r="C24" s="22" t="s">
        <v>147</v>
      </c>
      <c r="D24" t="s">
        <v>79</v>
      </c>
      <c r="E24" s="23" t="s">
        <v>148</v>
      </c>
      <c r="F24" s="24" t="s">
        <v>149</v>
      </c>
      <c r="G24" s="25">
        <v>84.400000000000006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3" t="s">
        <v>150</v>
      </c>
    </row>
    <row r="26">
      <c r="A26" s="21" t="s">
        <v>84</v>
      </c>
      <c r="E26" s="28" t="s">
        <v>364</v>
      </c>
    </row>
    <row r="27">
      <c r="A27" s="21" t="s">
        <v>86</v>
      </c>
      <c r="E27" s="23" t="s">
        <v>152</v>
      </c>
    </row>
    <row r="28">
      <c r="A28" s="21" t="s">
        <v>77</v>
      </c>
      <c r="B28" s="21">
        <v>5</v>
      </c>
      <c r="C28" s="22" t="s">
        <v>153</v>
      </c>
      <c r="D28" t="s">
        <v>79</v>
      </c>
      <c r="E28" s="23" t="s">
        <v>154</v>
      </c>
      <c r="F28" s="24" t="s">
        <v>130</v>
      </c>
      <c r="G28" s="25">
        <v>63.668999999999997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28.5">
      <c r="A29" s="21" t="s">
        <v>82</v>
      </c>
      <c r="E29" s="23" t="s">
        <v>155</v>
      </c>
    </row>
    <row r="30">
      <c r="A30" s="21" t="s">
        <v>84</v>
      </c>
      <c r="E30" s="28" t="s">
        <v>365</v>
      </c>
    </row>
    <row r="31">
      <c r="A31" s="21" t="s">
        <v>84</v>
      </c>
      <c r="E31" s="28" t="s">
        <v>366</v>
      </c>
    </row>
    <row r="32" ht="85.5">
      <c r="A32" s="21" t="s">
        <v>86</v>
      </c>
      <c r="E32" s="23" t="s">
        <v>157</v>
      </c>
    </row>
    <row r="33">
      <c r="A33" s="21" t="s">
        <v>77</v>
      </c>
      <c r="B33" s="21">
        <v>6</v>
      </c>
      <c r="C33" s="22" t="s">
        <v>158</v>
      </c>
      <c r="D33" s="21" t="s">
        <v>121</v>
      </c>
      <c r="E33" s="23" t="s">
        <v>159</v>
      </c>
      <c r="F33" s="24" t="s">
        <v>130</v>
      </c>
      <c r="G33" s="25">
        <v>133.69200000000001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42.75">
      <c r="A34" s="21" t="s">
        <v>82</v>
      </c>
      <c r="E34" s="23" t="s">
        <v>367</v>
      </c>
    </row>
    <row r="35">
      <c r="A35" s="21" t="s">
        <v>84</v>
      </c>
      <c r="E35" s="28" t="s">
        <v>368</v>
      </c>
    </row>
    <row r="36">
      <c r="A36" s="21" t="s">
        <v>84</v>
      </c>
      <c r="E36" s="28" t="s">
        <v>369</v>
      </c>
    </row>
    <row r="37">
      <c r="A37" s="21" t="s">
        <v>84</v>
      </c>
      <c r="E37" s="28" t="s">
        <v>370</v>
      </c>
    </row>
    <row r="38">
      <c r="A38" s="21" t="s">
        <v>84</v>
      </c>
      <c r="E38" s="28" t="s">
        <v>371</v>
      </c>
    </row>
    <row r="39">
      <c r="A39" s="21" t="s">
        <v>84</v>
      </c>
      <c r="E39" s="28" t="s">
        <v>372</v>
      </c>
    </row>
    <row r="40">
      <c r="A40" s="21" t="s">
        <v>84</v>
      </c>
      <c r="E40" s="28" t="s">
        <v>373</v>
      </c>
    </row>
    <row r="41" ht="85.5">
      <c r="A41" s="21" t="s">
        <v>86</v>
      </c>
      <c r="E41" s="23" t="s">
        <v>157</v>
      </c>
    </row>
    <row r="42">
      <c r="A42" s="21" t="s">
        <v>77</v>
      </c>
      <c r="B42" s="21">
        <v>7</v>
      </c>
      <c r="C42" s="22" t="s">
        <v>167</v>
      </c>
      <c r="D42" t="s">
        <v>79</v>
      </c>
      <c r="E42" s="23" t="s">
        <v>168</v>
      </c>
      <c r="F42" s="24" t="s">
        <v>169</v>
      </c>
      <c r="G42" s="25">
        <v>111.09</v>
      </c>
      <c r="H42" s="26">
        <v>0</v>
      </c>
      <c r="I42" s="26">
        <f>ROUND(G42*H42,P4)</f>
        <v>0</v>
      </c>
      <c r="O42" s="27">
        <f>I42*0.21</f>
        <v>0</v>
      </c>
      <c r="P42">
        <v>3</v>
      </c>
    </row>
    <row r="43" ht="57">
      <c r="A43" s="21" t="s">
        <v>82</v>
      </c>
      <c r="E43" s="23" t="s">
        <v>306</v>
      </c>
    </row>
    <row r="44">
      <c r="A44" s="21" t="s">
        <v>84</v>
      </c>
      <c r="E44" s="28" t="s">
        <v>374</v>
      </c>
    </row>
    <row r="45" ht="28.5">
      <c r="A45" s="21" t="s">
        <v>86</v>
      </c>
      <c r="E45" s="23" t="s">
        <v>172</v>
      </c>
    </row>
    <row r="46">
      <c r="A46" s="21" t="s">
        <v>77</v>
      </c>
      <c r="B46" s="21">
        <v>8</v>
      </c>
      <c r="C46" s="22" t="s">
        <v>173</v>
      </c>
      <c r="D46" s="21" t="s">
        <v>121</v>
      </c>
      <c r="E46" s="23" t="s">
        <v>174</v>
      </c>
      <c r="F46" s="24" t="s">
        <v>130</v>
      </c>
      <c r="G46" s="25">
        <v>10.59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 ht="42.75">
      <c r="A47" s="21" t="s">
        <v>82</v>
      </c>
      <c r="E47" s="23" t="s">
        <v>175</v>
      </c>
    </row>
    <row r="48">
      <c r="A48" s="21" t="s">
        <v>84</v>
      </c>
      <c r="E48" s="28" t="s">
        <v>375</v>
      </c>
    </row>
    <row r="49" ht="409.5">
      <c r="A49" s="21" t="s">
        <v>86</v>
      </c>
      <c r="E49" s="23" t="s">
        <v>177</v>
      </c>
    </row>
    <row r="50">
      <c r="A50" s="21" t="s">
        <v>77</v>
      </c>
      <c r="B50" s="21">
        <v>9</v>
      </c>
      <c r="C50" s="22" t="s">
        <v>173</v>
      </c>
      <c r="D50" s="21" t="s">
        <v>178</v>
      </c>
      <c r="E50" s="23" t="s">
        <v>174</v>
      </c>
      <c r="F50" s="24" t="s">
        <v>130</v>
      </c>
      <c r="G50" s="25">
        <v>10.493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28.5">
      <c r="A51" s="21" t="s">
        <v>82</v>
      </c>
      <c r="E51" s="23" t="s">
        <v>179</v>
      </c>
    </row>
    <row r="52">
      <c r="A52" s="21" t="s">
        <v>84</v>
      </c>
      <c r="E52" s="28" t="s">
        <v>376</v>
      </c>
    </row>
    <row r="53" ht="409.5">
      <c r="A53" s="21" t="s">
        <v>86</v>
      </c>
      <c r="E53" s="23" t="s">
        <v>177</v>
      </c>
    </row>
    <row r="54">
      <c r="A54" s="21" t="s">
        <v>77</v>
      </c>
      <c r="B54" s="21">
        <v>10</v>
      </c>
      <c r="C54" s="22" t="s">
        <v>181</v>
      </c>
      <c r="D54" t="s">
        <v>79</v>
      </c>
      <c r="E54" s="23" t="s">
        <v>182</v>
      </c>
      <c r="F54" s="24" t="s">
        <v>130</v>
      </c>
      <c r="G54" s="25">
        <v>23.25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82</v>
      </c>
      <c r="E55" s="23" t="s">
        <v>183</v>
      </c>
    </row>
    <row r="56">
      <c r="A56" s="21" t="s">
        <v>84</v>
      </c>
      <c r="E56" s="28" t="s">
        <v>377</v>
      </c>
    </row>
    <row r="57">
      <c r="A57" s="21" t="s">
        <v>84</v>
      </c>
      <c r="E57" s="28" t="s">
        <v>378</v>
      </c>
    </row>
    <row r="58">
      <c r="A58" s="21" t="s">
        <v>84</v>
      </c>
      <c r="E58" s="28" t="s">
        <v>379</v>
      </c>
    </row>
    <row r="59" ht="370.5">
      <c r="A59" s="21" t="s">
        <v>86</v>
      </c>
      <c r="E59" s="23" t="s">
        <v>187</v>
      </c>
    </row>
    <row r="60">
      <c r="A60" s="21" t="s">
        <v>77</v>
      </c>
      <c r="B60" s="21">
        <v>11</v>
      </c>
      <c r="C60" s="22" t="s">
        <v>188</v>
      </c>
      <c r="D60" t="s">
        <v>79</v>
      </c>
      <c r="E60" s="23" t="s">
        <v>189</v>
      </c>
      <c r="F60" s="24" t="s">
        <v>169</v>
      </c>
      <c r="G60" s="25">
        <v>139.52000000000001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>
      <c r="A61" s="21" t="s">
        <v>82</v>
      </c>
      <c r="E61" s="23" t="s">
        <v>190</v>
      </c>
    </row>
    <row r="62">
      <c r="A62" s="21" t="s">
        <v>84</v>
      </c>
      <c r="E62" s="28" t="s">
        <v>380</v>
      </c>
    </row>
    <row r="63" ht="85.5">
      <c r="A63" s="21" t="s">
        <v>86</v>
      </c>
      <c r="E63" s="23" t="s">
        <v>192</v>
      </c>
    </row>
    <row r="64">
      <c r="A64" s="21" t="s">
        <v>77</v>
      </c>
      <c r="B64" s="21">
        <v>12</v>
      </c>
      <c r="C64" s="22" t="s">
        <v>193</v>
      </c>
      <c r="D64" t="s">
        <v>79</v>
      </c>
      <c r="E64" s="23" t="s">
        <v>194</v>
      </c>
      <c r="F64" s="24" t="s">
        <v>130</v>
      </c>
      <c r="G64" s="25">
        <v>10.59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 ht="57">
      <c r="A65" s="21" t="s">
        <v>82</v>
      </c>
      <c r="E65" s="23" t="s">
        <v>195</v>
      </c>
    </row>
    <row r="66">
      <c r="A66" s="21" t="s">
        <v>84</v>
      </c>
      <c r="E66" s="28" t="s">
        <v>375</v>
      </c>
    </row>
    <row r="67" ht="327.75">
      <c r="A67" s="21" t="s">
        <v>86</v>
      </c>
      <c r="E67" s="23" t="s">
        <v>197</v>
      </c>
    </row>
    <row r="68">
      <c r="A68" s="21" t="s">
        <v>77</v>
      </c>
      <c r="B68" s="21">
        <v>13</v>
      </c>
      <c r="C68" s="22" t="s">
        <v>198</v>
      </c>
      <c r="D68" s="21" t="s">
        <v>121</v>
      </c>
      <c r="E68" s="23" t="s">
        <v>199</v>
      </c>
      <c r="F68" s="24" t="s">
        <v>130</v>
      </c>
      <c r="G68" s="25">
        <v>21.082999999999998</v>
      </c>
      <c r="H68" s="26">
        <v>0</v>
      </c>
      <c r="I68" s="26">
        <f>ROUND(G68*H68,P4)</f>
        <v>0</v>
      </c>
      <c r="O68" s="27">
        <f>I68*0.21</f>
        <v>0</v>
      </c>
      <c r="P68">
        <v>3</v>
      </c>
    </row>
    <row r="69">
      <c r="A69" s="21" t="s">
        <v>82</v>
      </c>
      <c r="E69" s="29" t="s">
        <v>79</v>
      </c>
    </row>
    <row r="70">
      <c r="A70" s="21" t="s">
        <v>84</v>
      </c>
      <c r="E70" s="28" t="s">
        <v>358</v>
      </c>
    </row>
    <row r="71">
      <c r="A71" s="21" t="s">
        <v>84</v>
      </c>
      <c r="E71" s="28" t="s">
        <v>359</v>
      </c>
    </row>
    <row r="72">
      <c r="A72" s="21" t="s">
        <v>84</v>
      </c>
      <c r="E72" s="28" t="s">
        <v>360</v>
      </c>
    </row>
    <row r="73" ht="228">
      <c r="A73" s="21" t="s">
        <v>86</v>
      </c>
      <c r="E73" s="23" t="s">
        <v>203</v>
      </c>
    </row>
    <row r="74">
      <c r="A74" s="21" t="s">
        <v>77</v>
      </c>
      <c r="B74" s="21">
        <v>14</v>
      </c>
      <c r="C74" s="22" t="s">
        <v>381</v>
      </c>
      <c r="D74" t="s">
        <v>79</v>
      </c>
      <c r="E74" s="23" t="s">
        <v>382</v>
      </c>
      <c r="F74" s="24" t="s">
        <v>130</v>
      </c>
      <c r="G74" s="25">
        <v>12.66</v>
      </c>
      <c r="H74" s="26">
        <v>0</v>
      </c>
      <c r="I74" s="26">
        <f>ROUND(G74*H74,P4)</f>
        <v>0</v>
      </c>
      <c r="O74" s="27">
        <f>I74*0.21</f>
        <v>0</v>
      </c>
      <c r="P74">
        <v>3</v>
      </c>
    </row>
    <row r="75" ht="28.5">
      <c r="A75" s="21" t="s">
        <v>82</v>
      </c>
      <c r="E75" s="23" t="s">
        <v>383</v>
      </c>
    </row>
    <row r="76">
      <c r="A76" s="21" t="s">
        <v>84</v>
      </c>
      <c r="E76" s="28" t="s">
        <v>384</v>
      </c>
    </row>
    <row r="77" ht="42.75">
      <c r="A77" s="21" t="s">
        <v>86</v>
      </c>
      <c r="E77" s="23" t="s">
        <v>385</v>
      </c>
    </row>
    <row r="78">
      <c r="A78" s="21" t="s">
        <v>77</v>
      </c>
      <c r="B78" s="21">
        <v>15</v>
      </c>
      <c r="C78" s="22" t="s">
        <v>208</v>
      </c>
      <c r="D78" t="s">
        <v>79</v>
      </c>
      <c r="E78" s="23" t="s">
        <v>209</v>
      </c>
      <c r="F78" s="24" t="s">
        <v>149</v>
      </c>
      <c r="G78" s="25">
        <v>84.400000000000006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>
      <c r="A79" s="21" t="s">
        <v>82</v>
      </c>
      <c r="E79" s="29" t="s">
        <v>79</v>
      </c>
    </row>
    <row r="80">
      <c r="A80" s="21" t="s">
        <v>84</v>
      </c>
      <c r="E80" s="28" t="s">
        <v>386</v>
      </c>
    </row>
    <row r="81" ht="28.5">
      <c r="A81" s="21" t="s">
        <v>86</v>
      </c>
      <c r="E81" s="23" t="s">
        <v>211</v>
      </c>
    </row>
    <row r="82">
      <c r="A82" s="21" t="s">
        <v>77</v>
      </c>
      <c r="B82" s="21">
        <v>16</v>
      </c>
      <c r="C82" s="22" t="s">
        <v>212</v>
      </c>
      <c r="D82" t="s">
        <v>79</v>
      </c>
      <c r="E82" s="23" t="s">
        <v>213</v>
      </c>
      <c r="F82" s="24" t="s">
        <v>149</v>
      </c>
      <c r="G82" s="25">
        <v>84.400000000000006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82</v>
      </c>
      <c r="E83" s="29" t="s">
        <v>79</v>
      </c>
    </row>
    <row r="84">
      <c r="A84" s="21" t="s">
        <v>84</v>
      </c>
      <c r="E84" s="28" t="s">
        <v>364</v>
      </c>
    </row>
    <row r="85" ht="42.75">
      <c r="A85" s="21" t="s">
        <v>86</v>
      </c>
      <c r="E85" s="23" t="s">
        <v>214</v>
      </c>
    </row>
    <row r="86">
      <c r="A86" s="21" t="s">
        <v>77</v>
      </c>
      <c r="B86" s="21">
        <v>17</v>
      </c>
      <c r="C86" s="22" t="s">
        <v>215</v>
      </c>
      <c r="D86" t="s">
        <v>79</v>
      </c>
      <c r="E86" s="23" t="s">
        <v>216</v>
      </c>
      <c r="F86" s="24" t="s">
        <v>149</v>
      </c>
      <c r="G86" s="25">
        <v>84.400000000000006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82</v>
      </c>
      <c r="E87" s="29" t="s">
        <v>79</v>
      </c>
    </row>
    <row r="88">
      <c r="A88" s="21" t="s">
        <v>84</v>
      </c>
      <c r="E88" s="28" t="s">
        <v>364</v>
      </c>
    </row>
    <row r="89" ht="42.75">
      <c r="A89" s="21" t="s">
        <v>86</v>
      </c>
      <c r="E89" s="23" t="s">
        <v>217</v>
      </c>
    </row>
    <row r="90">
      <c r="A90" s="18" t="s">
        <v>74</v>
      </c>
      <c r="B90" s="18"/>
      <c r="C90" s="19" t="s">
        <v>178</v>
      </c>
      <c r="D90" s="18"/>
      <c r="E90" s="18" t="s">
        <v>218</v>
      </c>
      <c r="F90" s="18"/>
      <c r="G90" s="18"/>
      <c r="H90" s="18"/>
      <c r="I90" s="20">
        <f>SUMIFS(I91:I137,A91:A137,"P")</f>
        <v>0</v>
      </c>
    </row>
    <row r="91">
      <c r="A91" s="21" t="s">
        <v>77</v>
      </c>
      <c r="B91" s="21">
        <v>18</v>
      </c>
      <c r="C91" s="22" t="s">
        <v>219</v>
      </c>
      <c r="D91" s="21" t="s">
        <v>121</v>
      </c>
      <c r="E91" s="23" t="s">
        <v>220</v>
      </c>
      <c r="F91" s="24" t="s">
        <v>130</v>
      </c>
      <c r="G91" s="25">
        <v>63.668999999999997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3" t="s">
        <v>387</v>
      </c>
    </row>
    <row r="93">
      <c r="A93" s="21" t="s">
        <v>84</v>
      </c>
      <c r="E93" s="28" t="s">
        <v>388</v>
      </c>
    </row>
    <row r="94">
      <c r="A94" s="21" t="s">
        <v>84</v>
      </c>
      <c r="E94" s="28" t="s">
        <v>389</v>
      </c>
    </row>
    <row r="95">
      <c r="A95" s="21" t="s">
        <v>84</v>
      </c>
      <c r="E95" s="28" t="s">
        <v>390</v>
      </c>
    </row>
    <row r="96">
      <c r="A96" s="21" t="s">
        <v>84</v>
      </c>
      <c r="E96" s="28" t="s">
        <v>391</v>
      </c>
    </row>
    <row r="97" ht="57">
      <c r="A97" s="21" t="s">
        <v>86</v>
      </c>
      <c r="E97" s="23" t="s">
        <v>225</v>
      </c>
    </row>
    <row r="98">
      <c r="A98" s="21" t="s">
        <v>77</v>
      </c>
      <c r="B98" s="21">
        <v>19</v>
      </c>
      <c r="C98" s="22" t="s">
        <v>226</v>
      </c>
      <c r="D98" t="s">
        <v>79</v>
      </c>
      <c r="E98" s="23" t="s">
        <v>227</v>
      </c>
      <c r="F98" s="24" t="s">
        <v>149</v>
      </c>
      <c r="G98" s="25">
        <v>69.950000000000003</v>
      </c>
      <c r="H98" s="26">
        <v>0</v>
      </c>
      <c r="I98" s="26">
        <f>ROUND(G98*H98,P4)</f>
        <v>0</v>
      </c>
      <c r="O98" s="27">
        <f>I98*0.21</f>
        <v>0</v>
      </c>
      <c r="P98">
        <v>3</v>
      </c>
    </row>
    <row r="99">
      <c r="A99" s="21" t="s">
        <v>82</v>
      </c>
      <c r="E99" s="23" t="s">
        <v>228</v>
      </c>
    </row>
    <row r="100">
      <c r="A100" s="21" t="s">
        <v>84</v>
      </c>
      <c r="E100" s="28" t="s">
        <v>392</v>
      </c>
    </row>
    <row r="101" ht="114">
      <c r="A101" s="21" t="s">
        <v>86</v>
      </c>
      <c r="E101" s="23" t="s">
        <v>230</v>
      </c>
    </row>
    <row r="102">
      <c r="A102" s="21" t="s">
        <v>77</v>
      </c>
      <c r="B102" s="21">
        <v>20</v>
      </c>
      <c r="C102" s="22" t="s">
        <v>238</v>
      </c>
      <c r="D102" t="s">
        <v>79</v>
      </c>
      <c r="E102" s="23" t="s">
        <v>239</v>
      </c>
      <c r="F102" s="24" t="s">
        <v>149</v>
      </c>
      <c r="G102" s="25">
        <v>1136.953</v>
      </c>
      <c r="H102" s="26">
        <v>0</v>
      </c>
      <c r="I102" s="26">
        <f>ROUND(G102*H102,P4)</f>
        <v>0</v>
      </c>
      <c r="O102" s="27">
        <f>I102*0.21</f>
        <v>0</v>
      </c>
      <c r="P102">
        <v>3</v>
      </c>
    </row>
    <row r="103" ht="28.5">
      <c r="A103" s="21" t="s">
        <v>82</v>
      </c>
      <c r="E103" s="23" t="s">
        <v>393</v>
      </c>
    </row>
    <row r="104">
      <c r="A104" s="21" t="s">
        <v>84</v>
      </c>
      <c r="E104" s="28" t="s">
        <v>394</v>
      </c>
    </row>
    <row r="105">
      <c r="A105" s="21" t="s">
        <v>84</v>
      </c>
      <c r="E105" s="28" t="s">
        <v>395</v>
      </c>
    </row>
    <row r="106">
      <c r="A106" s="21" t="s">
        <v>84</v>
      </c>
      <c r="E106" s="28" t="s">
        <v>396</v>
      </c>
    </row>
    <row r="107" ht="71.25">
      <c r="A107" s="21" t="s">
        <v>86</v>
      </c>
      <c r="E107" s="23" t="s">
        <v>237</v>
      </c>
    </row>
    <row r="108">
      <c r="A108" s="21" t="s">
        <v>77</v>
      </c>
      <c r="B108" s="21">
        <v>21</v>
      </c>
      <c r="C108" s="22" t="s">
        <v>244</v>
      </c>
      <c r="D108" t="s">
        <v>79</v>
      </c>
      <c r="E108" s="23" t="s">
        <v>245</v>
      </c>
      <c r="F108" s="24" t="s">
        <v>149</v>
      </c>
      <c r="G108" s="25">
        <v>1691.25</v>
      </c>
      <c r="H108" s="26">
        <v>0</v>
      </c>
      <c r="I108" s="26">
        <f>ROUND(G108*H108,P4)</f>
        <v>0</v>
      </c>
      <c r="O108" s="27">
        <f>I108*0.21</f>
        <v>0</v>
      </c>
      <c r="P108">
        <v>3</v>
      </c>
    </row>
    <row r="109" ht="28.5">
      <c r="A109" s="21" t="s">
        <v>82</v>
      </c>
      <c r="E109" s="23" t="s">
        <v>246</v>
      </c>
    </row>
    <row r="110">
      <c r="A110" s="21" t="s">
        <v>84</v>
      </c>
      <c r="E110" s="28" t="s">
        <v>397</v>
      </c>
    </row>
    <row r="111">
      <c r="A111" s="21" t="s">
        <v>84</v>
      </c>
      <c r="E111" s="28" t="s">
        <v>398</v>
      </c>
    </row>
    <row r="112">
      <c r="A112" s="21" t="s">
        <v>84</v>
      </c>
      <c r="E112" s="28" t="s">
        <v>399</v>
      </c>
    </row>
    <row r="113" ht="71.25">
      <c r="A113" s="21" t="s">
        <v>86</v>
      </c>
      <c r="E113" s="23" t="s">
        <v>237</v>
      </c>
    </row>
    <row r="114" ht="28.5">
      <c r="A114" s="21" t="s">
        <v>77</v>
      </c>
      <c r="B114" s="21">
        <v>22</v>
      </c>
      <c r="C114" s="22" t="s">
        <v>328</v>
      </c>
      <c r="D114" t="s">
        <v>79</v>
      </c>
      <c r="E114" s="23" t="s">
        <v>329</v>
      </c>
      <c r="F114" s="24" t="s">
        <v>149</v>
      </c>
      <c r="G114" s="25">
        <v>825</v>
      </c>
      <c r="H114" s="26">
        <v>0</v>
      </c>
      <c r="I114" s="26">
        <f>ROUND(G114*H114,P4)</f>
        <v>0</v>
      </c>
      <c r="O114" s="27">
        <f>I114*0.21</f>
        <v>0</v>
      </c>
      <c r="P114">
        <v>3</v>
      </c>
    </row>
    <row r="115">
      <c r="A115" s="21" t="s">
        <v>82</v>
      </c>
      <c r="E115" s="23" t="s">
        <v>254</v>
      </c>
    </row>
    <row r="116">
      <c r="A116" s="21" t="s">
        <v>84</v>
      </c>
      <c r="E116" s="28" t="s">
        <v>400</v>
      </c>
    </row>
    <row r="117" ht="156.75">
      <c r="A117" s="21" t="s">
        <v>86</v>
      </c>
      <c r="E117" s="23" t="s">
        <v>260</v>
      </c>
    </row>
    <row r="118">
      <c r="A118" s="21" t="s">
        <v>77</v>
      </c>
      <c r="B118" s="21">
        <v>23</v>
      </c>
      <c r="C118" s="22" t="s">
        <v>261</v>
      </c>
      <c r="D118" t="s">
        <v>79</v>
      </c>
      <c r="E118" s="23" t="s">
        <v>262</v>
      </c>
      <c r="F118" s="24" t="s">
        <v>149</v>
      </c>
      <c r="G118" s="25">
        <v>866.25</v>
      </c>
      <c r="H118" s="26">
        <v>0</v>
      </c>
      <c r="I118" s="26">
        <f>ROUND(G118*H118,P4)</f>
        <v>0</v>
      </c>
      <c r="O118" s="27">
        <f>I118*0.21</f>
        <v>0</v>
      </c>
      <c r="P118">
        <v>3</v>
      </c>
    </row>
    <row r="119">
      <c r="A119" s="21" t="s">
        <v>82</v>
      </c>
      <c r="E119" s="23" t="s">
        <v>263</v>
      </c>
    </row>
    <row r="120">
      <c r="A120" s="21" t="s">
        <v>84</v>
      </c>
      <c r="E120" s="28" t="s">
        <v>401</v>
      </c>
    </row>
    <row r="121" ht="156.75">
      <c r="A121" s="21" t="s">
        <v>86</v>
      </c>
      <c r="E121" s="23" t="s">
        <v>260</v>
      </c>
    </row>
    <row r="122">
      <c r="A122" s="21" t="s">
        <v>77</v>
      </c>
      <c r="B122" s="21">
        <v>24</v>
      </c>
      <c r="C122" s="22" t="s">
        <v>338</v>
      </c>
      <c r="D122" t="s">
        <v>79</v>
      </c>
      <c r="E122" s="23" t="s">
        <v>339</v>
      </c>
      <c r="F122" s="24" t="s">
        <v>130</v>
      </c>
      <c r="G122" s="25">
        <v>9.0960000000000001</v>
      </c>
      <c r="H122" s="26">
        <v>0</v>
      </c>
      <c r="I122" s="26">
        <f>ROUND(G122*H122,P4)</f>
        <v>0</v>
      </c>
      <c r="O122" s="27">
        <f>I122*0.21</f>
        <v>0</v>
      </c>
      <c r="P122">
        <v>3</v>
      </c>
    </row>
    <row r="123" ht="28.5">
      <c r="A123" s="21" t="s">
        <v>82</v>
      </c>
      <c r="E123" s="23" t="s">
        <v>402</v>
      </c>
    </row>
    <row r="124">
      <c r="A124" s="21" t="s">
        <v>84</v>
      </c>
      <c r="E124" s="28" t="s">
        <v>403</v>
      </c>
    </row>
    <row r="125" ht="156.75">
      <c r="A125" s="21" t="s">
        <v>86</v>
      </c>
      <c r="E125" s="23" t="s">
        <v>260</v>
      </c>
    </row>
    <row r="126">
      <c r="A126" s="21" t="s">
        <v>77</v>
      </c>
      <c r="B126" s="21">
        <v>25</v>
      </c>
      <c r="C126" s="22" t="s">
        <v>342</v>
      </c>
      <c r="D126" t="s">
        <v>79</v>
      </c>
      <c r="E126" s="23" t="s">
        <v>343</v>
      </c>
      <c r="F126" s="24" t="s">
        <v>130</v>
      </c>
      <c r="G126" s="25">
        <v>9.0960000000000001</v>
      </c>
      <c r="H126" s="26">
        <v>0</v>
      </c>
      <c r="I126" s="26">
        <f>ROUND(G126*H126,P4)</f>
        <v>0</v>
      </c>
      <c r="O126" s="27">
        <f>I126*0.21</f>
        <v>0</v>
      </c>
      <c r="P126">
        <v>3</v>
      </c>
    </row>
    <row r="127" ht="42.75">
      <c r="A127" s="21" t="s">
        <v>82</v>
      </c>
      <c r="E127" s="23" t="s">
        <v>404</v>
      </c>
    </row>
    <row r="128">
      <c r="A128" s="21" t="s">
        <v>84</v>
      </c>
      <c r="E128" s="28" t="s">
        <v>405</v>
      </c>
    </row>
    <row r="129" ht="156.75">
      <c r="A129" s="21" t="s">
        <v>86</v>
      </c>
      <c r="E129" s="23" t="s">
        <v>260</v>
      </c>
    </row>
    <row r="130">
      <c r="A130" s="21" t="s">
        <v>77</v>
      </c>
      <c r="B130" s="21">
        <v>26</v>
      </c>
      <c r="C130" s="22" t="s">
        <v>267</v>
      </c>
      <c r="D130" t="s">
        <v>79</v>
      </c>
      <c r="E130" s="23" t="s">
        <v>268</v>
      </c>
      <c r="F130" s="24" t="s">
        <v>149</v>
      </c>
      <c r="G130" s="25">
        <v>909.56299999999999</v>
      </c>
      <c r="H130" s="26">
        <v>0</v>
      </c>
      <c r="I130" s="26">
        <f>ROUND(G130*H130,P4)</f>
        <v>0</v>
      </c>
      <c r="O130" s="27">
        <f>I130*0.21</f>
        <v>0</v>
      </c>
      <c r="P130">
        <v>3</v>
      </c>
    </row>
    <row r="131" ht="28.5">
      <c r="A131" s="21" t="s">
        <v>82</v>
      </c>
      <c r="E131" s="23" t="s">
        <v>406</v>
      </c>
    </row>
    <row r="132">
      <c r="A132" s="21" t="s">
        <v>84</v>
      </c>
      <c r="E132" s="28" t="s">
        <v>407</v>
      </c>
    </row>
    <row r="133" ht="156.75">
      <c r="A133" s="21" t="s">
        <v>86</v>
      </c>
      <c r="E133" s="23" t="s">
        <v>260</v>
      </c>
    </row>
    <row r="134">
      <c r="A134" s="21" t="s">
        <v>77</v>
      </c>
      <c r="B134" s="21">
        <v>27</v>
      </c>
      <c r="C134" s="22" t="s">
        <v>279</v>
      </c>
      <c r="D134" t="s">
        <v>79</v>
      </c>
      <c r="E134" s="23" t="s">
        <v>280</v>
      </c>
      <c r="F134" s="24" t="s">
        <v>169</v>
      </c>
      <c r="G134" s="25">
        <v>158.59999999999999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281</v>
      </c>
    </row>
    <row r="136">
      <c r="A136" s="21" t="s">
        <v>84</v>
      </c>
      <c r="E136" s="28" t="s">
        <v>408</v>
      </c>
    </row>
    <row r="137" ht="57">
      <c r="A137" s="21" t="s">
        <v>86</v>
      </c>
      <c r="E137" s="23" t="s">
        <v>283</v>
      </c>
    </row>
    <row r="138">
      <c r="A138" s="18" t="s">
        <v>74</v>
      </c>
      <c r="B138" s="18"/>
      <c r="C138" s="19" t="s">
        <v>348</v>
      </c>
      <c r="D138" s="18"/>
      <c r="E138" s="18" t="s">
        <v>349</v>
      </c>
      <c r="F138" s="18"/>
      <c r="G138" s="18"/>
      <c r="H138" s="18"/>
      <c r="I138" s="20">
        <f>SUMIFS(I139:I142,A139:A142,"P")</f>
        <v>0</v>
      </c>
    </row>
    <row r="139">
      <c r="A139" s="21" t="s">
        <v>77</v>
      </c>
      <c r="B139" s="21">
        <v>28</v>
      </c>
      <c r="C139" s="22" t="s">
        <v>350</v>
      </c>
      <c r="D139" t="s">
        <v>79</v>
      </c>
      <c r="E139" s="23" t="s">
        <v>351</v>
      </c>
      <c r="F139" s="24" t="s">
        <v>108</v>
      </c>
      <c r="G139" s="25">
        <v>1</v>
      </c>
      <c r="H139" s="26">
        <v>0</v>
      </c>
      <c r="I139" s="26">
        <f>ROUND(G139*H139,P4)</f>
        <v>0</v>
      </c>
      <c r="O139" s="27">
        <f>I139*0.21</f>
        <v>0</v>
      </c>
      <c r="P139">
        <v>3</v>
      </c>
    </row>
    <row r="140" ht="42.75">
      <c r="A140" s="21" t="s">
        <v>82</v>
      </c>
      <c r="E140" s="23" t="s">
        <v>352</v>
      </c>
    </row>
    <row r="141">
      <c r="A141" s="21" t="s">
        <v>84</v>
      </c>
      <c r="E141" s="28" t="s">
        <v>85</v>
      </c>
    </row>
    <row r="142" ht="128.25">
      <c r="A142" s="21" t="s">
        <v>86</v>
      </c>
      <c r="E142" s="23" t="s">
        <v>354</v>
      </c>
    </row>
    <row r="143">
      <c r="A143" s="18" t="s">
        <v>74</v>
      </c>
      <c r="B143" s="18"/>
      <c r="C143" s="19" t="s">
        <v>284</v>
      </c>
      <c r="D143" s="18"/>
      <c r="E143" s="18" t="s">
        <v>285</v>
      </c>
      <c r="F143" s="18"/>
      <c r="G143" s="18"/>
      <c r="H143" s="18"/>
      <c r="I143" s="20">
        <f>SUMIFS(I144:I147,A144:A147,"P")</f>
        <v>0</v>
      </c>
    </row>
    <row r="144">
      <c r="A144" s="21" t="s">
        <v>77</v>
      </c>
      <c r="B144" s="21">
        <v>29</v>
      </c>
      <c r="C144" s="22" t="s">
        <v>355</v>
      </c>
      <c r="D144" t="s">
        <v>79</v>
      </c>
      <c r="E144" s="23" t="s">
        <v>356</v>
      </c>
      <c r="F144" s="24" t="s">
        <v>169</v>
      </c>
      <c r="G144" s="25">
        <v>111.09</v>
      </c>
      <c r="H144" s="26">
        <v>0</v>
      </c>
      <c r="I144" s="26">
        <f>ROUND(G144*H144,P4)</f>
        <v>0</v>
      </c>
      <c r="O144" s="27">
        <f>I144*0.21</f>
        <v>0</v>
      </c>
      <c r="P144">
        <v>3</v>
      </c>
    </row>
    <row r="145">
      <c r="A145" s="21" t="s">
        <v>82</v>
      </c>
      <c r="E145" s="23" t="s">
        <v>357</v>
      </c>
    </row>
    <row r="146">
      <c r="A146" s="21" t="s">
        <v>84</v>
      </c>
      <c r="E146" s="28" t="s">
        <v>374</v>
      </c>
    </row>
    <row r="147" ht="42.75">
      <c r="A147" s="21" t="s">
        <v>86</v>
      </c>
      <c r="E147" s="23" t="s">
        <v>289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21</v>
      </c>
      <c r="I3" s="17">
        <f>SUMIFS(I8:I142,A8:A142,"SD")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21</v>
      </c>
      <c r="D4" s="15"/>
      <c r="E4" s="13" t="s">
        <v>22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SUMIFS(I9:I22,A9:A22,"P")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400.48000000000002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409</v>
      </c>
    </row>
    <row r="12">
      <c r="A12" s="21" t="s">
        <v>84</v>
      </c>
      <c r="E12" s="28" t="s">
        <v>410</v>
      </c>
    </row>
    <row r="13">
      <c r="A13" s="21" t="s">
        <v>84</v>
      </c>
      <c r="E13" s="28" t="s">
        <v>411</v>
      </c>
    </row>
    <row r="14" ht="28.5">
      <c r="A14" s="21" t="s">
        <v>86</v>
      </c>
      <c r="E14" s="23" t="s">
        <v>136</v>
      </c>
    </row>
    <row r="15">
      <c r="A15" s="21" t="s">
        <v>77</v>
      </c>
      <c r="B15" s="21">
        <v>2</v>
      </c>
      <c r="C15" s="22" t="s">
        <v>128</v>
      </c>
      <c r="D15" s="21" t="s">
        <v>137</v>
      </c>
      <c r="E15" s="23" t="s">
        <v>129</v>
      </c>
      <c r="F15" s="24" t="s">
        <v>130</v>
      </c>
      <c r="G15" s="25">
        <v>991.27300000000002</v>
      </c>
      <c r="H15" s="26">
        <v>0</v>
      </c>
      <c r="I15" s="26">
        <f>ROUND(G15*H15,P4)</f>
        <v>0</v>
      </c>
      <c r="O15" s="27">
        <f>I15*0.21</f>
        <v>0</v>
      </c>
      <c r="P15">
        <v>3</v>
      </c>
    </row>
    <row r="16">
      <c r="A16" s="21" t="s">
        <v>82</v>
      </c>
      <c r="E16" s="23" t="s">
        <v>138</v>
      </c>
    </row>
    <row r="17">
      <c r="A17" s="21" t="s">
        <v>84</v>
      </c>
      <c r="E17" s="28" t="s">
        <v>412</v>
      </c>
    </row>
    <row r="18" ht="28.5">
      <c r="A18" s="21" t="s">
        <v>86</v>
      </c>
      <c r="E18" s="23" t="s">
        <v>136</v>
      </c>
    </row>
    <row r="19">
      <c r="A19" s="21" t="s">
        <v>77</v>
      </c>
      <c r="B19" s="21">
        <v>3</v>
      </c>
      <c r="C19" s="22" t="s">
        <v>143</v>
      </c>
      <c r="D19" t="s">
        <v>79</v>
      </c>
      <c r="E19" s="23" t="s">
        <v>144</v>
      </c>
      <c r="F19" s="24" t="s">
        <v>130</v>
      </c>
      <c r="G19" s="25">
        <v>174.44999999999999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>
      <c r="A20" s="21" t="s">
        <v>82</v>
      </c>
      <c r="E20" s="29" t="s">
        <v>79</v>
      </c>
    </row>
    <row r="21">
      <c r="A21" s="21" t="s">
        <v>84</v>
      </c>
      <c r="E21" s="28" t="s">
        <v>413</v>
      </c>
    </row>
    <row r="22" ht="28.5">
      <c r="A22" s="21" t="s">
        <v>86</v>
      </c>
      <c r="E22" s="23" t="s">
        <v>146</v>
      </c>
    </row>
    <row r="23">
      <c r="A23" s="18" t="s">
        <v>74</v>
      </c>
      <c r="B23" s="18"/>
      <c r="C23" s="19" t="s">
        <v>121</v>
      </c>
      <c r="D23" s="18"/>
      <c r="E23" s="18" t="s">
        <v>122</v>
      </c>
      <c r="F23" s="18"/>
      <c r="G23" s="18"/>
      <c r="H23" s="18"/>
      <c r="I23" s="20">
        <f>SUMIFS(I24:I90,A24:A90,"P")</f>
        <v>0</v>
      </c>
    </row>
    <row r="24">
      <c r="A24" s="21" t="s">
        <v>77</v>
      </c>
      <c r="B24" s="21">
        <v>4</v>
      </c>
      <c r="C24" s="22" t="s">
        <v>147</v>
      </c>
      <c r="D24" t="s">
        <v>79</v>
      </c>
      <c r="E24" s="23" t="s">
        <v>148</v>
      </c>
      <c r="F24" s="24" t="s">
        <v>149</v>
      </c>
      <c r="G24" s="25">
        <v>1160.9300000000001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3" t="s">
        <v>150</v>
      </c>
    </row>
    <row r="26">
      <c r="A26" s="21" t="s">
        <v>84</v>
      </c>
      <c r="E26" s="28" t="s">
        <v>414</v>
      </c>
    </row>
    <row r="27">
      <c r="A27" s="21" t="s">
        <v>86</v>
      </c>
      <c r="E27" s="23" t="s">
        <v>152</v>
      </c>
    </row>
    <row r="28">
      <c r="A28" s="21" t="s">
        <v>77</v>
      </c>
      <c r="B28" s="21">
        <v>5</v>
      </c>
      <c r="C28" s="22" t="s">
        <v>153</v>
      </c>
      <c r="D28" t="s">
        <v>79</v>
      </c>
      <c r="E28" s="23" t="s">
        <v>154</v>
      </c>
      <c r="F28" s="24" t="s">
        <v>130</v>
      </c>
      <c r="G28" s="25">
        <v>991.27300000000002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28.5">
      <c r="A29" s="21" t="s">
        <v>82</v>
      </c>
      <c r="E29" s="23" t="s">
        <v>155</v>
      </c>
    </row>
    <row r="30" ht="28.5">
      <c r="A30" s="21" t="s">
        <v>84</v>
      </c>
      <c r="E30" s="28" t="s">
        <v>415</v>
      </c>
    </row>
    <row r="31" ht="28.5">
      <c r="A31" s="21" t="s">
        <v>84</v>
      </c>
      <c r="E31" s="28" t="s">
        <v>416</v>
      </c>
    </row>
    <row r="32" ht="28.5">
      <c r="A32" s="21" t="s">
        <v>84</v>
      </c>
      <c r="E32" s="28" t="s">
        <v>417</v>
      </c>
    </row>
    <row r="33">
      <c r="A33" s="21" t="s">
        <v>84</v>
      </c>
      <c r="E33" s="28" t="s">
        <v>418</v>
      </c>
    </row>
    <row r="34" ht="85.5">
      <c r="A34" s="21" t="s">
        <v>86</v>
      </c>
      <c r="E34" s="23" t="s">
        <v>157</v>
      </c>
    </row>
    <row r="35">
      <c r="A35" s="21" t="s">
        <v>77</v>
      </c>
      <c r="B35" s="21">
        <v>6</v>
      </c>
      <c r="C35" s="22" t="s">
        <v>158</v>
      </c>
      <c r="D35" s="21" t="s">
        <v>121</v>
      </c>
      <c r="E35" s="23" t="s">
        <v>159</v>
      </c>
      <c r="F35" s="24" t="s">
        <v>130</v>
      </c>
      <c r="G35" s="25">
        <v>995.28300000000002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42.75">
      <c r="A36" s="21" t="s">
        <v>82</v>
      </c>
      <c r="E36" s="23" t="s">
        <v>300</v>
      </c>
    </row>
    <row r="37">
      <c r="A37" s="21" t="s">
        <v>84</v>
      </c>
      <c r="E37" s="28" t="s">
        <v>419</v>
      </c>
    </row>
    <row r="38">
      <c r="A38" s="21" t="s">
        <v>84</v>
      </c>
      <c r="E38" s="28" t="s">
        <v>420</v>
      </c>
    </row>
    <row r="39" ht="28.5">
      <c r="A39" s="21" t="s">
        <v>84</v>
      </c>
      <c r="E39" s="28" t="s">
        <v>421</v>
      </c>
    </row>
    <row r="40" ht="28.5">
      <c r="A40" s="21" t="s">
        <v>84</v>
      </c>
      <c r="E40" s="28" t="s">
        <v>422</v>
      </c>
    </row>
    <row r="41">
      <c r="A41" s="21" t="s">
        <v>84</v>
      </c>
      <c r="E41" s="28" t="s">
        <v>423</v>
      </c>
    </row>
    <row r="42" ht="85.5">
      <c r="A42" s="21" t="s">
        <v>86</v>
      </c>
      <c r="E42" s="23" t="s">
        <v>157</v>
      </c>
    </row>
    <row r="43">
      <c r="A43" s="21" t="s">
        <v>77</v>
      </c>
      <c r="B43" s="21">
        <v>7</v>
      </c>
      <c r="C43" s="22" t="s">
        <v>167</v>
      </c>
      <c r="D43" t="s">
        <v>79</v>
      </c>
      <c r="E43" s="23" t="s">
        <v>168</v>
      </c>
      <c r="F43" s="24" t="s">
        <v>169</v>
      </c>
      <c r="G43" s="25">
        <v>13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28.5">
      <c r="A44" s="21" t="s">
        <v>82</v>
      </c>
      <c r="E44" s="23" t="s">
        <v>424</v>
      </c>
    </row>
    <row r="45">
      <c r="A45" s="21" t="s">
        <v>84</v>
      </c>
      <c r="E45" s="28" t="s">
        <v>425</v>
      </c>
    </row>
    <row r="46" ht="28.5">
      <c r="A46" s="21" t="s">
        <v>86</v>
      </c>
      <c r="E46" s="23" t="s">
        <v>172</v>
      </c>
    </row>
    <row r="47">
      <c r="A47" s="21" t="s">
        <v>77</v>
      </c>
      <c r="B47" s="21">
        <v>8</v>
      </c>
      <c r="C47" s="22" t="s">
        <v>173</v>
      </c>
      <c r="D47" s="21" t="s">
        <v>121</v>
      </c>
      <c r="E47" s="23" t="s">
        <v>174</v>
      </c>
      <c r="F47" s="24" t="s">
        <v>130</v>
      </c>
      <c r="G47" s="25">
        <v>139.91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 ht="42.75">
      <c r="A48" s="21" t="s">
        <v>82</v>
      </c>
      <c r="E48" s="23" t="s">
        <v>175</v>
      </c>
    </row>
    <row r="49">
      <c r="A49" s="21" t="s">
        <v>84</v>
      </c>
      <c r="E49" s="28" t="s">
        <v>426</v>
      </c>
    </row>
    <row r="50" ht="409.5">
      <c r="A50" s="21" t="s">
        <v>86</v>
      </c>
      <c r="E50" s="23" t="s">
        <v>177</v>
      </c>
    </row>
    <row r="51">
      <c r="A51" s="21" t="s">
        <v>77</v>
      </c>
      <c r="B51" s="21">
        <v>9</v>
      </c>
      <c r="C51" s="22" t="s">
        <v>173</v>
      </c>
      <c r="D51" s="21" t="s">
        <v>178</v>
      </c>
      <c r="E51" s="23" t="s">
        <v>174</v>
      </c>
      <c r="F51" s="24" t="s">
        <v>130</v>
      </c>
      <c r="G51" s="25">
        <v>260.56999999999999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 ht="28.5">
      <c r="A52" s="21" t="s">
        <v>82</v>
      </c>
      <c r="E52" s="23" t="s">
        <v>179</v>
      </c>
    </row>
    <row r="53">
      <c r="A53" s="21" t="s">
        <v>84</v>
      </c>
      <c r="E53" s="28" t="s">
        <v>427</v>
      </c>
    </row>
    <row r="54" ht="409.5">
      <c r="A54" s="21" t="s">
        <v>86</v>
      </c>
      <c r="E54" s="23" t="s">
        <v>177</v>
      </c>
    </row>
    <row r="55">
      <c r="A55" s="21" t="s">
        <v>77</v>
      </c>
      <c r="B55" s="21">
        <v>10</v>
      </c>
      <c r="C55" s="22" t="s">
        <v>181</v>
      </c>
      <c r="D55" t="s">
        <v>79</v>
      </c>
      <c r="E55" s="23" t="s">
        <v>182</v>
      </c>
      <c r="F55" s="24" t="s">
        <v>130</v>
      </c>
      <c r="G55" s="25">
        <v>558.92999999999995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183</v>
      </c>
    </row>
    <row r="57">
      <c r="A57" s="21" t="s">
        <v>84</v>
      </c>
      <c r="E57" s="28" t="s">
        <v>428</v>
      </c>
    </row>
    <row r="58">
      <c r="A58" s="21" t="s">
        <v>84</v>
      </c>
      <c r="E58" s="28" t="s">
        <v>429</v>
      </c>
    </row>
    <row r="59">
      <c r="A59" s="21" t="s">
        <v>84</v>
      </c>
      <c r="E59" s="28" t="s">
        <v>430</v>
      </c>
    </row>
    <row r="60" ht="370.5">
      <c r="A60" s="21" t="s">
        <v>86</v>
      </c>
      <c r="E60" s="23" t="s">
        <v>187</v>
      </c>
    </row>
    <row r="61">
      <c r="A61" s="21" t="s">
        <v>77</v>
      </c>
      <c r="B61" s="21">
        <v>11</v>
      </c>
      <c r="C61" s="22" t="s">
        <v>188</v>
      </c>
      <c r="D61" t="s">
        <v>79</v>
      </c>
      <c r="E61" s="23" t="s">
        <v>189</v>
      </c>
      <c r="F61" s="24" t="s">
        <v>169</v>
      </c>
      <c r="G61" s="25">
        <v>1400</v>
      </c>
      <c r="H61" s="26">
        <v>0</v>
      </c>
      <c r="I61" s="26">
        <f>ROUND(G61*H61,P4)</f>
        <v>0</v>
      </c>
      <c r="O61" s="27">
        <f>I61*0.21</f>
        <v>0</v>
      </c>
      <c r="P61">
        <v>3</v>
      </c>
    </row>
    <row r="62">
      <c r="A62" s="21" t="s">
        <v>82</v>
      </c>
      <c r="E62" s="23" t="s">
        <v>190</v>
      </c>
    </row>
    <row r="63">
      <c r="A63" s="21" t="s">
        <v>84</v>
      </c>
      <c r="E63" s="28" t="s">
        <v>431</v>
      </c>
    </row>
    <row r="64" ht="85.5">
      <c r="A64" s="21" t="s">
        <v>86</v>
      </c>
      <c r="E64" s="23" t="s">
        <v>192</v>
      </c>
    </row>
    <row r="65">
      <c r="A65" s="21" t="s">
        <v>77</v>
      </c>
      <c r="B65" s="21">
        <v>12</v>
      </c>
      <c r="C65" s="22" t="s">
        <v>198</v>
      </c>
      <c r="D65" s="21" t="s">
        <v>121</v>
      </c>
      <c r="E65" s="23" t="s">
        <v>199</v>
      </c>
      <c r="F65" s="24" t="s">
        <v>130</v>
      </c>
      <c r="G65" s="25">
        <v>400.48000000000002</v>
      </c>
      <c r="H65" s="26">
        <v>0</v>
      </c>
      <c r="I65" s="26">
        <f>ROUND(G65*H65,P4)</f>
        <v>0</v>
      </c>
      <c r="O65" s="27">
        <f>I65*0.21</f>
        <v>0</v>
      </c>
      <c r="P65">
        <v>3</v>
      </c>
    </row>
    <row r="66">
      <c r="A66" s="21" t="s">
        <v>82</v>
      </c>
      <c r="E66" s="29" t="s">
        <v>79</v>
      </c>
    </row>
    <row r="67">
      <c r="A67" s="21" t="s">
        <v>84</v>
      </c>
      <c r="E67" s="28" t="s">
        <v>409</v>
      </c>
    </row>
    <row r="68">
      <c r="A68" s="21" t="s">
        <v>84</v>
      </c>
      <c r="E68" s="28" t="s">
        <v>410</v>
      </c>
    </row>
    <row r="69">
      <c r="A69" s="21" t="s">
        <v>84</v>
      </c>
      <c r="E69" s="28" t="s">
        <v>411</v>
      </c>
    </row>
    <row r="70" ht="228">
      <c r="A70" s="21" t="s">
        <v>86</v>
      </c>
      <c r="E70" s="23" t="s">
        <v>203</v>
      </c>
    </row>
    <row r="71">
      <c r="A71" s="21" t="s">
        <v>77</v>
      </c>
      <c r="B71" s="21">
        <v>13</v>
      </c>
      <c r="C71" s="22" t="s">
        <v>432</v>
      </c>
      <c r="D71" t="s">
        <v>79</v>
      </c>
      <c r="E71" s="23" t="s">
        <v>433</v>
      </c>
      <c r="F71" s="24" t="s">
        <v>130</v>
      </c>
      <c r="G71" s="25">
        <v>384.48000000000002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9" t="s">
        <v>79</v>
      </c>
    </row>
    <row r="73">
      <c r="A73" s="21" t="s">
        <v>84</v>
      </c>
      <c r="E73" s="28" t="s">
        <v>434</v>
      </c>
    </row>
    <row r="74" ht="299.25">
      <c r="A74" s="21" t="s">
        <v>86</v>
      </c>
      <c r="E74" s="23" t="s">
        <v>435</v>
      </c>
    </row>
    <row r="75">
      <c r="A75" s="21" t="s">
        <v>77</v>
      </c>
      <c r="B75" s="21">
        <v>14</v>
      </c>
      <c r="C75" s="22" t="s">
        <v>204</v>
      </c>
      <c r="D75" t="s">
        <v>79</v>
      </c>
      <c r="E75" s="23" t="s">
        <v>205</v>
      </c>
      <c r="F75" s="24" t="s">
        <v>130</v>
      </c>
      <c r="G75" s="25">
        <v>174.44999999999999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3" t="s">
        <v>206</v>
      </c>
    </row>
    <row r="77">
      <c r="A77" s="21" t="s">
        <v>84</v>
      </c>
      <c r="E77" s="28" t="s">
        <v>436</v>
      </c>
    </row>
    <row r="78" ht="42.75">
      <c r="A78" s="21" t="s">
        <v>86</v>
      </c>
      <c r="E78" s="23" t="s">
        <v>207</v>
      </c>
    </row>
    <row r="79">
      <c r="A79" s="21" t="s">
        <v>77</v>
      </c>
      <c r="B79" s="21">
        <v>15</v>
      </c>
      <c r="C79" s="22" t="s">
        <v>208</v>
      </c>
      <c r="D79" t="s">
        <v>79</v>
      </c>
      <c r="E79" s="23" t="s">
        <v>209</v>
      </c>
      <c r="F79" s="24" t="s">
        <v>149</v>
      </c>
      <c r="G79" s="25">
        <v>1163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9" t="s">
        <v>79</v>
      </c>
    </row>
    <row r="81">
      <c r="A81" s="21" t="s">
        <v>84</v>
      </c>
      <c r="E81" s="28" t="s">
        <v>437</v>
      </c>
    </row>
    <row r="82" ht="28.5">
      <c r="A82" s="21" t="s">
        <v>86</v>
      </c>
      <c r="E82" s="23" t="s">
        <v>211</v>
      </c>
    </row>
    <row r="83">
      <c r="A83" s="21" t="s">
        <v>77</v>
      </c>
      <c r="B83" s="21">
        <v>16</v>
      </c>
      <c r="C83" s="22" t="s">
        <v>212</v>
      </c>
      <c r="D83" t="s">
        <v>79</v>
      </c>
      <c r="E83" s="23" t="s">
        <v>213</v>
      </c>
      <c r="F83" s="24" t="s">
        <v>149</v>
      </c>
      <c r="G83" s="25">
        <v>1163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9" t="s">
        <v>79</v>
      </c>
    </row>
    <row r="85">
      <c r="A85" s="21" t="s">
        <v>84</v>
      </c>
      <c r="E85" s="28" t="s">
        <v>437</v>
      </c>
    </row>
    <row r="86" ht="42.75">
      <c r="A86" s="21" t="s">
        <v>86</v>
      </c>
      <c r="E86" s="23" t="s">
        <v>214</v>
      </c>
    </row>
    <row r="87">
      <c r="A87" s="21" t="s">
        <v>77</v>
      </c>
      <c r="B87" s="21">
        <v>17</v>
      </c>
      <c r="C87" s="22" t="s">
        <v>215</v>
      </c>
      <c r="D87" t="s">
        <v>79</v>
      </c>
      <c r="E87" s="23" t="s">
        <v>216</v>
      </c>
      <c r="F87" s="24" t="s">
        <v>149</v>
      </c>
      <c r="G87" s="25">
        <v>1163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9" t="s">
        <v>79</v>
      </c>
    </row>
    <row r="89">
      <c r="A89" s="21" t="s">
        <v>84</v>
      </c>
      <c r="E89" s="28" t="s">
        <v>437</v>
      </c>
    </row>
    <row r="90" ht="42.75">
      <c r="A90" s="21" t="s">
        <v>86</v>
      </c>
      <c r="E90" s="23" t="s">
        <v>217</v>
      </c>
    </row>
    <row r="91">
      <c r="A91" s="18" t="s">
        <v>74</v>
      </c>
      <c r="B91" s="18"/>
      <c r="C91" s="19" t="s">
        <v>178</v>
      </c>
      <c r="D91" s="18"/>
      <c r="E91" s="18" t="s">
        <v>218</v>
      </c>
      <c r="F91" s="18"/>
      <c r="G91" s="18"/>
      <c r="H91" s="18"/>
      <c r="I91" s="20">
        <f>SUMIFS(I92:I137,A92:A137,"P")</f>
        <v>0</v>
      </c>
    </row>
    <row r="92">
      <c r="A92" s="21" t="s">
        <v>77</v>
      </c>
      <c r="B92" s="21">
        <v>18</v>
      </c>
      <c r="C92" s="22" t="s">
        <v>219</v>
      </c>
      <c r="D92" s="21" t="s">
        <v>121</v>
      </c>
      <c r="E92" s="23" t="s">
        <v>220</v>
      </c>
      <c r="F92" s="24" t="s">
        <v>130</v>
      </c>
      <c r="G92" s="25">
        <v>1069.1969999999999</v>
      </c>
      <c r="H92" s="26">
        <v>0</v>
      </c>
      <c r="I92" s="26">
        <f>ROUND(G92*H92,P4)</f>
        <v>0</v>
      </c>
      <c r="O92" s="27">
        <f>I92*0.21</f>
        <v>0</v>
      </c>
      <c r="P92">
        <v>3</v>
      </c>
    </row>
    <row r="93">
      <c r="A93" s="21" t="s">
        <v>82</v>
      </c>
      <c r="E93" s="23" t="s">
        <v>221</v>
      </c>
    </row>
    <row r="94" ht="28.5">
      <c r="A94" s="21" t="s">
        <v>84</v>
      </c>
      <c r="E94" s="28" t="s">
        <v>438</v>
      </c>
    </row>
    <row r="95" ht="28.5">
      <c r="A95" s="21" t="s">
        <v>84</v>
      </c>
      <c r="E95" s="28" t="s">
        <v>439</v>
      </c>
    </row>
    <row r="96">
      <c r="A96" s="21" t="s">
        <v>84</v>
      </c>
      <c r="E96" s="28" t="s">
        <v>440</v>
      </c>
    </row>
    <row r="97" ht="57">
      <c r="A97" s="21" t="s">
        <v>86</v>
      </c>
      <c r="E97" s="23" t="s">
        <v>225</v>
      </c>
    </row>
    <row r="98">
      <c r="A98" s="21" t="s">
        <v>77</v>
      </c>
      <c r="B98" s="21">
        <v>19</v>
      </c>
      <c r="C98" s="22" t="s">
        <v>441</v>
      </c>
      <c r="D98" t="s">
        <v>79</v>
      </c>
      <c r="E98" s="23" t="s">
        <v>442</v>
      </c>
      <c r="F98" s="24" t="s">
        <v>149</v>
      </c>
      <c r="G98" s="25">
        <v>41</v>
      </c>
      <c r="H98" s="26">
        <v>0</v>
      </c>
      <c r="I98" s="26">
        <f>ROUND(G98*H98,P4)</f>
        <v>0</v>
      </c>
      <c r="O98" s="27">
        <f>I98*0.21</f>
        <v>0</v>
      </c>
      <c r="P98">
        <v>3</v>
      </c>
    </row>
    <row r="99">
      <c r="A99" s="21" t="s">
        <v>82</v>
      </c>
      <c r="E99" s="23" t="s">
        <v>443</v>
      </c>
    </row>
    <row r="100">
      <c r="A100" s="21" t="s">
        <v>84</v>
      </c>
      <c r="E100" s="28" t="s">
        <v>444</v>
      </c>
    </row>
    <row r="101" ht="57">
      <c r="A101" s="21" t="s">
        <v>86</v>
      </c>
      <c r="E101" s="23" t="s">
        <v>225</v>
      </c>
    </row>
    <row r="102">
      <c r="A102" s="21" t="s">
        <v>77</v>
      </c>
      <c r="B102" s="21">
        <v>20</v>
      </c>
      <c r="C102" s="22" t="s">
        <v>226</v>
      </c>
      <c r="D102" t="s">
        <v>79</v>
      </c>
      <c r="E102" s="23" t="s">
        <v>227</v>
      </c>
      <c r="F102" s="24" t="s">
        <v>149</v>
      </c>
      <c r="G102" s="25">
        <v>1737.1300000000001</v>
      </c>
      <c r="H102" s="26">
        <v>0</v>
      </c>
      <c r="I102" s="26">
        <f>ROUND(G102*H102,P4)</f>
        <v>0</v>
      </c>
      <c r="O102" s="27">
        <f>I102*0.21</f>
        <v>0</v>
      </c>
      <c r="P102">
        <v>3</v>
      </c>
    </row>
    <row r="103">
      <c r="A103" s="21" t="s">
        <v>82</v>
      </c>
      <c r="E103" s="23" t="s">
        <v>228</v>
      </c>
    </row>
    <row r="104">
      <c r="A104" s="21" t="s">
        <v>84</v>
      </c>
      <c r="E104" s="28" t="s">
        <v>445</v>
      </c>
    </row>
    <row r="105" ht="114">
      <c r="A105" s="21" t="s">
        <v>86</v>
      </c>
      <c r="E105" s="23" t="s">
        <v>230</v>
      </c>
    </row>
    <row r="106">
      <c r="A106" s="21" t="s">
        <v>77</v>
      </c>
      <c r="B106" s="21">
        <v>21</v>
      </c>
      <c r="C106" s="22" t="s">
        <v>238</v>
      </c>
      <c r="D106" t="s">
        <v>79</v>
      </c>
      <c r="E106" s="23" t="s">
        <v>239</v>
      </c>
      <c r="F106" s="24" t="s">
        <v>149</v>
      </c>
      <c r="G106" s="25">
        <v>1963.268</v>
      </c>
      <c r="H106" s="26">
        <v>0</v>
      </c>
      <c r="I106" s="26">
        <f>ROUND(G106*H106,P4)</f>
        <v>0</v>
      </c>
      <c r="O106" s="27">
        <f>I106*0.21</f>
        <v>0</v>
      </c>
      <c r="P106">
        <v>3</v>
      </c>
    </row>
    <row r="107">
      <c r="A107" s="21" t="s">
        <v>82</v>
      </c>
      <c r="E107" s="23" t="s">
        <v>240</v>
      </c>
    </row>
    <row r="108">
      <c r="A108" s="21" t="s">
        <v>84</v>
      </c>
      <c r="E108" s="28" t="s">
        <v>446</v>
      </c>
    </row>
    <row r="109" ht="28.5">
      <c r="A109" s="21" t="s">
        <v>84</v>
      </c>
      <c r="E109" s="28" t="s">
        <v>447</v>
      </c>
    </row>
    <row r="110" ht="71.25">
      <c r="A110" s="21" t="s">
        <v>86</v>
      </c>
      <c r="E110" s="23" t="s">
        <v>237</v>
      </c>
    </row>
    <row r="111">
      <c r="A111" s="21" t="s">
        <v>77</v>
      </c>
      <c r="B111" s="21">
        <v>22</v>
      </c>
      <c r="C111" s="22" t="s">
        <v>244</v>
      </c>
      <c r="D111" t="s">
        <v>79</v>
      </c>
      <c r="E111" s="23" t="s">
        <v>245</v>
      </c>
      <c r="F111" s="24" t="s">
        <v>149</v>
      </c>
      <c r="G111" s="25">
        <v>14602.09</v>
      </c>
      <c r="H111" s="26">
        <v>0</v>
      </c>
      <c r="I111" s="26">
        <f>ROUND(G111*H111,P4)</f>
        <v>0</v>
      </c>
      <c r="O111" s="27">
        <f>I111*0.21</f>
        <v>0</v>
      </c>
      <c r="P111">
        <v>3</v>
      </c>
    </row>
    <row r="112" ht="28.5">
      <c r="A112" s="21" t="s">
        <v>82</v>
      </c>
      <c r="E112" s="23" t="s">
        <v>246</v>
      </c>
    </row>
    <row r="113">
      <c r="A113" s="21" t="s">
        <v>84</v>
      </c>
      <c r="E113" s="28" t="s">
        <v>448</v>
      </c>
    </row>
    <row r="114" ht="71.25">
      <c r="A114" s="21" t="s">
        <v>86</v>
      </c>
      <c r="E114" s="23" t="s">
        <v>237</v>
      </c>
    </row>
    <row r="115" ht="28.5">
      <c r="A115" s="21" t="s">
        <v>77</v>
      </c>
      <c r="B115" s="21">
        <v>23</v>
      </c>
      <c r="C115" s="22" t="s">
        <v>328</v>
      </c>
      <c r="D115" t="s">
        <v>79</v>
      </c>
      <c r="E115" s="23" t="s">
        <v>329</v>
      </c>
      <c r="F115" s="24" t="s">
        <v>149</v>
      </c>
      <c r="G115" s="25">
        <v>7122.9700000000003</v>
      </c>
      <c r="H115" s="26">
        <v>0</v>
      </c>
      <c r="I115" s="26">
        <f>ROUND(G115*H115,P4)</f>
        <v>0</v>
      </c>
      <c r="O115" s="27">
        <f>I115*0.21</f>
        <v>0</v>
      </c>
      <c r="P115">
        <v>3</v>
      </c>
    </row>
    <row r="116">
      <c r="A116" s="21" t="s">
        <v>82</v>
      </c>
      <c r="E116" s="23" t="s">
        <v>449</v>
      </c>
    </row>
    <row r="117">
      <c r="A117" s="21" t="s">
        <v>84</v>
      </c>
      <c r="E117" s="28" t="s">
        <v>450</v>
      </c>
    </row>
    <row r="118" ht="156.75">
      <c r="A118" s="21" t="s">
        <v>86</v>
      </c>
      <c r="E118" s="23" t="s">
        <v>260</v>
      </c>
    </row>
    <row r="119">
      <c r="A119" s="21" t="s">
        <v>77</v>
      </c>
      <c r="B119" s="21">
        <v>24</v>
      </c>
      <c r="C119" s="22" t="s">
        <v>333</v>
      </c>
      <c r="D119" t="s">
        <v>79</v>
      </c>
      <c r="E119" s="23" t="s">
        <v>334</v>
      </c>
      <c r="F119" s="24" t="s">
        <v>149</v>
      </c>
      <c r="G119" s="25">
        <v>7479.1199999999999</v>
      </c>
      <c r="H119" s="26">
        <v>0</v>
      </c>
      <c r="I119" s="26">
        <f>ROUND(G119*H119,P4)</f>
        <v>0</v>
      </c>
      <c r="O119" s="27">
        <f>I119*0.21</f>
        <v>0</v>
      </c>
      <c r="P119">
        <v>3</v>
      </c>
    </row>
    <row r="120">
      <c r="A120" s="21" t="s">
        <v>82</v>
      </c>
      <c r="E120" s="23" t="s">
        <v>263</v>
      </c>
    </row>
    <row r="121">
      <c r="A121" s="21" t="s">
        <v>84</v>
      </c>
      <c r="E121" s="28" t="s">
        <v>451</v>
      </c>
    </row>
    <row r="122" ht="156.75">
      <c r="A122" s="21" t="s">
        <v>86</v>
      </c>
      <c r="E122" s="23" t="s">
        <v>260</v>
      </c>
    </row>
    <row r="123">
      <c r="A123" s="21" t="s">
        <v>77</v>
      </c>
      <c r="B123" s="21">
        <v>25</v>
      </c>
      <c r="C123" s="22" t="s">
        <v>267</v>
      </c>
      <c r="D123" t="s">
        <v>79</v>
      </c>
      <c r="E123" s="23" t="s">
        <v>268</v>
      </c>
      <c r="F123" s="24" t="s">
        <v>149</v>
      </c>
      <c r="G123" s="25">
        <v>7853.0699999999997</v>
      </c>
      <c r="H123" s="26">
        <v>0</v>
      </c>
      <c r="I123" s="26">
        <f>ROUND(G123*H123,P4)</f>
        <v>0</v>
      </c>
      <c r="O123" s="27">
        <f>I123*0.21</f>
        <v>0</v>
      </c>
      <c r="P123">
        <v>3</v>
      </c>
    </row>
    <row r="124">
      <c r="A124" s="21" t="s">
        <v>82</v>
      </c>
      <c r="E124" s="23" t="s">
        <v>269</v>
      </c>
    </row>
    <row r="125">
      <c r="A125" s="21" t="s">
        <v>84</v>
      </c>
      <c r="E125" s="28" t="s">
        <v>452</v>
      </c>
    </row>
    <row r="126" ht="156.75">
      <c r="A126" s="21" t="s">
        <v>86</v>
      </c>
      <c r="E126" s="23" t="s">
        <v>260</v>
      </c>
    </row>
    <row r="127">
      <c r="A127" s="21" t="s">
        <v>77</v>
      </c>
      <c r="B127" s="21">
        <v>26</v>
      </c>
      <c r="C127" s="22" t="s">
        <v>271</v>
      </c>
      <c r="D127" t="s">
        <v>79</v>
      </c>
      <c r="E127" s="23" t="s">
        <v>272</v>
      </c>
      <c r="F127" s="24" t="s">
        <v>149</v>
      </c>
      <c r="G127" s="25">
        <v>5183.027</v>
      </c>
      <c r="H127" s="26">
        <v>0</v>
      </c>
      <c r="I127" s="26">
        <f>ROUND(G127*H127,P4)</f>
        <v>0</v>
      </c>
      <c r="O127" s="27">
        <f>I127*0.21</f>
        <v>0</v>
      </c>
      <c r="P127">
        <v>3</v>
      </c>
    </row>
    <row r="128">
      <c r="A128" s="21" t="s">
        <v>82</v>
      </c>
      <c r="E128" s="23" t="s">
        <v>453</v>
      </c>
    </row>
    <row r="129" ht="28.5">
      <c r="A129" s="21" t="s">
        <v>84</v>
      </c>
      <c r="E129" s="28" t="s">
        <v>454</v>
      </c>
    </row>
    <row r="130">
      <c r="A130" s="21" t="s">
        <v>84</v>
      </c>
      <c r="E130" s="28" t="s">
        <v>455</v>
      </c>
    </row>
    <row r="131">
      <c r="A131" s="21" t="s">
        <v>84</v>
      </c>
      <c r="E131" s="28" t="s">
        <v>456</v>
      </c>
    </row>
    <row r="132">
      <c r="A132" s="21" t="s">
        <v>84</v>
      </c>
      <c r="E132" s="28" t="s">
        <v>457</v>
      </c>
    </row>
    <row r="133" ht="156.75">
      <c r="A133" s="21" t="s">
        <v>86</v>
      </c>
      <c r="E133" s="23" t="s">
        <v>260</v>
      </c>
    </row>
    <row r="134">
      <c r="A134" s="21" t="s">
        <v>77</v>
      </c>
      <c r="B134" s="21">
        <v>27</v>
      </c>
      <c r="C134" s="22" t="s">
        <v>279</v>
      </c>
      <c r="D134" t="s">
        <v>79</v>
      </c>
      <c r="E134" s="23" t="s">
        <v>280</v>
      </c>
      <c r="F134" s="24" t="s">
        <v>169</v>
      </c>
      <c r="G134" s="25">
        <v>1450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281</v>
      </c>
    </row>
    <row r="136">
      <c r="A136" s="21" t="s">
        <v>84</v>
      </c>
      <c r="E136" s="28" t="s">
        <v>458</v>
      </c>
    </row>
    <row r="137" ht="57">
      <c r="A137" s="21" t="s">
        <v>86</v>
      </c>
      <c r="E137" s="23" t="s">
        <v>283</v>
      </c>
    </row>
    <row r="138">
      <c r="A138" s="18" t="s">
        <v>74</v>
      </c>
      <c r="B138" s="18"/>
      <c r="C138" s="19" t="s">
        <v>284</v>
      </c>
      <c r="D138" s="18"/>
      <c r="E138" s="18" t="s">
        <v>285</v>
      </c>
      <c r="F138" s="18"/>
      <c r="G138" s="18"/>
      <c r="H138" s="18"/>
      <c r="I138" s="20">
        <f>SUMIFS(I139:I142,A139:A142,"P")</f>
        <v>0</v>
      </c>
    </row>
    <row r="139">
      <c r="A139" s="21" t="s">
        <v>77</v>
      </c>
      <c r="B139" s="21">
        <v>28</v>
      </c>
      <c r="C139" s="22" t="s">
        <v>355</v>
      </c>
      <c r="D139" t="s">
        <v>79</v>
      </c>
      <c r="E139" s="23" t="s">
        <v>356</v>
      </c>
      <c r="F139" s="24" t="s">
        <v>169</v>
      </c>
      <c r="G139" s="25">
        <v>13</v>
      </c>
      <c r="H139" s="26">
        <v>0</v>
      </c>
      <c r="I139" s="26">
        <f>ROUND(G139*H139,P4)</f>
        <v>0</v>
      </c>
      <c r="O139" s="27">
        <f>I139*0.21</f>
        <v>0</v>
      </c>
      <c r="P139">
        <v>3</v>
      </c>
    </row>
    <row r="140">
      <c r="A140" s="21" t="s">
        <v>82</v>
      </c>
      <c r="E140" s="29" t="s">
        <v>79</v>
      </c>
    </row>
    <row r="141">
      <c r="A141" s="21" t="s">
        <v>84</v>
      </c>
      <c r="E141" s="28" t="s">
        <v>425</v>
      </c>
    </row>
    <row r="142" ht="42.75">
      <c r="A142" s="21" t="s">
        <v>86</v>
      </c>
      <c r="E142" s="23" t="s">
        <v>289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23</v>
      </c>
      <c r="I3" s="17">
        <f>SUMIFS(I8:I197,A8:A197,"SD")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23</v>
      </c>
      <c r="D4" s="15"/>
      <c r="E4" s="13" t="s">
        <v>24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SUMIFS(I9:I29,A9:A29,"P")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534.62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459</v>
      </c>
    </row>
    <row r="12">
      <c r="A12" s="21" t="s">
        <v>84</v>
      </c>
      <c r="E12" s="28" t="s">
        <v>460</v>
      </c>
    </row>
    <row r="13">
      <c r="A13" s="21" t="s">
        <v>84</v>
      </c>
      <c r="E13" s="28" t="s">
        <v>461</v>
      </c>
    </row>
    <row r="14">
      <c r="A14" s="21" t="s">
        <v>84</v>
      </c>
      <c r="E14" s="28" t="s">
        <v>462</v>
      </c>
    </row>
    <row r="15" ht="28.5">
      <c r="A15" s="21" t="s">
        <v>86</v>
      </c>
      <c r="E15" s="23" t="s">
        <v>136</v>
      </c>
    </row>
    <row r="16">
      <c r="A16" s="21" t="s">
        <v>77</v>
      </c>
      <c r="B16" s="21">
        <v>2</v>
      </c>
      <c r="C16" s="22" t="s">
        <v>128</v>
      </c>
      <c r="D16" s="21" t="s">
        <v>137</v>
      </c>
      <c r="E16" s="23" t="s">
        <v>129</v>
      </c>
      <c r="F16" s="24" t="s">
        <v>130</v>
      </c>
      <c r="G16" s="25">
        <v>4450.1080000000002</v>
      </c>
      <c r="H16" s="26">
        <v>0</v>
      </c>
      <c r="I16" s="26">
        <f>ROUND(G16*H16,P4)</f>
        <v>0</v>
      </c>
      <c r="O16" s="27">
        <f>I16*0.21</f>
        <v>0</v>
      </c>
      <c r="P16">
        <v>3</v>
      </c>
    </row>
    <row r="17">
      <c r="A17" s="21" t="s">
        <v>82</v>
      </c>
      <c r="E17" s="23" t="s">
        <v>138</v>
      </c>
    </row>
    <row r="18">
      <c r="A18" s="21" t="s">
        <v>84</v>
      </c>
      <c r="E18" s="28" t="s">
        <v>463</v>
      </c>
    </row>
    <row r="19" ht="28.5">
      <c r="A19" s="21" t="s">
        <v>86</v>
      </c>
      <c r="E19" s="23" t="s">
        <v>136</v>
      </c>
    </row>
    <row r="20">
      <c r="A20" s="21" t="s">
        <v>77</v>
      </c>
      <c r="B20" s="21">
        <v>3</v>
      </c>
      <c r="C20" s="22" t="s">
        <v>128</v>
      </c>
      <c r="D20" s="21" t="s">
        <v>464</v>
      </c>
      <c r="E20" s="23" t="s">
        <v>129</v>
      </c>
      <c r="F20" s="24" t="s">
        <v>130</v>
      </c>
      <c r="G20" s="25">
        <v>62.549999999999997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3" t="s">
        <v>465</v>
      </c>
    </row>
    <row r="22">
      <c r="A22" s="21" t="s">
        <v>84</v>
      </c>
      <c r="E22" s="28" t="s">
        <v>466</v>
      </c>
    </row>
    <row r="23">
      <c r="A23" s="21" t="s">
        <v>84</v>
      </c>
      <c r="E23" s="28" t="s">
        <v>467</v>
      </c>
    </row>
    <row r="24">
      <c r="A24" s="21" t="s">
        <v>84</v>
      </c>
      <c r="E24" s="28" t="s">
        <v>468</v>
      </c>
    </row>
    <row r="25" ht="28.5">
      <c r="A25" s="21" t="s">
        <v>86</v>
      </c>
      <c r="E25" s="23" t="s">
        <v>136</v>
      </c>
    </row>
    <row r="26">
      <c r="A26" s="21" t="s">
        <v>77</v>
      </c>
      <c r="B26" s="21">
        <v>4</v>
      </c>
      <c r="C26" s="22" t="s">
        <v>143</v>
      </c>
      <c r="D26" t="s">
        <v>79</v>
      </c>
      <c r="E26" s="23" t="s">
        <v>144</v>
      </c>
      <c r="F26" s="24" t="s">
        <v>130</v>
      </c>
      <c r="G26" s="25">
        <v>834.60000000000002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469</v>
      </c>
    </row>
    <row r="29" ht="28.5">
      <c r="A29" s="21" t="s">
        <v>86</v>
      </c>
      <c r="E29" s="23" t="s">
        <v>146</v>
      </c>
    </row>
    <row r="30">
      <c r="A30" s="18" t="s">
        <v>74</v>
      </c>
      <c r="B30" s="18"/>
      <c r="C30" s="19" t="s">
        <v>121</v>
      </c>
      <c r="D30" s="18"/>
      <c r="E30" s="18" t="s">
        <v>122</v>
      </c>
      <c r="F30" s="18"/>
      <c r="G30" s="18"/>
      <c r="H30" s="18"/>
      <c r="I30" s="20">
        <f>SUMIFS(I31:I104,A31:A104,"P")</f>
        <v>0</v>
      </c>
    </row>
    <row r="31">
      <c r="A31" s="21" t="s">
        <v>77</v>
      </c>
      <c r="B31" s="21">
        <v>5</v>
      </c>
      <c r="C31" s="22" t="s">
        <v>147</v>
      </c>
      <c r="D31" t="s">
        <v>79</v>
      </c>
      <c r="E31" s="23" t="s">
        <v>148</v>
      </c>
      <c r="F31" s="24" t="s">
        <v>149</v>
      </c>
      <c r="G31" s="25">
        <v>3843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3" t="s">
        <v>150</v>
      </c>
    </row>
    <row r="33">
      <c r="A33" s="21" t="s">
        <v>84</v>
      </c>
      <c r="E33" s="28" t="s">
        <v>470</v>
      </c>
    </row>
    <row r="34">
      <c r="A34" s="21" t="s">
        <v>86</v>
      </c>
      <c r="E34" s="23" t="s">
        <v>152</v>
      </c>
    </row>
    <row r="35">
      <c r="A35" s="21" t="s">
        <v>77</v>
      </c>
      <c r="B35" s="21">
        <v>6</v>
      </c>
      <c r="C35" s="22" t="s">
        <v>153</v>
      </c>
      <c r="D35" t="s">
        <v>79</v>
      </c>
      <c r="E35" s="23" t="s">
        <v>154</v>
      </c>
      <c r="F35" s="24" t="s">
        <v>130</v>
      </c>
      <c r="G35" s="25">
        <v>4450.1080000000002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28.5">
      <c r="A36" s="21" t="s">
        <v>82</v>
      </c>
      <c r="E36" s="23" t="s">
        <v>155</v>
      </c>
    </row>
    <row r="37">
      <c r="A37" s="21" t="s">
        <v>84</v>
      </c>
      <c r="E37" s="28" t="s">
        <v>471</v>
      </c>
    </row>
    <row r="38" ht="85.5">
      <c r="A38" s="21" t="s">
        <v>86</v>
      </c>
      <c r="E38" s="23" t="s">
        <v>157</v>
      </c>
    </row>
    <row r="39">
      <c r="A39" s="21" t="s">
        <v>77</v>
      </c>
      <c r="B39" s="21">
        <v>7</v>
      </c>
      <c r="C39" s="22" t="s">
        <v>472</v>
      </c>
      <c r="D39" t="s">
        <v>79</v>
      </c>
      <c r="E39" s="23" t="s">
        <v>473</v>
      </c>
      <c r="F39" s="24" t="s">
        <v>169</v>
      </c>
      <c r="G39" s="25">
        <v>968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 ht="28.5">
      <c r="A40" s="21" t="s">
        <v>82</v>
      </c>
      <c r="E40" s="23" t="s">
        <v>474</v>
      </c>
    </row>
    <row r="41">
      <c r="A41" s="21" t="s">
        <v>84</v>
      </c>
      <c r="E41" s="28" t="s">
        <v>475</v>
      </c>
    </row>
    <row r="42" ht="85.5">
      <c r="A42" s="21" t="s">
        <v>86</v>
      </c>
      <c r="E42" s="23" t="s">
        <v>157</v>
      </c>
    </row>
    <row r="43">
      <c r="A43" s="21" t="s">
        <v>77</v>
      </c>
      <c r="B43" s="21">
        <v>8</v>
      </c>
      <c r="C43" s="22" t="s">
        <v>158</v>
      </c>
      <c r="D43" s="21" t="s">
        <v>121</v>
      </c>
      <c r="E43" s="23" t="s">
        <v>159</v>
      </c>
      <c r="F43" s="24" t="s">
        <v>130</v>
      </c>
      <c r="G43" s="25">
        <v>1420.3320000000001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42.75">
      <c r="A44" s="21" t="s">
        <v>82</v>
      </c>
      <c r="E44" s="23" t="s">
        <v>476</v>
      </c>
    </row>
    <row r="45">
      <c r="A45" s="21" t="s">
        <v>84</v>
      </c>
      <c r="E45" s="28" t="s">
        <v>477</v>
      </c>
    </row>
    <row r="46">
      <c r="A46" s="21" t="s">
        <v>84</v>
      </c>
      <c r="E46" s="28" t="s">
        <v>478</v>
      </c>
    </row>
    <row r="47">
      <c r="A47" s="21" t="s">
        <v>84</v>
      </c>
      <c r="E47" s="28" t="s">
        <v>479</v>
      </c>
    </row>
    <row r="48" ht="85.5">
      <c r="A48" s="21" t="s">
        <v>86</v>
      </c>
      <c r="E48" s="23" t="s">
        <v>157</v>
      </c>
    </row>
    <row r="49">
      <c r="A49" s="21" t="s">
        <v>77</v>
      </c>
      <c r="B49" s="21">
        <v>9</v>
      </c>
      <c r="C49" s="22" t="s">
        <v>167</v>
      </c>
      <c r="D49" t="s">
        <v>79</v>
      </c>
      <c r="E49" s="23" t="s">
        <v>168</v>
      </c>
      <c r="F49" s="24" t="s">
        <v>169</v>
      </c>
      <c r="G49" s="25">
        <v>329.39999999999998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 ht="28.5">
      <c r="A50" s="21" t="s">
        <v>82</v>
      </c>
      <c r="E50" s="23" t="s">
        <v>170</v>
      </c>
    </row>
    <row r="51">
      <c r="A51" s="21" t="s">
        <v>84</v>
      </c>
      <c r="E51" s="28" t="s">
        <v>480</v>
      </c>
    </row>
    <row r="52" ht="28.5">
      <c r="A52" s="21" t="s">
        <v>86</v>
      </c>
      <c r="E52" s="23" t="s">
        <v>172</v>
      </c>
    </row>
    <row r="53">
      <c r="A53" s="21" t="s">
        <v>77</v>
      </c>
      <c r="B53" s="21">
        <v>10</v>
      </c>
      <c r="C53" s="22" t="s">
        <v>173</v>
      </c>
      <c r="D53" s="21" t="s">
        <v>178</v>
      </c>
      <c r="E53" s="23" t="s">
        <v>174</v>
      </c>
      <c r="F53" s="24" t="s">
        <v>130</v>
      </c>
      <c r="G53" s="25">
        <v>272.10000000000002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 ht="28.5">
      <c r="A54" s="21" t="s">
        <v>82</v>
      </c>
      <c r="E54" s="23" t="s">
        <v>179</v>
      </c>
    </row>
    <row r="55">
      <c r="A55" s="21" t="s">
        <v>84</v>
      </c>
      <c r="E55" s="28" t="s">
        <v>481</v>
      </c>
    </row>
    <row r="56" ht="409.5">
      <c r="A56" s="21" t="s">
        <v>86</v>
      </c>
      <c r="E56" s="23" t="s">
        <v>177</v>
      </c>
    </row>
    <row r="57">
      <c r="A57" s="21" t="s">
        <v>77</v>
      </c>
      <c r="B57" s="21">
        <v>11</v>
      </c>
      <c r="C57" s="22" t="s">
        <v>181</v>
      </c>
      <c r="D57" t="s">
        <v>79</v>
      </c>
      <c r="E57" s="23" t="s">
        <v>182</v>
      </c>
      <c r="F57" s="24" t="s">
        <v>130</v>
      </c>
      <c r="G57" s="25">
        <v>834.60000000000002</v>
      </c>
      <c r="H57" s="26">
        <v>0</v>
      </c>
      <c r="I57" s="26">
        <f>ROUND(G57*H57,P4)</f>
        <v>0</v>
      </c>
      <c r="O57" s="27">
        <f>I57*0.21</f>
        <v>0</v>
      </c>
      <c r="P57">
        <v>3</v>
      </c>
    </row>
    <row r="58">
      <c r="A58" s="21" t="s">
        <v>82</v>
      </c>
      <c r="E58" s="23" t="s">
        <v>183</v>
      </c>
    </row>
    <row r="59">
      <c r="A59" s="21" t="s">
        <v>84</v>
      </c>
      <c r="E59" s="28" t="s">
        <v>469</v>
      </c>
    </row>
    <row r="60" ht="370.5">
      <c r="A60" s="21" t="s">
        <v>86</v>
      </c>
      <c r="E60" s="23" t="s">
        <v>187</v>
      </c>
    </row>
    <row r="61">
      <c r="A61" s="21" t="s">
        <v>77</v>
      </c>
      <c r="B61" s="21">
        <v>12</v>
      </c>
      <c r="C61" s="22" t="s">
        <v>181</v>
      </c>
      <c r="D61" s="21" t="s">
        <v>121</v>
      </c>
      <c r="E61" s="23" t="s">
        <v>182</v>
      </c>
      <c r="F61" s="24" t="s">
        <v>130</v>
      </c>
      <c r="G61" s="25">
        <v>50.649999999999999</v>
      </c>
      <c r="H61" s="26">
        <v>0</v>
      </c>
      <c r="I61" s="26">
        <f>ROUND(G61*H61,P4)</f>
        <v>0</v>
      </c>
      <c r="O61" s="27">
        <f>I61*0.21</f>
        <v>0</v>
      </c>
      <c r="P61">
        <v>3</v>
      </c>
    </row>
    <row r="62" ht="28.5">
      <c r="A62" s="21" t="s">
        <v>82</v>
      </c>
      <c r="E62" s="23" t="s">
        <v>482</v>
      </c>
    </row>
    <row r="63">
      <c r="A63" s="21" t="s">
        <v>84</v>
      </c>
      <c r="E63" s="28" t="s">
        <v>483</v>
      </c>
    </row>
    <row r="64" ht="370.5">
      <c r="A64" s="21" t="s">
        <v>86</v>
      </c>
      <c r="E64" s="23" t="s">
        <v>187</v>
      </c>
    </row>
    <row r="65">
      <c r="A65" s="21" t="s">
        <v>77</v>
      </c>
      <c r="B65" s="21">
        <v>13</v>
      </c>
      <c r="C65" s="22" t="s">
        <v>188</v>
      </c>
      <c r="D65" t="s">
        <v>79</v>
      </c>
      <c r="E65" s="23" t="s">
        <v>189</v>
      </c>
      <c r="F65" s="24" t="s">
        <v>169</v>
      </c>
      <c r="G65" s="25">
        <v>925</v>
      </c>
      <c r="H65" s="26">
        <v>0</v>
      </c>
      <c r="I65" s="26">
        <f>ROUND(G65*H65,P4)</f>
        <v>0</v>
      </c>
      <c r="O65" s="27">
        <f>I65*0.21</f>
        <v>0</v>
      </c>
      <c r="P65">
        <v>3</v>
      </c>
    </row>
    <row r="66">
      <c r="A66" s="21" t="s">
        <v>82</v>
      </c>
      <c r="E66" s="23" t="s">
        <v>190</v>
      </c>
    </row>
    <row r="67">
      <c r="A67" s="21" t="s">
        <v>84</v>
      </c>
      <c r="E67" s="28" t="s">
        <v>484</v>
      </c>
    </row>
    <row r="68" ht="85.5">
      <c r="A68" s="21" t="s">
        <v>86</v>
      </c>
      <c r="E68" s="23" t="s">
        <v>192</v>
      </c>
    </row>
    <row r="69">
      <c r="A69" s="21" t="s">
        <v>77</v>
      </c>
      <c r="B69" s="21">
        <v>14</v>
      </c>
      <c r="C69" s="22" t="s">
        <v>485</v>
      </c>
      <c r="D69" t="s">
        <v>79</v>
      </c>
      <c r="E69" s="23" t="s">
        <v>486</v>
      </c>
      <c r="F69" s="24" t="s">
        <v>130</v>
      </c>
      <c r="G69" s="25">
        <v>81.920000000000002</v>
      </c>
      <c r="H69" s="26">
        <v>0</v>
      </c>
      <c r="I69" s="26">
        <f>ROUND(G69*H69,P4)</f>
        <v>0</v>
      </c>
      <c r="O69" s="27">
        <f>I69*0.21</f>
        <v>0</v>
      </c>
      <c r="P69">
        <v>3</v>
      </c>
    </row>
    <row r="70" ht="28.5">
      <c r="A70" s="21" t="s">
        <v>82</v>
      </c>
      <c r="E70" s="23" t="s">
        <v>487</v>
      </c>
    </row>
    <row r="71">
      <c r="A71" s="21" t="s">
        <v>84</v>
      </c>
      <c r="E71" s="28" t="s">
        <v>488</v>
      </c>
    </row>
    <row r="72" ht="384.75">
      <c r="A72" s="21" t="s">
        <v>86</v>
      </c>
      <c r="E72" s="23" t="s">
        <v>489</v>
      </c>
    </row>
    <row r="73">
      <c r="A73" s="21" t="s">
        <v>77</v>
      </c>
      <c r="B73" s="21">
        <v>15</v>
      </c>
      <c r="C73" s="22" t="s">
        <v>198</v>
      </c>
      <c r="D73" s="21" t="s">
        <v>121</v>
      </c>
      <c r="E73" s="23" t="s">
        <v>199</v>
      </c>
      <c r="F73" s="24" t="s">
        <v>130</v>
      </c>
      <c r="G73" s="25">
        <v>272.10000000000002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9" t="s">
        <v>79</v>
      </c>
    </row>
    <row r="75">
      <c r="A75" s="21" t="s">
        <v>84</v>
      </c>
      <c r="E75" s="28" t="s">
        <v>459</v>
      </c>
    </row>
    <row r="76" ht="228">
      <c r="A76" s="21" t="s">
        <v>86</v>
      </c>
      <c r="E76" s="23" t="s">
        <v>203</v>
      </c>
    </row>
    <row r="77">
      <c r="A77" s="21" t="s">
        <v>77</v>
      </c>
      <c r="B77" s="21">
        <v>16</v>
      </c>
      <c r="C77" s="22" t="s">
        <v>490</v>
      </c>
      <c r="D77" t="s">
        <v>79</v>
      </c>
      <c r="E77" s="23" t="s">
        <v>491</v>
      </c>
      <c r="F77" s="24" t="s">
        <v>130</v>
      </c>
      <c r="G77" s="25">
        <v>50.649999999999999</v>
      </c>
      <c r="H77" s="26">
        <v>0</v>
      </c>
      <c r="I77" s="26">
        <f>ROUND(G77*H77,P4)</f>
        <v>0</v>
      </c>
      <c r="O77" s="27">
        <f>I77*0.21</f>
        <v>0</v>
      </c>
      <c r="P77">
        <v>3</v>
      </c>
    </row>
    <row r="78">
      <c r="A78" s="21" t="s">
        <v>82</v>
      </c>
      <c r="E78" s="23" t="s">
        <v>492</v>
      </c>
    </row>
    <row r="79">
      <c r="A79" s="21" t="s">
        <v>84</v>
      </c>
      <c r="E79" s="28" t="s">
        <v>493</v>
      </c>
    </row>
    <row r="80" ht="285">
      <c r="A80" s="21" t="s">
        <v>86</v>
      </c>
      <c r="E80" s="23" t="s">
        <v>494</v>
      </c>
    </row>
    <row r="81">
      <c r="A81" s="21" t="s">
        <v>77</v>
      </c>
      <c r="B81" s="21">
        <v>17</v>
      </c>
      <c r="C81" s="22" t="s">
        <v>495</v>
      </c>
      <c r="D81" t="s">
        <v>79</v>
      </c>
      <c r="E81" s="23" t="s">
        <v>496</v>
      </c>
      <c r="F81" s="24" t="s">
        <v>130</v>
      </c>
      <c r="G81" s="25">
        <v>23.59</v>
      </c>
      <c r="H81" s="26">
        <v>0</v>
      </c>
      <c r="I81" s="26">
        <f>ROUND(G81*H81,P4)</f>
        <v>0</v>
      </c>
      <c r="O81" s="27">
        <f>I81*0.21</f>
        <v>0</v>
      </c>
      <c r="P81">
        <v>3</v>
      </c>
    </row>
    <row r="82">
      <c r="A82" s="21" t="s">
        <v>82</v>
      </c>
      <c r="E82" s="23" t="s">
        <v>497</v>
      </c>
    </row>
    <row r="83">
      <c r="A83" s="21" t="s">
        <v>84</v>
      </c>
      <c r="E83" s="28" t="s">
        <v>498</v>
      </c>
    </row>
    <row r="84" ht="370.5">
      <c r="A84" s="21" t="s">
        <v>86</v>
      </c>
      <c r="E84" s="23" t="s">
        <v>499</v>
      </c>
    </row>
    <row r="85">
      <c r="A85" s="21" t="s">
        <v>77</v>
      </c>
      <c r="B85" s="21">
        <v>18</v>
      </c>
      <c r="C85" s="22" t="s">
        <v>500</v>
      </c>
      <c r="D85" t="s">
        <v>79</v>
      </c>
      <c r="E85" s="23" t="s">
        <v>501</v>
      </c>
      <c r="F85" s="24" t="s">
        <v>149</v>
      </c>
      <c r="G85" s="25">
        <v>8946</v>
      </c>
      <c r="H85" s="26">
        <v>0</v>
      </c>
      <c r="I85" s="26">
        <f>ROUND(G85*H85,P4)</f>
        <v>0</v>
      </c>
      <c r="O85" s="27">
        <f>I85*0.21</f>
        <v>0</v>
      </c>
      <c r="P85">
        <v>3</v>
      </c>
    </row>
    <row r="86">
      <c r="A86" s="21" t="s">
        <v>82</v>
      </c>
      <c r="E86" s="29" t="s">
        <v>79</v>
      </c>
    </row>
    <row r="87">
      <c r="A87" s="21" t="s">
        <v>84</v>
      </c>
      <c r="E87" s="28" t="s">
        <v>502</v>
      </c>
    </row>
    <row r="88" ht="28.5">
      <c r="A88" s="21" t="s">
        <v>86</v>
      </c>
      <c r="E88" s="23" t="s">
        <v>503</v>
      </c>
    </row>
    <row r="89">
      <c r="A89" s="21" t="s">
        <v>77</v>
      </c>
      <c r="B89" s="21">
        <v>19</v>
      </c>
      <c r="C89" s="22" t="s">
        <v>204</v>
      </c>
      <c r="D89" t="s">
        <v>79</v>
      </c>
      <c r="E89" s="23" t="s">
        <v>205</v>
      </c>
      <c r="F89" s="24" t="s">
        <v>130</v>
      </c>
      <c r="G89" s="25">
        <v>834.60000000000002</v>
      </c>
      <c r="H89" s="26">
        <v>0</v>
      </c>
      <c r="I89" s="26">
        <f>ROUND(G89*H89,P4)</f>
        <v>0</v>
      </c>
      <c r="O89" s="27">
        <f>I89*0.21</f>
        <v>0</v>
      </c>
      <c r="P89">
        <v>3</v>
      </c>
    </row>
    <row r="90">
      <c r="A90" s="21" t="s">
        <v>82</v>
      </c>
      <c r="E90" s="23" t="s">
        <v>206</v>
      </c>
    </row>
    <row r="91">
      <c r="A91" s="21" t="s">
        <v>84</v>
      </c>
      <c r="E91" s="28" t="s">
        <v>469</v>
      </c>
    </row>
    <row r="92" ht="42.75">
      <c r="A92" s="21" t="s">
        <v>86</v>
      </c>
      <c r="E92" s="23" t="s">
        <v>207</v>
      </c>
    </row>
    <row r="93">
      <c r="A93" s="21" t="s">
        <v>77</v>
      </c>
      <c r="B93" s="21">
        <v>20</v>
      </c>
      <c r="C93" s="22" t="s">
        <v>208</v>
      </c>
      <c r="D93" t="s">
        <v>79</v>
      </c>
      <c r="E93" s="23" t="s">
        <v>209</v>
      </c>
      <c r="F93" s="24" t="s">
        <v>149</v>
      </c>
      <c r="G93" s="25">
        <v>5564</v>
      </c>
      <c r="H93" s="26">
        <v>0</v>
      </c>
      <c r="I93" s="26">
        <f>ROUND(G93*H93,P4)</f>
        <v>0</v>
      </c>
      <c r="O93" s="27">
        <f>I93*0.21</f>
        <v>0</v>
      </c>
      <c r="P93">
        <v>3</v>
      </c>
    </row>
    <row r="94">
      <c r="A94" s="21" t="s">
        <v>82</v>
      </c>
      <c r="E94" s="29" t="s">
        <v>79</v>
      </c>
    </row>
    <row r="95">
      <c r="A95" s="21" t="s">
        <v>84</v>
      </c>
      <c r="E95" s="28" t="s">
        <v>504</v>
      </c>
    </row>
    <row r="96" ht="28.5">
      <c r="A96" s="21" t="s">
        <v>86</v>
      </c>
      <c r="E96" s="23" t="s">
        <v>211</v>
      </c>
    </row>
    <row r="97">
      <c r="A97" s="21" t="s">
        <v>77</v>
      </c>
      <c r="B97" s="21">
        <v>21</v>
      </c>
      <c r="C97" s="22" t="s">
        <v>212</v>
      </c>
      <c r="D97" t="s">
        <v>79</v>
      </c>
      <c r="E97" s="23" t="s">
        <v>213</v>
      </c>
      <c r="F97" s="24" t="s">
        <v>149</v>
      </c>
      <c r="G97" s="25">
        <v>5564</v>
      </c>
      <c r="H97" s="26">
        <v>0</v>
      </c>
      <c r="I97" s="26">
        <f>ROUND(G97*H97,P4)</f>
        <v>0</v>
      </c>
      <c r="O97" s="27">
        <f>I97*0.21</f>
        <v>0</v>
      </c>
      <c r="P97">
        <v>3</v>
      </c>
    </row>
    <row r="98">
      <c r="A98" s="21" t="s">
        <v>82</v>
      </c>
      <c r="E98" s="29" t="s">
        <v>79</v>
      </c>
    </row>
    <row r="99">
      <c r="A99" s="21" t="s">
        <v>84</v>
      </c>
      <c r="E99" s="28" t="s">
        <v>504</v>
      </c>
    </row>
    <row r="100" ht="42.75">
      <c r="A100" s="21" t="s">
        <v>86</v>
      </c>
      <c r="E100" s="23" t="s">
        <v>214</v>
      </c>
    </row>
    <row r="101">
      <c r="A101" s="21" t="s">
        <v>77</v>
      </c>
      <c r="B101" s="21">
        <v>22</v>
      </c>
      <c r="C101" s="22" t="s">
        <v>215</v>
      </c>
      <c r="D101" t="s">
        <v>79</v>
      </c>
      <c r="E101" s="23" t="s">
        <v>216</v>
      </c>
      <c r="F101" s="24" t="s">
        <v>149</v>
      </c>
      <c r="G101" s="25">
        <v>5564</v>
      </c>
      <c r="H101" s="26">
        <v>0</v>
      </c>
      <c r="I101" s="26">
        <f>ROUND(G101*H101,P4)</f>
        <v>0</v>
      </c>
      <c r="O101" s="27">
        <f>I101*0.21</f>
        <v>0</v>
      </c>
      <c r="P101">
        <v>3</v>
      </c>
    </row>
    <row r="102">
      <c r="A102" s="21" t="s">
        <v>82</v>
      </c>
      <c r="E102" s="29" t="s">
        <v>79</v>
      </c>
    </row>
    <row r="103">
      <c r="A103" s="21" t="s">
        <v>84</v>
      </c>
      <c r="E103" s="28" t="s">
        <v>504</v>
      </c>
    </row>
    <row r="104" ht="42.75">
      <c r="A104" s="21" t="s">
        <v>86</v>
      </c>
      <c r="E104" s="23" t="s">
        <v>217</v>
      </c>
    </row>
    <row r="105">
      <c r="A105" s="18" t="s">
        <v>74</v>
      </c>
      <c r="B105" s="18"/>
      <c r="C105" s="19" t="s">
        <v>137</v>
      </c>
      <c r="D105" s="18"/>
      <c r="E105" s="18" t="s">
        <v>505</v>
      </c>
      <c r="F105" s="18"/>
      <c r="G105" s="18"/>
      <c r="H105" s="18"/>
      <c r="I105" s="20">
        <f>SUMIFS(I106:I109,A106:A109,"P")</f>
        <v>0</v>
      </c>
    </row>
    <row r="106">
      <c r="A106" s="21" t="s">
        <v>77</v>
      </c>
      <c r="B106" s="21">
        <v>23</v>
      </c>
      <c r="C106" s="22" t="s">
        <v>506</v>
      </c>
      <c r="D106" t="s">
        <v>79</v>
      </c>
      <c r="E106" s="23" t="s">
        <v>507</v>
      </c>
      <c r="F106" s="24" t="s">
        <v>169</v>
      </c>
      <c r="G106" s="25">
        <v>1967</v>
      </c>
      <c r="H106" s="26">
        <v>0</v>
      </c>
      <c r="I106" s="26">
        <f>ROUND(G106*H106,P4)</f>
        <v>0</v>
      </c>
      <c r="O106" s="27">
        <f>I106*0.21</f>
        <v>0</v>
      </c>
      <c r="P106">
        <v>3</v>
      </c>
    </row>
    <row r="107">
      <c r="A107" s="21" t="s">
        <v>82</v>
      </c>
      <c r="E107" s="29" t="s">
        <v>79</v>
      </c>
    </row>
    <row r="108">
      <c r="A108" s="21" t="s">
        <v>84</v>
      </c>
      <c r="E108" s="28" t="s">
        <v>508</v>
      </c>
    </row>
    <row r="109" ht="185.25">
      <c r="A109" s="21" t="s">
        <v>86</v>
      </c>
      <c r="E109" s="23" t="s">
        <v>509</v>
      </c>
    </row>
    <row r="110">
      <c r="A110" s="18" t="s">
        <v>74</v>
      </c>
      <c r="B110" s="18"/>
      <c r="C110" s="19" t="s">
        <v>464</v>
      </c>
      <c r="D110" s="18"/>
      <c r="E110" s="18" t="s">
        <v>510</v>
      </c>
      <c r="F110" s="18"/>
      <c r="G110" s="18"/>
      <c r="H110" s="18"/>
      <c r="I110" s="20">
        <f>SUMIFS(I111:I114,A111:A114,"P")</f>
        <v>0</v>
      </c>
    </row>
    <row r="111">
      <c r="A111" s="21" t="s">
        <v>77</v>
      </c>
      <c r="B111" s="21">
        <v>24</v>
      </c>
      <c r="C111" s="22" t="s">
        <v>511</v>
      </c>
      <c r="D111" t="s">
        <v>79</v>
      </c>
      <c r="E111" s="23" t="s">
        <v>512</v>
      </c>
      <c r="F111" s="24" t="s">
        <v>130</v>
      </c>
      <c r="G111" s="25">
        <v>7.6799999999999997</v>
      </c>
      <c r="H111" s="26">
        <v>0</v>
      </c>
      <c r="I111" s="26">
        <f>ROUND(G111*H111,P4)</f>
        <v>0</v>
      </c>
      <c r="O111" s="27">
        <f>I111*0.21</f>
        <v>0</v>
      </c>
      <c r="P111">
        <v>3</v>
      </c>
    </row>
    <row r="112">
      <c r="A112" s="21" t="s">
        <v>82</v>
      </c>
      <c r="E112" s="23" t="s">
        <v>513</v>
      </c>
    </row>
    <row r="113">
      <c r="A113" s="21" t="s">
        <v>84</v>
      </c>
      <c r="E113" s="28" t="s">
        <v>514</v>
      </c>
    </row>
    <row r="114" ht="57">
      <c r="A114" s="21" t="s">
        <v>86</v>
      </c>
      <c r="E114" s="23" t="s">
        <v>515</v>
      </c>
    </row>
    <row r="115">
      <c r="A115" s="18" t="s">
        <v>74</v>
      </c>
      <c r="B115" s="18"/>
      <c r="C115" s="19" t="s">
        <v>178</v>
      </c>
      <c r="D115" s="18"/>
      <c r="E115" s="18" t="s">
        <v>218</v>
      </c>
      <c r="F115" s="18"/>
      <c r="G115" s="18"/>
      <c r="H115" s="18"/>
      <c r="I115" s="20">
        <f>SUMIFS(I116:I175,A116:A175,"P")</f>
        <v>0</v>
      </c>
    </row>
    <row r="116" ht="28.5">
      <c r="A116" s="21" t="s">
        <v>77</v>
      </c>
      <c r="B116" s="21">
        <v>25</v>
      </c>
      <c r="C116" s="22" t="s">
        <v>516</v>
      </c>
      <c r="D116" t="s">
        <v>79</v>
      </c>
      <c r="E116" s="23" t="s">
        <v>517</v>
      </c>
      <c r="F116" s="24" t="s">
        <v>149</v>
      </c>
      <c r="G116" s="25">
        <v>10388</v>
      </c>
      <c r="H116" s="26">
        <v>0</v>
      </c>
      <c r="I116" s="26">
        <f>ROUND(G116*H116,P4)</f>
        <v>0</v>
      </c>
      <c r="O116" s="27">
        <f>I116*0.21</f>
        <v>0</v>
      </c>
      <c r="P116">
        <v>3</v>
      </c>
    </row>
    <row r="117">
      <c r="A117" s="21" t="s">
        <v>82</v>
      </c>
      <c r="E117" s="23" t="s">
        <v>518</v>
      </c>
    </row>
    <row r="118">
      <c r="A118" s="21" t="s">
        <v>84</v>
      </c>
      <c r="E118" s="28" t="s">
        <v>519</v>
      </c>
    </row>
    <row r="119" ht="57">
      <c r="A119" s="21" t="s">
        <v>86</v>
      </c>
      <c r="E119" s="23" t="s">
        <v>225</v>
      </c>
    </row>
    <row r="120">
      <c r="A120" s="21" t="s">
        <v>77</v>
      </c>
      <c r="B120" s="21">
        <v>26</v>
      </c>
      <c r="C120" s="22" t="s">
        <v>219</v>
      </c>
      <c r="D120" t="s">
        <v>79</v>
      </c>
      <c r="E120" s="23" t="s">
        <v>220</v>
      </c>
      <c r="F120" s="24" t="s">
        <v>130</v>
      </c>
      <c r="G120" s="25">
        <v>144.32499999999999</v>
      </c>
      <c r="H120" s="26">
        <v>0</v>
      </c>
      <c r="I120" s="26">
        <f>ROUND(G120*H120,P4)</f>
        <v>0</v>
      </c>
      <c r="O120" s="27">
        <f>I120*0.21</f>
        <v>0</v>
      </c>
      <c r="P120">
        <v>3</v>
      </c>
    </row>
    <row r="121">
      <c r="A121" s="21" t="s">
        <v>82</v>
      </c>
      <c r="E121" s="23" t="s">
        <v>520</v>
      </c>
    </row>
    <row r="122">
      <c r="A122" s="21" t="s">
        <v>84</v>
      </c>
      <c r="E122" s="28" t="s">
        <v>521</v>
      </c>
    </row>
    <row r="123">
      <c r="A123" s="21" t="s">
        <v>84</v>
      </c>
      <c r="E123" s="28" t="s">
        <v>522</v>
      </c>
    </row>
    <row r="124">
      <c r="A124" s="21" t="s">
        <v>84</v>
      </c>
      <c r="E124" s="28" t="s">
        <v>523</v>
      </c>
    </row>
    <row r="125">
      <c r="A125" s="21" t="s">
        <v>84</v>
      </c>
      <c r="E125" s="28" t="s">
        <v>524</v>
      </c>
    </row>
    <row r="126">
      <c r="A126" s="21" t="s">
        <v>84</v>
      </c>
      <c r="E126" s="28" t="s">
        <v>525</v>
      </c>
    </row>
    <row r="127">
      <c r="A127" s="21" t="s">
        <v>84</v>
      </c>
      <c r="E127" s="28" t="s">
        <v>526</v>
      </c>
    </row>
    <row r="128">
      <c r="A128" s="21" t="s">
        <v>84</v>
      </c>
      <c r="E128" s="28" t="s">
        <v>527</v>
      </c>
    </row>
    <row r="129" ht="57">
      <c r="A129" s="21" t="s">
        <v>86</v>
      </c>
      <c r="E129" s="23" t="s">
        <v>225</v>
      </c>
    </row>
    <row r="130">
      <c r="A130" s="21" t="s">
        <v>77</v>
      </c>
      <c r="B130" s="21">
        <v>27</v>
      </c>
      <c r="C130" s="22" t="s">
        <v>219</v>
      </c>
      <c r="D130" s="21" t="s">
        <v>121</v>
      </c>
      <c r="E130" s="23" t="s">
        <v>220</v>
      </c>
      <c r="F130" s="24" t="s">
        <v>130</v>
      </c>
      <c r="G130" s="25">
        <v>2846</v>
      </c>
      <c r="H130" s="26">
        <v>0</v>
      </c>
      <c r="I130" s="26">
        <f>ROUND(G130*H130,P4)</f>
        <v>0</v>
      </c>
      <c r="O130" s="27">
        <f>I130*0.21</f>
        <v>0</v>
      </c>
      <c r="P130">
        <v>3</v>
      </c>
    </row>
    <row r="131">
      <c r="A131" s="21" t="s">
        <v>82</v>
      </c>
      <c r="E131" s="23" t="s">
        <v>528</v>
      </c>
    </row>
    <row r="132">
      <c r="A132" s="21" t="s">
        <v>84</v>
      </c>
      <c r="E132" s="28" t="s">
        <v>529</v>
      </c>
    </row>
    <row r="133" ht="57">
      <c r="A133" s="21" t="s">
        <v>86</v>
      </c>
      <c r="E133" s="23" t="s">
        <v>225</v>
      </c>
    </row>
    <row r="134">
      <c r="A134" s="21" t="s">
        <v>77</v>
      </c>
      <c r="B134" s="21">
        <v>28</v>
      </c>
      <c r="C134" s="22" t="s">
        <v>530</v>
      </c>
      <c r="D134" t="s">
        <v>79</v>
      </c>
      <c r="E134" s="23" t="s">
        <v>531</v>
      </c>
      <c r="F134" s="24" t="s">
        <v>149</v>
      </c>
      <c r="G134" s="25">
        <v>218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532</v>
      </c>
    </row>
    <row r="136">
      <c r="A136" s="21" t="s">
        <v>84</v>
      </c>
      <c r="E136" s="28" t="s">
        <v>533</v>
      </c>
    </row>
    <row r="137" ht="114">
      <c r="A137" s="21" t="s">
        <v>86</v>
      </c>
      <c r="E137" s="23" t="s">
        <v>230</v>
      </c>
    </row>
    <row r="138">
      <c r="A138" s="21" t="s">
        <v>77</v>
      </c>
      <c r="B138" s="21">
        <v>29</v>
      </c>
      <c r="C138" s="22" t="s">
        <v>226</v>
      </c>
      <c r="D138" t="s">
        <v>79</v>
      </c>
      <c r="E138" s="23" t="s">
        <v>227</v>
      </c>
      <c r="F138" s="24" t="s">
        <v>149</v>
      </c>
      <c r="G138" s="25">
        <v>1270</v>
      </c>
      <c r="H138" s="26">
        <v>0</v>
      </c>
      <c r="I138" s="26">
        <f>ROUND(G138*H138,P4)</f>
        <v>0</v>
      </c>
      <c r="O138" s="27">
        <f>I138*0.21</f>
        <v>0</v>
      </c>
      <c r="P138">
        <v>3</v>
      </c>
    </row>
    <row r="139">
      <c r="A139" s="21" t="s">
        <v>82</v>
      </c>
      <c r="E139" s="23" t="s">
        <v>228</v>
      </c>
    </row>
    <row r="140">
      <c r="A140" s="21" t="s">
        <v>84</v>
      </c>
      <c r="E140" s="28" t="s">
        <v>534</v>
      </c>
    </row>
    <row r="141" ht="114">
      <c r="A141" s="21" t="s">
        <v>86</v>
      </c>
      <c r="E141" s="23" t="s">
        <v>230</v>
      </c>
    </row>
    <row r="142">
      <c r="A142" s="21" t="s">
        <v>77</v>
      </c>
      <c r="B142" s="21">
        <v>30</v>
      </c>
      <c r="C142" s="22" t="s">
        <v>231</v>
      </c>
      <c r="D142" t="s">
        <v>79</v>
      </c>
      <c r="E142" s="23" t="s">
        <v>232</v>
      </c>
      <c r="F142" s="24" t="s">
        <v>149</v>
      </c>
      <c r="G142" s="25">
        <v>10388</v>
      </c>
      <c r="H142" s="26">
        <v>0</v>
      </c>
      <c r="I142" s="26">
        <f>ROUND(G142*H142,P4)</f>
        <v>0</v>
      </c>
      <c r="O142" s="27">
        <f>I142*0.21</f>
        <v>0</v>
      </c>
      <c r="P142">
        <v>3</v>
      </c>
    </row>
    <row r="143">
      <c r="A143" s="21" t="s">
        <v>82</v>
      </c>
      <c r="E143" s="23" t="s">
        <v>233</v>
      </c>
    </row>
    <row r="144">
      <c r="A144" s="21" t="s">
        <v>84</v>
      </c>
      <c r="E144" s="28" t="s">
        <v>535</v>
      </c>
    </row>
    <row r="145" ht="71.25">
      <c r="A145" s="21" t="s">
        <v>86</v>
      </c>
      <c r="E145" s="23" t="s">
        <v>237</v>
      </c>
    </row>
    <row r="146">
      <c r="A146" s="21" t="s">
        <v>77</v>
      </c>
      <c r="B146" s="21">
        <v>31</v>
      </c>
      <c r="C146" s="22" t="s">
        <v>244</v>
      </c>
      <c r="D146" t="s">
        <v>79</v>
      </c>
      <c r="E146" s="23" t="s">
        <v>245</v>
      </c>
      <c r="F146" s="24" t="s">
        <v>149</v>
      </c>
      <c r="G146" s="25">
        <v>25392</v>
      </c>
      <c r="H146" s="26">
        <v>0</v>
      </c>
      <c r="I146" s="26">
        <f>ROUND(G146*H146,P4)</f>
        <v>0</v>
      </c>
      <c r="O146" s="27">
        <f>I146*0.21</f>
        <v>0</v>
      </c>
      <c r="P146">
        <v>3</v>
      </c>
    </row>
    <row r="147" ht="28.5">
      <c r="A147" s="21" t="s">
        <v>82</v>
      </c>
      <c r="E147" s="23" t="s">
        <v>536</v>
      </c>
    </row>
    <row r="148">
      <c r="A148" s="21" t="s">
        <v>84</v>
      </c>
      <c r="E148" s="28" t="s">
        <v>537</v>
      </c>
    </row>
    <row r="149">
      <c r="A149" s="21" t="s">
        <v>84</v>
      </c>
      <c r="E149" s="28" t="s">
        <v>538</v>
      </c>
    </row>
    <row r="150">
      <c r="A150" s="21" t="s">
        <v>84</v>
      </c>
      <c r="E150" s="28" t="s">
        <v>539</v>
      </c>
    </row>
    <row r="151" ht="71.25">
      <c r="A151" s="21" t="s">
        <v>86</v>
      </c>
      <c r="E151" s="23" t="s">
        <v>237</v>
      </c>
    </row>
    <row r="152" ht="28.5">
      <c r="A152" s="21" t="s">
        <v>77</v>
      </c>
      <c r="B152" s="21">
        <v>32</v>
      </c>
      <c r="C152" s="22" t="s">
        <v>328</v>
      </c>
      <c r="D152" t="s">
        <v>79</v>
      </c>
      <c r="E152" s="23" t="s">
        <v>329</v>
      </c>
      <c r="F152" s="24" t="s">
        <v>149</v>
      </c>
      <c r="G152" s="25">
        <v>12635</v>
      </c>
      <c r="H152" s="26">
        <v>0</v>
      </c>
      <c r="I152" s="26">
        <f>ROUND(G152*H152,P4)</f>
        <v>0</v>
      </c>
      <c r="O152" s="27">
        <f>I152*0.21</f>
        <v>0</v>
      </c>
      <c r="P152">
        <v>3</v>
      </c>
    </row>
    <row r="153">
      <c r="A153" s="21" t="s">
        <v>82</v>
      </c>
      <c r="E153" s="23" t="s">
        <v>254</v>
      </c>
    </row>
    <row r="154">
      <c r="A154" s="21" t="s">
        <v>84</v>
      </c>
      <c r="E154" s="28" t="s">
        <v>540</v>
      </c>
    </row>
    <row r="155">
      <c r="A155" s="21" t="s">
        <v>84</v>
      </c>
      <c r="E155" s="28" t="s">
        <v>541</v>
      </c>
    </row>
    <row r="156">
      <c r="A156" s="21" t="s">
        <v>84</v>
      </c>
      <c r="E156" s="28" t="s">
        <v>542</v>
      </c>
    </row>
    <row r="157" ht="156.75">
      <c r="A157" s="21" t="s">
        <v>86</v>
      </c>
      <c r="E157" s="23" t="s">
        <v>260</v>
      </c>
    </row>
    <row r="158">
      <c r="A158" s="21" t="s">
        <v>77</v>
      </c>
      <c r="B158" s="21">
        <v>33</v>
      </c>
      <c r="C158" s="22" t="s">
        <v>333</v>
      </c>
      <c r="D158" t="s">
        <v>79</v>
      </c>
      <c r="E158" s="23" t="s">
        <v>334</v>
      </c>
      <c r="F158" s="24" t="s">
        <v>149</v>
      </c>
      <c r="G158" s="25">
        <v>12757</v>
      </c>
      <c r="H158" s="26">
        <v>0</v>
      </c>
      <c r="I158" s="26">
        <f>ROUND(G158*H158,P4)</f>
        <v>0</v>
      </c>
      <c r="O158" s="27">
        <f>I158*0.21</f>
        <v>0</v>
      </c>
      <c r="P158">
        <v>3</v>
      </c>
    </row>
    <row r="159">
      <c r="A159" s="21" t="s">
        <v>82</v>
      </c>
      <c r="E159" s="23" t="s">
        <v>263</v>
      </c>
    </row>
    <row r="160">
      <c r="A160" s="21" t="s">
        <v>84</v>
      </c>
      <c r="E160" s="28" t="s">
        <v>543</v>
      </c>
    </row>
    <row r="161">
      <c r="A161" s="21" t="s">
        <v>84</v>
      </c>
      <c r="E161" s="28" t="s">
        <v>544</v>
      </c>
    </row>
    <row r="162">
      <c r="A162" s="21" t="s">
        <v>84</v>
      </c>
      <c r="E162" s="28" t="s">
        <v>545</v>
      </c>
    </row>
    <row r="163" ht="156.75">
      <c r="A163" s="21" t="s">
        <v>86</v>
      </c>
      <c r="E163" s="23" t="s">
        <v>260</v>
      </c>
    </row>
    <row r="164">
      <c r="A164" s="21" t="s">
        <v>77</v>
      </c>
      <c r="B164" s="21">
        <v>34</v>
      </c>
      <c r="C164" s="22" t="s">
        <v>267</v>
      </c>
      <c r="D164" t="s">
        <v>79</v>
      </c>
      <c r="E164" s="23" t="s">
        <v>268</v>
      </c>
      <c r="F164" s="24" t="s">
        <v>149</v>
      </c>
      <c r="G164" s="25">
        <v>9900</v>
      </c>
      <c r="H164" s="26">
        <v>0</v>
      </c>
      <c r="I164" s="26">
        <f>ROUND(G164*H164,P4)</f>
        <v>0</v>
      </c>
      <c r="O164" s="27">
        <f>I164*0.21</f>
        <v>0</v>
      </c>
      <c r="P164">
        <v>3</v>
      </c>
    </row>
    <row r="165">
      <c r="A165" s="21" t="s">
        <v>82</v>
      </c>
      <c r="E165" s="23" t="s">
        <v>269</v>
      </c>
    </row>
    <row r="166">
      <c r="A166" s="21" t="s">
        <v>84</v>
      </c>
      <c r="E166" s="28" t="s">
        <v>546</v>
      </c>
    </row>
    <row r="167" ht="156.75">
      <c r="A167" s="21" t="s">
        <v>86</v>
      </c>
      <c r="E167" s="23" t="s">
        <v>260</v>
      </c>
    </row>
    <row r="168">
      <c r="A168" s="21" t="s">
        <v>77</v>
      </c>
      <c r="B168" s="21">
        <v>35</v>
      </c>
      <c r="C168" s="22" t="s">
        <v>547</v>
      </c>
      <c r="D168" t="s">
        <v>79</v>
      </c>
      <c r="E168" s="23" t="s">
        <v>548</v>
      </c>
      <c r="F168" s="24" t="s">
        <v>149</v>
      </c>
      <c r="G168" s="25">
        <v>94</v>
      </c>
      <c r="H168" s="26">
        <v>0</v>
      </c>
      <c r="I168" s="26">
        <f>ROUND(G168*H168,P4)</f>
        <v>0</v>
      </c>
      <c r="O168" s="27">
        <f>I168*0.21</f>
        <v>0</v>
      </c>
      <c r="P168">
        <v>3</v>
      </c>
    </row>
    <row r="169" ht="28.5">
      <c r="A169" s="21" t="s">
        <v>82</v>
      </c>
      <c r="E169" s="23" t="s">
        <v>549</v>
      </c>
    </row>
    <row r="170">
      <c r="A170" s="21" t="s">
        <v>84</v>
      </c>
      <c r="E170" s="28" t="s">
        <v>550</v>
      </c>
    </row>
    <row r="171" ht="185.25">
      <c r="A171" s="21" t="s">
        <v>86</v>
      </c>
      <c r="E171" s="23" t="s">
        <v>551</v>
      </c>
    </row>
    <row r="172">
      <c r="A172" s="21" t="s">
        <v>77</v>
      </c>
      <c r="B172" s="21">
        <v>36</v>
      </c>
      <c r="C172" s="22" t="s">
        <v>552</v>
      </c>
      <c r="D172" t="s">
        <v>79</v>
      </c>
      <c r="E172" s="23" t="s">
        <v>553</v>
      </c>
      <c r="F172" s="24" t="s">
        <v>149</v>
      </c>
      <c r="G172" s="25">
        <v>365</v>
      </c>
      <c r="H172" s="26">
        <v>0</v>
      </c>
      <c r="I172" s="26">
        <f>ROUND(G172*H172,P4)</f>
        <v>0</v>
      </c>
      <c r="O172" s="27">
        <f>I172*0.21</f>
        <v>0</v>
      </c>
      <c r="P172">
        <v>3</v>
      </c>
    </row>
    <row r="173" ht="28.5">
      <c r="A173" s="21" t="s">
        <v>82</v>
      </c>
      <c r="E173" s="23" t="s">
        <v>554</v>
      </c>
    </row>
    <row r="174">
      <c r="A174" s="21" t="s">
        <v>84</v>
      </c>
      <c r="E174" s="28" t="s">
        <v>555</v>
      </c>
    </row>
    <row r="175" ht="185.25">
      <c r="A175" s="21" t="s">
        <v>86</v>
      </c>
      <c r="E175" s="23" t="s">
        <v>551</v>
      </c>
    </row>
    <row r="176">
      <c r="A176" s="18" t="s">
        <v>74</v>
      </c>
      <c r="B176" s="18"/>
      <c r="C176" s="19" t="s">
        <v>556</v>
      </c>
      <c r="D176" s="18"/>
      <c r="E176" s="18" t="s">
        <v>557</v>
      </c>
      <c r="F176" s="18"/>
      <c r="G176" s="18"/>
      <c r="H176" s="18"/>
      <c r="I176" s="20">
        <f>SUMIFS(I177:I184,A177:A184,"P")</f>
        <v>0</v>
      </c>
    </row>
    <row r="177">
      <c r="A177" s="21" t="s">
        <v>77</v>
      </c>
      <c r="B177" s="21">
        <v>37</v>
      </c>
      <c r="C177" s="22" t="s">
        <v>558</v>
      </c>
      <c r="D177" t="s">
        <v>79</v>
      </c>
      <c r="E177" s="23" t="s">
        <v>559</v>
      </c>
      <c r="F177" s="24" t="s">
        <v>169</v>
      </c>
      <c r="G177" s="25">
        <v>64</v>
      </c>
      <c r="H177" s="26">
        <v>0</v>
      </c>
      <c r="I177" s="26">
        <f>ROUND(G177*H177,P4)</f>
        <v>0</v>
      </c>
      <c r="O177" s="27">
        <f>I177*0.21</f>
        <v>0</v>
      </c>
      <c r="P177">
        <v>3</v>
      </c>
    </row>
    <row r="178">
      <c r="A178" s="21" t="s">
        <v>82</v>
      </c>
      <c r="E178" s="23" t="s">
        <v>492</v>
      </c>
    </row>
    <row r="179">
      <c r="A179" s="21" t="s">
        <v>84</v>
      </c>
      <c r="E179" s="28" t="s">
        <v>560</v>
      </c>
    </row>
    <row r="180" ht="313.5">
      <c r="A180" s="21" t="s">
        <v>86</v>
      </c>
      <c r="E180" s="23" t="s">
        <v>561</v>
      </c>
    </row>
    <row r="181">
      <c r="A181" s="21" t="s">
        <v>77</v>
      </c>
      <c r="B181" s="21">
        <v>38</v>
      </c>
      <c r="C181" s="22" t="s">
        <v>562</v>
      </c>
      <c r="D181" t="s">
        <v>79</v>
      </c>
      <c r="E181" s="23" t="s">
        <v>563</v>
      </c>
      <c r="F181" s="24" t="s">
        <v>108</v>
      </c>
      <c r="G181" s="25">
        <v>19</v>
      </c>
      <c r="H181" s="26">
        <v>0</v>
      </c>
      <c r="I181" s="26">
        <f>ROUND(G181*H181,P4)</f>
        <v>0</v>
      </c>
      <c r="O181" s="27">
        <f>I181*0.21</f>
        <v>0</v>
      </c>
      <c r="P181">
        <v>3</v>
      </c>
    </row>
    <row r="182">
      <c r="A182" s="21" t="s">
        <v>82</v>
      </c>
      <c r="E182" s="29" t="s">
        <v>79</v>
      </c>
    </row>
    <row r="183">
      <c r="A183" s="21" t="s">
        <v>84</v>
      </c>
      <c r="E183" s="28" t="s">
        <v>564</v>
      </c>
    </row>
    <row r="184" ht="85.5">
      <c r="A184" s="21" t="s">
        <v>86</v>
      </c>
      <c r="E184" s="23" t="s">
        <v>565</v>
      </c>
    </row>
    <row r="185">
      <c r="A185" s="18" t="s">
        <v>74</v>
      </c>
      <c r="B185" s="18"/>
      <c r="C185" s="19" t="s">
        <v>284</v>
      </c>
      <c r="D185" s="18"/>
      <c r="E185" s="18" t="s">
        <v>285</v>
      </c>
      <c r="F185" s="18"/>
      <c r="G185" s="18"/>
      <c r="H185" s="18"/>
      <c r="I185" s="20">
        <f>SUMIFS(I186:I197,A186:A197,"P")</f>
        <v>0</v>
      </c>
    </row>
    <row r="186" ht="28.5">
      <c r="A186" s="21" t="s">
        <v>77</v>
      </c>
      <c r="B186" s="21">
        <v>39</v>
      </c>
      <c r="C186" s="22" t="s">
        <v>566</v>
      </c>
      <c r="D186" t="s">
        <v>79</v>
      </c>
      <c r="E186" s="23" t="s">
        <v>567</v>
      </c>
      <c r="F186" s="24" t="s">
        <v>169</v>
      </c>
      <c r="G186" s="25">
        <v>968</v>
      </c>
      <c r="H186" s="26">
        <v>0</v>
      </c>
      <c r="I186" s="26">
        <f>ROUND(G186*H186,P4)</f>
        <v>0</v>
      </c>
      <c r="O186" s="27">
        <f>I186*0.21</f>
        <v>0</v>
      </c>
      <c r="P186">
        <v>3</v>
      </c>
    </row>
    <row r="187">
      <c r="A187" s="21" t="s">
        <v>82</v>
      </c>
      <c r="E187" s="23" t="s">
        <v>568</v>
      </c>
    </row>
    <row r="188">
      <c r="A188" s="21" t="s">
        <v>84</v>
      </c>
      <c r="E188" s="28" t="s">
        <v>475</v>
      </c>
    </row>
    <row r="189" ht="57">
      <c r="A189" s="21" t="s">
        <v>86</v>
      </c>
      <c r="E189" s="23" t="s">
        <v>569</v>
      </c>
    </row>
    <row r="190">
      <c r="A190" s="21" t="s">
        <v>77</v>
      </c>
      <c r="B190" s="21">
        <v>40</v>
      </c>
      <c r="C190" s="22" t="s">
        <v>286</v>
      </c>
      <c r="D190" t="s">
        <v>79</v>
      </c>
      <c r="E190" s="23" t="s">
        <v>287</v>
      </c>
      <c r="F190" s="24" t="s">
        <v>169</v>
      </c>
      <c r="G190" s="25">
        <v>329.39999999999998</v>
      </c>
      <c r="H190" s="26">
        <v>0</v>
      </c>
      <c r="I190" s="26">
        <f>ROUND(G190*H190,P4)</f>
        <v>0</v>
      </c>
      <c r="O190" s="27">
        <f>I190*0.21</f>
        <v>0</v>
      </c>
      <c r="P190">
        <v>3</v>
      </c>
    </row>
    <row r="191" ht="28.5">
      <c r="A191" s="21" t="s">
        <v>82</v>
      </c>
      <c r="E191" s="23" t="s">
        <v>288</v>
      </c>
    </row>
    <row r="192">
      <c r="A192" s="21" t="s">
        <v>84</v>
      </c>
      <c r="E192" s="28" t="s">
        <v>480</v>
      </c>
    </row>
    <row r="193" ht="42.75">
      <c r="A193" s="21" t="s">
        <v>86</v>
      </c>
      <c r="E193" s="23" t="s">
        <v>289</v>
      </c>
    </row>
    <row r="194">
      <c r="A194" s="21" t="s">
        <v>77</v>
      </c>
      <c r="B194" s="21">
        <v>41</v>
      </c>
      <c r="C194" s="22" t="s">
        <v>570</v>
      </c>
      <c r="D194" t="s">
        <v>79</v>
      </c>
      <c r="E194" s="23" t="s">
        <v>571</v>
      </c>
      <c r="F194" s="24" t="s">
        <v>108</v>
      </c>
      <c r="G194" s="25">
        <v>18</v>
      </c>
      <c r="H194" s="26">
        <v>0</v>
      </c>
      <c r="I194" s="26">
        <f>ROUND(G194*H194,P4)</f>
        <v>0</v>
      </c>
      <c r="O194" s="27">
        <f>I194*0.21</f>
        <v>0</v>
      </c>
      <c r="P194">
        <v>3</v>
      </c>
    </row>
    <row r="195" ht="28.5">
      <c r="A195" s="21" t="s">
        <v>82</v>
      </c>
      <c r="E195" s="23" t="s">
        <v>474</v>
      </c>
    </row>
    <row r="196">
      <c r="A196" s="21" t="s">
        <v>84</v>
      </c>
      <c r="E196" s="28" t="s">
        <v>572</v>
      </c>
    </row>
    <row r="197" ht="142.5">
      <c r="A197" s="21" t="s">
        <v>86</v>
      </c>
      <c r="E197" s="23" t="s">
        <v>573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25</v>
      </c>
      <c r="I3" s="17">
        <f>SUMIFS(I8:I210,A8:A210,"SD")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25</v>
      </c>
      <c r="D4" s="15"/>
      <c r="E4" s="13" t="s">
        <v>26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SUMIFS(I9:I23,A9:A23,"P")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1644.192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574</v>
      </c>
    </row>
    <row r="12">
      <c r="A12" s="21" t="s">
        <v>84</v>
      </c>
      <c r="E12" s="28" t="s">
        <v>575</v>
      </c>
    </row>
    <row r="13">
      <c r="A13" s="21" t="s">
        <v>84</v>
      </c>
      <c r="E13" s="28" t="s">
        <v>576</v>
      </c>
    </row>
    <row r="14">
      <c r="A14" s="21" t="s">
        <v>84</v>
      </c>
      <c r="E14" s="28" t="s">
        <v>577</v>
      </c>
    </row>
    <row r="15" ht="28.5">
      <c r="A15" s="21" t="s">
        <v>86</v>
      </c>
      <c r="E15" s="23" t="s">
        <v>136</v>
      </c>
    </row>
    <row r="16">
      <c r="A16" s="21" t="s">
        <v>77</v>
      </c>
      <c r="B16" s="21">
        <v>2</v>
      </c>
      <c r="C16" s="22" t="s">
        <v>128</v>
      </c>
      <c r="D16" s="21" t="s">
        <v>140</v>
      </c>
      <c r="E16" s="23" t="s">
        <v>129</v>
      </c>
      <c r="F16" s="24" t="s">
        <v>130</v>
      </c>
      <c r="G16" s="25">
        <v>192.70699999999999</v>
      </c>
      <c r="H16" s="26">
        <v>0</v>
      </c>
      <c r="I16" s="26">
        <f>ROUND(G16*H16,P4)</f>
        <v>0</v>
      </c>
      <c r="O16" s="27">
        <f>I16*0.21</f>
        <v>0</v>
      </c>
      <c r="P16">
        <v>3</v>
      </c>
    </row>
    <row r="17">
      <c r="A17" s="21" t="s">
        <v>82</v>
      </c>
      <c r="E17" s="23" t="s">
        <v>578</v>
      </c>
    </row>
    <row r="18">
      <c r="A18" s="21" t="s">
        <v>84</v>
      </c>
      <c r="E18" s="28" t="s">
        <v>579</v>
      </c>
    </row>
    <row r="19" ht="28.5">
      <c r="A19" s="21" t="s">
        <v>86</v>
      </c>
      <c r="E19" s="23" t="s">
        <v>136</v>
      </c>
    </row>
    <row r="20">
      <c r="A20" s="21" t="s">
        <v>77</v>
      </c>
      <c r="B20" s="21">
        <v>3</v>
      </c>
      <c r="C20" s="22" t="s">
        <v>128</v>
      </c>
      <c r="D20" s="21" t="s">
        <v>464</v>
      </c>
      <c r="E20" s="23" t="s">
        <v>129</v>
      </c>
      <c r="F20" s="24" t="s">
        <v>130</v>
      </c>
      <c r="G20" s="25">
        <v>4.3799999999999999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3" t="s">
        <v>580</v>
      </c>
    </row>
    <row r="22">
      <c r="A22" s="21" t="s">
        <v>84</v>
      </c>
      <c r="E22" s="28" t="s">
        <v>581</v>
      </c>
    </row>
    <row r="23" ht="28.5">
      <c r="A23" s="21" t="s">
        <v>86</v>
      </c>
      <c r="E23" s="23" t="s">
        <v>136</v>
      </c>
    </row>
    <row r="24">
      <c r="A24" s="18" t="s">
        <v>74</v>
      </c>
      <c r="B24" s="18"/>
      <c r="C24" s="19" t="s">
        <v>121</v>
      </c>
      <c r="D24" s="18"/>
      <c r="E24" s="18" t="s">
        <v>122</v>
      </c>
      <c r="F24" s="18"/>
      <c r="G24" s="18"/>
      <c r="H24" s="18"/>
      <c r="I24" s="20">
        <f>SUMIFS(I25:I93,A25:A93,"P")</f>
        <v>0</v>
      </c>
    </row>
    <row r="25">
      <c r="A25" s="21" t="s">
        <v>77</v>
      </c>
      <c r="B25" s="21">
        <v>4</v>
      </c>
      <c r="C25" s="22" t="s">
        <v>147</v>
      </c>
      <c r="D25" t="s">
        <v>79</v>
      </c>
      <c r="E25" s="23" t="s">
        <v>148</v>
      </c>
      <c r="F25" s="24" t="s">
        <v>149</v>
      </c>
      <c r="G25" s="25">
        <v>3216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3" t="s">
        <v>150</v>
      </c>
    </row>
    <row r="27">
      <c r="A27" s="21" t="s">
        <v>84</v>
      </c>
      <c r="E27" s="28" t="s">
        <v>582</v>
      </c>
    </row>
    <row r="28">
      <c r="A28" s="21" t="s">
        <v>86</v>
      </c>
      <c r="E28" s="23" t="s">
        <v>152</v>
      </c>
    </row>
    <row r="29">
      <c r="A29" s="21" t="s">
        <v>77</v>
      </c>
      <c r="B29" s="21">
        <v>5</v>
      </c>
      <c r="C29" s="22" t="s">
        <v>158</v>
      </c>
      <c r="D29" s="21" t="s">
        <v>121</v>
      </c>
      <c r="E29" s="23" t="s">
        <v>159</v>
      </c>
      <c r="F29" s="24" t="s">
        <v>130</v>
      </c>
      <c r="G29" s="25">
        <v>481.767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 ht="57">
      <c r="A30" s="21" t="s">
        <v>82</v>
      </c>
      <c r="E30" s="23" t="s">
        <v>583</v>
      </c>
    </row>
    <row r="31">
      <c r="A31" s="21" t="s">
        <v>84</v>
      </c>
      <c r="E31" s="28" t="s">
        <v>584</v>
      </c>
    </row>
    <row r="32">
      <c r="A32" s="21" t="s">
        <v>84</v>
      </c>
      <c r="E32" s="28" t="s">
        <v>585</v>
      </c>
    </row>
    <row r="33" ht="85.5">
      <c r="A33" s="21" t="s">
        <v>86</v>
      </c>
      <c r="E33" s="23" t="s">
        <v>157</v>
      </c>
    </row>
    <row r="34">
      <c r="A34" s="21" t="s">
        <v>77</v>
      </c>
      <c r="B34" s="21">
        <v>6</v>
      </c>
      <c r="C34" s="22" t="s">
        <v>158</v>
      </c>
      <c r="D34" s="21" t="s">
        <v>137</v>
      </c>
      <c r="E34" s="23" t="s">
        <v>159</v>
      </c>
      <c r="F34" s="24" t="s">
        <v>130</v>
      </c>
      <c r="G34" s="25">
        <v>192.70699999999999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>
      <c r="A35" s="21" t="s">
        <v>82</v>
      </c>
      <c r="E35" s="23" t="s">
        <v>586</v>
      </c>
    </row>
    <row r="36">
      <c r="A36" s="21" t="s">
        <v>84</v>
      </c>
      <c r="E36" s="28" t="s">
        <v>587</v>
      </c>
    </row>
    <row r="37" ht="85.5">
      <c r="A37" s="21" t="s">
        <v>86</v>
      </c>
      <c r="E37" s="23" t="s">
        <v>157</v>
      </c>
    </row>
    <row r="38">
      <c r="A38" s="21" t="s">
        <v>77</v>
      </c>
      <c r="B38" s="21">
        <v>7</v>
      </c>
      <c r="C38" s="22" t="s">
        <v>173</v>
      </c>
      <c r="D38" s="21" t="s">
        <v>121</v>
      </c>
      <c r="E38" s="23" t="s">
        <v>174</v>
      </c>
      <c r="F38" s="24" t="s">
        <v>130</v>
      </c>
      <c r="G38" s="25">
        <v>1458.8199999999999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42.75">
      <c r="A39" s="21" t="s">
        <v>82</v>
      </c>
      <c r="E39" s="23" t="s">
        <v>588</v>
      </c>
    </row>
    <row r="40">
      <c r="A40" s="21" t="s">
        <v>84</v>
      </c>
      <c r="E40" s="28" t="s">
        <v>589</v>
      </c>
    </row>
    <row r="41" ht="409.5">
      <c r="A41" s="21" t="s">
        <v>86</v>
      </c>
      <c r="E41" s="23" t="s">
        <v>177</v>
      </c>
    </row>
    <row r="42">
      <c r="A42" s="21" t="s">
        <v>77</v>
      </c>
      <c r="B42" s="21">
        <v>8</v>
      </c>
      <c r="C42" s="22" t="s">
        <v>173</v>
      </c>
      <c r="D42" s="21" t="s">
        <v>178</v>
      </c>
      <c r="E42" s="23" t="s">
        <v>174</v>
      </c>
      <c r="F42" s="24" t="s">
        <v>130</v>
      </c>
      <c r="G42" s="25">
        <v>137.24600000000001</v>
      </c>
      <c r="H42" s="26">
        <v>0</v>
      </c>
      <c r="I42" s="26">
        <f>ROUND(G42*H42,P4)</f>
        <v>0</v>
      </c>
      <c r="O42" s="27">
        <f>I42*0.21</f>
        <v>0</v>
      </c>
      <c r="P42">
        <v>3</v>
      </c>
    </row>
    <row r="43" ht="28.5">
      <c r="A43" s="21" t="s">
        <v>82</v>
      </c>
      <c r="E43" s="23" t="s">
        <v>179</v>
      </c>
    </row>
    <row r="44" ht="28.5">
      <c r="A44" s="21" t="s">
        <v>84</v>
      </c>
      <c r="E44" s="28" t="s">
        <v>590</v>
      </c>
    </row>
    <row r="45" ht="409.5">
      <c r="A45" s="21" t="s">
        <v>86</v>
      </c>
      <c r="E45" s="23" t="s">
        <v>177</v>
      </c>
    </row>
    <row r="46">
      <c r="A46" s="21" t="s">
        <v>77</v>
      </c>
      <c r="B46" s="21">
        <v>9</v>
      </c>
      <c r="C46" s="22" t="s">
        <v>181</v>
      </c>
      <c r="D46" t="s">
        <v>79</v>
      </c>
      <c r="E46" s="23" t="s">
        <v>182</v>
      </c>
      <c r="F46" s="24" t="s">
        <v>130</v>
      </c>
      <c r="G46" s="25">
        <v>886.00999999999999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>
      <c r="A47" s="21" t="s">
        <v>82</v>
      </c>
      <c r="E47" s="23" t="s">
        <v>183</v>
      </c>
    </row>
    <row r="48">
      <c r="A48" s="21" t="s">
        <v>84</v>
      </c>
      <c r="E48" s="28" t="s">
        <v>591</v>
      </c>
    </row>
    <row r="49">
      <c r="A49" s="21" t="s">
        <v>84</v>
      </c>
      <c r="E49" s="28" t="s">
        <v>592</v>
      </c>
    </row>
    <row r="50">
      <c r="A50" s="21" t="s">
        <v>84</v>
      </c>
      <c r="E50" s="28" t="s">
        <v>593</v>
      </c>
    </row>
    <row r="51">
      <c r="A51" s="21" t="s">
        <v>84</v>
      </c>
      <c r="E51" s="28" t="s">
        <v>594</v>
      </c>
    </row>
    <row r="52" ht="370.5">
      <c r="A52" s="21" t="s">
        <v>86</v>
      </c>
      <c r="E52" s="23" t="s">
        <v>187</v>
      </c>
    </row>
    <row r="53">
      <c r="A53" s="21" t="s">
        <v>77</v>
      </c>
      <c r="B53" s="21">
        <v>10</v>
      </c>
      <c r="C53" s="22" t="s">
        <v>485</v>
      </c>
      <c r="D53" t="s">
        <v>79</v>
      </c>
      <c r="E53" s="23" t="s">
        <v>486</v>
      </c>
      <c r="F53" s="24" t="s">
        <v>130</v>
      </c>
      <c r="G53" s="25">
        <v>48.125999999999998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>
      <c r="A54" s="21" t="s">
        <v>82</v>
      </c>
      <c r="E54" s="23" t="s">
        <v>595</v>
      </c>
    </row>
    <row r="55">
      <c r="A55" s="21" t="s">
        <v>84</v>
      </c>
      <c r="E55" s="28" t="s">
        <v>596</v>
      </c>
    </row>
    <row r="56">
      <c r="A56" s="21" t="s">
        <v>84</v>
      </c>
      <c r="E56" s="28" t="s">
        <v>597</v>
      </c>
    </row>
    <row r="57">
      <c r="A57" s="21" t="s">
        <v>84</v>
      </c>
      <c r="E57" s="28" t="s">
        <v>598</v>
      </c>
    </row>
    <row r="58" ht="384.75">
      <c r="A58" s="21" t="s">
        <v>86</v>
      </c>
      <c r="E58" s="23" t="s">
        <v>489</v>
      </c>
    </row>
    <row r="59">
      <c r="A59" s="21" t="s">
        <v>77</v>
      </c>
      <c r="B59" s="21">
        <v>11</v>
      </c>
      <c r="C59" s="22" t="s">
        <v>193</v>
      </c>
      <c r="D59" t="s">
        <v>79</v>
      </c>
      <c r="E59" s="23" t="s">
        <v>194</v>
      </c>
      <c r="F59" s="24" t="s">
        <v>130</v>
      </c>
      <c r="G59" s="25">
        <v>193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 ht="28.5">
      <c r="A60" s="21" t="s">
        <v>82</v>
      </c>
      <c r="E60" s="23" t="s">
        <v>599</v>
      </c>
    </row>
    <row r="61">
      <c r="A61" s="21" t="s">
        <v>84</v>
      </c>
      <c r="E61" s="28" t="s">
        <v>600</v>
      </c>
    </row>
    <row r="62" ht="327.75">
      <c r="A62" s="21" t="s">
        <v>86</v>
      </c>
      <c r="E62" s="23" t="s">
        <v>197</v>
      </c>
    </row>
    <row r="63">
      <c r="A63" s="21" t="s">
        <v>77</v>
      </c>
      <c r="B63" s="21">
        <v>12</v>
      </c>
      <c r="C63" s="22" t="s">
        <v>198</v>
      </c>
      <c r="D63" t="s">
        <v>79</v>
      </c>
      <c r="E63" s="23" t="s">
        <v>199</v>
      </c>
      <c r="F63" s="24" t="s">
        <v>130</v>
      </c>
      <c r="G63" s="25">
        <v>1644.192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574</v>
      </c>
    </row>
    <row r="66">
      <c r="A66" s="21" t="s">
        <v>84</v>
      </c>
      <c r="E66" s="28" t="s">
        <v>575</v>
      </c>
    </row>
    <row r="67">
      <c r="A67" s="21" t="s">
        <v>84</v>
      </c>
      <c r="E67" s="28" t="s">
        <v>601</v>
      </c>
    </row>
    <row r="68">
      <c r="A68" s="21" t="s">
        <v>84</v>
      </c>
      <c r="E68" s="28" t="s">
        <v>602</v>
      </c>
    </row>
    <row r="69" ht="228">
      <c r="A69" s="21" t="s">
        <v>86</v>
      </c>
      <c r="E69" s="23" t="s">
        <v>203</v>
      </c>
    </row>
    <row r="70">
      <c r="A70" s="21" t="s">
        <v>77</v>
      </c>
      <c r="B70" s="21">
        <v>13</v>
      </c>
      <c r="C70" s="22" t="s">
        <v>432</v>
      </c>
      <c r="D70" t="s">
        <v>79</v>
      </c>
      <c r="E70" s="23" t="s">
        <v>433</v>
      </c>
      <c r="F70" s="24" t="s">
        <v>130</v>
      </c>
      <c r="G70" s="25">
        <v>210.61000000000001</v>
      </c>
      <c r="H70" s="26">
        <v>0</v>
      </c>
      <c r="I70" s="26">
        <f>ROUND(G70*H70,P4)</f>
        <v>0</v>
      </c>
      <c r="O70" s="27">
        <f>I70*0.21</f>
        <v>0</v>
      </c>
      <c r="P70">
        <v>3</v>
      </c>
    </row>
    <row r="71">
      <c r="A71" s="21" t="s">
        <v>82</v>
      </c>
      <c r="E71" s="23" t="s">
        <v>603</v>
      </c>
    </row>
    <row r="72">
      <c r="A72" s="21" t="s">
        <v>84</v>
      </c>
      <c r="E72" s="28" t="s">
        <v>604</v>
      </c>
    </row>
    <row r="73" ht="299.25">
      <c r="A73" s="21" t="s">
        <v>86</v>
      </c>
      <c r="E73" s="23" t="s">
        <v>435</v>
      </c>
    </row>
    <row r="74">
      <c r="A74" s="21" t="s">
        <v>77</v>
      </c>
      <c r="B74" s="21">
        <v>14</v>
      </c>
      <c r="C74" s="22" t="s">
        <v>495</v>
      </c>
      <c r="D74" t="s">
        <v>79</v>
      </c>
      <c r="E74" s="23" t="s">
        <v>496</v>
      </c>
      <c r="F74" s="24" t="s">
        <v>130</v>
      </c>
      <c r="G74" s="25">
        <v>7.5</v>
      </c>
      <c r="H74" s="26">
        <v>0</v>
      </c>
      <c r="I74" s="26">
        <f>ROUND(G74*H74,P4)</f>
        <v>0</v>
      </c>
      <c r="O74" s="27">
        <f>I74*0.21</f>
        <v>0</v>
      </c>
      <c r="P74">
        <v>3</v>
      </c>
    </row>
    <row r="75">
      <c r="A75" s="21" t="s">
        <v>82</v>
      </c>
      <c r="E75" s="23" t="s">
        <v>605</v>
      </c>
    </row>
    <row r="76">
      <c r="A76" s="21" t="s">
        <v>84</v>
      </c>
      <c r="E76" s="28" t="s">
        <v>606</v>
      </c>
    </row>
    <row r="77" ht="370.5">
      <c r="A77" s="21" t="s">
        <v>86</v>
      </c>
      <c r="E77" s="23" t="s">
        <v>499</v>
      </c>
    </row>
    <row r="78">
      <c r="A78" s="21" t="s">
        <v>77</v>
      </c>
      <c r="B78" s="21">
        <v>15</v>
      </c>
      <c r="C78" s="22" t="s">
        <v>381</v>
      </c>
      <c r="D78" t="s">
        <v>79</v>
      </c>
      <c r="E78" s="23" t="s">
        <v>382</v>
      </c>
      <c r="F78" s="24" t="s">
        <v>130</v>
      </c>
      <c r="G78" s="25">
        <v>482.39999999999998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 ht="28.5">
      <c r="A79" s="21" t="s">
        <v>82</v>
      </c>
      <c r="E79" s="23" t="s">
        <v>607</v>
      </c>
    </row>
    <row r="80">
      <c r="A80" s="21" t="s">
        <v>84</v>
      </c>
      <c r="E80" s="28" t="s">
        <v>608</v>
      </c>
    </row>
    <row r="81" ht="42.75">
      <c r="A81" s="21" t="s">
        <v>86</v>
      </c>
      <c r="E81" s="23" t="s">
        <v>385</v>
      </c>
    </row>
    <row r="82">
      <c r="A82" s="21" t="s">
        <v>77</v>
      </c>
      <c r="B82" s="21">
        <v>16</v>
      </c>
      <c r="C82" s="22" t="s">
        <v>208</v>
      </c>
      <c r="D82" t="s">
        <v>79</v>
      </c>
      <c r="E82" s="23" t="s">
        <v>209</v>
      </c>
      <c r="F82" s="24" t="s">
        <v>149</v>
      </c>
      <c r="G82" s="25">
        <v>2520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82</v>
      </c>
      <c r="E83" s="29" t="s">
        <v>79</v>
      </c>
    </row>
    <row r="84">
      <c r="A84" s="21" t="s">
        <v>84</v>
      </c>
      <c r="E84" s="28" t="s">
        <v>609</v>
      </c>
    </row>
    <row r="85" ht="28.5">
      <c r="A85" s="21" t="s">
        <v>86</v>
      </c>
      <c r="E85" s="23" t="s">
        <v>211</v>
      </c>
    </row>
    <row r="86">
      <c r="A86" s="21" t="s">
        <v>77</v>
      </c>
      <c r="B86" s="21">
        <v>17</v>
      </c>
      <c r="C86" s="22" t="s">
        <v>212</v>
      </c>
      <c r="D86" t="s">
        <v>79</v>
      </c>
      <c r="E86" s="23" t="s">
        <v>213</v>
      </c>
      <c r="F86" s="24" t="s">
        <v>149</v>
      </c>
      <c r="G86" s="25">
        <v>2520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82</v>
      </c>
      <c r="E87" s="29" t="s">
        <v>79</v>
      </c>
    </row>
    <row r="88">
      <c r="A88" s="21" t="s">
        <v>84</v>
      </c>
      <c r="E88" s="28" t="s">
        <v>609</v>
      </c>
    </row>
    <row r="89" ht="42.75">
      <c r="A89" s="21" t="s">
        <v>86</v>
      </c>
      <c r="E89" s="23" t="s">
        <v>214</v>
      </c>
    </row>
    <row r="90">
      <c r="A90" s="21" t="s">
        <v>77</v>
      </c>
      <c r="B90" s="21">
        <v>18</v>
      </c>
      <c r="C90" s="22" t="s">
        <v>215</v>
      </c>
      <c r="D90" t="s">
        <v>79</v>
      </c>
      <c r="E90" s="23" t="s">
        <v>216</v>
      </c>
      <c r="F90" s="24" t="s">
        <v>149</v>
      </c>
      <c r="G90" s="25">
        <v>2520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>
      <c r="A91" s="21" t="s">
        <v>82</v>
      </c>
      <c r="E91" s="29" t="s">
        <v>79</v>
      </c>
    </row>
    <row r="92">
      <c r="A92" s="21" t="s">
        <v>84</v>
      </c>
      <c r="E92" s="28" t="s">
        <v>609</v>
      </c>
    </row>
    <row r="93" ht="42.75">
      <c r="A93" s="21" t="s">
        <v>86</v>
      </c>
      <c r="E93" s="23" t="s">
        <v>217</v>
      </c>
    </row>
    <row r="94">
      <c r="A94" s="18" t="s">
        <v>74</v>
      </c>
      <c r="B94" s="18"/>
      <c r="C94" s="19" t="s">
        <v>464</v>
      </c>
      <c r="D94" s="18"/>
      <c r="E94" s="18" t="s">
        <v>510</v>
      </c>
      <c r="F94" s="18"/>
      <c r="G94" s="18"/>
      <c r="H94" s="18"/>
      <c r="I94" s="20">
        <f>SUMIFS(I95:I119,A95:A119,"P")</f>
        <v>0</v>
      </c>
    </row>
    <row r="95">
      <c r="A95" s="21" t="s">
        <v>77</v>
      </c>
      <c r="B95" s="21">
        <v>19</v>
      </c>
      <c r="C95" s="22" t="s">
        <v>610</v>
      </c>
      <c r="D95" t="s">
        <v>79</v>
      </c>
      <c r="E95" s="23" t="s">
        <v>611</v>
      </c>
      <c r="F95" s="24" t="s">
        <v>130</v>
      </c>
      <c r="G95" s="25">
        <v>4.3730000000000002</v>
      </c>
      <c r="H95" s="26">
        <v>0</v>
      </c>
      <c r="I95" s="26">
        <f>ROUND(G95*H95,P4)</f>
        <v>0</v>
      </c>
      <c r="O95" s="27">
        <f>I95*0.21</f>
        <v>0</v>
      </c>
      <c r="P95">
        <v>3</v>
      </c>
    </row>
    <row r="96">
      <c r="A96" s="21" t="s">
        <v>82</v>
      </c>
      <c r="E96" s="23" t="s">
        <v>612</v>
      </c>
    </row>
    <row r="97">
      <c r="A97" s="21" t="s">
        <v>84</v>
      </c>
      <c r="E97" s="28" t="s">
        <v>613</v>
      </c>
    </row>
    <row r="98">
      <c r="A98" s="21" t="s">
        <v>84</v>
      </c>
      <c r="E98" s="28" t="s">
        <v>614</v>
      </c>
    </row>
    <row r="99">
      <c r="A99" s="21" t="s">
        <v>84</v>
      </c>
      <c r="E99" s="28" t="s">
        <v>615</v>
      </c>
    </row>
    <row r="100">
      <c r="A100" s="21" t="s">
        <v>84</v>
      </c>
      <c r="E100" s="28" t="s">
        <v>616</v>
      </c>
    </row>
    <row r="101">
      <c r="A101" s="21" t="s">
        <v>84</v>
      </c>
      <c r="E101" s="28" t="s">
        <v>617</v>
      </c>
    </row>
    <row r="102">
      <c r="A102" s="21" t="s">
        <v>84</v>
      </c>
      <c r="E102" s="28" t="s">
        <v>618</v>
      </c>
    </row>
    <row r="103" ht="409.5">
      <c r="A103" s="21" t="s">
        <v>86</v>
      </c>
      <c r="E103" s="23" t="s">
        <v>619</v>
      </c>
    </row>
    <row r="104">
      <c r="A104" s="21" t="s">
        <v>77</v>
      </c>
      <c r="B104" s="21">
        <v>20</v>
      </c>
      <c r="C104" s="22" t="s">
        <v>620</v>
      </c>
      <c r="D104" t="s">
        <v>79</v>
      </c>
      <c r="E104" s="23" t="s">
        <v>621</v>
      </c>
      <c r="F104" s="24" t="s">
        <v>130</v>
      </c>
      <c r="G104" s="25">
        <v>3.968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>
      <c r="A105" s="21" t="s">
        <v>82</v>
      </c>
      <c r="E105" s="23" t="s">
        <v>622</v>
      </c>
    </row>
    <row r="106">
      <c r="A106" s="21" t="s">
        <v>84</v>
      </c>
      <c r="E106" s="28" t="s">
        <v>623</v>
      </c>
    </row>
    <row r="107">
      <c r="A107" s="21" t="s">
        <v>84</v>
      </c>
      <c r="E107" s="28" t="s">
        <v>624</v>
      </c>
    </row>
    <row r="108">
      <c r="A108" s="21" t="s">
        <v>84</v>
      </c>
      <c r="E108" s="28" t="s">
        <v>625</v>
      </c>
    </row>
    <row r="109" ht="57">
      <c r="A109" s="21" t="s">
        <v>86</v>
      </c>
      <c r="E109" s="23" t="s">
        <v>515</v>
      </c>
    </row>
    <row r="110">
      <c r="A110" s="21" t="s">
        <v>77</v>
      </c>
      <c r="B110" s="21">
        <v>21</v>
      </c>
      <c r="C110" s="22" t="s">
        <v>626</v>
      </c>
      <c r="D110" t="s">
        <v>79</v>
      </c>
      <c r="E110" s="23" t="s">
        <v>627</v>
      </c>
      <c r="F110" s="24" t="s">
        <v>130</v>
      </c>
      <c r="G110" s="25">
        <v>0.76800000000000002</v>
      </c>
      <c r="H110" s="26">
        <v>0</v>
      </c>
      <c r="I110" s="26">
        <f>ROUND(G110*H110,P4)</f>
        <v>0</v>
      </c>
      <c r="O110" s="27">
        <f>I110*0.21</f>
        <v>0</v>
      </c>
      <c r="P110">
        <v>3</v>
      </c>
    </row>
    <row r="111">
      <c r="A111" s="21" t="s">
        <v>82</v>
      </c>
      <c r="E111" s="23" t="s">
        <v>628</v>
      </c>
    </row>
    <row r="112">
      <c r="A112" s="21" t="s">
        <v>84</v>
      </c>
      <c r="E112" s="28" t="s">
        <v>629</v>
      </c>
    </row>
    <row r="113" ht="313.5">
      <c r="A113" s="21" t="s">
        <v>86</v>
      </c>
      <c r="E113" s="23" t="s">
        <v>630</v>
      </c>
    </row>
    <row r="114">
      <c r="A114" s="21" t="s">
        <v>77</v>
      </c>
      <c r="B114" s="21">
        <v>22</v>
      </c>
      <c r="C114" s="22" t="s">
        <v>631</v>
      </c>
      <c r="D114" t="s">
        <v>79</v>
      </c>
      <c r="E114" s="23" t="s">
        <v>632</v>
      </c>
      <c r="F114" s="24" t="s">
        <v>130</v>
      </c>
      <c r="G114" s="25">
        <v>3.8999999999999999</v>
      </c>
      <c r="H114" s="26">
        <v>0</v>
      </c>
      <c r="I114" s="26">
        <f>ROUND(G114*H114,P4)</f>
        <v>0</v>
      </c>
      <c r="O114" s="27">
        <f>I114*0.21</f>
        <v>0</v>
      </c>
      <c r="P114">
        <v>3</v>
      </c>
    </row>
    <row r="115" ht="28.5">
      <c r="A115" s="21" t="s">
        <v>82</v>
      </c>
      <c r="E115" s="23" t="s">
        <v>633</v>
      </c>
    </row>
    <row r="116">
      <c r="A116" s="21" t="s">
        <v>84</v>
      </c>
      <c r="E116" s="28" t="s">
        <v>634</v>
      </c>
    </row>
    <row r="117">
      <c r="A117" s="21" t="s">
        <v>84</v>
      </c>
      <c r="E117" s="28" t="s">
        <v>635</v>
      </c>
    </row>
    <row r="118">
      <c r="A118" s="21" t="s">
        <v>84</v>
      </c>
      <c r="E118" s="28" t="s">
        <v>636</v>
      </c>
    </row>
    <row r="119" ht="142.5">
      <c r="A119" s="21" t="s">
        <v>86</v>
      </c>
      <c r="E119" s="23" t="s">
        <v>637</v>
      </c>
    </row>
    <row r="120">
      <c r="A120" s="18" t="s">
        <v>74</v>
      </c>
      <c r="B120" s="18"/>
      <c r="C120" s="19" t="s">
        <v>178</v>
      </c>
      <c r="D120" s="18"/>
      <c r="E120" s="18" t="s">
        <v>218</v>
      </c>
      <c r="F120" s="18"/>
      <c r="G120" s="18"/>
      <c r="H120" s="18"/>
      <c r="I120" s="20">
        <f>SUMIFS(I121:I180,A121:A180,"P")</f>
        <v>0</v>
      </c>
    </row>
    <row r="121" ht="28.5">
      <c r="A121" s="21" t="s">
        <v>77</v>
      </c>
      <c r="B121" s="21">
        <v>23</v>
      </c>
      <c r="C121" s="22" t="s">
        <v>638</v>
      </c>
      <c r="D121" t="s">
        <v>79</v>
      </c>
      <c r="E121" s="23" t="s">
        <v>639</v>
      </c>
      <c r="F121" s="24" t="s">
        <v>149</v>
      </c>
      <c r="G121" s="25">
        <v>640.77999999999997</v>
      </c>
      <c r="H121" s="26">
        <v>0</v>
      </c>
      <c r="I121" s="26">
        <f>ROUND(G121*H121,P4)</f>
        <v>0</v>
      </c>
      <c r="O121" s="27">
        <f>I121*0.21</f>
        <v>0</v>
      </c>
      <c r="P121">
        <v>3</v>
      </c>
    </row>
    <row r="122">
      <c r="A122" s="21" t="s">
        <v>82</v>
      </c>
      <c r="E122" s="29" t="s">
        <v>79</v>
      </c>
    </row>
    <row r="123">
      <c r="A123" s="21" t="s">
        <v>84</v>
      </c>
      <c r="E123" s="28" t="s">
        <v>640</v>
      </c>
    </row>
    <row r="124" ht="57">
      <c r="A124" s="21" t="s">
        <v>86</v>
      </c>
      <c r="E124" s="23" t="s">
        <v>225</v>
      </c>
    </row>
    <row r="125">
      <c r="A125" s="21" t="s">
        <v>77</v>
      </c>
      <c r="B125" s="21">
        <v>24</v>
      </c>
      <c r="C125" s="22" t="s">
        <v>219</v>
      </c>
      <c r="D125" t="s">
        <v>79</v>
      </c>
      <c r="E125" s="23" t="s">
        <v>220</v>
      </c>
      <c r="F125" s="24" t="s">
        <v>130</v>
      </c>
      <c r="G125" s="25">
        <v>128.15600000000001</v>
      </c>
      <c r="H125" s="26">
        <v>0</v>
      </c>
      <c r="I125" s="26">
        <f>ROUND(G125*H125,P4)</f>
        <v>0</v>
      </c>
      <c r="O125" s="27">
        <f>I125*0.21</f>
        <v>0</v>
      </c>
      <c r="P125">
        <v>3</v>
      </c>
    </row>
    <row r="126">
      <c r="A126" s="21" t="s">
        <v>82</v>
      </c>
      <c r="E126" s="23" t="s">
        <v>641</v>
      </c>
    </row>
    <row r="127">
      <c r="A127" s="21" t="s">
        <v>84</v>
      </c>
      <c r="E127" s="28" t="s">
        <v>642</v>
      </c>
    </row>
    <row r="128" ht="57">
      <c r="A128" s="21" t="s">
        <v>86</v>
      </c>
      <c r="E128" s="23" t="s">
        <v>225</v>
      </c>
    </row>
    <row r="129">
      <c r="A129" s="21" t="s">
        <v>77</v>
      </c>
      <c r="B129" s="21">
        <v>25</v>
      </c>
      <c r="C129" s="22" t="s">
        <v>643</v>
      </c>
      <c r="D129" t="s">
        <v>79</v>
      </c>
      <c r="E129" s="23" t="s">
        <v>644</v>
      </c>
      <c r="F129" s="24" t="s">
        <v>149</v>
      </c>
      <c r="G129" s="25">
        <v>9635.3299999999999</v>
      </c>
      <c r="H129" s="26">
        <v>0</v>
      </c>
      <c r="I129" s="26">
        <f>ROUND(G129*H129,P4)</f>
        <v>0</v>
      </c>
      <c r="O129" s="27">
        <f>I129*0.21</f>
        <v>0</v>
      </c>
      <c r="P129">
        <v>3</v>
      </c>
    </row>
    <row r="130">
      <c r="A130" s="21" t="s">
        <v>82</v>
      </c>
      <c r="E130" s="23" t="s">
        <v>645</v>
      </c>
    </row>
    <row r="131">
      <c r="A131" s="21" t="s">
        <v>84</v>
      </c>
      <c r="E131" s="28" t="s">
        <v>646</v>
      </c>
    </row>
    <row r="132" ht="85.5">
      <c r="A132" s="21" t="s">
        <v>86</v>
      </c>
      <c r="E132" s="23" t="s">
        <v>647</v>
      </c>
    </row>
    <row r="133">
      <c r="A133" s="21" t="s">
        <v>77</v>
      </c>
      <c r="B133" s="21">
        <v>26</v>
      </c>
      <c r="C133" s="22" t="s">
        <v>226</v>
      </c>
      <c r="D133" t="s">
        <v>79</v>
      </c>
      <c r="E133" s="23" t="s">
        <v>227</v>
      </c>
      <c r="F133" s="24" t="s">
        <v>149</v>
      </c>
      <c r="G133" s="25">
        <v>1372.46</v>
      </c>
      <c r="H133" s="26">
        <v>0</v>
      </c>
      <c r="I133" s="26">
        <f>ROUND(G133*H133,P4)</f>
        <v>0</v>
      </c>
      <c r="O133" s="27">
        <f>I133*0.21</f>
        <v>0</v>
      </c>
      <c r="P133">
        <v>3</v>
      </c>
    </row>
    <row r="134">
      <c r="A134" s="21" t="s">
        <v>82</v>
      </c>
      <c r="E134" s="23" t="s">
        <v>228</v>
      </c>
    </row>
    <row r="135">
      <c r="A135" s="21" t="s">
        <v>84</v>
      </c>
      <c r="E135" s="28" t="s">
        <v>648</v>
      </c>
    </row>
    <row r="136" ht="114">
      <c r="A136" s="21" t="s">
        <v>86</v>
      </c>
      <c r="E136" s="23" t="s">
        <v>230</v>
      </c>
    </row>
    <row r="137">
      <c r="A137" s="21" t="s">
        <v>77</v>
      </c>
      <c r="B137" s="21">
        <v>27</v>
      </c>
      <c r="C137" s="22" t="s">
        <v>649</v>
      </c>
      <c r="D137" t="s">
        <v>79</v>
      </c>
      <c r="E137" s="23" t="s">
        <v>650</v>
      </c>
      <c r="F137" s="24" t="s">
        <v>149</v>
      </c>
      <c r="G137" s="25">
        <v>640.77999999999997</v>
      </c>
      <c r="H137" s="26">
        <v>0</v>
      </c>
      <c r="I137" s="26">
        <f>ROUND(G137*H137,P4)</f>
        <v>0</v>
      </c>
      <c r="O137" s="27">
        <f>I137*0.21</f>
        <v>0</v>
      </c>
      <c r="P137">
        <v>3</v>
      </c>
    </row>
    <row r="138">
      <c r="A138" s="21" t="s">
        <v>82</v>
      </c>
      <c r="E138" s="23" t="s">
        <v>651</v>
      </c>
    </row>
    <row r="139">
      <c r="A139" s="21" t="s">
        <v>84</v>
      </c>
      <c r="E139" s="28" t="s">
        <v>640</v>
      </c>
    </row>
    <row r="140" ht="71.25">
      <c r="A140" s="21" t="s">
        <v>86</v>
      </c>
      <c r="E140" s="23" t="s">
        <v>237</v>
      </c>
    </row>
    <row r="141">
      <c r="A141" s="21" t="s">
        <v>77</v>
      </c>
      <c r="B141" s="21">
        <v>28</v>
      </c>
      <c r="C141" s="22" t="s">
        <v>238</v>
      </c>
      <c r="D141" t="s">
        <v>79</v>
      </c>
      <c r="E141" s="23" t="s">
        <v>239</v>
      </c>
      <c r="F141" s="24" t="s">
        <v>149</v>
      </c>
      <c r="G141" s="25">
        <v>9635.3299999999999</v>
      </c>
      <c r="H141" s="26">
        <v>0</v>
      </c>
      <c r="I141" s="26">
        <f>ROUND(G141*H141,P4)</f>
        <v>0</v>
      </c>
      <c r="O141" s="27">
        <f>I141*0.21</f>
        <v>0</v>
      </c>
      <c r="P141">
        <v>3</v>
      </c>
    </row>
    <row r="142" ht="28.5">
      <c r="A142" s="21" t="s">
        <v>82</v>
      </c>
      <c r="E142" s="23" t="s">
        <v>652</v>
      </c>
    </row>
    <row r="143">
      <c r="A143" s="21" t="s">
        <v>84</v>
      </c>
      <c r="E143" s="28" t="s">
        <v>646</v>
      </c>
    </row>
    <row r="144" ht="71.25">
      <c r="A144" s="21" t="s">
        <v>86</v>
      </c>
      <c r="E144" s="23" t="s">
        <v>237</v>
      </c>
    </row>
    <row r="145">
      <c r="A145" s="21" t="s">
        <v>77</v>
      </c>
      <c r="B145" s="21">
        <v>29</v>
      </c>
      <c r="C145" s="22" t="s">
        <v>244</v>
      </c>
      <c r="D145" s="21" t="s">
        <v>121</v>
      </c>
      <c r="E145" s="23" t="s">
        <v>245</v>
      </c>
      <c r="F145" s="24" t="s">
        <v>149</v>
      </c>
      <c r="G145" s="25">
        <v>19270.66</v>
      </c>
      <c r="H145" s="26">
        <v>0</v>
      </c>
      <c r="I145" s="26">
        <f>ROUND(G145*H145,P4)</f>
        <v>0</v>
      </c>
      <c r="O145" s="27">
        <f>I145*0.21</f>
        <v>0</v>
      </c>
      <c r="P145">
        <v>3</v>
      </c>
    </row>
    <row r="146" ht="42.75">
      <c r="A146" s="21" t="s">
        <v>82</v>
      </c>
      <c r="E146" s="23" t="s">
        <v>653</v>
      </c>
    </row>
    <row r="147">
      <c r="A147" s="21" t="s">
        <v>84</v>
      </c>
      <c r="E147" s="28" t="s">
        <v>654</v>
      </c>
    </row>
    <row r="148">
      <c r="A148" s="21" t="s">
        <v>84</v>
      </c>
      <c r="E148" s="28" t="s">
        <v>655</v>
      </c>
    </row>
    <row r="149">
      <c r="A149" s="21" t="s">
        <v>84</v>
      </c>
      <c r="E149" s="28" t="s">
        <v>656</v>
      </c>
    </row>
    <row r="150" ht="71.25">
      <c r="A150" s="21" t="s">
        <v>86</v>
      </c>
      <c r="E150" s="23" t="s">
        <v>237</v>
      </c>
    </row>
    <row r="151">
      <c r="A151" s="21" t="s">
        <v>77</v>
      </c>
      <c r="B151" s="21">
        <v>30</v>
      </c>
      <c r="C151" s="22" t="s">
        <v>244</v>
      </c>
      <c r="D151" s="21" t="s">
        <v>137</v>
      </c>
      <c r="E151" s="23" t="s">
        <v>245</v>
      </c>
      <c r="F151" s="24" t="s">
        <v>149</v>
      </c>
      <c r="G151" s="25">
        <v>1281.5599999999999</v>
      </c>
      <c r="H151" s="26">
        <v>0</v>
      </c>
      <c r="I151" s="26">
        <f>ROUND(G151*H151,P4)</f>
        <v>0</v>
      </c>
      <c r="O151" s="27">
        <f>I151*0.21</f>
        <v>0</v>
      </c>
      <c r="P151">
        <v>3</v>
      </c>
    </row>
    <row r="152" ht="42.75">
      <c r="A152" s="21" t="s">
        <v>82</v>
      </c>
      <c r="E152" s="23" t="s">
        <v>657</v>
      </c>
    </row>
    <row r="153">
      <c r="A153" s="21" t="s">
        <v>84</v>
      </c>
      <c r="E153" s="28" t="s">
        <v>658</v>
      </c>
    </row>
    <row r="154">
      <c r="A154" s="21" t="s">
        <v>84</v>
      </c>
      <c r="E154" s="28" t="s">
        <v>659</v>
      </c>
    </row>
    <row r="155">
      <c r="A155" s="21" t="s">
        <v>84</v>
      </c>
      <c r="E155" s="28" t="s">
        <v>660</v>
      </c>
    </row>
    <row r="156" ht="71.25">
      <c r="A156" s="21" t="s">
        <v>86</v>
      </c>
      <c r="E156" s="23" t="s">
        <v>237</v>
      </c>
    </row>
    <row r="157" ht="28.5">
      <c r="A157" s="21" t="s">
        <v>77</v>
      </c>
      <c r="B157" s="21">
        <v>31</v>
      </c>
      <c r="C157" s="22" t="s">
        <v>328</v>
      </c>
      <c r="D157" t="s">
        <v>79</v>
      </c>
      <c r="E157" s="23" t="s">
        <v>329</v>
      </c>
      <c r="F157" s="24" t="s">
        <v>149</v>
      </c>
      <c r="G157" s="25">
        <v>10276.110000000001</v>
      </c>
      <c r="H157" s="26">
        <v>0</v>
      </c>
      <c r="I157" s="26">
        <f>ROUND(G157*H157,P4)</f>
        <v>0</v>
      </c>
      <c r="O157" s="27">
        <f>I157*0.21</f>
        <v>0</v>
      </c>
      <c r="P157">
        <v>3</v>
      </c>
    </row>
    <row r="158">
      <c r="A158" s="21" t="s">
        <v>82</v>
      </c>
      <c r="E158" s="23" t="s">
        <v>254</v>
      </c>
    </row>
    <row r="159" ht="42.75">
      <c r="A159" s="21" t="s">
        <v>84</v>
      </c>
      <c r="E159" s="28" t="s">
        <v>661</v>
      </c>
    </row>
    <row r="160">
      <c r="A160" s="21" t="s">
        <v>84</v>
      </c>
      <c r="E160" s="28" t="s">
        <v>662</v>
      </c>
    </row>
    <row r="161">
      <c r="A161" s="21" t="s">
        <v>84</v>
      </c>
      <c r="E161" s="28" t="s">
        <v>663</v>
      </c>
    </row>
    <row r="162" ht="156.75">
      <c r="A162" s="21" t="s">
        <v>86</v>
      </c>
      <c r="E162" s="23" t="s">
        <v>260</v>
      </c>
    </row>
    <row r="163">
      <c r="A163" s="21" t="s">
        <v>77</v>
      </c>
      <c r="B163" s="21">
        <v>32</v>
      </c>
      <c r="C163" s="22" t="s">
        <v>261</v>
      </c>
      <c r="D163" t="s">
        <v>79</v>
      </c>
      <c r="E163" s="23" t="s">
        <v>262</v>
      </c>
      <c r="F163" s="24" t="s">
        <v>149</v>
      </c>
      <c r="G163" s="25">
        <v>640.77999999999997</v>
      </c>
      <c r="H163" s="26">
        <v>0</v>
      </c>
      <c r="I163" s="26">
        <f>ROUND(G163*H163,P4)</f>
        <v>0</v>
      </c>
      <c r="O163" s="27">
        <f>I163*0.21</f>
        <v>0</v>
      </c>
      <c r="P163">
        <v>3</v>
      </c>
    </row>
    <row r="164">
      <c r="A164" s="21" t="s">
        <v>82</v>
      </c>
      <c r="E164" s="23" t="s">
        <v>664</v>
      </c>
    </row>
    <row r="165">
      <c r="A165" s="21" t="s">
        <v>84</v>
      </c>
      <c r="E165" s="28" t="s">
        <v>640</v>
      </c>
    </row>
    <row r="166" ht="156.75">
      <c r="A166" s="21" t="s">
        <v>86</v>
      </c>
      <c r="E166" s="23" t="s">
        <v>260</v>
      </c>
    </row>
    <row r="167">
      <c r="A167" s="21" t="s">
        <v>77</v>
      </c>
      <c r="B167" s="21">
        <v>33</v>
      </c>
      <c r="C167" s="22" t="s">
        <v>333</v>
      </c>
      <c r="D167" t="s">
        <v>79</v>
      </c>
      <c r="E167" s="23" t="s">
        <v>334</v>
      </c>
      <c r="F167" s="24" t="s">
        <v>149</v>
      </c>
      <c r="G167" s="25">
        <v>10276.110000000001</v>
      </c>
      <c r="H167" s="26">
        <v>0</v>
      </c>
      <c r="I167" s="26">
        <f>ROUND(G167*H167,P4)</f>
        <v>0</v>
      </c>
      <c r="O167" s="27">
        <f>I167*0.21</f>
        <v>0</v>
      </c>
      <c r="P167">
        <v>3</v>
      </c>
    </row>
    <row r="168">
      <c r="A168" s="21" t="s">
        <v>82</v>
      </c>
      <c r="E168" s="23" t="s">
        <v>263</v>
      </c>
    </row>
    <row r="169">
      <c r="A169" s="21" t="s">
        <v>84</v>
      </c>
      <c r="E169" s="28" t="s">
        <v>665</v>
      </c>
    </row>
    <row r="170">
      <c r="A170" s="21" t="s">
        <v>84</v>
      </c>
      <c r="E170" s="28" t="s">
        <v>666</v>
      </c>
    </row>
    <row r="171">
      <c r="A171" s="21" t="s">
        <v>84</v>
      </c>
      <c r="E171" s="28" t="s">
        <v>663</v>
      </c>
    </row>
    <row r="172" ht="156.75">
      <c r="A172" s="21" t="s">
        <v>86</v>
      </c>
      <c r="E172" s="23" t="s">
        <v>260</v>
      </c>
    </row>
    <row r="173">
      <c r="A173" s="21" t="s">
        <v>77</v>
      </c>
      <c r="B173" s="21">
        <v>34</v>
      </c>
      <c r="C173" s="22" t="s">
        <v>667</v>
      </c>
      <c r="D173" t="s">
        <v>79</v>
      </c>
      <c r="E173" s="23" t="s">
        <v>668</v>
      </c>
      <c r="F173" s="24" t="s">
        <v>149</v>
      </c>
      <c r="G173" s="25">
        <v>9635.3299999999999</v>
      </c>
      <c r="H173" s="26">
        <v>0</v>
      </c>
      <c r="I173" s="26">
        <f>ROUND(G173*H173,P4)</f>
        <v>0</v>
      </c>
      <c r="O173" s="27">
        <f>I173*0.21</f>
        <v>0</v>
      </c>
      <c r="P173">
        <v>3</v>
      </c>
    </row>
    <row r="174">
      <c r="A174" s="21" t="s">
        <v>82</v>
      </c>
      <c r="E174" s="23" t="s">
        <v>669</v>
      </c>
    </row>
    <row r="175">
      <c r="A175" s="21" t="s">
        <v>84</v>
      </c>
      <c r="E175" s="28" t="s">
        <v>646</v>
      </c>
    </row>
    <row r="176" ht="156.75">
      <c r="A176" s="21" t="s">
        <v>86</v>
      </c>
      <c r="E176" s="23" t="s">
        <v>260</v>
      </c>
    </row>
    <row r="177">
      <c r="A177" s="21" t="s">
        <v>77</v>
      </c>
      <c r="B177" s="21">
        <v>35</v>
      </c>
      <c r="C177" s="22" t="s">
        <v>670</v>
      </c>
      <c r="D177" t="s">
        <v>79</v>
      </c>
      <c r="E177" s="23" t="s">
        <v>671</v>
      </c>
      <c r="F177" s="24" t="s">
        <v>149</v>
      </c>
      <c r="G177" s="25">
        <v>247.5</v>
      </c>
      <c r="H177" s="26">
        <v>0</v>
      </c>
      <c r="I177" s="26">
        <f>ROUND(G177*H177,P4)</f>
        <v>0</v>
      </c>
      <c r="O177" s="27">
        <f>I177*0.21</f>
        <v>0</v>
      </c>
      <c r="P177">
        <v>3</v>
      </c>
    </row>
    <row r="178" ht="28.5">
      <c r="A178" s="21" t="s">
        <v>82</v>
      </c>
      <c r="E178" s="23" t="s">
        <v>672</v>
      </c>
    </row>
    <row r="179">
      <c r="A179" s="21" t="s">
        <v>84</v>
      </c>
      <c r="E179" s="28" t="s">
        <v>673</v>
      </c>
    </row>
    <row r="180" ht="185.25">
      <c r="A180" s="21" t="s">
        <v>86</v>
      </c>
      <c r="E180" s="23" t="s">
        <v>551</v>
      </c>
    </row>
    <row r="181">
      <c r="A181" s="18" t="s">
        <v>74</v>
      </c>
      <c r="B181" s="18"/>
      <c r="C181" s="19" t="s">
        <v>556</v>
      </c>
      <c r="D181" s="18"/>
      <c r="E181" s="18" t="s">
        <v>557</v>
      </c>
      <c r="F181" s="18"/>
      <c r="G181" s="18"/>
      <c r="H181" s="18"/>
      <c r="I181" s="20">
        <f>SUMIFS(I182:I189,A182:A189,"P")</f>
        <v>0</v>
      </c>
    </row>
    <row r="182">
      <c r="A182" s="21" t="s">
        <v>77</v>
      </c>
      <c r="B182" s="21">
        <v>36</v>
      </c>
      <c r="C182" s="22" t="s">
        <v>674</v>
      </c>
      <c r="D182" t="s">
        <v>79</v>
      </c>
      <c r="E182" s="23" t="s">
        <v>675</v>
      </c>
      <c r="F182" s="24" t="s">
        <v>108</v>
      </c>
      <c r="G182" s="25">
        <v>1</v>
      </c>
      <c r="H182" s="26">
        <v>0</v>
      </c>
      <c r="I182" s="26">
        <f>ROUND(G182*H182,P4)</f>
        <v>0</v>
      </c>
      <c r="O182" s="27">
        <f>I182*0.21</f>
        <v>0</v>
      </c>
      <c r="P182">
        <v>3</v>
      </c>
    </row>
    <row r="183">
      <c r="A183" s="21" t="s">
        <v>82</v>
      </c>
      <c r="E183" s="23" t="s">
        <v>676</v>
      </c>
    </row>
    <row r="184">
      <c r="A184" s="21" t="s">
        <v>84</v>
      </c>
      <c r="E184" s="28" t="s">
        <v>85</v>
      </c>
    </row>
    <row r="185" ht="299.25">
      <c r="A185" s="21" t="s">
        <v>86</v>
      </c>
      <c r="E185" s="23" t="s">
        <v>677</v>
      </c>
    </row>
    <row r="186">
      <c r="A186" s="21" t="s">
        <v>77</v>
      </c>
      <c r="B186" s="21">
        <v>37</v>
      </c>
      <c r="C186" s="22" t="s">
        <v>678</v>
      </c>
      <c r="D186" t="s">
        <v>79</v>
      </c>
      <c r="E186" s="23" t="s">
        <v>679</v>
      </c>
      <c r="F186" s="24" t="s">
        <v>130</v>
      </c>
      <c r="G186" s="25">
        <v>2.9329999999999998</v>
      </c>
      <c r="H186" s="26">
        <v>0</v>
      </c>
      <c r="I186" s="26">
        <f>ROUND(G186*H186,P4)</f>
        <v>0</v>
      </c>
      <c r="O186" s="27">
        <f>I186*0.21</f>
        <v>0</v>
      </c>
      <c r="P186">
        <v>3</v>
      </c>
    </row>
    <row r="187">
      <c r="A187" s="21" t="s">
        <v>82</v>
      </c>
      <c r="E187" s="29" t="s">
        <v>79</v>
      </c>
    </row>
    <row r="188">
      <c r="A188" s="21" t="s">
        <v>84</v>
      </c>
      <c r="E188" s="28" t="s">
        <v>680</v>
      </c>
    </row>
    <row r="189" ht="409.5">
      <c r="A189" s="21" t="s">
        <v>86</v>
      </c>
      <c r="E189" s="23" t="s">
        <v>619</v>
      </c>
    </row>
    <row r="190">
      <c r="A190" s="18" t="s">
        <v>74</v>
      </c>
      <c r="B190" s="18"/>
      <c r="C190" s="19" t="s">
        <v>284</v>
      </c>
      <c r="D190" s="18"/>
      <c r="E190" s="18" t="s">
        <v>285</v>
      </c>
      <c r="F190" s="18"/>
      <c r="G190" s="18"/>
      <c r="H190" s="18"/>
      <c r="I190" s="20">
        <f>SUMIFS(I191:I210,A191:A210,"P")</f>
        <v>0</v>
      </c>
    </row>
    <row r="191" ht="28.5">
      <c r="A191" s="21" t="s">
        <v>77</v>
      </c>
      <c r="B191" s="21">
        <v>38</v>
      </c>
      <c r="C191" s="22" t="s">
        <v>566</v>
      </c>
      <c r="D191" t="s">
        <v>79</v>
      </c>
      <c r="E191" s="23" t="s">
        <v>567</v>
      </c>
      <c r="F191" s="24" t="s">
        <v>169</v>
      </c>
      <c r="G191" s="25">
        <v>335</v>
      </c>
      <c r="H191" s="26">
        <v>0</v>
      </c>
      <c r="I191" s="26">
        <f>ROUND(G191*H191,P4)</f>
        <v>0</v>
      </c>
      <c r="O191" s="27">
        <f>I191*0.21</f>
        <v>0</v>
      </c>
      <c r="P191">
        <v>3</v>
      </c>
    </row>
    <row r="192">
      <c r="A192" s="21" t="s">
        <v>82</v>
      </c>
      <c r="E192" s="23" t="s">
        <v>681</v>
      </c>
    </row>
    <row r="193">
      <c r="A193" s="21" t="s">
        <v>84</v>
      </c>
      <c r="E193" s="28" t="s">
        <v>682</v>
      </c>
    </row>
    <row r="194" ht="57">
      <c r="A194" s="21" t="s">
        <v>86</v>
      </c>
      <c r="E194" s="23" t="s">
        <v>569</v>
      </c>
    </row>
    <row r="195">
      <c r="A195" s="21" t="s">
        <v>77</v>
      </c>
      <c r="B195" s="21">
        <v>39</v>
      </c>
      <c r="C195" s="22" t="s">
        <v>683</v>
      </c>
      <c r="D195" t="s">
        <v>79</v>
      </c>
      <c r="E195" s="23" t="s">
        <v>684</v>
      </c>
      <c r="F195" s="24" t="s">
        <v>108</v>
      </c>
      <c r="G195" s="25">
        <v>1</v>
      </c>
      <c r="H195" s="26">
        <v>0</v>
      </c>
      <c r="I195" s="26">
        <f>ROUND(G195*H195,P4)</f>
        <v>0</v>
      </c>
      <c r="O195" s="27">
        <f>I195*0.21</f>
        <v>0</v>
      </c>
      <c r="P195">
        <v>3</v>
      </c>
    </row>
    <row r="196">
      <c r="A196" s="21" t="s">
        <v>82</v>
      </c>
      <c r="E196" s="23" t="s">
        <v>628</v>
      </c>
    </row>
    <row r="197">
      <c r="A197" s="21" t="s">
        <v>84</v>
      </c>
      <c r="E197" s="28" t="s">
        <v>685</v>
      </c>
    </row>
    <row r="198" ht="409.5">
      <c r="A198" s="21" t="s">
        <v>86</v>
      </c>
      <c r="E198" s="23" t="s">
        <v>686</v>
      </c>
    </row>
    <row r="199">
      <c r="A199" s="21" t="s">
        <v>77</v>
      </c>
      <c r="B199" s="21">
        <v>40</v>
      </c>
      <c r="C199" s="22" t="s">
        <v>687</v>
      </c>
      <c r="D199" t="s">
        <v>79</v>
      </c>
      <c r="E199" s="23" t="s">
        <v>688</v>
      </c>
      <c r="F199" s="24" t="s">
        <v>169</v>
      </c>
      <c r="G199" s="25">
        <v>10.5</v>
      </c>
      <c r="H199" s="26">
        <v>0</v>
      </c>
      <c r="I199" s="26">
        <f>ROUND(G199*H199,P4)</f>
        <v>0</v>
      </c>
      <c r="O199" s="27">
        <f>I199*0.21</f>
        <v>0</v>
      </c>
      <c r="P199">
        <v>3</v>
      </c>
    </row>
    <row r="200">
      <c r="A200" s="21" t="s">
        <v>82</v>
      </c>
      <c r="E200" s="29" t="s">
        <v>79</v>
      </c>
    </row>
    <row r="201">
      <c r="A201" s="21" t="s">
        <v>84</v>
      </c>
      <c r="E201" s="28" t="s">
        <v>689</v>
      </c>
    </row>
    <row r="202" ht="71.25">
      <c r="A202" s="21" t="s">
        <v>86</v>
      </c>
      <c r="E202" s="23" t="s">
        <v>690</v>
      </c>
    </row>
    <row r="203">
      <c r="A203" s="21" t="s">
        <v>77</v>
      </c>
      <c r="B203" s="21">
        <v>41</v>
      </c>
      <c r="C203" s="22" t="s">
        <v>691</v>
      </c>
      <c r="D203" t="s">
        <v>79</v>
      </c>
      <c r="E203" s="23" t="s">
        <v>692</v>
      </c>
      <c r="F203" s="24" t="s">
        <v>169</v>
      </c>
      <c r="G203" s="25">
        <v>14.6</v>
      </c>
      <c r="H203" s="26">
        <v>0</v>
      </c>
      <c r="I203" s="26">
        <f>ROUND(G203*H203,P4)</f>
        <v>0</v>
      </c>
      <c r="O203" s="27">
        <f>I203*0.21</f>
        <v>0</v>
      </c>
      <c r="P203">
        <v>3</v>
      </c>
    </row>
    <row r="204">
      <c r="A204" s="21" t="s">
        <v>82</v>
      </c>
      <c r="E204" s="23" t="s">
        <v>693</v>
      </c>
    </row>
    <row r="205">
      <c r="A205" s="21" t="s">
        <v>84</v>
      </c>
      <c r="E205" s="28" t="s">
        <v>694</v>
      </c>
    </row>
    <row r="206" ht="71.25">
      <c r="A206" s="21" t="s">
        <v>86</v>
      </c>
      <c r="E206" s="23" t="s">
        <v>690</v>
      </c>
    </row>
    <row r="207">
      <c r="A207" s="21" t="s">
        <v>77</v>
      </c>
      <c r="B207" s="21">
        <v>42</v>
      </c>
      <c r="C207" s="22" t="s">
        <v>695</v>
      </c>
      <c r="D207" t="s">
        <v>79</v>
      </c>
      <c r="E207" s="23" t="s">
        <v>696</v>
      </c>
      <c r="F207" s="24" t="s">
        <v>169</v>
      </c>
      <c r="G207" s="25">
        <v>14.6</v>
      </c>
      <c r="H207" s="26">
        <v>0</v>
      </c>
      <c r="I207" s="26">
        <f>ROUND(G207*H207,P4)</f>
        <v>0</v>
      </c>
      <c r="O207" s="27">
        <f>I207*0.21</f>
        <v>0</v>
      </c>
      <c r="P207">
        <v>3</v>
      </c>
    </row>
    <row r="208" ht="28.5">
      <c r="A208" s="21" t="s">
        <v>82</v>
      </c>
      <c r="E208" s="23" t="s">
        <v>697</v>
      </c>
    </row>
    <row r="209">
      <c r="A209" s="21" t="s">
        <v>84</v>
      </c>
      <c r="E209" s="28" t="s">
        <v>698</v>
      </c>
    </row>
    <row r="210" ht="171">
      <c r="A210" s="21" t="s">
        <v>86</v>
      </c>
      <c r="E210" s="23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Džamba</dc:creator>
  <cp:lastModifiedBy>Jaroslav Džamba</cp:lastModifiedBy>
  <dcterms:created xsi:type="dcterms:W3CDTF">2023-06-19T13:22:27Z</dcterms:created>
  <dcterms:modified xsi:type="dcterms:W3CDTF">2023-06-19T13:22:27Z</dcterms:modified>
</cp:coreProperties>
</file>