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1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<sst xmlns="http://schemas.openxmlformats.org/spreadsheetml/2006/main" count="130" uniqueCount="99">
  <si>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</si>
  <si>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</si>
  <si>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</si>
  <si>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</si>
  <si>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</si>
  <si>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</si>
  <si>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</si>
  <si>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</si>
  <si>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</si>
  <si>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</si>
  <si>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</si>
  <si>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</si>
  <si>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</si>
  <si>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</si>
  <si>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</si>
  <si>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</si>
  <si>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</si>
  <si>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</si>
  <si>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</si>
  <si>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</si>
  <si>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</si>
  <si>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</si>
  <si>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</si>
  <si>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</si>
  <si>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</si>
  <si>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</si>
  <si>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</si>
  <si>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</si>
  <si>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</si>
  <si>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</si>
  <si>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</si>
  <si>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</si>
  <si>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</si>
  <si>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</si>
  <si>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</si>
  <si>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</si>
  <si>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</si>
  <si>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</si>
  <si>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</si>
  <si>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</si>
  <si>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</si>
  <si>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</si>
  <si>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</si>
  <si>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</si>
  <si>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</si>
  <si>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</si>
  <si>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</si>
  <si>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</si>
  <si>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</si>
  <si>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</si>
  <si>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</si>
  <si>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</si>
  <si>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</si>
  <si>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</si>
  <si>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</si>
  <si>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</si>
  <si>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</si>
  <si>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</si>
  <si>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</si>
  <si>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</si>
  <si>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</si>
  <si>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</si>
  <si>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</si>
  <si>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</si>
  <si>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</si>
  <si>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</si>
  <si>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</si>
  <si>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</si>
  <si>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</si>
  <si>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</si>
  <si>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</si>
  <si>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</si>
  <si>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asfalt. beton ACO 11+  50/70 tl. 50 mm,  </t>
  </si>
  <si>
    <t>frézování spár š. do 10mm , hl. do 20mm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</si>
  <si>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</si>
  <si>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</si>
  <si>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</si>
  <si>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</si>
  <si>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Zpracoval</t>
  </si>
  <si>
    <t xml:space="preserve">Schválil </t>
  </si>
  <si>
    <t>KSÚS Středočeského kraje příspěvková organizace</t>
  </si>
  <si>
    <t xml:space="preserve">Zalévání spár dilatační zálivkou </t>
  </si>
  <si>
    <t>správní cestmistr: Kučerová Jitka</t>
  </si>
  <si>
    <t>vedoucí PÚ: Taraba Bohumil</t>
  </si>
  <si>
    <t>vedoucí TSÚ: Motal Karel</t>
  </si>
  <si>
    <t>čištění vozovek zametením</t>
  </si>
  <si>
    <t>provozní cestmistr: Kovanda Michal</t>
  </si>
  <si>
    <t xml:space="preserve">VDZ V2 - vodící proužky,plast </t>
  </si>
  <si>
    <t>výšková úprava šachty, vpusti</t>
  </si>
  <si>
    <t>ks</t>
  </si>
  <si>
    <t>výšková úprava krycích hrnců</t>
  </si>
  <si>
    <t>Objekt:    sil.             II/240        km  st.25,896 km - 30,267 km</t>
  </si>
  <si>
    <t>III/24030  - Uhy</t>
  </si>
  <si>
    <t>Uhy</t>
  </si>
  <si>
    <t>574A04</t>
  </si>
  <si>
    <t>vyrovnávka ACO11+</t>
  </si>
  <si>
    <t>Opravy 2023</t>
  </si>
  <si>
    <t xml:space="preserve">III/24034 Uhy st: 0,000km-0,640km </t>
  </si>
  <si>
    <t>VDZ V2 - vodící proužky,barva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</si>
</sst>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4" fontId="9" fillId="0" borderId="24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6" fillId="34" borderId="16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3" fillId="0" borderId="27" xfId="0" applyNumberFormat="1" applyFont="1" applyFill="1" applyBorder="1" applyAlignment="1" applyProtection="1">
      <alignment vertical="center"/>
      <protection/>
    </xf>
    <xf numFmtId="4" fontId="18" fillId="34" borderId="18" xfId="0" applyNumberFormat="1" applyFont="1" applyFill="1" applyBorder="1" applyAlignment="1" applyProtection="1">
      <alignment horizontal="right" vertical="center"/>
      <protection/>
    </xf>
    <xf numFmtId="0" fontId="13" fillId="0" borderId="28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9" xfId="0" applyNumberFormat="1" applyFont="1" applyFill="1" applyBorder="1" applyAlignment="1" applyProtection="1">
      <alignment vertical="center"/>
      <protection/>
    </xf>
    <xf numFmtId="2" fontId="9" fillId="0" borderId="18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top"/>
      <protection/>
    </xf>
    <xf numFmtId="0" fontId="19" fillId="0" borderId="18" xfId="0" applyFont="1" applyBorder="1" applyAlignment="1" applyProtection="1">
      <alignment vertical="top"/>
      <protection/>
    </xf>
    <xf numFmtId="4" fontId="9" fillId="0" borderId="30" xfId="0" applyNumberFormat="1" applyFont="1" applyBorder="1" applyAlignment="1" applyProtection="1">
      <alignment vertical="top"/>
      <protection/>
    </xf>
    <xf numFmtId="0" fontId="10" fillId="0" borderId="31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top"/>
      <protection/>
    </xf>
    <xf numFmtId="2" fontId="19" fillId="0" borderId="18" xfId="0" applyNumberFormat="1" applyFont="1" applyBorder="1" applyAlignment="1" applyProtection="1">
      <alignment horizontal="center" vertical="top"/>
      <protection/>
    </xf>
    <xf numFmtId="3" fontId="19" fillId="0" borderId="18" xfId="0" applyNumberFormat="1" applyFont="1" applyBorder="1" applyAlignment="1" applyProtection="1">
      <alignment vertical="top"/>
      <protection/>
    </xf>
    <xf numFmtId="0" fontId="19" fillId="0" borderId="18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0" fontId="10" fillId="33" borderId="13" xfId="0" applyFont="1" applyFill="1" applyBorder="1" applyAlignment="1" applyProtection="1">
      <alignment horizontal="right"/>
      <protection/>
    </xf>
    <xf numFmtId="4" fontId="9" fillId="0" borderId="16" xfId="0" applyNumberFormat="1" applyFont="1" applyBorder="1" applyAlignment="1" applyProtection="1">
      <alignment horizontal="right"/>
      <protection/>
    </xf>
    <xf numFmtId="4" fontId="9" fillId="0" borderId="18" xfId="0" applyNumberFormat="1" applyFont="1" applyBorder="1" applyAlignment="1" applyProtection="1">
      <alignment horizontal="right"/>
      <protection/>
    </xf>
    <xf numFmtId="4" fontId="9" fillId="0" borderId="31" xfId="0" applyNumberFormat="1" applyFont="1" applyBorder="1" applyAlignment="1" applyProtection="1">
      <alignment horizontal="right"/>
      <protection/>
    </xf>
    <xf numFmtId="4" fontId="9" fillId="0" borderId="20" xfId="0" applyNumberFormat="1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vertical="top"/>
      <protection/>
    </xf>
    <xf numFmtId="0" fontId="22" fillId="0" borderId="18" xfId="0" applyFont="1" applyBorder="1" applyAlignment="1" applyProtection="1">
      <alignment vertical="top"/>
      <protection/>
    </xf>
    <xf numFmtId="0" fontId="22" fillId="0" borderId="18" xfId="0" applyFont="1" applyBorder="1" applyAlignment="1" applyProtection="1">
      <alignment vertical="center"/>
      <protection/>
    </xf>
    <xf numFmtId="0" fontId="22" fillId="0" borderId="23" xfId="0" applyFont="1" applyBorder="1" applyAlignment="1" applyProtection="1">
      <alignment vertical="top"/>
      <protection/>
    </xf>
    <xf numFmtId="0" fontId="22" fillId="0" borderId="31" xfId="0" applyFont="1" applyBorder="1" applyAlignment="1" applyProtection="1">
      <alignment vertical="top"/>
      <protection/>
    </xf>
    <xf numFmtId="0" fontId="22" fillId="0" borderId="20" xfId="0" applyFont="1" applyBorder="1" applyAlignment="1" applyProtection="1">
      <alignment vertical="top"/>
      <protection/>
    </xf>
    <xf numFmtId="2" fontId="9" fillId="0" borderId="23" xfId="0" applyNumberFormat="1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39" fontId="9" fillId="0" borderId="20" xfId="0" applyNumberFormat="1" applyFont="1" applyBorder="1" applyAlignment="1" applyProtection="1">
      <alignment horizontal="right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20" fillId="35" borderId="43" xfId="0" applyNumberFormat="1" applyFont="1" applyFill="1" applyBorder="1" applyAlignment="1" applyProtection="1">
      <alignment horizontal="center" vertical="center"/>
      <protection/>
    </xf>
    <xf numFmtId="0" fontId="20" fillId="35" borderId="40" xfId="0" applyNumberFormat="1" applyFont="1" applyFill="1" applyBorder="1" applyAlignment="1" applyProtection="1">
      <alignment horizontal="center" vertical="center"/>
      <protection/>
    </xf>
    <xf numFmtId="0" fontId="20" fillId="35" borderId="41" xfId="0" applyNumberFormat="1" applyFont="1" applyFill="1" applyBorder="1" applyAlignment="1" applyProtection="1">
      <alignment horizontal="center" vertical="center"/>
      <protection/>
    </xf>
    <xf numFmtId="0" fontId="20" fillId="35" borderId="44" xfId="0" applyNumberFormat="1" applyFont="1" applyFill="1" applyBorder="1" applyAlignment="1" applyProtection="1">
      <alignment horizontal="center" vertical="center"/>
      <protection/>
    </xf>
    <xf numFmtId="49" fontId="18" fillId="34" borderId="17" xfId="0" applyNumberFormat="1" applyFont="1" applyFill="1" applyBorder="1" applyAlignment="1" applyProtection="1">
      <alignment horizontal="left" vertical="center"/>
      <protection/>
    </xf>
    <xf numFmtId="0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14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5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4" sqref="E4:E5"/>
    </sheetView>
  </sheetViews>
  <sheetFormatPr defaultColWidth="13.33203125" defaultRowHeight="10.5"/>
  <cols>
    <col min="1" max="1" width="13.33203125" style="41" customWidth="1"/>
    <col min="2" max="2" width="11.83203125" style="41" customWidth="1"/>
    <col min="3" max="3" width="25.33203125" style="41" customWidth="1"/>
    <col min="4" max="4" width="11.83203125" style="41" customWidth="1"/>
    <col min="5" max="5" width="16.33203125" style="41" customWidth="1"/>
    <col min="6" max="6" width="26.33203125" style="41" customWidth="1"/>
    <col min="7" max="7" width="13.33203125" style="41" customWidth="1"/>
    <col min="8" max="8" width="13.83203125" style="41" customWidth="1"/>
    <col min="9" max="9" width="26.16015625" style="41" customWidth="1"/>
    <col min="10" max="10" width="13.33203125" style="41" customWidth="1"/>
    <col min="11" max="11" width="13.66015625" style="41" bestFit="1" customWidth="1"/>
    <col min="12" max="16384" width="13.33203125" style="41" customWidth="1"/>
  </cols>
  <sheetData>
    <row r="1" spans="1:9" ht="28.5" customHeight="1" thickBot="1">
      <c r="A1" s="164" t="s">
        <v>18</v>
      </c>
      <c r="B1" s="165"/>
      <c r="C1" s="165"/>
      <c r="D1" s="165"/>
      <c r="E1" s="165"/>
      <c r="F1" s="165"/>
      <c r="G1" s="165"/>
      <c r="H1" s="165"/>
      <c r="I1" s="165"/>
    </row>
    <row r="2" spans="1:10" ht="12.75" customHeight="1">
      <c r="A2" s="166" t="s">
        <v>19</v>
      </c>
      <c r="B2" s="167"/>
      <c r="C2" s="168" t="s">
        <v>92</v>
      </c>
      <c r="D2" s="168"/>
      <c r="E2" s="170" t="s">
        <v>20</v>
      </c>
      <c r="F2" s="171" t="s">
        <v>80</v>
      </c>
      <c r="G2" s="172"/>
      <c r="H2" s="170" t="s">
        <v>21</v>
      </c>
      <c r="I2" s="175"/>
      <c r="J2" s="42"/>
    </row>
    <row r="3" spans="1:10" ht="12.75">
      <c r="A3" s="150"/>
      <c r="B3" s="149"/>
      <c r="C3" s="169"/>
      <c r="D3" s="169"/>
      <c r="E3" s="149"/>
      <c r="F3" s="173"/>
      <c r="G3" s="174"/>
      <c r="H3" s="149"/>
      <c r="I3" s="153"/>
      <c r="J3" s="42"/>
    </row>
    <row r="4" spans="1:10" ht="12.75">
      <c r="A4" s="148" t="s">
        <v>22</v>
      </c>
      <c r="B4" s="149"/>
      <c r="C4" s="160" t="s">
        <v>96</v>
      </c>
      <c r="D4" s="161"/>
      <c r="E4" s="151" t="s">
        <v>23</v>
      </c>
      <c r="F4" s="151"/>
      <c r="G4" s="149"/>
      <c r="H4" s="151" t="s">
        <v>21</v>
      </c>
      <c r="I4" s="155"/>
      <c r="J4" s="42"/>
    </row>
    <row r="5" spans="1:10" ht="12.75">
      <c r="A5" s="150"/>
      <c r="B5" s="149"/>
      <c r="C5" s="162"/>
      <c r="D5" s="163"/>
      <c r="E5" s="149"/>
      <c r="F5" s="149"/>
      <c r="G5" s="149"/>
      <c r="H5" s="149"/>
      <c r="I5" s="153"/>
      <c r="J5" s="42"/>
    </row>
    <row r="6" spans="1:10" ht="12.75" customHeight="1">
      <c r="A6" s="148" t="s">
        <v>24</v>
      </c>
      <c r="B6" s="149"/>
      <c r="C6" s="156" t="s">
        <v>93</v>
      </c>
      <c r="D6" s="157"/>
      <c r="E6" s="151" t="s">
        <v>25</v>
      </c>
      <c r="F6" s="151"/>
      <c r="G6" s="149"/>
      <c r="H6" s="151" t="s">
        <v>21</v>
      </c>
      <c r="I6" s="155"/>
      <c r="J6" s="42"/>
    </row>
    <row r="7" spans="1:10" ht="12.75">
      <c r="A7" s="150"/>
      <c r="B7" s="149"/>
      <c r="C7" s="158"/>
      <c r="D7" s="159"/>
      <c r="E7" s="149"/>
      <c r="F7" s="149"/>
      <c r="G7" s="149"/>
      <c r="H7" s="149"/>
      <c r="I7" s="153"/>
      <c r="J7" s="42"/>
    </row>
    <row r="8" spans="1:10" ht="12.75">
      <c r="A8" s="148" t="s">
        <v>26</v>
      </c>
      <c r="B8" s="149"/>
      <c r="C8" s="154"/>
      <c r="D8" s="149"/>
      <c r="E8" s="151" t="s">
        <v>27</v>
      </c>
      <c r="F8" s="149"/>
      <c r="G8" s="149"/>
      <c r="H8" s="151" t="s">
        <v>28</v>
      </c>
      <c r="I8" s="155"/>
      <c r="J8" s="42"/>
    </row>
    <row r="9" spans="1:10" ht="12.75">
      <c r="A9" s="150"/>
      <c r="B9" s="149"/>
      <c r="C9" s="149"/>
      <c r="D9" s="149"/>
      <c r="E9" s="149"/>
      <c r="F9" s="149"/>
      <c r="G9" s="149"/>
      <c r="H9" s="149"/>
      <c r="I9" s="153"/>
      <c r="J9" s="42"/>
    </row>
    <row r="10" spans="1:10" ht="12.75">
      <c r="A10" s="148" t="s">
        <v>29</v>
      </c>
      <c r="B10" s="149"/>
      <c r="C10" s="151"/>
      <c r="D10" s="149"/>
      <c r="E10" s="151" t="s">
        <v>30</v>
      </c>
      <c r="F10" s="151"/>
      <c r="G10" s="149"/>
      <c r="H10" s="151" t="s">
        <v>31</v>
      </c>
      <c r="I10" s="152"/>
      <c r="J10" s="42"/>
    </row>
    <row r="11" spans="1:10" ht="12.75">
      <c r="A11" s="150"/>
      <c r="B11" s="149"/>
      <c r="C11" s="149"/>
      <c r="D11" s="149"/>
      <c r="E11" s="149"/>
      <c r="F11" s="149"/>
      <c r="G11" s="149"/>
      <c r="H11" s="149"/>
      <c r="I11" s="153"/>
      <c r="J11" s="42"/>
    </row>
    <row r="12" spans="1:9" ht="23.25" customHeight="1" thickBot="1">
      <c r="A12" s="142" t="s">
        <v>32</v>
      </c>
      <c r="B12" s="143"/>
      <c r="C12" s="143"/>
      <c r="D12" s="143"/>
      <c r="E12" s="143"/>
      <c r="F12" s="143"/>
      <c r="G12" s="143"/>
      <c r="H12" s="143"/>
      <c r="I12" s="144"/>
    </row>
    <row r="13" spans="1:10" ht="26.25" customHeight="1">
      <c r="A13" s="43" t="s">
        <v>33</v>
      </c>
      <c r="B13" s="145" t="s">
        <v>34</v>
      </c>
      <c r="C13" s="146"/>
      <c r="D13" s="44" t="s">
        <v>35</v>
      </c>
      <c r="E13" s="145" t="s">
        <v>36</v>
      </c>
      <c r="F13" s="146"/>
      <c r="G13" s="44" t="s">
        <v>37</v>
      </c>
      <c r="H13" s="145" t="s">
        <v>38</v>
      </c>
      <c r="I13" s="147"/>
      <c r="J13" s="42"/>
    </row>
    <row r="14" spans="1:10" ht="15" customHeight="1">
      <c r="A14" s="45" t="s">
        <v>39</v>
      </c>
      <c r="B14" s="46" t="s">
        <v>40</v>
      </c>
      <c r="C14" s="47">
        <f>SUM(rozpočet!F25)</f>
        <v>0</v>
      </c>
      <c r="D14" s="139" t="s">
        <v>41</v>
      </c>
      <c r="E14" s="140"/>
      <c r="F14" s="47">
        <v>0</v>
      </c>
      <c r="G14" s="139" t="s">
        <v>42</v>
      </c>
      <c r="H14" s="140"/>
      <c r="I14" s="48">
        <v>0</v>
      </c>
      <c r="J14" s="42"/>
    </row>
    <row r="15" spans="1:11" ht="15" customHeight="1">
      <c r="A15" s="45"/>
      <c r="B15" s="46" t="s">
        <v>43</v>
      </c>
      <c r="C15" s="47">
        <v>0</v>
      </c>
      <c r="D15" s="139" t="s">
        <v>44</v>
      </c>
      <c r="E15" s="140"/>
      <c r="F15" s="47">
        <v>0</v>
      </c>
      <c r="G15" s="139" t="s">
        <v>45</v>
      </c>
      <c r="H15" s="140"/>
      <c r="I15" s="48">
        <v>0</v>
      </c>
      <c r="J15" s="42"/>
      <c r="K15" s="49"/>
    </row>
    <row r="16" spans="1:10" ht="15" customHeight="1">
      <c r="A16" s="45" t="s">
        <v>46</v>
      </c>
      <c r="B16" s="46" t="s">
        <v>40</v>
      </c>
      <c r="C16" s="47">
        <v>0</v>
      </c>
      <c r="D16" s="139" t="s">
        <v>47</v>
      </c>
      <c r="E16" s="140"/>
      <c r="F16" s="47">
        <v>0</v>
      </c>
      <c r="G16" s="139" t="s">
        <v>48</v>
      </c>
      <c r="H16" s="140"/>
      <c r="I16" s="48">
        <v>0</v>
      </c>
      <c r="J16" s="42"/>
    </row>
    <row r="17" spans="1:10" ht="15" customHeight="1">
      <c r="A17" s="45"/>
      <c r="B17" s="46" t="s">
        <v>43</v>
      </c>
      <c r="C17" s="47">
        <v>0</v>
      </c>
      <c r="D17" s="139"/>
      <c r="E17" s="140"/>
      <c r="F17" s="50"/>
      <c r="G17" s="139" t="s">
        <v>49</v>
      </c>
      <c r="H17" s="140"/>
      <c r="I17" s="48">
        <v>0</v>
      </c>
      <c r="J17" s="42"/>
    </row>
    <row r="18" spans="1:10" ht="15" customHeight="1">
      <c r="A18" s="45" t="s">
        <v>50</v>
      </c>
      <c r="B18" s="46" t="s">
        <v>40</v>
      </c>
      <c r="C18" s="47">
        <v>0</v>
      </c>
      <c r="D18" s="139"/>
      <c r="E18" s="140"/>
      <c r="F18" s="50"/>
      <c r="G18" s="139" t="s">
        <v>51</v>
      </c>
      <c r="H18" s="140"/>
      <c r="I18" s="48">
        <v>0</v>
      </c>
      <c r="J18" s="42"/>
    </row>
    <row r="19" spans="1:10" ht="15" customHeight="1">
      <c r="A19" s="45"/>
      <c r="B19" s="46" t="s">
        <v>43</v>
      </c>
      <c r="C19" s="47">
        <v>0</v>
      </c>
      <c r="D19" s="139"/>
      <c r="E19" s="140"/>
      <c r="F19" s="50"/>
      <c r="G19" s="139" t="s">
        <v>52</v>
      </c>
      <c r="H19" s="140"/>
      <c r="I19" s="48">
        <v>0</v>
      </c>
      <c r="J19" s="42"/>
    </row>
    <row r="20" spans="1:10" ht="15" customHeight="1">
      <c r="A20" s="137" t="s">
        <v>53</v>
      </c>
      <c r="B20" s="138"/>
      <c r="C20" s="47">
        <v>0</v>
      </c>
      <c r="D20" s="139"/>
      <c r="E20" s="140"/>
      <c r="F20" s="50"/>
      <c r="G20" s="139"/>
      <c r="H20" s="140"/>
      <c r="I20" s="51"/>
      <c r="J20" s="42"/>
    </row>
    <row r="21" spans="1:10" ht="15" customHeight="1">
      <c r="A21" s="137" t="s">
        <v>54</v>
      </c>
      <c r="B21" s="138"/>
      <c r="C21" s="47">
        <v>0</v>
      </c>
      <c r="D21" s="139"/>
      <c r="E21" s="140"/>
      <c r="F21" s="50"/>
      <c r="G21" s="139"/>
      <c r="H21" s="140"/>
      <c r="I21" s="51"/>
      <c r="J21" s="42"/>
    </row>
    <row r="22" spans="1:10" ht="16.5" customHeight="1">
      <c r="A22" s="137" t="s">
        <v>55</v>
      </c>
      <c r="B22" s="138"/>
      <c r="C22" s="47">
        <f>SUM(C14:C21)</f>
        <v>0</v>
      </c>
      <c r="D22" s="141" t="s">
        <v>56</v>
      </c>
      <c r="E22" s="138"/>
      <c r="F22" s="47">
        <f>SUM(F14:F21)</f>
        <v>0</v>
      </c>
      <c r="G22" s="141" t="s">
        <v>57</v>
      </c>
      <c r="H22" s="138"/>
      <c r="I22" s="48">
        <f>SUM(I14:I21)</f>
        <v>0</v>
      </c>
      <c r="J22" s="42"/>
    </row>
    <row r="23" spans="1:9" ht="12.75">
      <c r="A23" s="52"/>
      <c r="B23" s="53"/>
      <c r="C23" s="53"/>
      <c r="D23" s="53"/>
      <c r="E23" s="53"/>
      <c r="F23" s="53"/>
      <c r="G23" s="53"/>
      <c r="H23" s="53"/>
      <c r="I23" s="54"/>
    </row>
    <row r="24" spans="1:9" ht="15" customHeight="1">
      <c r="A24" s="134" t="s">
        <v>58</v>
      </c>
      <c r="B24" s="135"/>
      <c r="C24" s="55">
        <v>0</v>
      </c>
      <c r="D24" s="42"/>
      <c r="E24" s="42"/>
      <c r="F24" s="42"/>
      <c r="G24" s="42"/>
      <c r="H24" s="42"/>
      <c r="I24" s="56"/>
    </row>
    <row r="25" spans="1:10" ht="15" customHeight="1">
      <c r="A25" s="134" t="s">
        <v>59</v>
      </c>
      <c r="B25" s="135"/>
      <c r="C25" s="55">
        <v>0</v>
      </c>
      <c r="D25" s="136" t="s">
        <v>60</v>
      </c>
      <c r="E25" s="135"/>
      <c r="F25" s="55">
        <f>ROUND(C25*(14/100),2)</f>
        <v>0</v>
      </c>
      <c r="G25" s="136" t="s">
        <v>13</v>
      </c>
      <c r="H25" s="135"/>
      <c r="I25" s="57">
        <f>SUM(C24:C26)</f>
        <v>0</v>
      </c>
      <c r="J25" s="42"/>
    </row>
    <row r="26" spans="1:10" ht="15" customHeight="1">
      <c r="A26" s="134" t="s">
        <v>61</v>
      </c>
      <c r="B26" s="135"/>
      <c r="C26" s="55">
        <f>C22+F22*I22</f>
        <v>0</v>
      </c>
      <c r="D26" s="136" t="s">
        <v>5</v>
      </c>
      <c r="E26" s="135"/>
      <c r="F26" s="55">
        <f>ROUND(C26*(21/100),2)</f>
        <v>0</v>
      </c>
      <c r="G26" s="136" t="s">
        <v>62</v>
      </c>
      <c r="H26" s="135"/>
      <c r="I26" s="57">
        <f>SUM(F25:F26)+I25</f>
        <v>0</v>
      </c>
      <c r="J26" s="42"/>
    </row>
    <row r="27" spans="1:9" ht="12.75">
      <c r="A27" s="58"/>
      <c r="B27" s="42"/>
      <c r="C27" s="42"/>
      <c r="D27" s="42"/>
      <c r="E27" s="42"/>
      <c r="F27" s="42"/>
      <c r="G27" s="42"/>
      <c r="H27" s="42"/>
      <c r="I27" s="56"/>
    </row>
    <row r="28" spans="1:10" ht="14.25" customHeight="1">
      <c r="A28" s="121"/>
      <c r="B28" s="122"/>
      <c r="C28" s="123"/>
      <c r="D28" s="130" t="s">
        <v>79</v>
      </c>
      <c r="E28" s="131"/>
      <c r="F28" s="132"/>
      <c r="G28" s="130" t="s">
        <v>78</v>
      </c>
      <c r="H28" s="131"/>
      <c r="I28" s="133"/>
      <c r="J28" s="42"/>
    </row>
    <row r="29" spans="1:10" ht="14.25" customHeight="1">
      <c r="A29" s="124"/>
      <c r="B29" s="125"/>
      <c r="C29" s="126"/>
      <c r="D29" s="117" t="s">
        <v>83</v>
      </c>
      <c r="E29" s="118"/>
      <c r="F29" s="119"/>
      <c r="G29" s="117" t="s">
        <v>86</v>
      </c>
      <c r="H29" s="118"/>
      <c r="I29" s="120"/>
      <c r="J29" s="42"/>
    </row>
    <row r="30" spans="1:10" ht="14.25" customHeight="1">
      <c r="A30" s="124"/>
      <c r="B30" s="125"/>
      <c r="C30" s="126"/>
      <c r="D30" s="117" t="s">
        <v>84</v>
      </c>
      <c r="E30" s="118"/>
      <c r="F30" s="119"/>
      <c r="G30" s="117" t="s">
        <v>82</v>
      </c>
      <c r="H30" s="118"/>
      <c r="I30" s="120"/>
      <c r="J30" s="42"/>
    </row>
    <row r="31" spans="1:10" ht="14.25" customHeight="1">
      <c r="A31" s="124"/>
      <c r="B31" s="125"/>
      <c r="C31" s="126"/>
      <c r="D31" s="117"/>
      <c r="E31" s="118"/>
      <c r="F31" s="119"/>
      <c r="G31" s="117"/>
      <c r="H31" s="118"/>
      <c r="I31" s="120"/>
      <c r="J31" s="42"/>
    </row>
    <row r="32" spans="1:10" ht="14.25" customHeight="1" thickBot="1">
      <c r="A32" s="127"/>
      <c r="B32" s="128"/>
      <c r="C32" s="129"/>
      <c r="D32" s="113" t="s">
        <v>63</v>
      </c>
      <c r="E32" s="114"/>
      <c r="F32" s="115"/>
      <c r="G32" s="113" t="s">
        <v>63</v>
      </c>
      <c r="H32" s="114"/>
      <c r="I32" s="116"/>
      <c r="J32" s="42"/>
    </row>
    <row r="33" spans="1:9" ht="12.75">
      <c r="A33" s="42"/>
      <c r="B33" s="42"/>
      <c r="C33" s="42"/>
      <c r="D33" s="42"/>
      <c r="E33" s="42"/>
      <c r="F33" s="42"/>
      <c r="G33" s="42"/>
      <c r="H33" s="42"/>
      <c r="I33" s="42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D26:E26"/>
    <mergeCell ref="G26:H26"/>
    <mergeCell ref="A21:B21"/>
    <mergeCell ref="D21:E21"/>
    <mergeCell ref="G21:H21"/>
    <mergeCell ref="A22:B22"/>
    <mergeCell ref="D22:E22"/>
    <mergeCell ref="G22:H22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32:F32"/>
    <mergeCell ref="G32:I32"/>
    <mergeCell ref="D30:F30"/>
    <mergeCell ref="G30:I30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E12" sqref="E12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95" customWidth="1"/>
    <col min="6" max="6" width="21.33203125" style="4" customWidth="1"/>
    <col min="7" max="7" width="14.33203125" style="74" customWidth="1"/>
    <col min="8" max="8" width="10.5" style="75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5" customFormat="1" ht="27.75" customHeight="1">
      <c r="A1" s="176" t="s">
        <v>4</v>
      </c>
      <c r="B1" s="176"/>
      <c r="C1" s="176"/>
      <c r="D1" s="176"/>
      <c r="E1" s="176"/>
      <c r="F1" s="176"/>
      <c r="H1" s="69"/>
    </row>
    <row r="2" spans="1:8" s="5" customFormat="1" ht="12.75" customHeight="1">
      <c r="A2" s="17" t="s">
        <v>65</v>
      </c>
      <c r="B2" s="6"/>
      <c r="C2" s="18" t="s">
        <v>4</v>
      </c>
      <c r="D2" s="6"/>
      <c r="E2" s="90"/>
      <c r="F2" s="6"/>
      <c r="G2" s="70"/>
      <c r="H2" s="69"/>
    </row>
    <row r="3" spans="1:8" s="5" customFormat="1" ht="12.75" customHeight="1">
      <c r="A3" s="17" t="s">
        <v>91</v>
      </c>
      <c r="B3" s="6" t="s">
        <v>97</v>
      </c>
      <c r="C3" s="6"/>
      <c r="D3" s="6"/>
      <c r="E3" s="91"/>
      <c r="F3" s="6"/>
      <c r="G3" s="70"/>
      <c r="H3" s="69"/>
    </row>
    <row r="4" spans="1:8" s="5" customFormat="1" ht="13.5" customHeight="1">
      <c r="A4" s="7"/>
      <c r="B4" s="6"/>
      <c r="C4" s="7"/>
      <c r="D4" s="6"/>
      <c r="E4" s="90"/>
      <c r="F4" s="6"/>
      <c r="G4" s="70"/>
      <c r="H4" s="69"/>
    </row>
    <row r="5" spans="1:8" s="5" customFormat="1" ht="1.5" customHeight="1">
      <c r="A5" s="8"/>
      <c r="B5" s="9"/>
      <c r="C5" s="10"/>
      <c r="D5" s="9"/>
      <c r="E5" s="93"/>
      <c r="F5" s="11"/>
      <c r="G5" s="71"/>
      <c r="H5" s="69"/>
    </row>
    <row r="6" spans="1:8" s="5" customFormat="1" ht="20.25" customHeight="1">
      <c r="A6" s="12" t="s">
        <v>15</v>
      </c>
      <c r="B6" s="12"/>
      <c r="C6" s="15"/>
      <c r="D6" s="12"/>
      <c r="E6" s="91"/>
      <c r="F6" s="12"/>
      <c r="G6" s="72"/>
      <c r="H6" s="69"/>
    </row>
    <row r="7" spans="1:8" s="5" customFormat="1" ht="12.75" customHeight="1">
      <c r="A7" s="12" t="s">
        <v>1</v>
      </c>
      <c r="B7" s="12"/>
      <c r="C7" s="15"/>
      <c r="D7" s="12" t="s">
        <v>66</v>
      </c>
      <c r="E7" s="91"/>
      <c r="F7" s="67" t="s">
        <v>4</v>
      </c>
      <c r="G7" s="72" t="s">
        <v>66</v>
      </c>
      <c r="H7" s="69"/>
    </row>
    <row r="8" spans="1:8" s="5" customFormat="1" ht="12.75" customHeight="1">
      <c r="A8" s="12" t="s">
        <v>64</v>
      </c>
      <c r="B8" s="13"/>
      <c r="C8" s="16"/>
      <c r="D8" s="13" t="s">
        <v>67</v>
      </c>
      <c r="E8" s="94"/>
      <c r="F8" s="68" t="s">
        <v>4</v>
      </c>
      <c r="G8" s="72" t="s">
        <v>67</v>
      </c>
      <c r="H8" s="69"/>
    </row>
    <row r="9" spans="1:8" s="5" customFormat="1" ht="6.75" customHeight="1">
      <c r="A9" s="14"/>
      <c r="B9" s="14"/>
      <c r="C9" s="14"/>
      <c r="D9" s="14"/>
      <c r="E9" s="92" t="s">
        <v>4</v>
      </c>
      <c r="F9" s="14"/>
      <c r="G9" s="73"/>
      <c r="H9" s="69"/>
    </row>
    <row r="10" ht="24" customHeight="1" thickBot="1"/>
    <row r="11" spans="1:10" s="19" customFormat="1" ht="21.75" thickBot="1">
      <c r="A11" s="22" t="s">
        <v>6</v>
      </c>
      <c r="B11" s="23" t="s">
        <v>7</v>
      </c>
      <c r="C11" s="24" t="s">
        <v>0</v>
      </c>
      <c r="D11" s="23" t="s">
        <v>8</v>
      </c>
      <c r="E11" s="96" t="s">
        <v>9</v>
      </c>
      <c r="F11" s="25" t="s">
        <v>10</v>
      </c>
      <c r="G11" s="76" t="s">
        <v>76</v>
      </c>
      <c r="H11" s="77" t="s">
        <v>77</v>
      </c>
      <c r="I11" s="63"/>
      <c r="J11" s="63" t="s">
        <v>68</v>
      </c>
    </row>
    <row r="12" spans="1:10" s="19" customFormat="1" ht="15">
      <c r="A12" s="26" t="s">
        <v>11</v>
      </c>
      <c r="B12" s="101" t="s">
        <v>16</v>
      </c>
      <c r="C12" s="27" t="s">
        <v>12</v>
      </c>
      <c r="D12" s="31">
        <v>1</v>
      </c>
      <c r="E12" s="97">
        <v>0</v>
      </c>
      <c r="F12" s="20">
        <f aca="true" t="shared" si="0" ref="F12:F24">E12*D12</f>
        <v>0</v>
      </c>
      <c r="G12" s="78"/>
      <c r="H12" s="79"/>
      <c r="I12" s="80"/>
      <c r="J12" s="63"/>
    </row>
    <row r="13" spans="1:10" s="19" customFormat="1" ht="15">
      <c r="A13" s="28">
        <v>113728</v>
      </c>
      <c r="B13" s="102" t="s">
        <v>75</v>
      </c>
      <c r="C13" s="30" t="s">
        <v>69</v>
      </c>
      <c r="D13" s="32">
        <v>282</v>
      </c>
      <c r="E13" s="98">
        <v>0</v>
      </c>
      <c r="F13" s="21">
        <f t="shared" si="0"/>
        <v>0</v>
      </c>
      <c r="G13" s="81" t="s">
        <v>4</v>
      </c>
      <c r="H13" s="82" t="s">
        <v>4</v>
      </c>
      <c r="I13" s="83"/>
      <c r="J13" s="64"/>
    </row>
    <row r="14" spans="1:10" s="19" customFormat="1" ht="15">
      <c r="A14" s="28">
        <v>919111</v>
      </c>
      <c r="B14" s="102" t="s">
        <v>74</v>
      </c>
      <c r="C14" s="30" t="s">
        <v>17</v>
      </c>
      <c r="D14" s="32">
        <v>185</v>
      </c>
      <c r="E14" s="98">
        <v>0</v>
      </c>
      <c r="F14" s="21">
        <f t="shared" si="0"/>
        <v>0</v>
      </c>
      <c r="G14" s="81"/>
      <c r="H14" s="84"/>
      <c r="I14" s="83"/>
      <c r="J14" s="64" t="s">
        <v>4</v>
      </c>
    </row>
    <row r="15" spans="1:10" s="19" customFormat="1" ht="15">
      <c r="A15" s="28">
        <v>93818</v>
      </c>
      <c r="B15" s="102" t="s">
        <v>85</v>
      </c>
      <c r="C15" s="30" t="s">
        <v>2</v>
      </c>
      <c r="D15" s="32">
        <v>4680</v>
      </c>
      <c r="E15" s="98">
        <v>0</v>
      </c>
      <c r="F15" s="21">
        <f t="shared" si="0"/>
        <v>0</v>
      </c>
      <c r="G15" s="81"/>
      <c r="H15" s="84"/>
      <c r="I15" s="83"/>
      <c r="J15" s="64" t="s">
        <v>4</v>
      </c>
    </row>
    <row r="16" spans="1:10" s="19" customFormat="1" ht="15">
      <c r="A16" s="28" t="s">
        <v>94</v>
      </c>
      <c r="B16" s="102" t="s">
        <v>95</v>
      </c>
      <c r="C16" s="30" t="s">
        <v>69</v>
      </c>
      <c r="D16" s="32">
        <v>8</v>
      </c>
      <c r="E16" s="98">
        <v>0</v>
      </c>
      <c r="F16" s="21">
        <f t="shared" si="0"/>
        <v>0</v>
      </c>
      <c r="G16" s="81"/>
      <c r="H16" s="84"/>
      <c r="I16" s="83"/>
      <c r="J16" s="64"/>
    </row>
    <row r="17" spans="1:10" s="19" customFormat="1" ht="15">
      <c r="A17" s="28">
        <v>573223</v>
      </c>
      <c r="B17" s="102" t="s">
        <v>71</v>
      </c>
      <c r="C17" s="30" t="s">
        <v>2</v>
      </c>
      <c r="D17" s="32">
        <v>4680</v>
      </c>
      <c r="E17" s="98">
        <v>0</v>
      </c>
      <c r="F17" s="21">
        <f t="shared" si="0"/>
        <v>0</v>
      </c>
      <c r="G17" s="81"/>
      <c r="H17" s="84"/>
      <c r="I17" s="83"/>
      <c r="J17" s="64"/>
    </row>
    <row r="18" spans="1:10" s="61" customFormat="1" ht="15">
      <c r="A18" s="62" t="s">
        <v>70</v>
      </c>
      <c r="B18" s="103" t="s">
        <v>72</v>
      </c>
      <c r="C18" s="30" t="s">
        <v>2</v>
      </c>
      <c r="D18" s="59">
        <v>4680</v>
      </c>
      <c r="E18" s="98">
        <v>0</v>
      </c>
      <c r="F18" s="60">
        <f t="shared" si="0"/>
        <v>0</v>
      </c>
      <c r="G18" s="81"/>
      <c r="H18" s="84"/>
      <c r="I18" s="83"/>
      <c r="J18" s="64"/>
    </row>
    <row r="19" spans="1:10" s="61" customFormat="1" ht="15">
      <c r="A19" s="62">
        <v>89921</v>
      </c>
      <c r="B19" s="103" t="s">
        <v>88</v>
      </c>
      <c r="C19" s="30" t="s">
        <v>89</v>
      </c>
      <c r="D19" s="59">
        <v>11</v>
      </c>
      <c r="E19" s="98">
        <v>0</v>
      </c>
      <c r="F19" s="60">
        <f t="shared" si="0"/>
        <v>0</v>
      </c>
      <c r="G19" s="81"/>
      <c r="H19" s="84"/>
      <c r="I19" s="83"/>
      <c r="J19" s="64"/>
    </row>
    <row r="20" spans="1:10" s="61" customFormat="1" ht="15">
      <c r="A20" s="62">
        <v>89923</v>
      </c>
      <c r="B20" s="103" t="s">
        <v>90</v>
      </c>
      <c r="C20" s="30" t="s">
        <v>89</v>
      </c>
      <c r="D20" s="59">
        <v>6</v>
      </c>
      <c r="E20" s="98">
        <v>0</v>
      </c>
      <c r="F20" s="60">
        <f t="shared" si="0"/>
        <v>0</v>
      </c>
      <c r="G20" s="81"/>
      <c r="H20" s="84"/>
      <c r="I20" s="83"/>
      <c r="J20" s="64"/>
    </row>
    <row r="21" spans="1:10" s="19" customFormat="1" ht="15">
      <c r="A21" s="28">
        <v>113762</v>
      </c>
      <c r="B21" s="102" t="s">
        <v>73</v>
      </c>
      <c r="C21" s="30" t="s">
        <v>3</v>
      </c>
      <c r="D21" s="32">
        <v>185</v>
      </c>
      <c r="E21" s="98">
        <v>0</v>
      </c>
      <c r="F21" s="21">
        <f t="shared" si="0"/>
        <v>0</v>
      </c>
      <c r="G21" s="81"/>
      <c r="H21" s="84"/>
      <c r="I21" s="83"/>
      <c r="J21" s="64" t="s">
        <v>4</v>
      </c>
    </row>
    <row r="22" spans="1:10" s="19" customFormat="1" ht="15">
      <c r="A22" s="28">
        <v>931312</v>
      </c>
      <c r="B22" s="102" t="s">
        <v>81</v>
      </c>
      <c r="C22" s="30" t="s">
        <v>3</v>
      </c>
      <c r="D22" s="32">
        <v>185</v>
      </c>
      <c r="E22" s="98">
        <v>0</v>
      </c>
      <c r="F22" s="21">
        <f t="shared" si="0"/>
        <v>0</v>
      </c>
      <c r="G22" s="81"/>
      <c r="H22" s="84"/>
      <c r="I22" s="83"/>
      <c r="J22" s="64" t="s">
        <v>4</v>
      </c>
    </row>
    <row r="23" spans="1:10" s="19" customFormat="1" ht="15">
      <c r="A23" s="38">
        <v>915111</v>
      </c>
      <c r="B23" s="104" t="s">
        <v>98</v>
      </c>
      <c r="C23" s="39" t="s">
        <v>2</v>
      </c>
      <c r="D23" s="107">
        <v>160</v>
      </c>
      <c r="E23" s="108">
        <v>0</v>
      </c>
      <c r="F23" s="21">
        <f t="shared" si="0"/>
        <v>0</v>
      </c>
      <c r="G23" s="81"/>
      <c r="H23" s="84"/>
      <c r="I23" s="83"/>
      <c r="J23" s="64"/>
    </row>
    <row r="24" spans="1:10" s="19" customFormat="1" ht="15.75" thickBot="1">
      <c r="A24" s="109">
        <v>915211</v>
      </c>
      <c r="B24" s="106" t="s">
        <v>87</v>
      </c>
      <c r="C24" s="110" t="s">
        <v>2</v>
      </c>
      <c r="D24" s="111">
        <v>160</v>
      </c>
      <c r="E24" s="112">
        <v>0</v>
      </c>
      <c r="F24" s="40">
        <f t="shared" si="0"/>
        <v>0</v>
      </c>
      <c r="G24" s="78"/>
      <c r="H24" s="79"/>
      <c r="I24" s="80"/>
      <c r="J24" s="63"/>
    </row>
    <row r="25" spans="1:10" s="19" customFormat="1" ht="15">
      <c r="A25" s="65"/>
      <c r="B25" s="105" t="s">
        <v>13</v>
      </c>
      <c r="C25" s="66"/>
      <c r="D25" s="66"/>
      <c r="E25" s="99" t="s">
        <v>4</v>
      </c>
      <c r="F25" s="89">
        <f>SUM(F12:F24)</f>
        <v>0</v>
      </c>
      <c r="G25" s="86"/>
      <c r="H25" s="86"/>
      <c r="I25" s="87"/>
      <c r="J25" s="88"/>
    </row>
    <row r="26" spans="1:10" s="19" customFormat="1" ht="15">
      <c r="A26" s="33"/>
      <c r="B26" s="102" t="s">
        <v>5</v>
      </c>
      <c r="C26" s="29"/>
      <c r="D26" s="29"/>
      <c r="E26" s="98" t="s">
        <v>4</v>
      </c>
      <c r="F26" s="34">
        <f>F25*0.21</f>
        <v>0</v>
      </c>
      <c r="G26" s="86"/>
      <c r="H26" s="86"/>
      <c r="I26" s="87"/>
      <c r="J26" s="88"/>
    </row>
    <row r="27" spans="1:10" s="19" customFormat="1" ht="15.75" thickBot="1">
      <c r="A27" s="35"/>
      <c r="B27" s="106" t="s">
        <v>14</v>
      </c>
      <c r="C27" s="36"/>
      <c r="D27" s="36"/>
      <c r="E27" s="100" t="s">
        <v>4</v>
      </c>
      <c r="F27" s="37">
        <f>F26+F25</f>
        <v>0</v>
      </c>
      <c r="G27" s="86"/>
      <c r="H27" s="86"/>
      <c r="I27" s="87"/>
      <c r="J27" s="88"/>
    </row>
    <row r="28" spans="7:10" ht="24" customHeight="1">
      <c r="G28" s="86"/>
      <c r="H28" s="86"/>
      <c r="I28" s="87"/>
      <c r="J28" s="88"/>
    </row>
    <row r="29" spans="7:10" ht="12" customHeight="1">
      <c r="G29" s="86"/>
      <c r="H29" s="86"/>
      <c r="I29" s="87"/>
      <c r="J29" s="88"/>
    </row>
    <row r="30" spans="7:10" ht="12" customHeight="1">
      <c r="G30" s="86"/>
      <c r="H30" s="86"/>
      <c r="I30" s="87"/>
      <c r="J30" s="88"/>
    </row>
    <row r="31" spans="7:10" ht="12" customHeight="1">
      <c r="G31" s="85"/>
      <c r="H31" s="85"/>
      <c r="I31" s="19"/>
      <c r="J31" s="19"/>
    </row>
    <row r="32" spans="7:10" ht="12" customHeight="1">
      <c r="G32" s="85"/>
      <c r="H32" s="85"/>
      <c r="I32" s="19"/>
      <c r="J32" s="19"/>
    </row>
    <row r="33" spans="7:10" ht="12" customHeight="1">
      <c r="G33" s="85"/>
      <c r="H33" s="85"/>
      <c r="I33" s="19"/>
      <c r="J33" s="19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Špaček Pavel</cp:lastModifiedBy>
  <cp:lastPrinted>2019-02-21T08:17:43Z</cp:lastPrinted>
  <dcterms:created xsi:type="dcterms:W3CDTF">2014-05-16T09:31:30Z</dcterms:created>
  <dcterms:modified xsi:type="dcterms:W3CDTF">2023-06-09T06:59:17Z</dcterms:modified>
  <cp:category/>
  <cp:version/>
  <cp:contentType/>
  <cp:contentStatus/>
</cp:coreProperties>
</file>