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'rozpočet'!$A$4:$F$30</definedName>
  </definedNames>
  <calcPr fullCalcOnLoad="1"/>
</workbook>
</file>

<file path=xl/sharedStrings.xml><?xml version="1.0" encoding="utf-8"?>
<sst xmlns="http://schemas.openxmlformats.org/spreadsheetml/2006/main" count="163" uniqueCount="111">
  <si>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</si>
  <si>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</si>
  <si>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</si>
  <si>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</si>
  <si>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</si>
  <si>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</si>
  <si>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</si>
  <si>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</si>
  <si>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</si>
  <si>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</si>
  <si>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</si>
  <si>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</si>
  <si>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</si>
  <si>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</si>
  <si>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</si>
  <si>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</si>
  <si>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</si>
  <si>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</si>
  <si>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</si>
  <si>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</si>
  <si>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</si>
  <si>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</si>
  <si>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</si>
  <si>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</si>
  <si>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</si>
  <si>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</si>
  <si>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</si>
  <si>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</si>
  <si>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</si>
  <si>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</si>
  <si>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</si>
  <si>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</si>
  <si>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</si>
  <si>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</si>
  <si>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</si>
  <si>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</si>
  <si>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</si>
  <si>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</si>
  <si>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</si>
  <si>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</si>
  <si>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</si>
  <si>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</si>
  <si>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</si>
  <si>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</si>
  <si>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</si>
  <si>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</si>
  <si>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</si>
  <si>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</si>
  <si>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</si>
  <si>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</si>
  <si>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</si>
  <si>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</si>
  <si>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</si>
  <si>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</si>
  <si>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</si>
  <si>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</si>
  <si>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</si>
  <si>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</si>
  <si>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</si>
  <si>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</si>
  <si>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Sanace konstrukčních vrstev tl. 350 mm (dle technické specifikace)</t>
  </si>
  <si>
    <t xml:space="preserve">Zpracoval:   </t>
  </si>
  <si>
    <t xml:space="preserve">Datum:   </t>
  </si>
  <si>
    <t>poznámky</t>
  </si>
  <si>
    <t>VDZ V2 - 12,5 cm , barvou,  základní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</si>
  <si>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</si>
  <si>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</si>
  <si>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</si>
  <si>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</si>
  <si>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</si>
  <si>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</si>
  <si>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</si>
  <si>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</si>
  <si>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</si>
  <si>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hmotnost              t</t>
  </si>
  <si>
    <t>hmotnost  celkem</t>
  </si>
  <si>
    <t>čištění krajnic od nánosu  tl do 100 mm s odvozem na skládku</t>
  </si>
  <si>
    <t>574C06</t>
  </si>
  <si>
    <t>574A04</t>
  </si>
  <si>
    <t xml:space="preserve">Zalévání spár dilatační asf. zálivkou  </t>
  </si>
  <si>
    <t>015112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</si>
  <si>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</si>
  <si>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</si>
  <si>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</si>
  <si>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</si>
  <si>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</si>
  <si>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SPOJOVACÍ POSTŘIK Z EMULZE DO 0,5KG/M2</t>
  </si>
  <si>
    <t>015130</t>
  </si>
  <si>
    <t>Číslo položky   OTSKP</t>
  </si>
  <si>
    <t xml:space="preserve">Celkem sanace   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</si>
  <si>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</si>
  <si>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</si>
  <si>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</si>
  <si>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</si>
  <si>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</si>
  <si>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</si>
  <si>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</si>
  <si>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>ASFALTOVÝ BETON PRO LOŽNÍ VRSTVY ACL 16+, 16S - TL. 70MM</t>
  </si>
  <si>
    <t>VRSTVY PRO OBNOVU A OPRAVY Z KAMENIVA ZPEV CEMENTEM - TL. 130 MM</t>
  </si>
  <si>
    <t>11372A</t>
  </si>
  <si>
    <t>frézování  asfalt. ploch, bez dopravy</t>
  </si>
  <si>
    <t>Objekt:    sil.    III/25924                 km  1,320 - 2,920</t>
  </si>
  <si>
    <t>Datum:   7.3.2023</t>
  </si>
  <si>
    <t>Zpracoval:   Václav Dvořák</t>
  </si>
  <si>
    <t>staničení km 1,320 - 2,920</t>
  </si>
  <si>
    <t xml:space="preserve">JÚ 10068 škody po zimě </t>
  </si>
  <si>
    <t>Václav Dvořák</t>
  </si>
  <si>
    <t>čištění příkopu do 0,25m3/m s odvozem na skládku</t>
  </si>
  <si>
    <t>III/25924 Vrátno</t>
  </si>
  <si>
    <t>Stavba:    III/25924 Vrátno</t>
  </si>
  <si>
    <t xml:space="preserve">vyrovnávka ACo11+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</si>
</sst>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6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2"/>
      <color indexed="8"/>
      <name val="Book Antiqua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3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4" fontId="19" fillId="0" borderId="15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4" fontId="10" fillId="0" borderId="28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27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9" xfId="0" applyNumberFormat="1" applyFont="1" applyBorder="1" applyAlignment="1" applyProtection="1">
      <alignment horizontal="right" vertical="center"/>
      <protection/>
    </xf>
    <xf numFmtId="4" fontId="18" fillId="0" borderId="30" xfId="0" applyNumberFormat="1" applyFont="1" applyBorder="1" applyAlignment="1" applyProtection="1">
      <alignment vertical="top"/>
      <protection/>
    </xf>
    <xf numFmtId="0" fontId="20" fillId="0" borderId="31" xfId="0" applyFont="1" applyBorder="1" applyAlignment="1" applyProtection="1">
      <alignment vertical="top"/>
      <protection/>
    </xf>
    <xf numFmtId="0" fontId="20" fillId="0" borderId="31" xfId="0" applyFont="1" applyBorder="1" applyAlignment="1" applyProtection="1">
      <alignment horizontal="center" vertical="center"/>
      <protection/>
    </xf>
    <xf numFmtId="4" fontId="18" fillId="0" borderId="31" xfId="0" applyNumberFormat="1" applyFont="1" applyBorder="1" applyAlignment="1" applyProtection="1">
      <alignment horizontal="right" vertical="top"/>
      <protection/>
    </xf>
    <xf numFmtId="4" fontId="20" fillId="0" borderId="32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3" xfId="0" applyFont="1" applyFill="1" applyBorder="1" applyAlignment="1" applyProtection="1">
      <alignment vertical="top" wrapText="1"/>
      <protection/>
    </xf>
    <xf numFmtId="0" fontId="20" fillId="0" borderId="31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horizontal="right" vertical="top"/>
      <protection/>
    </xf>
    <xf numFmtId="0" fontId="10" fillId="0" borderId="13" xfId="0" applyFont="1" applyFill="1" applyBorder="1" applyAlignment="1" applyProtection="1">
      <alignment vertical="center"/>
      <protection/>
    </xf>
    <xf numFmtId="2" fontId="9" fillId="0" borderId="13" xfId="0" applyNumberFormat="1" applyFont="1" applyFill="1" applyBorder="1" applyAlignment="1" applyProtection="1">
      <alignment vertical="center"/>
      <protection/>
    </xf>
    <xf numFmtId="4" fontId="9" fillId="0" borderId="13" xfId="0" applyNumberFormat="1" applyFont="1" applyFill="1" applyBorder="1" applyAlignment="1" applyProtection="1">
      <alignment vertical="center"/>
      <protection/>
    </xf>
    <xf numFmtId="4" fontId="9" fillId="0" borderId="28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2" fontId="9" fillId="0" borderId="20" xfId="0" applyNumberFormat="1" applyFont="1" applyFill="1" applyBorder="1" applyAlignment="1" applyProtection="1">
      <alignment vertical="center"/>
      <protection/>
    </xf>
    <xf numFmtId="39" fontId="9" fillId="0" borderId="20" xfId="0" applyNumberFormat="1" applyFont="1" applyFill="1" applyBorder="1" applyAlignment="1" applyProtection="1">
      <alignment vertical="center"/>
      <protection/>
    </xf>
    <xf numFmtId="4" fontId="9" fillId="0" borderId="29" xfId="0" applyNumberFormat="1" applyFont="1" applyFill="1" applyBorder="1" applyAlignment="1" applyProtection="1">
      <alignment vertical="center"/>
      <protection/>
    </xf>
    <xf numFmtId="49" fontId="22" fillId="0" borderId="34" xfId="0" applyNumberFormat="1" applyFont="1" applyFill="1" applyBorder="1" applyAlignment="1" applyProtection="1">
      <alignment horizontal="left" vertical="center"/>
      <protection/>
    </xf>
    <xf numFmtId="49" fontId="22" fillId="0" borderId="35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36" xfId="0" applyNumberFormat="1" applyFont="1" applyFill="1" applyBorder="1" applyAlignment="1" applyProtection="1">
      <alignment horizontal="left" vertical="center"/>
      <protection/>
    </xf>
    <xf numFmtId="49" fontId="22" fillId="0" borderId="37" xfId="0" applyNumberFormat="1" applyFont="1" applyFill="1" applyBorder="1" applyAlignment="1" applyProtection="1">
      <alignment horizontal="left" vertical="center"/>
      <protection/>
    </xf>
    <xf numFmtId="49" fontId="22" fillId="0" borderId="38" xfId="0" applyNumberFormat="1" applyFont="1" applyFill="1" applyBorder="1" applyAlignment="1" applyProtection="1">
      <alignment horizontal="left" vertical="center"/>
      <protection/>
    </xf>
    <xf numFmtId="2" fontId="9" fillId="0" borderId="15" xfId="0" applyNumberFormat="1" applyFont="1" applyBorder="1" applyAlignment="1" applyProtection="1">
      <alignment vertical="top"/>
      <protection/>
    </xf>
    <xf numFmtId="39" fontId="9" fillId="0" borderId="15" xfId="0" applyNumberFormat="1" applyFont="1" applyBorder="1" applyAlignment="1" applyProtection="1">
      <alignment vertical="top"/>
      <protection/>
    </xf>
    <xf numFmtId="49" fontId="22" fillId="0" borderId="34" xfId="0" applyNumberFormat="1" applyFont="1" applyFill="1" applyBorder="1" applyAlignment="1" applyProtection="1">
      <alignment horizontal="left" vertical="center"/>
      <protection/>
    </xf>
    <xf numFmtId="0" fontId="22" fillId="0" borderId="37" xfId="0" applyNumberFormat="1" applyFont="1" applyFill="1" applyBorder="1" applyAlignment="1" applyProtection="1">
      <alignment horizontal="left" vertical="center"/>
      <protection/>
    </xf>
    <xf numFmtId="0" fontId="22" fillId="0" borderId="39" xfId="0" applyNumberFormat="1" applyFont="1" applyFill="1" applyBorder="1" applyAlignment="1" applyProtection="1">
      <alignment horizontal="left" vertical="center"/>
      <protection/>
    </xf>
    <xf numFmtId="49" fontId="66" fillId="0" borderId="35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24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40" xfId="0" applyNumberFormat="1" applyFont="1" applyFill="1" applyBorder="1" applyAlignment="1" applyProtection="1">
      <alignment horizontal="left" vertical="center"/>
      <protection/>
    </xf>
    <xf numFmtId="49" fontId="18" fillId="34" borderId="26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22" fillId="0" borderId="35" xfId="0" applyNumberFormat="1" applyFont="1" applyFill="1" applyBorder="1" applyAlignment="1" applyProtection="1">
      <alignment horizontal="left" vertical="center"/>
      <protection/>
    </xf>
    <xf numFmtId="49" fontId="22" fillId="35" borderId="41" xfId="0" applyNumberFormat="1" applyFont="1" applyFill="1" applyBorder="1" applyAlignment="1" applyProtection="1">
      <alignment horizontal="center" vertical="center"/>
      <protection/>
    </xf>
    <xf numFmtId="0" fontId="22" fillId="35" borderId="42" xfId="0" applyNumberFormat="1" applyFont="1" applyFill="1" applyBorder="1" applyAlignment="1" applyProtection="1">
      <alignment horizontal="center" vertical="center"/>
      <protection/>
    </xf>
    <xf numFmtId="0" fontId="22" fillId="35" borderId="4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40" xfId="0" applyNumberFormat="1" applyFont="1" applyFill="1" applyBorder="1" applyAlignment="1" applyProtection="1">
      <alignment horizontal="left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22" fillId="35" borderId="42" xfId="0" applyNumberFormat="1" applyFont="1" applyFill="1" applyBorder="1" applyAlignment="1" applyProtection="1">
      <alignment horizontal="center" vertical="center"/>
      <protection/>
    </xf>
    <xf numFmtId="49" fontId="22" fillId="35" borderId="44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15" fillId="0" borderId="47" xfId="0" applyNumberFormat="1" applyFont="1" applyFill="1" applyBorder="1" applyAlignment="1" applyProtection="1">
      <alignment horizontal="center" vertical="center"/>
      <protection/>
    </xf>
    <xf numFmtId="49" fontId="15" fillId="0" borderId="48" xfId="0" applyNumberFormat="1" applyFont="1" applyFill="1" applyBorder="1" applyAlignment="1" applyProtection="1">
      <alignment horizontal="center" vertical="center"/>
      <protection/>
    </xf>
    <xf numFmtId="49" fontId="15" fillId="0" borderId="49" xfId="0" applyNumberFormat="1" applyFont="1" applyFill="1" applyBorder="1" applyAlignment="1" applyProtection="1">
      <alignment horizontal="center" vertical="center"/>
      <protection/>
    </xf>
    <xf numFmtId="49" fontId="17" fillId="0" borderId="50" xfId="0" applyNumberFormat="1" applyFont="1" applyFill="1" applyBorder="1" applyAlignment="1" applyProtection="1">
      <alignment horizontal="left" vertical="center"/>
      <protection/>
    </xf>
    <xf numFmtId="49" fontId="17" fillId="0" borderId="51" xfId="0" applyNumberFormat="1" applyFont="1" applyFill="1" applyBorder="1" applyAlignment="1" applyProtection="1">
      <alignment horizontal="left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9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9" fillId="0" borderId="15" xfId="0" applyNumberFormat="1" applyFont="1" applyFill="1" applyBorder="1" applyAlignment="1" applyProtection="1">
      <alignment horizontal="left" vertical="center"/>
      <protection/>
    </xf>
    <xf numFmtId="0" fontId="19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67" fillId="0" borderId="41" xfId="0" applyNumberFormat="1" applyFont="1" applyFill="1" applyBorder="1" applyAlignment="1" applyProtection="1">
      <alignment horizontal="center" vertical="center"/>
      <protection/>
    </xf>
    <xf numFmtId="14" fontId="67" fillId="0" borderId="44" xfId="0" applyNumberFormat="1" applyFont="1" applyFill="1" applyBorder="1" applyAlignment="1" applyProtection="1">
      <alignment horizontal="center" vertical="center"/>
      <protection/>
    </xf>
    <xf numFmtId="14" fontId="67" fillId="0" borderId="52" xfId="0" applyNumberFormat="1" applyFont="1" applyFill="1" applyBorder="1" applyAlignment="1" applyProtection="1">
      <alignment horizontal="center" vertical="center"/>
      <protection/>
    </xf>
    <xf numFmtId="14" fontId="67" fillId="0" borderId="53" xfId="0" applyNumberFormat="1" applyFont="1" applyFill="1" applyBorder="1" applyAlignment="1" applyProtection="1">
      <alignment horizontal="center" vertical="center"/>
      <protection/>
    </xf>
    <xf numFmtId="49" fontId="23" fillId="0" borderId="15" xfId="0" applyNumberFormat="1" applyFont="1" applyFill="1" applyBorder="1" applyAlignment="1" applyProtection="1">
      <alignment horizontal="left" vertical="center"/>
      <protection/>
    </xf>
    <xf numFmtId="0" fontId="23" fillId="0" borderId="15" xfId="0" applyNumberFormat="1" applyFont="1" applyFill="1" applyBorder="1" applyAlignment="1" applyProtection="1">
      <alignment horizontal="left" vertical="center"/>
      <protection/>
    </xf>
    <xf numFmtId="49" fontId="68" fillId="0" borderId="16" xfId="0" applyNumberFormat="1" applyFont="1" applyFill="1" applyBorder="1" applyAlignment="1" applyProtection="1">
      <alignment horizontal="left" vertical="center"/>
      <protection/>
    </xf>
    <xf numFmtId="0" fontId="68" fillId="0" borderId="16" xfId="0" applyNumberFormat="1" applyFont="1" applyFill="1" applyBorder="1" applyAlignment="1" applyProtection="1">
      <alignment horizontal="left" vertical="center"/>
      <protection/>
    </xf>
    <xf numFmtId="49" fontId="19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center" vertical="center" wrapText="1"/>
      <protection/>
    </xf>
    <xf numFmtId="0" fontId="23" fillId="0" borderId="52" xfId="0" applyFont="1" applyBorder="1" applyAlignment="1" applyProtection="1">
      <alignment horizontal="center" vertical="center" wrapText="1"/>
      <protection/>
    </xf>
    <xf numFmtId="0" fontId="23" fillId="0" borderId="53" xfId="0" applyFont="1" applyBorder="1" applyAlignment="1" applyProtection="1">
      <alignment horizontal="center" vertical="center" wrapText="1"/>
      <protection/>
    </xf>
    <xf numFmtId="49" fontId="67" fillId="0" borderId="15" xfId="0" applyNumberFormat="1" applyFont="1" applyFill="1" applyBorder="1" applyAlignment="1" applyProtection="1">
      <alignment horizontal="left" vertical="center"/>
      <protection/>
    </xf>
    <xf numFmtId="0" fontId="67" fillId="0" borderId="15" xfId="0" applyNumberFormat="1" applyFont="1" applyFill="1" applyBorder="1" applyAlignment="1" applyProtection="1">
      <alignment horizontal="left" vertical="center"/>
      <protection/>
    </xf>
    <xf numFmtId="49" fontId="67" fillId="0" borderId="16" xfId="0" applyNumberFormat="1" applyFont="1" applyFill="1" applyBorder="1" applyAlignment="1" applyProtection="1">
      <alignment horizontal="left" vertical="center"/>
      <protection/>
    </xf>
    <xf numFmtId="0" fontId="67" fillId="0" borderId="16" xfId="0" applyNumberFormat="1" applyFont="1" applyFill="1" applyBorder="1" applyAlignment="1" applyProtection="1">
      <alignment horizontal="left" vertical="center"/>
      <protection/>
    </xf>
    <xf numFmtId="49" fontId="19" fillId="0" borderId="41" xfId="0" applyNumberFormat="1" applyFont="1" applyFill="1" applyBorder="1" applyAlignment="1" applyProtection="1">
      <alignment horizontal="center" vertical="center"/>
      <protection/>
    </xf>
    <xf numFmtId="0" fontId="19" fillId="0" borderId="44" xfId="0" applyNumberFormat="1" applyFont="1" applyFill="1" applyBorder="1" applyAlignment="1" applyProtection="1">
      <alignment horizontal="center" vertical="center"/>
      <protection/>
    </xf>
    <xf numFmtId="0" fontId="19" fillId="0" borderId="52" xfId="0" applyNumberFormat="1" applyFont="1" applyFill="1" applyBorder="1" applyAlignment="1" applyProtection="1">
      <alignment horizontal="center" vertical="center"/>
      <protection/>
    </xf>
    <xf numFmtId="0" fontId="19" fillId="0" borderId="53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24" fillId="0" borderId="55" xfId="0" applyFont="1" applyBorder="1" applyAlignment="1" applyProtection="1">
      <alignment horizontal="center" vertical="center" wrapText="1"/>
      <protection/>
    </xf>
    <xf numFmtId="0" fontId="24" fillId="0" borderId="52" xfId="0" applyFont="1" applyBorder="1" applyAlignment="1" applyProtection="1">
      <alignment horizontal="center" vertical="center" wrapText="1"/>
      <protection/>
    </xf>
    <xf numFmtId="0" fontId="24" fillId="0" borderId="53" xfId="0" applyFont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54" xfId="0" applyNumberFormat="1" applyFont="1" applyFill="1" applyBorder="1" applyAlignment="1" applyProtection="1">
      <alignment horizontal="center" vertical="center" wrapText="1"/>
      <protection/>
    </xf>
    <xf numFmtId="0" fontId="14" fillId="0" borderId="55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53" xfId="0" applyNumberFormat="1" applyFont="1" applyFill="1" applyBorder="1" applyAlignment="1" applyProtection="1">
      <alignment horizontal="center" vertical="center" wrapText="1"/>
      <protection/>
    </xf>
    <xf numFmtId="49" fontId="67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110" zoomScaleNormal="110" zoomScalePageLayoutView="0" workbookViewId="0" topLeftCell="A1">
      <selection activeCell="F6" sqref="F6:G7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7.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6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5" customHeight="1" thickBot="1">
      <c r="A1" s="224" t="s">
        <v>18</v>
      </c>
      <c r="B1" s="225"/>
      <c r="C1" s="225"/>
      <c r="D1" s="225"/>
      <c r="E1" s="225"/>
      <c r="F1" s="225"/>
      <c r="G1" s="225"/>
      <c r="H1" s="225"/>
      <c r="I1" s="225"/>
    </row>
    <row r="2" spans="1:10" ht="12.75" customHeight="1">
      <c r="A2" s="226" t="s">
        <v>19</v>
      </c>
      <c r="B2" s="227"/>
      <c r="C2" s="228" t="s">
        <v>108</v>
      </c>
      <c r="D2" s="229"/>
      <c r="E2" s="232" t="s">
        <v>20</v>
      </c>
      <c r="F2" s="233" t="s">
        <v>90</v>
      </c>
      <c r="G2" s="234"/>
      <c r="H2" s="232" t="s">
        <v>21</v>
      </c>
      <c r="I2" s="237"/>
      <c r="J2" s="41"/>
    </row>
    <row r="3" spans="1:10" ht="12.75">
      <c r="A3" s="195"/>
      <c r="B3" s="194"/>
      <c r="C3" s="230"/>
      <c r="D3" s="231"/>
      <c r="E3" s="194"/>
      <c r="F3" s="235"/>
      <c r="G3" s="236"/>
      <c r="H3" s="194"/>
      <c r="I3" s="218"/>
      <c r="J3" s="41"/>
    </row>
    <row r="4" spans="1:10" ht="12.75" customHeight="1">
      <c r="A4" s="193" t="s">
        <v>22</v>
      </c>
      <c r="B4" s="194"/>
      <c r="C4" s="219" t="s">
        <v>95</v>
      </c>
      <c r="D4" s="220"/>
      <c r="E4" s="198" t="s">
        <v>23</v>
      </c>
      <c r="F4" s="198"/>
      <c r="G4" s="194"/>
      <c r="H4" s="198" t="s">
        <v>21</v>
      </c>
      <c r="I4" s="223"/>
      <c r="J4" s="41"/>
    </row>
    <row r="5" spans="1:10" ht="12.75" customHeight="1">
      <c r="A5" s="195"/>
      <c r="B5" s="194"/>
      <c r="C5" s="221"/>
      <c r="D5" s="222"/>
      <c r="E5" s="194"/>
      <c r="F5" s="194"/>
      <c r="G5" s="194"/>
      <c r="H5" s="194"/>
      <c r="I5" s="202"/>
      <c r="J5" s="41"/>
    </row>
    <row r="6" spans="1:10" ht="12.75" customHeight="1">
      <c r="A6" s="193" t="s">
        <v>24</v>
      </c>
      <c r="B6" s="194"/>
      <c r="C6" s="211" t="s">
        <v>104</v>
      </c>
      <c r="D6" s="212"/>
      <c r="E6" s="198" t="s">
        <v>25</v>
      </c>
      <c r="F6" s="215"/>
      <c r="G6" s="216"/>
      <c r="H6" s="198" t="s">
        <v>21</v>
      </c>
      <c r="I6" s="217"/>
      <c r="J6" s="41"/>
    </row>
    <row r="7" spans="1:10" ht="12.75">
      <c r="A7" s="195"/>
      <c r="B7" s="194"/>
      <c r="C7" s="213"/>
      <c r="D7" s="214"/>
      <c r="E7" s="194"/>
      <c r="F7" s="216"/>
      <c r="G7" s="216"/>
      <c r="H7" s="194"/>
      <c r="I7" s="218"/>
      <c r="J7" s="41"/>
    </row>
    <row r="8" spans="1:10" ht="12.75">
      <c r="A8" s="193" t="s">
        <v>91</v>
      </c>
      <c r="B8" s="194"/>
      <c r="C8" s="203"/>
      <c r="D8" s="204"/>
      <c r="E8" s="198" t="s">
        <v>92</v>
      </c>
      <c r="F8" s="200" t="s">
        <v>106</v>
      </c>
      <c r="G8" s="200"/>
      <c r="H8" s="207" t="s">
        <v>93</v>
      </c>
      <c r="I8" s="209"/>
      <c r="J8" s="41"/>
    </row>
    <row r="9" spans="1:10" ht="12.75">
      <c r="A9" s="195"/>
      <c r="B9" s="194"/>
      <c r="C9" s="205"/>
      <c r="D9" s="206"/>
      <c r="E9" s="194"/>
      <c r="F9" s="200"/>
      <c r="G9" s="200"/>
      <c r="H9" s="208"/>
      <c r="I9" s="210"/>
      <c r="J9" s="41"/>
    </row>
    <row r="10" spans="1:10" ht="12.75">
      <c r="A10" s="193" t="s">
        <v>94</v>
      </c>
      <c r="B10" s="194"/>
      <c r="C10" s="196" t="s">
        <v>105</v>
      </c>
      <c r="D10" s="197"/>
      <c r="E10" s="198" t="s">
        <v>26</v>
      </c>
      <c r="F10" s="199" t="s">
        <v>106</v>
      </c>
      <c r="G10" s="200"/>
      <c r="H10" s="198" t="s">
        <v>27</v>
      </c>
      <c r="I10" s="201">
        <v>44992</v>
      </c>
      <c r="J10" s="41"/>
    </row>
    <row r="11" spans="1:10" ht="12.75">
      <c r="A11" s="195"/>
      <c r="B11" s="194"/>
      <c r="C11" s="197"/>
      <c r="D11" s="197"/>
      <c r="E11" s="194"/>
      <c r="F11" s="200"/>
      <c r="G11" s="200"/>
      <c r="H11" s="194"/>
      <c r="I11" s="202"/>
      <c r="J11" s="41"/>
    </row>
    <row r="12" spans="1:9" ht="23.25" customHeight="1" thickBot="1">
      <c r="A12" s="185" t="s">
        <v>28</v>
      </c>
      <c r="B12" s="186"/>
      <c r="C12" s="186"/>
      <c r="D12" s="186"/>
      <c r="E12" s="186"/>
      <c r="F12" s="186"/>
      <c r="G12" s="186"/>
      <c r="H12" s="186"/>
      <c r="I12" s="187"/>
    </row>
    <row r="13" spans="1:10" ht="26.25" customHeight="1">
      <c r="A13" s="42" t="s">
        <v>29</v>
      </c>
      <c r="B13" s="188" t="s">
        <v>30</v>
      </c>
      <c r="C13" s="189"/>
      <c r="D13" s="43" t="s">
        <v>31</v>
      </c>
      <c r="E13" s="190" t="s">
        <v>32</v>
      </c>
      <c r="F13" s="191"/>
      <c r="G13" s="43" t="s">
        <v>33</v>
      </c>
      <c r="H13" s="190" t="s">
        <v>34</v>
      </c>
      <c r="I13" s="192"/>
      <c r="J13" s="41"/>
    </row>
    <row r="14" spans="1:10" ht="15" customHeight="1">
      <c r="A14" s="44" t="s">
        <v>35</v>
      </c>
      <c r="B14" s="45" t="s">
        <v>36</v>
      </c>
      <c r="C14" s="46">
        <f>SUM(rozpočet!F27)</f>
        <v>0</v>
      </c>
      <c r="D14" s="167" t="s">
        <v>37</v>
      </c>
      <c r="E14" s="168"/>
      <c r="F14" s="46">
        <v>0</v>
      </c>
      <c r="G14" s="169" t="s">
        <v>38</v>
      </c>
      <c r="H14" s="170"/>
      <c r="I14" s="47">
        <v>0</v>
      </c>
      <c r="J14" s="41"/>
    </row>
    <row r="15" spans="1:11" ht="15" customHeight="1">
      <c r="A15" s="44"/>
      <c r="B15" s="45" t="s">
        <v>39</v>
      </c>
      <c r="C15" s="46">
        <v>0</v>
      </c>
      <c r="D15" s="167" t="s">
        <v>40</v>
      </c>
      <c r="E15" s="168"/>
      <c r="F15" s="46">
        <v>0</v>
      </c>
      <c r="G15" s="169" t="s">
        <v>41</v>
      </c>
      <c r="H15" s="170"/>
      <c r="I15" s="47">
        <v>0</v>
      </c>
      <c r="J15" s="41"/>
      <c r="K15" s="48"/>
    </row>
    <row r="16" spans="1:10" ht="15" customHeight="1">
      <c r="A16" s="44" t="s">
        <v>42</v>
      </c>
      <c r="B16" s="45" t="s">
        <v>36</v>
      </c>
      <c r="C16" s="46">
        <v>0</v>
      </c>
      <c r="D16" s="167" t="s">
        <v>43</v>
      </c>
      <c r="E16" s="168"/>
      <c r="F16" s="46">
        <v>0</v>
      </c>
      <c r="G16" s="169" t="s">
        <v>44</v>
      </c>
      <c r="H16" s="170"/>
      <c r="I16" s="47">
        <v>0</v>
      </c>
      <c r="J16" s="41"/>
    </row>
    <row r="17" spans="1:10" ht="15" customHeight="1">
      <c r="A17" s="44"/>
      <c r="B17" s="45" t="s">
        <v>39</v>
      </c>
      <c r="C17" s="46">
        <v>0</v>
      </c>
      <c r="D17" s="167"/>
      <c r="E17" s="168"/>
      <c r="F17" s="49"/>
      <c r="G17" s="169" t="s">
        <v>45</v>
      </c>
      <c r="H17" s="170"/>
      <c r="I17" s="47">
        <v>0</v>
      </c>
      <c r="J17" s="41"/>
    </row>
    <row r="18" spans="1:10" ht="15" customHeight="1">
      <c r="A18" s="44" t="s">
        <v>46</v>
      </c>
      <c r="B18" s="45" t="s">
        <v>36</v>
      </c>
      <c r="C18" s="46">
        <v>0</v>
      </c>
      <c r="D18" s="167"/>
      <c r="E18" s="168"/>
      <c r="F18" s="49"/>
      <c r="G18" s="169" t="s">
        <v>47</v>
      </c>
      <c r="H18" s="170"/>
      <c r="I18" s="47">
        <v>0</v>
      </c>
      <c r="J18" s="41"/>
    </row>
    <row r="19" spans="1:10" ht="15" customHeight="1">
      <c r="A19" s="44"/>
      <c r="B19" s="45" t="s">
        <v>39</v>
      </c>
      <c r="C19" s="46">
        <v>0</v>
      </c>
      <c r="D19" s="167"/>
      <c r="E19" s="168"/>
      <c r="F19" s="49"/>
      <c r="G19" s="169" t="s">
        <v>48</v>
      </c>
      <c r="H19" s="170"/>
      <c r="I19" s="47">
        <v>0</v>
      </c>
      <c r="J19" s="41"/>
    </row>
    <row r="20" spans="1:10" ht="15" customHeight="1">
      <c r="A20" s="165" t="s">
        <v>49</v>
      </c>
      <c r="B20" s="166"/>
      <c r="C20" s="46">
        <v>0</v>
      </c>
      <c r="D20" s="167"/>
      <c r="E20" s="168"/>
      <c r="F20" s="49"/>
      <c r="G20" s="169"/>
      <c r="H20" s="170"/>
      <c r="I20" s="50"/>
      <c r="J20" s="41"/>
    </row>
    <row r="21" spans="1:10" ht="15" customHeight="1">
      <c r="A21" s="165" t="s">
        <v>50</v>
      </c>
      <c r="B21" s="166"/>
      <c r="C21" s="46">
        <v>0</v>
      </c>
      <c r="D21" s="167"/>
      <c r="E21" s="168"/>
      <c r="F21" s="49"/>
      <c r="G21" s="169"/>
      <c r="H21" s="170"/>
      <c r="I21" s="50"/>
      <c r="J21" s="41"/>
    </row>
    <row r="22" spans="1:10" ht="16.5" customHeight="1">
      <c r="A22" s="165" t="s">
        <v>51</v>
      </c>
      <c r="B22" s="166"/>
      <c r="C22" s="46">
        <f>SUM(C14:C21)</f>
        <v>0</v>
      </c>
      <c r="D22" s="171" t="s">
        <v>52</v>
      </c>
      <c r="E22" s="172"/>
      <c r="F22" s="46">
        <f>SUM(F14:F21)</f>
        <v>0</v>
      </c>
      <c r="G22" s="173" t="s">
        <v>53</v>
      </c>
      <c r="H22" s="166"/>
      <c r="I22" s="47">
        <f>SUM(I14:I21)</f>
        <v>0</v>
      </c>
      <c r="J22" s="41"/>
    </row>
    <row r="23" spans="1:9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ht="15" customHeight="1">
      <c r="A24" s="156" t="s">
        <v>54</v>
      </c>
      <c r="B24" s="157"/>
      <c r="C24" s="54">
        <v>0</v>
      </c>
      <c r="D24" s="41"/>
      <c r="E24" s="41"/>
      <c r="F24" s="41"/>
      <c r="G24" s="41"/>
      <c r="H24" s="41"/>
      <c r="I24" s="55"/>
    </row>
    <row r="25" spans="1:10" ht="15" customHeight="1">
      <c r="A25" s="156" t="s">
        <v>55</v>
      </c>
      <c r="B25" s="157"/>
      <c r="C25" s="54">
        <v>0</v>
      </c>
      <c r="D25" s="158" t="s">
        <v>56</v>
      </c>
      <c r="E25" s="159"/>
      <c r="F25" s="54">
        <f>ROUND(C25*(14/100),2)</f>
        <v>0</v>
      </c>
      <c r="G25" s="160" t="s">
        <v>13</v>
      </c>
      <c r="H25" s="157"/>
      <c r="I25" s="56">
        <f>SUM(C24:C26)</f>
        <v>0</v>
      </c>
      <c r="J25" s="41"/>
    </row>
    <row r="26" spans="1:10" ht="15" customHeight="1">
      <c r="A26" s="156" t="s">
        <v>57</v>
      </c>
      <c r="B26" s="157"/>
      <c r="C26" s="54">
        <f>C22+F22*I22</f>
        <v>0</v>
      </c>
      <c r="D26" s="158" t="s">
        <v>6</v>
      </c>
      <c r="E26" s="159"/>
      <c r="F26" s="54">
        <f>ROUND(C26*(21/100),2)</f>
        <v>0</v>
      </c>
      <c r="G26" s="160" t="s">
        <v>58</v>
      </c>
      <c r="H26" s="157"/>
      <c r="I26" s="56">
        <f>SUM(F25:F26)+I25</f>
        <v>0</v>
      </c>
      <c r="J26" s="41"/>
    </row>
    <row r="27" spans="1:9" ht="12.75">
      <c r="A27" s="57"/>
      <c r="B27" s="41"/>
      <c r="C27" s="41"/>
      <c r="D27" s="41"/>
      <c r="E27" s="41"/>
      <c r="F27" s="41"/>
      <c r="G27" s="41"/>
      <c r="H27" s="41"/>
      <c r="I27" s="55"/>
    </row>
    <row r="28" spans="1:10" ht="14.25" customHeight="1">
      <c r="A28" s="176"/>
      <c r="B28" s="177"/>
      <c r="C28" s="178"/>
      <c r="D28" s="162"/>
      <c r="E28" s="174"/>
      <c r="F28" s="175"/>
      <c r="G28" s="162" t="s">
        <v>59</v>
      </c>
      <c r="H28" s="163"/>
      <c r="I28" s="164"/>
      <c r="J28" s="41"/>
    </row>
    <row r="29" spans="1:10" ht="14.25" customHeight="1">
      <c r="A29" s="179"/>
      <c r="B29" s="180"/>
      <c r="C29" s="181"/>
      <c r="D29" s="143"/>
      <c r="E29" s="144"/>
      <c r="F29" s="145"/>
      <c r="G29" s="161"/>
      <c r="H29" s="154"/>
      <c r="I29" s="155"/>
      <c r="J29" s="41"/>
    </row>
    <row r="30" spans="1:10" ht="14.25" customHeight="1">
      <c r="A30" s="179"/>
      <c r="B30" s="180"/>
      <c r="C30" s="181"/>
      <c r="D30" s="143"/>
      <c r="E30" s="144"/>
      <c r="F30" s="145"/>
      <c r="G30" s="153"/>
      <c r="H30" s="154"/>
      <c r="I30" s="155"/>
      <c r="J30" s="41"/>
    </row>
    <row r="31" spans="1:10" ht="14.25" customHeight="1">
      <c r="A31" s="179"/>
      <c r="B31" s="180"/>
      <c r="C31" s="181"/>
      <c r="D31" s="143"/>
      <c r="E31" s="144"/>
      <c r="F31" s="145"/>
      <c r="G31" s="161"/>
      <c r="H31" s="154"/>
      <c r="I31" s="155"/>
      <c r="J31" s="41"/>
    </row>
    <row r="32" spans="1:10" ht="14.25" customHeight="1" thickBot="1">
      <c r="A32" s="182"/>
      <c r="B32" s="183"/>
      <c r="C32" s="184"/>
      <c r="D32" s="142"/>
      <c r="E32" s="146"/>
      <c r="F32" s="147"/>
      <c r="G32" s="150"/>
      <c r="H32" s="151"/>
      <c r="I32" s="152"/>
      <c r="J32" s="41"/>
    </row>
    <row r="33" spans="1:9" ht="12.75">
      <c r="A33" s="41"/>
      <c r="B33" s="41"/>
      <c r="C33" s="41"/>
      <c r="D33" s="41"/>
      <c r="E33" s="41"/>
      <c r="F33" s="41"/>
      <c r="G33" s="41"/>
      <c r="H33" s="41"/>
      <c r="I33" s="41"/>
    </row>
    <row r="34" spans="2:5" ht="12.75">
      <c r="B34" s="125"/>
      <c r="C34" s="125"/>
      <c r="D34" s="125"/>
      <c r="E34" s="125"/>
    </row>
    <row r="35" spans="1:5" ht="12.75">
      <c r="A35" s="126"/>
      <c r="B35" s="125"/>
      <c r="C35" s="125"/>
      <c r="D35" s="125"/>
      <c r="E35" s="125"/>
    </row>
    <row r="36" spans="1:5" ht="12.75">
      <c r="A36" s="127"/>
      <c r="B36" s="126"/>
      <c r="C36" s="126"/>
      <c r="D36" s="126"/>
      <c r="E36" s="126"/>
    </row>
    <row r="37" spans="1:5" ht="12.75">
      <c r="A37" s="127"/>
      <c r="B37" s="126"/>
      <c r="C37" s="126"/>
      <c r="D37" s="126"/>
      <c r="E37" s="126"/>
    </row>
    <row r="38" spans="1:5" ht="12.75">
      <c r="A38" s="127"/>
      <c r="B38" s="126"/>
      <c r="C38" s="126"/>
      <c r="D38" s="126"/>
      <c r="E38" s="126"/>
    </row>
    <row r="39" spans="1:5" ht="12.75">
      <c r="A39" s="127"/>
      <c r="B39" s="126"/>
      <c r="C39" s="126"/>
      <c r="D39" s="126"/>
      <c r="E39" s="126"/>
    </row>
    <row r="40" spans="1:5" ht="12.75">
      <c r="A40" s="127"/>
      <c r="B40" s="126"/>
      <c r="C40" s="126"/>
      <c r="D40" s="126"/>
      <c r="E40" s="126"/>
    </row>
    <row r="41" spans="2:5" ht="12.75">
      <c r="B41" s="125"/>
      <c r="C41" s="125"/>
      <c r="D41" s="125"/>
      <c r="E41" s="125"/>
    </row>
  </sheetData>
  <sheetProtection/>
  <mergeCells count="70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G29:I29"/>
    <mergeCell ref="D18:E18"/>
    <mergeCell ref="G18:H18"/>
    <mergeCell ref="D19:E19"/>
    <mergeCell ref="G19:H19"/>
    <mergeCell ref="A20:B20"/>
    <mergeCell ref="D20:E20"/>
    <mergeCell ref="G20:H20"/>
    <mergeCell ref="D28:F28"/>
    <mergeCell ref="A28:C32"/>
    <mergeCell ref="G28:I28"/>
    <mergeCell ref="A21:B21"/>
    <mergeCell ref="D21:E21"/>
    <mergeCell ref="G21:H21"/>
    <mergeCell ref="A22:B22"/>
    <mergeCell ref="D22:E22"/>
    <mergeCell ref="G22:H22"/>
    <mergeCell ref="G32:I32"/>
    <mergeCell ref="G30:I30"/>
    <mergeCell ref="A24:B24"/>
    <mergeCell ref="A25:B25"/>
    <mergeCell ref="D25:E25"/>
    <mergeCell ref="G25:H25"/>
    <mergeCell ref="A26:B26"/>
    <mergeCell ref="D26:E26"/>
    <mergeCell ref="G26:H26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zoomScalePageLayoutView="0" workbookViewId="0" topLeftCell="A1">
      <selection activeCell="B16" sqref="B16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18" style="5" customWidth="1"/>
    <col min="7" max="7" width="14.33203125" style="69" hidden="1" customWidth="1"/>
    <col min="8" max="8" width="10.5" style="70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38" t="s">
        <v>5</v>
      </c>
      <c r="B1" s="238"/>
      <c r="C1" s="238"/>
      <c r="D1" s="238"/>
      <c r="E1" s="238"/>
      <c r="F1" s="238"/>
      <c r="H1" s="64"/>
    </row>
    <row r="2" spans="1:8" s="6" customFormat="1" ht="12.75" customHeight="1">
      <c r="A2" s="7" t="s">
        <v>109</v>
      </c>
      <c r="B2" s="7"/>
      <c r="C2" s="20" t="s">
        <v>5</v>
      </c>
      <c r="D2" s="7"/>
      <c r="E2" s="7"/>
      <c r="F2" s="7"/>
      <c r="G2" s="65"/>
      <c r="H2" s="64"/>
    </row>
    <row r="3" spans="1:8" s="6" customFormat="1" ht="12.75" customHeight="1">
      <c r="A3" s="7" t="s">
        <v>101</v>
      </c>
      <c r="B3" s="7"/>
      <c r="C3" s="7"/>
      <c r="D3" s="7"/>
      <c r="E3" s="14"/>
      <c r="F3" s="7"/>
      <c r="G3" s="65"/>
      <c r="H3" s="64"/>
    </row>
    <row r="4" spans="1:8" s="6" customFormat="1" ht="12.75" customHeight="1">
      <c r="A4" s="8"/>
      <c r="B4" s="7"/>
      <c r="C4" s="8"/>
      <c r="D4" s="7"/>
      <c r="E4" s="7"/>
      <c r="F4" s="7"/>
      <c r="G4" s="65"/>
      <c r="H4" s="64"/>
    </row>
    <row r="5" spans="1:8" s="6" customFormat="1" ht="1.5" customHeight="1">
      <c r="A5" s="9"/>
      <c r="B5" s="10"/>
      <c r="C5" s="11"/>
      <c r="D5" s="10"/>
      <c r="E5" s="12"/>
      <c r="F5" s="13"/>
      <c r="G5" s="66"/>
      <c r="H5" s="64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67"/>
      <c r="H6" s="64"/>
    </row>
    <row r="7" spans="1:8" s="6" customFormat="1" ht="12.75" customHeight="1">
      <c r="A7" s="14" t="s">
        <v>1</v>
      </c>
      <c r="B7" s="14"/>
      <c r="C7" s="17"/>
      <c r="D7" s="130" t="s">
        <v>103</v>
      </c>
      <c r="E7" s="14"/>
      <c r="F7" s="62" t="s">
        <v>5</v>
      </c>
      <c r="G7" s="67" t="s">
        <v>61</v>
      </c>
      <c r="H7" s="64"/>
    </row>
    <row r="8" spans="1:8" s="6" customFormat="1" ht="12.75" customHeight="1">
      <c r="A8" s="14" t="s">
        <v>96</v>
      </c>
      <c r="B8" s="15"/>
      <c r="C8" s="18"/>
      <c r="D8" s="129" t="s">
        <v>102</v>
      </c>
      <c r="E8" s="128" t="s">
        <v>5</v>
      </c>
      <c r="F8" s="63" t="s">
        <v>5</v>
      </c>
      <c r="G8" s="67" t="s">
        <v>62</v>
      </c>
      <c r="H8" s="64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8"/>
      <c r="H9" s="64"/>
    </row>
    <row r="10" ht="24" customHeight="1" thickBot="1"/>
    <row r="11" spans="1:10" s="21" customFormat="1" ht="35.25" customHeight="1" thickBot="1">
      <c r="A11" s="121" t="s">
        <v>88</v>
      </c>
      <c r="B11" s="22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71" t="s">
        <v>74</v>
      </c>
      <c r="H11" s="72" t="s">
        <v>75</v>
      </c>
      <c r="I11" s="59"/>
      <c r="J11" s="59" t="s">
        <v>63</v>
      </c>
    </row>
    <row r="12" spans="1:10" s="21" customFormat="1" ht="15">
      <c r="A12" s="85" t="s">
        <v>11</v>
      </c>
      <c r="B12" s="133" t="s">
        <v>16</v>
      </c>
      <c r="C12" s="87" t="s">
        <v>12</v>
      </c>
      <c r="D12" s="134">
        <v>1</v>
      </c>
      <c r="E12" s="135"/>
      <c r="F12" s="136">
        <f aca="true" t="shared" si="0" ref="F12:F26">E12*D12</f>
        <v>0</v>
      </c>
      <c r="G12" s="73"/>
      <c r="H12" s="74"/>
      <c r="I12" s="75"/>
      <c r="J12" s="59"/>
    </row>
    <row r="13" spans="1:10" s="21" customFormat="1" ht="15">
      <c r="A13" s="88" t="s">
        <v>99</v>
      </c>
      <c r="B13" s="91" t="s">
        <v>100</v>
      </c>
      <c r="C13" s="89" t="s">
        <v>65</v>
      </c>
      <c r="D13" s="92">
        <v>10</v>
      </c>
      <c r="E13" s="93"/>
      <c r="F13" s="94">
        <f t="shared" si="0"/>
        <v>0</v>
      </c>
      <c r="G13" s="76" t="s">
        <v>5</v>
      </c>
      <c r="H13" s="77" t="s">
        <v>5</v>
      </c>
      <c r="I13" s="78"/>
      <c r="J13" s="60"/>
    </row>
    <row r="14" spans="1:10" s="21" customFormat="1" ht="15">
      <c r="A14" s="88">
        <v>919111</v>
      </c>
      <c r="B14" s="91" t="s">
        <v>73</v>
      </c>
      <c r="C14" s="89" t="s">
        <v>17</v>
      </c>
      <c r="D14" s="92">
        <v>41</v>
      </c>
      <c r="E14" s="93"/>
      <c r="F14" s="94">
        <f t="shared" si="0"/>
        <v>0</v>
      </c>
      <c r="G14" s="76"/>
      <c r="H14" s="79"/>
      <c r="I14" s="78"/>
      <c r="J14" s="60" t="s">
        <v>5</v>
      </c>
    </row>
    <row r="15" spans="1:10" s="21" customFormat="1" ht="15">
      <c r="A15" s="88">
        <v>93818</v>
      </c>
      <c r="B15" s="91" t="s">
        <v>72</v>
      </c>
      <c r="C15" s="89" t="s">
        <v>2</v>
      </c>
      <c r="D15" s="92">
        <v>8140</v>
      </c>
      <c r="E15" s="93"/>
      <c r="F15" s="94">
        <f t="shared" si="0"/>
        <v>0</v>
      </c>
      <c r="G15" s="76"/>
      <c r="H15" s="79"/>
      <c r="I15" s="78"/>
      <c r="J15" s="60" t="s">
        <v>5</v>
      </c>
    </row>
    <row r="16" spans="1:10" s="21" customFormat="1" ht="15">
      <c r="A16" s="88" t="s">
        <v>78</v>
      </c>
      <c r="B16" s="91" t="s">
        <v>110</v>
      </c>
      <c r="C16" s="89" t="s">
        <v>65</v>
      </c>
      <c r="D16" s="92">
        <v>245</v>
      </c>
      <c r="E16" s="93"/>
      <c r="F16" s="94">
        <f t="shared" si="0"/>
        <v>0</v>
      </c>
      <c r="G16" s="76"/>
      <c r="H16" s="79"/>
      <c r="I16" s="78"/>
      <c r="J16" s="60"/>
    </row>
    <row r="17" spans="1:10" s="21" customFormat="1" ht="15">
      <c r="A17" s="88">
        <v>572223</v>
      </c>
      <c r="B17" s="91" t="s">
        <v>67</v>
      </c>
      <c r="C17" s="89" t="s">
        <v>2</v>
      </c>
      <c r="D17" s="92">
        <v>16280</v>
      </c>
      <c r="E17" s="93"/>
      <c r="F17" s="94">
        <f t="shared" si="0"/>
        <v>0</v>
      </c>
      <c r="G17" s="76"/>
      <c r="H17" s="79"/>
      <c r="I17" s="78"/>
      <c r="J17" s="60"/>
    </row>
    <row r="18" spans="1:10" s="58" customFormat="1" ht="15">
      <c r="A18" s="90" t="s">
        <v>66</v>
      </c>
      <c r="B18" s="91" t="s">
        <v>70</v>
      </c>
      <c r="C18" s="89" t="s">
        <v>2</v>
      </c>
      <c r="D18" s="92">
        <v>8140</v>
      </c>
      <c r="E18" s="93"/>
      <c r="F18" s="94">
        <f t="shared" si="0"/>
        <v>0</v>
      </c>
      <c r="G18" s="76"/>
      <c r="H18" s="79"/>
      <c r="I18" s="78"/>
      <c r="J18" s="60"/>
    </row>
    <row r="19" spans="1:10" s="21" customFormat="1" ht="21" customHeight="1">
      <c r="A19" s="88" t="s">
        <v>11</v>
      </c>
      <c r="B19" s="91" t="s">
        <v>60</v>
      </c>
      <c r="C19" s="89" t="s">
        <v>2</v>
      </c>
      <c r="D19" s="92">
        <v>240</v>
      </c>
      <c r="E19" s="93"/>
      <c r="F19" s="94">
        <f t="shared" si="0"/>
        <v>0</v>
      </c>
      <c r="G19" s="76"/>
      <c r="H19" s="79"/>
      <c r="I19" s="78"/>
      <c r="J19" s="61" t="s">
        <v>5</v>
      </c>
    </row>
    <row r="20" spans="1:10" s="21" customFormat="1" ht="15">
      <c r="A20" s="88">
        <v>113761</v>
      </c>
      <c r="B20" s="91" t="s">
        <v>71</v>
      </c>
      <c r="C20" s="89" t="s">
        <v>4</v>
      </c>
      <c r="D20" s="92">
        <v>41</v>
      </c>
      <c r="E20" s="93"/>
      <c r="F20" s="94">
        <f t="shared" si="0"/>
        <v>0</v>
      </c>
      <c r="G20" s="76"/>
      <c r="H20" s="79"/>
      <c r="I20" s="78"/>
      <c r="J20" s="60" t="s">
        <v>5</v>
      </c>
    </row>
    <row r="21" spans="1:10" s="21" customFormat="1" ht="15">
      <c r="A21" s="88">
        <v>931312</v>
      </c>
      <c r="B21" s="91" t="s">
        <v>79</v>
      </c>
      <c r="C21" s="89" t="s">
        <v>4</v>
      </c>
      <c r="D21" s="92">
        <v>41</v>
      </c>
      <c r="E21" s="93"/>
      <c r="F21" s="94">
        <f t="shared" si="0"/>
        <v>0</v>
      </c>
      <c r="G21" s="76"/>
      <c r="H21" s="79"/>
      <c r="I21" s="78"/>
      <c r="J21" s="60" t="s">
        <v>5</v>
      </c>
    </row>
    <row r="22" spans="1:10" s="21" customFormat="1" ht="15">
      <c r="A22" s="88">
        <v>12922</v>
      </c>
      <c r="B22" s="91" t="s">
        <v>76</v>
      </c>
      <c r="C22" s="89" t="s">
        <v>2</v>
      </c>
      <c r="D22" s="92">
        <v>3300</v>
      </c>
      <c r="E22" s="137"/>
      <c r="F22" s="94">
        <f t="shared" si="0"/>
        <v>0</v>
      </c>
      <c r="G22" s="76">
        <v>0.126</v>
      </c>
      <c r="H22" s="77">
        <f>D22*G22</f>
        <v>415.8</v>
      </c>
      <c r="I22" s="78"/>
      <c r="J22" s="60"/>
    </row>
    <row r="23" spans="1:10" s="21" customFormat="1" ht="15">
      <c r="A23" s="88">
        <v>56962</v>
      </c>
      <c r="B23" s="91" t="s">
        <v>68</v>
      </c>
      <c r="C23" s="89" t="s">
        <v>2</v>
      </c>
      <c r="D23" s="92">
        <v>1650</v>
      </c>
      <c r="E23" s="137"/>
      <c r="F23" s="94">
        <f t="shared" si="0"/>
        <v>0</v>
      </c>
      <c r="G23" s="76"/>
      <c r="H23" s="79"/>
      <c r="I23" s="78"/>
      <c r="J23" s="60"/>
    </row>
    <row r="24" spans="1:10" s="21" customFormat="1" ht="15">
      <c r="A24" s="28">
        <v>12931</v>
      </c>
      <c r="B24" s="29" t="s">
        <v>107</v>
      </c>
      <c r="C24" s="30" t="s">
        <v>4</v>
      </c>
      <c r="D24" s="148">
        <v>1600</v>
      </c>
      <c r="E24" s="149"/>
      <c r="F24" s="94">
        <f t="shared" si="0"/>
        <v>0</v>
      </c>
      <c r="G24" s="76">
        <v>0.63</v>
      </c>
      <c r="H24" s="80">
        <f>D24*G24</f>
        <v>1008</v>
      </c>
      <c r="I24" s="78"/>
      <c r="J24" s="60"/>
    </row>
    <row r="25" spans="1:10" s="21" customFormat="1" ht="15">
      <c r="A25" s="95" t="s">
        <v>80</v>
      </c>
      <c r="B25" s="91" t="s">
        <v>69</v>
      </c>
      <c r="C25" s="89" t="s">
        <v>3</v>
      </c>
      <c r="D25" s="92">
        <v>1095</v>
      </c>
      <c r="E25" s="137"/>
      <c r="F25" s="94">
        <f t="shared" si="0"/>
        <v>0</v>
      </c>
      <c r="G25" s="76"/>
      <c r="H25" s="79"/>
      <c r="I25" s="78"/>
      <c r="J25" s="60"/>
    </row>
    <row r="26" spans="1:10" s="21" customFormat="1" ht="15.75" thickBot="1">
      <c r="A26" s="96">
        <v>915111</v>
      </c>
      <c r="B26" s="138" t="s">
        <v>64</v>
      </c>
      <c r="C26" s="97" t="s">
        <v>2</v>
      </c>
      <c r="D26" s="139">
        <v>412.5</v>
      </c>
      <c r="E26" s="140"/>
      <c r="F26" s="141">
        <f t="shared" si="0"/>
        <v>0</v>
      </c>
      <c r="G26" s="73"/>
      <c r="H26" s="74"/>
      <c r="I26" s="75"/>
      <c r="J26" s="59"/>
    </row>
    <row r="27" spans="1:10" s="21" customFormat="1" ht="15">
      <c r="A27" s="131"/>
      <c r="B27" s="86" t="s">
        <v>13</v>
      </c>
      <c r="C27" s="86"/>
      <c r="D27" s="86"/>
      <c r="E27" s="132" t="s">
        <v>5</v>
      </c>
      <c r="F27" s="98">
        <f>SUM(F12:F26)</f>
        <v>0</v>
      </c>
      <c r="G27" s="82"/>
      <c r="H27" s="82"/>
      <c r="I27" s="83"/>
      <c r="J27" s="84"/>
    </row>
    <row r="28" spans="1:10" s="21" customFormat="1" ht="15">
      <c r="A28" s="31"/>
      <c r="B28" s="29" t="s">
        <v>6</v>
      </c>
      <c r="C28" s="29"/>
      <c r="D28" s="29"/>
      <c r="E28" s="32" t="s">
        <v>5</v>
      </c>
      <c r="F28" s="33">
        <f>F27*0.21</f>
        <v>0</v>
      </c>
      <c r="G28" s="82"/>
      <c r="H28" s="82"/>
      <c r="I28" s="83"/>
      <c r="J28" s="84"/>
    </row>
    <row r="29" spans="1:10" s="21" customFormat="1" ht="15.75" thickBot="1">
      <c r="A29" s="34"/>
      <c r="B29" s="35" t="s">
        <v>14</v>
      </c>
      <c r="C29" s="35"/>
      <c r="D29" s="35"/>
      <c r="E29" s="36" t="s">
        <v>5</v>
      </c>
      <c r="F29" s="37">
        <f>F28+F27</f>
        <v>0</v>
      </c>
      <c r="G29" s="82"/>
      <c r="H29" s="82"/>
      <c r="I29" s="83"/>
      <c r="J29" s="84"/>
    </row>
    <row r="30" spans="7:10" ht="24" customHeight="1">
      <c r="G30" s="82"/>
      <c r="H30" s="82"/>
      <c r="I30" s="83"/>
      <c r="J30" s="84"/>
    </row>
    <row r="31" spans="7:10" ht="12" customHeight="1">
      <c r="G31" s="82"/>
      <c r="H31" s="82"/>
      <c r="I31" s="83"/>
      <c r="J31" s="84"/>
    </row>
    <row r="32" spans="7:10" ht="12" customHeight="1">
      <c r="G32" s="82"/>
      <c r="H32" s="82"/>
      <c r="I32" s="83"/>
      <c r="J32" s="84"/>
    </row>
    <row r="33" spans="7:10" ht="12" customHeight="1">
      <c r="G33" s="81"/>
      <c r="H33" s="81"/>
      <c r="I33" s="21"/>
      <c r="J33" s="21"/>
    </row>
    <row r="34" spans="7:10" ht="12" customHeight="1">
      <c r="G34" s="81"/>
      <c r="H34" s="81"/>
      <c r="I34" s="21"/>
      <c r="J34" s="21"/>
    </row>
    <row r="35" spans="7:10" ht="12" customHeight="1">
      <c r="G35" s="81"/>
      <c r="H35" s="81"/>
      <c r="I35" s="21"/>
      <c r="J35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D22" sqref="D22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38" t="s">
        <v>5</v>
      </c>
      <c r="B1" s="238"/>
      <c r="C1" s="238"/>
      <c r="D1" s="238"/>
      <c r="E1" s="238"/>
      <c r="F1" s="238"/>
      <c r="G1" s="238"/>
    </row>
    <row r="2" spans="1:7" s="6" customFormat="1" ht="21.75" customHeight="1">
      <c r="A2" s="99" t="s">
        <v>81</v>
      </c>
      <c r="B2" s="7"/>
      <c r="C2" s="20" t="s">
        <v>5</v>
      </c>
      <c r="D2" s="7"/>
      <c r="E2" s="7"/>
      <c r="F2" s="7"/>
      <c r="G2" s="7"/>
    </row>
    <row r="3" spans="1:7" s="6" customFormat="1" ht="21.75" customHeight="1">
      <c r="A3" s="99"/>
      <c r="B3" s="7"/>
      <c r="C3" s="20"/>
      <c r="D3" s="7"/>
      <c r="E3" s="7"/>
      <c r="F3" s="7"/>
      <c r="G3" s="7"/>
    </row>
    <row r="4" spans="1:7" s="6" customFormat="1" ht="12.75" customHeight="1" thickBot="1">
      <c r="A4" s="19" t="s">
        <v>5</v>
      </c>
      <c r="B4" s="7"/>
      <c r="C4" s="7"/>
      <c r="D4" s="7"/>
      <c r="E4" s="14"/>
      <c r="F4" s="7"/>
      <c r="G4" s="7"/>
    </row>
    <row r="5" spans="1:6" s="21" customFormat="1" ht="35.25" customHeight="1" thickBot="1">
      <c r="A5" s="121" t="s">
        <v>88</v>
      </c>
      <c r="B5" s="22" t="s">
        <v>7</v>
      </c>
      <c r="C5" s="23" t="s">
        <v>0</v>
      </c>
      <c r="D5" s="22" t="s">
        <v>8</v>
      </c>
      <c r="E5" s="22" t="s">
        <v>9</v>
      </c>
      <c r="F5" s="24" t="s">
        <v>10</v>
      </c>
    </row>
    <row r="6" spans="1:11" s="21" customFormat="1" ht="15">
      <c r="A6" s="25">
        <v>21461</v>
      </c>
      <c r="B6" s="26" t="s">
        <v>82</v>
      </c>
      <c r="C6" s="27" t="s">
        <v>2</v>
      </c>
      <c r="D6" s="100">
        <v>1</v>
      </c>
      <c r="E6" s="123"/>
      <c r="F6" s="101">
        <f aca="true" t="shared" si="0" ref="F6:F11">E6*D6</f>
        <v>0</v>
      </c>
      <c r="I6" s="102"/>
      <c r="K6" s="103"/>
    </row>
    <row r="7" spans="1:11" s="107" customFormat="1" ht="30">
      <c r="A7" s="120" t="s">
        <v>87</v>
      </c>
      <c r="B7" s="104" t="s">
        <v>83</v>
      </c>
      <c r="C7" s="30" t="s">
        <v>3</v>
      </c>
      <c r="D7" s="105">
        <v>0.92</v>
      </c>
      <c r="E7" s="46"/>
      <c r="F7" s="106">
        <f t="shared" si="0"/>
        <v>0</v>
      </c>
      <c r="I7" s="108"/>
      <c r="K7" s="109"/>
    </row>
    <row r="8" spans="1:11" s="21" customFormat="1" ht="15">
      <c r="A8" s="28">
        <v>122938</v>
      </c>
      <c r="B8" s="29" t="s">
        <v>84</v>
      </c>
      <c r="C8" s="30" t="s">
        <v>65</v>
      </c>
      <c r="D8" s="105">
        <v>0.35</v>
      </c>
      <c r="E8" s="46"/>
      <c r="F8" s="106">
        <f t="shared" si="0"/>
        <v>0</v>
      </c>
      <c r="I8" s="102"/>
      <c r="K8" s="103"/>
    </row>
    <row r="9" spans="1:11" s="21" customFormat="1" ht="15">
      <c r="A9" s="28">
        <v>56333</v>
      </c>
      <c r="B9" s="29" t="s">
        <v>85</v>
      </c>
      <c r="C9" s="30" t="s">
        <v>2</v>
      </c>
      <c r="D9" s="105">
        <v>1</v>
      </c>
      <c r="E9" s="46"/>
      <c r="F9" s="106">
        <f t="shared" si="0"/>
        <v>0</v>
      </c>
      <c r="I9" s="102"/>
      <c r="K9" s="103"/>
    </row>
    <row r="10" spans="1:11" s="21" customFormat="1" ht="15">
      <c r="A10" s="28">
        <v>567104</v>
      </c>
      <c r="B10" s="29" t="s">
        <v>98</v>
      </c>
      <c r="C10" s="30" t="s">
        <v>65</v>
      </c>
      <c r="D10" s="110">
        <v>0.13</v>
      </c>
      <c r="E10" s="46"/>
      <c r="F10" s="106">
        <f t="shared" si="0"/>
        <v>0</v>
      </c>
      <c r="I10" s="102"/>
      <c r="K10" s="103"/>
    </row>
    <row r="11" spans="1:11" s="21" customFormat="1" ht="15">
      <c r="A11" s="28">
        <v>572223</v>
      </c>
      <c r="B11" s="29" t="s">
        <v>86</v>
      </c>
      <c r="C11" s="30" t="s">
        <v>2</v>
      </c>
      <c r="D11" s="105">
        <v>1</v>
      </c>
      <c r="E11" s="46"/>
      <c r="F11" s="106">
        <f t="shared" si="0"/>
        <v>0</v>
      </c>
      <c r="I11" s="102"/>
      <c r="K11" s="103"/>
    </row>
    <row r="12" spans="1:11" s="21" customFormat="1" ht="15.75" thickBot="1">
      <c r="A12" s="111" t="s">
        <v>77</v>
      </c>
      <c r="B12" s="38" t="s">
        <v>97</v>
      </c>
      <c r="C12" s="39" t="s">
        <v>65</v>
      </c>
      <c r="D12" s="112">
        <v>0.07</v>
      </c>
      <c r="E12" s="124"/>
      <c r="F12" s="113">
        <f>ROUND(E12*D12,0)</f>
        <v>0</v>
      </c>
      <c r="I12" s="102"/>
      <c r="K12" s="103"/>
    </row>
    <row r="13" spans="1:6" s="119" customFormat="1" ht="16.5" thickBot="1">
      <c r="A13" s="114"/>
      <c r="B13" s="115" t="s">
        <v>89</v>
      </c>
      <c r="C13" s="116" t="s">
        <v>2</v>
      </c>
      <c r="D13" s="122">
        <v>1</v>
      </c>
      <c r="E13" s="117" t="s">
        <v>5</v>
      </c>
      <c r="F13" s="118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2021-01-29T05:24:56Z</cp:lastPrinted>
  <dcterms:created xsi:type="dcterms:W3CDTF">2014-05-16T09:31:30Z</dcterms:created>
  <dcterms:modified xsi:type="dcterms:W3CDTF">2023-05-04T04:32:55Z</dcterms:modified>
  <cp:category/>
  <cp:version/>
  <cp:contentType/>
  <cp:contentStatus/>
</cp:coreProperties>
</file>