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Krycí list rozpočtu" sheetId="1" r:id="rId1"/>
    <sheet name="rozpočet" sheetId="2" r:id="rId2"/>
  </sheets>
  <definedNames>
    <definedName name="_xlnm.Print_Area" localSheetId="1">'rozpočet'!$B$2:$G$30</definedName>
  </definedNames>
  <calcPr fullCalcOnLoad="1"/>
</workbook>
</file>

<file path=xl/sharedStrings.xml><?xml version="1.0" encoding="utf-8"?>
<sst xmlns="http://schemas.openxmlformats.org/spreadsheetml/2006/main" count="134" uniqueCount="100">
  <si>
    <t>MJ</t>
  </si>
  <si>
    <t xml:space="preserve">Zhotovitel: </t>
  </si>
  <si>
    <t xml:space="preserve"> </t>
  </si>
  <si>
    <t>DPH 21%</t>
  </si>
  <si>
    <t>Popis položky</t>
  </si>
  <si>
    <t>Výměra</t>
  </si>
  <si>
    <t>Kč/MJ</t>
  </si>
  <si>
    <t>Celkem Kč</t>
  </si>
  <si>
    <t>Celkem bez DPH</t>
  </si>
  <si>
    <t>Celkem vč. DPH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</si>
  <si>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</si>
  <si>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</si>
  <si>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</si>
  <si>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</si>
  <si>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</si>
  <si>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</si>
  <si>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</si>
  <si>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</si>
  <si>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</si>
  <si>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</si>
  <si>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</si>
  <si>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</si>
  <si>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</si>
  <si>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</si>
  <si>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</si>
  <si>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</si>
  <si>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</si>
  <si>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</si>
  <si>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</si>
  <si>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</si>
  <si>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</si>
  <si>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</si>
  <si>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</si>
  <si>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</si>
  <si>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</si>
  <si>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</si>
  <si>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</si>
  <si>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</si>
  <si>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</si>
  <si>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</si>
  <si>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</si>
  <si>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</si>
  <si>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</si>
  <si>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</si>
  <si>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</si>
  <si>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</si>
  <si>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</si>
  <si>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</si>
  <si>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</si>
  <si>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</si>
  <si>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</si>
  <si>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</si>
  <si>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</si>
  <si>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KSÚS Středočeského kraje příspěvková organizace</t>
  </si>
  <si>
    <t>Termín výstavby:</t>
  </si>
  <si>
    <t>Zdroj financování :</t>
  </si>
  <si>
    <t>ZO za KSUSSK</t>
  </si>
  <si>
    <t>PODPIS ZO:</t>
  </si>
  <si>
    <t>Zhotovitel</t>
  </si>
  <si>
    <t>00066001 / CZ00066001</t>
  </si>
  <si>
    <t xml:space="preserve">Název stavby :  </t>
  </si>
  <si>
    <t>Objednatel</t>
  </si>
  <si>
    <t>M2</t>
  </si>
  <si>
    <t>ZPEVNĚNÍ KRAJNIC Z RECYKLOVANÉHO MATERIÁLU TL DO 100MM</t>
  </si>
  <si>
    <t>M</t>
  </si>
  <si>
    <t>M3</t>
  </si>
  <si>
    <t>572211</t>
  </si>
  <si>
    <t>SPOJOVACÍ POSTŘIK Z ASFALTU DO 0,5KG/M2</t>
  </si>
  <si>
    <t>TĚSNĚNÍ DILATAČ SPAR ASF ZÁLIVKOU PRŮŘ DO 100MM2</t>
  </si>
  <si>
    <t>KPL</t>
  </si>
  <si>
    <t>Zpracoval:  Zbyněk Hejda</t>
  </si>
  <si>
    <t>FRÉZOVÁNÍ ASF. POVRCHU, odvoz do 20km</t>
  </si>
  <si>
    <t>kód</t>
  </si>
  <si>
    <t>číslo položky</t>
  </si>
  <si>
    <r>
      <t xml:space="preserve">Objednatel:  </t>
    </r>
    <r>
      <rPr>
        <b/>
        <sz val="9"/>
        <rFont val="Calibri"/>
        <family val="2"/>
      </rPr>
      <t xml:space="preserve"> </t>
    </r>
    <r>
      <rPr>
        <b/>
        <sz val="12"/>
        <rFont val="Calibri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</si>
  <si>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</si>
  <si>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 položka</t>
  </si>
  <si>
    <t>žlutě podbarvená pole vyplní uchazeč</t>
  </si>
  <si>
    <t>Oprava živičného povrchu komunikace</t>
  </si>
  <si>
    <t>015112</t>
  </si>
  <si>
    <t>t</t>
  </si>
  <si>
    <t>VODOROVNÉ DOPRAVNÍ ZNAČENÍ PLASTEM HLADKÉ - DODÁVKA A POKLÁDKA</t>
  </si>
  <si>
    <t xml:space="preserve">Datum: </t>
  </si>
  <si>
    <t>km 0,390 - km 5,845</t>
  </si>
  <si>
    <t>stavební sezona 2023</t>
  </si>
  <si>
    <t>Zbyněk Hejda, Jana Dražanová</t>
  </si>
  <si>
    <t>VDZ V2 - 12,5 cm , barvou,  základní</t>
  </si>
  <si>
    <t>POPLATKY ZA LIKVIDACŮ ODPADŮ NEBEZPEČNÝCH -   vybourané obalované kamenivo kontaminované dehtem (ZAS-T3)</t>
  </si>
  <si>
    <t>POPLATKY ZA LIKVIDACI ODPADU NEKONTAMINOVANÝCH</t>
  </si>
  <si>
    <t>ČIŠTĚNÍ VOZOVEK SAMOSBĚREM</t>
  </si>
  <si>
    <t>574A34</t>
  </si>
  <si>
    <t xml:space="preserve">ČIŠTĚNÍ KRAJNIC OD NÁNOSU  </t>
  </si>
  <si>
    <t>574C55</t>
  </si>
  <si>
    <t>ASFALTOVÝ BETON ACO 11+, tl. 40mm</t>
  </si>
  <si>
    <t xml:space="preserve">III/22918 Hředle - Mutějovice  </t>
  </si>
  <si>
    <t>Druh stavby :   Oprava povrchu.  Celková délka 4885 bm, plocha  28292 m2</t>
  </si>
  <si>
    <t>ASFALTOVÝ BETON PRO LOŽNÍ VRSTVY ACL 16+  tl. 60mm</t>
  </si>
  <si>
    <t xml:space="preserve">III/22918 Hředle - Kounov  </t>
  </si>
  <si>
    <t>FRÉZOVÁNÍ DRÁŽKY PRŮŘEZU DO 100MM2 V ASFALTOVÉ VOZOVCE</t>
  </si>
  <si>
    <t>ŘEZÁNÍ ASFALTOVÉHO KRYTU VOZOVEK TL DO 50MM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</si>
</sst>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  <numFmt numFmtId="179" formatCode="0\1\4\10\2"/>
    <numFmt numFmtId="180" formatCode="0\2\7\20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sz val="8"/>
      <name val="Arial"/>
      <family val="2"/>
    </font>
    <font>
      <sz val="12"/>
      <name val="Book Antiqua"/>
      <family val="1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1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4" fontId="11" fillId="33" borderId="13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11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top"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Fill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/>
      <protection/>
    </xf>
    <xf numFmtId="2" fontId="14" fillId="0" borderId="0" xfId="0" applyNumberFormat="1" applyFont="1" applyBorder="1" applyAlignment="1" applyProtection="1">
      <alignment horizontal="center" vertical="top"/>
      <protection/>
    </xf>
    <xf numFmtId="3" fontId="14" fillId="0" borderId="0" xfId="0" applyNumberFormat="1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3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left" vertical="top"/>
    </xf>
    <xf numFmtId="0" fontId="1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37" fontId="42" fillId="0" borderId="0" xfId="0" applyNumberFormat="1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left" vertical="top" wrapText="1"/>
      <protection/>
    </xf>
    <xf numFmtId="0" fontId="42" fillId="0" borderId="0" xfId="0" applyFont="1" applyAlignment="1" applyProtection="1">
      <alignment horizontal="left" vertical="top" wrapText="1"/>
      <protection/>
    </xf>
    <xf numFmtId="166" fontId="39" fillId="0" borderId="0" xfId="0" applyNumberFormat="1" applyFont="1" applyAlignment="1" applyProtection="1">
      <alignment horizontal="right" vertical="top"/>
      <protection/>
    </xf>
    <xf numFmtId="39" fontId="43" fillId="0" borderId="0" xfId="0" applyNumberFormat="1" applyFont="1" applyAlignment="1" applyProtection="1">
      <alignment horizontal="right" vertical="top"/>
      <protection/>
    </xf>
    <xf numFmtId="39" fontId="43" fillId="0" borderId="0" xfId="0" applyNumberFormat="1" applyFont="1" applyAlignment="1" applyProtection="1">
      <alignment horizontal="center" vertical="top"/>
      <protection/>
    </xf>
    <xf numFmtId="0" fontId="44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 vertical="top" wrapText="1"/>
      <protection/>
    </xf>
    <xf numFmtId="0" fontId="44" fillId="0" borderId="0" xfId="0" applyFont="1" applyAlignment="1" applyProtection="1">
      <alignment horizontal="left" vertical="top" wrapText="1"/>
      <protection/>
    </xf>
    <xf numFmtId="39" fontId="41" fillId="0" borderId="0" xfId="0" applyNumberFormat="1" applyFont="1" applyAlignment="1" applyProtection="1">
      <alignment vertical="top"/>
      <protection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37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166" fontId="39" fillId="0" borderId="0" xfId="0" applyNumberFormat="1" applyFont="1" applyAlignment="1">
      <alignment horizontal="right" vertical="top"/>
    </xf>
    <xf numFmtId="39" fontId="39" fillId="0" borderId="0" xfId="0" applyNumberFormat="1" applyFont="1" applyAlignment="1">
      <alignment horizontal="right" vertical="top"/>
    </xf>
    <xf numFmtId="39" fontId="39" fillId="0" borderId="0" xfId="0" applyNumberFormat="1" applyFont="1" applyAlignment="1">
      <alignment horizontal="center" vertical="top"/>
    </xf>
    <xf numFmtId="0" fontId="39" fillId="0" borderId="0" xfId="0" applyFont="1" applyBorder="1" applyAlignment="1" applyProtection="1">
      <alignment horizontal="center" vertical="top" wrapText="1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vertical="top"/>
      <protection/>
    </xf>
    <xf numFmtId="0" fontId="45" fillId="0" borderId="21" xfId="0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vertical="top"/>
      <protection/>
    </xf>
    <xf numFmtId="4" fontId="20" fillId="0" borderId="22" xfId="0" applyNumberFormat="1" applyFont="1" applyBorder="1" applyAlignment="1" applyProtection="1">
      <alignment vertical="top"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vertical="top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2" fontId="20" fillId="0" borderId="13" xfId="0" applyNumberFormat="1" applyFont="1" applyFill="1" applyBorder="1" applyAlignment="1" applyProtection="1">
      <alignment vertical="top"/>
      <protection/>
    </xf>
    <xf numFmtId="4" fontId="20" fillId="0" borderId="14" xfId="0" applyNumberFormat="1" applyFont="1" applyFill="1" applyBorder="1" applyAlignment="1" applyProtection="1">
      <alignment vertical="top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179" fontId="45" fillId="0" borderId="23" xfId="0" applyNumberFormat="1" applyFont="1" applyFill="1" applyBorder="1" applyAlignment="1" applyProtection="1">
      <alignment horizontal="center" vertical="center"/>
      <protection/>
    </xf>
    <xf numFmtId="49" fontId="45" fillId="0" borderId="23" xfId="0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vertical="top" wrapText="1"/>
      <protection/>
    </xf>
    <xf numFmtId="2" fontId="20" fillId="0" borderId="13" xfId="0" applyNumberFormat="1" applyFont="1" applyFill="1" applyBorder="1" applyAlignment="1" applyProtection="1">
      <alignment horizontal="right" vertical="center"/>
      <protection/>
    </xf>
    <xf numFmtId="4" fontId="20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horizontal="center" vertical="center"/>
      <protection/>
    </xf>
    <xf numFmtId="2" fontId="20" fillId="0" borderId="13" xfId="0" applyNumberFormat="1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top"/>
      <protection/>
    </xf>
    <xf numFmtId="2" fontId="20" fillId="0" borderId="24" xfId="0" applyNumberFormat="1" applyFont="1" applyBorder="1" applyAlignment="1" applyProtection="1">
      <alignment vertical="top"/>
      <protection/>
    </xf>
    <xf numFmtId="4" fontId="20" fillId="0" borderId="25" xfId="0" applyNumberFormat="1" applyFont="1" applyBorder="1" applyAlignment="1" applyProtection="1">
      <alignment vertical="top"/>
      <protection/>
    </xf>
    <xf numFmtId="0" fontId="39" fillId="0" borderId="12" xfId="0" applyFont="1" applyBorder="1" applyAlignment="1" applyProtection="1">
      <alignment vertical="top"/>
      <protection/>
    </xf>
    <xf numFmtId="4" fontId="46" fillId="0" borderId="20" xfId="0" applyNumberFormat="1" applyFont="1" applyBorder="1" applyAlignment="1" applyProtection="1">
      <alignment vertical="top"/>
      <protection/>
    </xf>
    <xf numFmtId="0" fontId="47" fillId="0" borderId="21" xfId="0" applyFont="1" applyBorder="1" applyAlignment="1" applyProtection="1">
      <alignment vertical="top"/>
      <protection/>
    </xf>
    <xf numFmtId="4" fontId="46" fillId="0" borderId="21" xfId="0" applyNumberFormat="1" applyFont="1" applyBorder="1" applyAlignment="1" applyProtection="1">
      <alignment horizontal="right" vertical="top"/>
      <protection/>
    </xf>
    <xf numFmtId="4" fontId="47" fillId="0" borderId="22" xfId="0" applyNumberFormat="1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horizontal="center" vertical="top"/>
      <protection/>
    </xf>
    <xf numFmtId="4" fontId="46" fillId="0" borderId="23" xfId="0" applyNumberFormat="1" applyFont="1" applyBorder="1" applyAlignment="1" applyProtection="1">
      <alignment vertical="top"/>
      <protection/>
    </xf>
    <xf numFmtId="0" fontId="47" fillId="0" borderId="13" xfId="0" applyFont="1" applyBorder="1" applyAlignment="1" applyProtection="1">
      <alignment vertical="top"/>
      <protection/>
    </xf>
    <xf numFmtId="4" fontId="46" fillId="0" borderId="13" xfId="0" applyNumberFormat="1" applyFont="1" applyBorder="1" applyAlignment="1" applyProtection="1">
      <alignment horizontal="right" vertical="top"/>
      <protection/>
    </xf>
    <xf numFmtId="4" fontId="47" fillId="0" borderId="14" xfId="0" applyNumberFormat="1" applyFont="1" applyBorder="1" applyAlignment="1" applyProtection="1">
      <alignment vertical="top"/>
      <protection/>
    </xf>
    <xf numFmtId="0" fontId="39" fillId="0" borderId="26" xfId="0" applyFont="1" applyBorder="1" applyAlignment="1" applyProtection="1">
      <alignment vertical="top"/>
      <protection/>
    </xf>
    <xf numFmtId="4" fontId="46" fillId="0" borderId="27" xfId="0" applyNumberFormat="1" applyFont="1" applyBorder="1" applyAlignment="1" applyProtection="1">
      <alignment vertical="top"/>
      <protection/>
    </xf>
    <xf numFmtId="0" fontId="47" fillId="0" borderId="24" xfId="0" applyFont="1" applyBorder="1" applyAlignment="1" applyProtection="1">
      <alignment vertical="top"/>
      <protection/>
    </xf>
    <xf numFmtId="4" fontId="46" fillId="0" borderId="24" xfId="0" applyNumberFormat="1" applyFont="1" applyBorder="1" applyAlignment="1" applyProtection="1">
      <alignment horizontal="right" vertical="top"/>
      <protection/>
    </xf>
    <xf numFmtId="37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 wrapText="1"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 vertical="top"/>
      <protection/>
    </xf>
    <xf numFmtId="0" fontId="45" fillId="0" borderId="28" xfId="0" applyFont="1" applyBorder="1" applyAlignment="1" applyProtection="1">
      <alignment horizontal="center" vertical="top"/>
      <protection/>
    </xf>
    <xf numFmtId="0" fontId="45" fillId="0" borderId="12" xfId="0" applyFont="1" applyFill="1" applyBorder="1" applyAlignment="1" applyProtection="1">
      <alignment horizontal="center" vertical="top"/>
      <protection/>
    </xf>
    <xf numFmtId="0" fontId="45" fillId="0" borderId="12" xfId="0" applyFont="1" applyBorder="1" applyAlignment="1" applyProtection="1">
      <alignment horizontal="center" vertical="top"/>
      <protection/>
    </xf>
    <xf numFmtId="0" fontId="39" fillId="0" borderId="28" xfId="0" applyFont="1" applyBorder="1" applyAlignment="1" applyProtection="1">
      <alignment vertical="top"/>
      <protection/>
    </xf>
    <xf numFmtId="0" fontId="45" fillId="0" borderId="26" xfId="0" applyFont="1" applyBorder="1" applyAlignment="1" applyProtection="1">
      <alignment horizontal="center" vertical="top"/>
      <protection/>
    </xf>
    <xf numFmtId="180" fontId="45" fillId="0" borderId="27" xfId="0" applyNumberFormat="1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vertical="top"/>
      <protection/>
    </xf>
    <xf numFmtId="0" fontId="45" fillId="0" borderId="24" xfId="0" applyFont="1" applyBorder="1" applyAlignment="1" applyProtection="1">
      <alignment horizontal="center" vertical="center"/>
      <protection/>
    </xf>
    <xf numFmtId="4" fontId="20" fillId="34" borderId="21" xfId="0" applyNumberFormat="1" applyFont="1" applyFill="1" applyBorder="1" applyAlignment="1" applyProtection="1">
      <alignment vertical="top"/>
      <protection/>
    </xf>
    <xf numFmtId="4" fontId="20" fillId="34" borderId="13" xfId="0" applyNumberFormat="1" applyFont="1" applyFill="1" applyBorder="1" applyAlignment="1" applyProtection="1">
      <alignment vertical="top"/>
      <protection/>
    </xf>
    <xf numFmtId="4" fontId="20" fillId="34" borderId="13" xfId="0" applyNumberFormat="1" applyFont="1" applyFill="1" applyBorder="1" applyAlignment="1" applyProtection="1">
      <alignment horizontal="right" vertical="center"/>
      <protection/>
    </xf>
    <xf numFmtId="4" fontId="20" fillId="34" borderId="24" xfId="0" applyNumberFormat="1" applyFont="1" applyFill="1" applyBorder="1" applyAlignment="1" applyProtection="1">
      <alignment vertical="top"/>
      <protection/>
    </xf>
    <xf numFmtId="0" fontId="19" fillId="35" borderId="29" xfId="0" applyFont="1" applyFill="1" applyBorder="1" applyAlignment="1" applyProtection="1">
      <alignment horizontal="center" vertical="center"/>
      <protection/>
    </xf>
    <xf numFmtId="0" fontId="19" fillId="35" borderId="30" xfId="0" applyFont="1" applyFill="1" applyBorder="1" applyAlignment="1" applyProtection="1">
      <alignment horizontal="center" vertical="center"/>
      <protection/>
    </xf>
    <xf numFmtId="0" fontId="19" fillId="35" borderId="31" xfId="0" applyFont="1" applyFill="1" applyBorder="1" applyAlignment="1" applyProtection="1">
      <alignment horizontal="center" vertical="center"/>
      <protection/>
    </xf>
    <xf numFmtId="0" fontId="19" fillId="35" borderId="32" xfId="0" applyFont="1" applyFill="1" applyBorder="1" applyAlignment="1" applyProtection="1">
      <alignment horizontal="center" vertical="center"/>
      <protection/>
    </xf>
    <xf numFmtId="0" fontId="40" fillId="35" borderId="30" xfId="0" applyFont="1" applyFill="1" applyBorder="1" applyAlignment="1" applyProtection="1">
      <alignment horizontal="center" vertical="center" wrapText="1"/>
      <protection/>
    </xf>
    <xf numFmtId="4" fontId="19" fillId="0" borderId="25" xfId="0" applyNumberFormat="1" applyFont="1" applyBorder="1" applyAlignment="1" applyProtection="1">
      <alignment vertical="top"/>
      <protection/>
    </xf>
    <xf numFmtId="0" fontId="39" fillId="34" borderId="0" xfId="0" applyFont="1" applyFill="1" applyAlignment="1">
      <alignment horizontal="left" vertical="top"/>
    </xf>
    <xf numFmtId="37" fontId="39" fillId="34" borderId="0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left" wrapText="1"/>
    </xf>
    <xf numFmtId="0" fontId="45" fillId="0" borderId="33" xfId="0" applyFont="1" applyFill="1" applyBorder="1" applyAlignment="1" applyProtection="1">
      <alignment horizontal="center" vertical="top"/>
      <protection/>
    </xf>
    <xf numFmtId="0" fontId="45" fillId="0" borderId="34" xfId="0" applyFont="1" applyFill="1" applyBorder="1" applyAlignment="1" applyProtection="1">
      <alignment horizontal="center" vertical="center"/>
      <protection/>
    </xf>
    <xf numFmtId="0" fontId="45" fillId="0" borderId="35" xfId="0" applyFont="1" applyFill="1" applyBorder="1" applyAlignment="1" applyProtection="1">
      <alignment vertical="top"/>
      <protection/>
    </xf>
    <xf numFmtId="0" fontId="45" fillId="0" borderId="35" xfId="0" applyFont="1" applyFill="1" applyBorder="1" applyAlignment="1" applyProtection="1">
      <alignment horizontal="center" vertical="center"/>
      <protection/>
    </xf>
    <xf numFmtId="2" fontId="20" fillId="0" borderId="35" xfId="0" applyNumberFormat="1" applyFont="1" applyFill="1" applyBorder="1" applyAlignment="1" applyProtection="1">
      <alignment vertical="top"/>
      <protection/>
    </xf>
    <xf numFmtId="4" fontId="20" fillId="34" borderId="35" xfId="0" applyNumberFormat="1" applyFont="1" applyFill="1" applyBorder="1" applyAlignment="1" applyProtection="1">
      <alignment vertical="top"/>
      <protection/>
    </xf>
    <xf numFmtId="4" fontId="20" fillId="0" borderId="36" xfId="0" applyNumberFormat="1" applyFont="1" applyFill="1" applyBorder="1" applyAlignment="1" applyProtection="1">
      <alignment vertical="top"/>
      <protection/>
    </xf>
    <xf numFmtId="49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7" fillId="0" borderId="37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49" fontId="11" fillId="33" borderId="13" xfId="0" applyNumberFormat="1" applyFont="1" applyFill="1" applyBorder="1" applyAlignment="1" applyProtection="1">
      <alignment horizontal="left" vertical="center"/>
      <protection/>
    </xf>
    <xf numFmtId="0" fontId="11" fillId="33" borderId="13" xfId="0" applyNumberFormat="1" applyFont="1" applyFill="1" applyBorder="1" applyAlignment="1" applyProtection="1">
      <alignment horizontal="left" vertical="center"/>
      <protection/>
    </xf>
    <xf numFmtId="49" fontId="11" fillId="33" borderId="12" xfId="0" applyNumberFormat="1" applyFont="1" applyFill="1" applyBorder="1" applyAlignment="1" applyProtection="1">
      <alignment horizontal="left" vertical="center"/>
      <protection/>
    </xf>
    <xf numFmtId="49" fontId="12" fillId="36" borderId="39" xfId="0" applyNumberFormat="1" applyFont="1" applyFill="1" applyBorder="1" applyAlignment="1" applyProtection="1">
      <alignment horizontal="center" vertical="center"/>
      <protection/>
    </xf>
    <xf numFmtId="0" fontId="12" fillId="36" borderId="40" xfId="0" applyNumberFormat="1" applyFont="1" applyFill="1" applyBorder="1" applyAlignment="1" applyProtection="1">
      <alignment horizontal="center" vertical="center"/>
      <protection/>
    </xf>
    <xf numFmtId="0" fontId="12" fillId="36" borderId="41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36" borderId="34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left" vertical="center"/>
      <protection/>
    </xf>
    <xf numFmtId="49" fontId="6" fillId="37" borderId="12" xfId="0" applyNumberFormat="1" applyFont="1" applyFill="1" applyBorder="1" applyAlignment="1" applyProtection="1">
      <alignment horizontal="left" vertical="center"/>
      <protection/>
    </xf>
    <xf numFmtId="0" fontId="6" fillId="37" borderId="13" xfId="0" applyNumberFormat="1" applyFont="1" applyFill="1" applyBorder="1" applyAlignment="1" applyProtection="1">
      <alignment horizontal="left" vertical="center"/>
      <protection/>
    </xf>
    <xf numFmtId="0" fontId="6" fillId="37" borderId="12" xfId="0" applyNumberFormat="1" applyFont="1" applyFill="1" applyBorder="1" applyAlignment="1" applyProtection="1">
      <alignment horizontal="left" vertical="center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14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14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6" fillId="37" borderId="13" xfId="0" applyNumberFormat="1" applyFont="1" applyFill="1" applyBorder="1" applyAlignment="1" applyProtection="1">
      <alignment horizontal="left" vertical="center"/>
      <protection/>
    </xf>
    <xf numFmtId="49" fontId="69" fillId="0" borderId="14" xfId="0" applyNumberFormat="1" applyFont="1" applyFill="1" applyBorder="1" applyAlignment="1" applyProtection="1">
      <alignment horizontal="left" vertical="center"/>
      <protection/>
    </xf>
    <xf numFmtId="0" fontId="69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39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49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49" fontId="16" fillId="0" borderId="50" xfId="0" applyNumberFormat="1" applyFont="1" applyFill="1" applyBorder="1" applyAlignment="1" applyProtection="1">
      <alignment horizontal="center" vertical="center" wrapText="1"/>
      <protection/>
    </xf>
    <xf numFmtId="0" fontId="16" fillId="0" borderId="51" xfId="0" applyFont="1" applyBorder="1" applyAlignment="1" applyProtection="1">
      <alignment horizontal="center" vertical="center" wrapText="1"/>
      <protection/>
    </xf>
    <xf numFmtId="0" fontId="16" fillId="0" borderId="4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48" xfId="0" applyNumberFormat="1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center"/>
      <protection/>
    </xf>
    <xf numFmtId="49" fontId="41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L13" sqref="L13"/>
    </sheetView>
  </sheetViews>
  <sheetFormatPr defaultColWidth="13.33203125" defaultRowHeight="10.5"/>
  <cols>
    <col min="1" max="1" width="13.33203125" style="8" customWidth="1"/>
    <col min="2" max="2" width="11.83203125" style="8" customWidth="1"/>
    <col min="3" max="3" width="25.33203125" style="8" customWidth="1"/>
    <col min="4" max="4" width="11.83203125" style="8" customWidth="1"/>
    <col min="5" max="5" width="17.5" style="8" customWidth="1"/>
    <col min="6" max="6" width="26.33203125" style="8" customWidth="1"/>
    <col min="7" max="7" width="13.33203125" style="8" customWidth="1"/>
    <col min="8" max="8" width="13.83203125" style="8" customWidth="1"/>
    <col min="9" max="9" width="26.16015625" style="8" customWidth="1"/>
    <col min="10" max="10" width="13.33203125" style="8" customWidth="1"/>
    <col min="11" max="11" width="13.66015625" style="8" bestFit="1" customWidth="1"/>
    <col min="12" max="16384" width="13.33203125" style="8" customWidth="1"/>
  </cols>
  <sheetData>
    <row r="1" spans="1:9" ht="28.5" customHeight="1" thickBot="1">
      <c r="A1" s="213" t="s">
        <v>10</v>
      </c>
      <c r="B1" s="214"/>
      <c r="C1" s="214"/>
      <c r="D1" s="214"/>
      <c r="E1" s="214"/>
      <c r="F1" s="214"/>
      <c r="G1" s="214"/>
      <c r="H1" s="214"/>
      <c r="I1" s="214"/>
    </row>
    <row r="2" spans="1:10" ht="12.75" customHeight="1">
      <c r="A2" s="215" t="s">
        <v>11</v>
      </c>
      <c r="B2" s="216"/>
      <c r="C2" s="217" t="s">
        <v>97</v>
      </c>
      <c r="D2" s="218"/>
      <c r="E2" s="221" t="s">
        <v>12</v>
      </c>
      <c r="F2" s="222" t="s">
        <v>53</v>
      </c>
      <c r="G2" s="223"/>
      <c r="H2" s="221" t="s">
        <v>13</v>
      </c>
      <c r="I2" s="226" t="s">
        <v>59</v>
      </c>
      <c r="J2" s="9"/>
    </row>
    <row r="3" spans="1:10" ht="12.75">
      <c r="A3" s="201"/>
      <c r="B3" s="192"/>
      <c r="C3" s="219"/>
      <c r="D3" s="220"/>
      <c r="E3" s="192"/>
      <c r="F3" s="224"/>
      <c r="G3" s="225"/>
      <c r="H3" s="192"/>
      <c r="I3" s="207"/>
      <c r="J3" s="9"/>
    </row>
    <row r="4" spans="1:10" ht="12.75" customHeight="1">
      <c r="A4" s="200" t="s">
        <v>14</v>
      </c>
      <c r="B4" s="192"/>
      <c r="C4" s="208" t="s">
        <v>78</v>
      </c>
      <c r="D4" s="209"/>
      <c r="E4" s="191" t="s">
        <v>15</v>
      </c>
      <c r="F4" s="191"/>
      <c r="G4" s="192"/>
      <c r="H4" s="191" t="s">
        <v>13</v>
      </c>
      <c r="I4" s="212"/>
      <c r="J4" s="9"/>
    </row>
    <row r="5" spans="1:10" ht="12.75" customHeight="1">
      <c r="A5" s="201"/>
      <c r="B5" s="192"/>
      <c r="C5" s="210"/>
      <c r="D5" s="211"/>
      <c r="E5" s="192"/>
      <c r="F5" s="192"/>
      <c r="G5" s="192"/>
      <c r="H5" s="192"/>
      <c r="I5" s="194"/>
      <c r="J5" s="9"/>
    </row>
    <row r="6" spans="1:10" ht="12.75" customHeight="1">
      <c r="A6" s="200" t="s">
        <v>16</v>
      </c>
      <c r="B6" s="192"/>
      <c r="C6" s="202" t="s">
        <v>83</v>
      </c>
      <c r="D6" s="203"/>
      <c r="E6" s="191" t="s">
        <v>17</v>
      </c>
      <c r="F6" s="189"/>
      <c r="G6" s="190"/>
      <c r="H6" s="191" t="s">
        <v>13</v>
      </c>
      <c r="I6" s="206"/>
      <c r="J6" s="9"/>
    </row>
    <row r="7" spans="1:10" ht="12.75">
      <c r="A7" s="201"/>
      <c r="B7" s="192"/>
      <c r="C7" s="204"/>
      <c r="D7" s="205"/>
      <c r="E7" s="192"/>
      <c r="F7" s="190"/>
      <c r="G7" s="190"/>
      <c r="H7" s="192"/>
      <c r="I7" s="207"/>
      <c r="J7" s="9"/>
    </row>
    <row r="8" spans="1:10" ht="12.75">
      <c r="A8" s="186" t="s">
        <v>54</v>
      </c>
      <c r="B8" s="187"/>
      <c r="C8" s="195" t="s">
        <v>84</v>
      </c>
      <c r="D8" s="196"/>
      <c r="E8" s="197" t="s">
        <v>56</v>
      </c>
      <c r="F8" s="190" t="s">
        <v>85</v>
      </c>
      <c r="G8" s="190"/>
      <c r="H8" s="197" t="s">
        <v>57</v>
      </c>
      <c r="I8" s="198"/>
      <c r="J8" s="9"/>
    </row>
    <row r="9" spans="1:10" ht="12.75">
      <c r="A9" s="188"/>
      <c r="B9" s="187"/>
      <c r="C9" s="196"/>
      <c r="D9" s="196"/>
      <c r="E9" s="187"/>
      <c r="F9" s="190"/>
      <c r="G9" s="190"/>
      <c r="H9" s="187"/>
      <c r="I9" s="199"/>
      <c r="J9" s="9"/>
    </row>
    <row r="10" spans="1:10" ht="12.75">
      <c r="A10" s="186" t="s">
        <v>55</v>
      </c>
      <c r="B10" s="187"/>
      <c r="C10" s="189"/>
      <c r="D10" s="190"/>
      <c r="E10" s="191" t="s">
        <v>18</v>
      </c>
      <c r="F10" s="189" t="s">
        <v>85</v>
      </c>
      <c r="G10" s="190"/>
      <c r="H10" s="191" t="s">
        <v>19</v>
      </c>
      <c r="I10" s="193"/>
      <c r="J10" s="9"/>
    </row>
    <row r="11" spans="1:10" ht="12.75">
      <c r="A11" s="188"/>
      <c r="B11" s="187"/>
      <c r="C11" s="190"/>
      <c r="D11" s="190"/>
      <c r="E11" s="192"/>
      <c r="F11" s="190"/>
      <c r="G11" s="190"/>
      <c r="H11" s="192"/>
      <c r="I11" s="194"/>
      <c r="J11" s="9"/>
    </row>
    <row r="12" spans="1:9" ht="23.25" customHeight="1" thickBot="1">
      <c r="A12" s="180" t="s">
        <v>20</v>
      </c>
      <c r="B12" s="181"/>
      <c r="C12" s="181"/>
      <c r="D12" s="181"/>
      <c r="E12" s="181"/>
      <c r="F12" s="181"/>
      <c r="G12" s="181"/>
      <c r="H12" s="181"/>
      <c r="I12" s="182"/>
    </row>
    <row r="13" spans="1:10" ht="26.25" customHeight="1">
      <c r="A13" s="10" t="s">
        <v>21</v>
      </c>
      <c r="B13" s="183" t="s">
        <v>22</v>
      </c>
      <c r="C13" s="184"/>
      <c r="D13" s="11" t="s">
        <v>23</v>
      </c>
      <c r="E13" s="183" t="s">
        <v>24</v>
      </c>
      <c r="F13" s="184"/>
      <c r="G13" s="11" t="s">
        <v>25</v>
      </c>
      <c r="H13" s="183" t="s">
        <v>26</v>
      </c>
      <c r="I13" s="185"/>
      <c r="J13" s="9"/>
    </row>
    <row r="14" spans="1:10" ht="15" customHeight="1">
      <c r="A14" s="12" t="s">
        <v>27</v>
      </c>
      <c r="B14" s="13" t="s">
        <v>28</v>
      </c>
      <c r="C14" s="14">
        <f>SUM(rozpočet!G27)</f>
        <v>0</v>
      </c>
      <c r="D14" s="177" t="s">
        <v>29</v>
      </c>
      <c r="E14" s="178"/>
      <c r="F14" s="14">
        <v>0</v>
      </c>
      <c r="G14" s="177" t="s">
        <v>30</v>
      </c>
      <c r="H14" s="178"/>
      <c r="I14" s="15">
        <v>0</v>
      </c>
      <c r="J14" s="9"/>
    </row>
    <row r="15" spans="1:11" ht="15" customHeight="1">
      <c r="A15" s="12"/>
      <c r="B15" s="13" t="s">
        <v>31</v>
      </c>
      <c r="C15" s="14">
        <v>0</v>
      </c>
      <c r="D15" s="177" t="s">
        <v>32</v>
      </c>
      <c r="E15" s="178"/>
      <c r="F15" s="14">
        <v>0</v>
      </c>
      <c r="G15" s="177" t="s">
        <v>33</v>
      </c>
      <c r="H15" s="178"/>
      <c r="I15" s="15">
        <v>0</v>
      </c>
      <c r="J15" s="9"/>
      <c r="K15" s="16"/>
    </row>
    <row r="16" spans="1:10" ht="15" customHeight="1">
      <c r="A16" s="12" t="s">
        <v>34</v>
      </c>
      <c r="B16" s="13" t="s">
        <v>28</v>
      </c>
      <c r="C16" s="14">
        <v>0</v>
      </c>
      <c r="D16" s="177" t="s">
        <v>35</v>
      </c>
      <c r="E16" s="178"/>
      <c r="F16" s="14">
        <v>0</v>
      </c>
      <c r="G16" s="177" t="s">
        <v>36</v>
      </c>
      <c r="H16" s="178"/>
      <c r="I16" s="15">
        <v>0</v>
      </c>
      <c r="J16" s="9"/>
    </row>
    <row r="17" spans="1:10" ht="15" customHeight="1">
      <c r="A17" s="12"/>
      <c r="B17" s="13" t="s">
        <v>31</v>
      </c>
      <c r="C17" s="14">
        <v>0</v>
      </c>
      <c r="D17" s="177"/>
      <c r="E17" s="178"/>
      <c r="F17" s="17"/>
      <c r="G17" s="177" t="s">
        <v>37</v>
      </c>
      <c r="H17" s="178"/>
      <c r="I17" s="15">
        <v>0</v>
      </c>
      <c r="J17" s="9"/>
    </row>
    <row r="18" spans="1:10" ht="15" customHeight="1">
      <c r="A18" s="12" t="s">
        <v>38</v>
      </c>
      <c r="B18" s="13" t="s">
        <v>28</v>
      </c>
      <c r="C18" s="14">
        <v>0</v>
      </c>
      <c r="D18" s="177"/>
      <c r="E18" s="178"/>
      <c r="F18" s="17"/>
      <c r="G18" s="177" t="s">
        <v>39</v>
      </c>
      <c r="H18" s="178"/>
      <c r="I18" s="15">
        <v>0</v>
      </c>
      <c r="J18" s="9"/>
    </row>
    <row r="19" spans="1:10" ht="15" customHeight="1">
      <c r="A19" s="12"/>
      <c r="B19" s="13" t="s">
        <v>31</v>
      </c>
      <c r="C19" s="14">
        <v>0</v>
      </c>
      <c r="D19" s="177"/>
      <c r="E19" s="178"/>
      <c r="F19" s="17"/>
      <c r="G19" s="177" t="s">
        <v>40</v>
      </c>
      <c r="H19" s="178"/>
      <c r="I19" s="15">
        <v>0</v>
      </c>
      <c r="J19" s="9"/>
    </row>
    <row r="20" spans="1:10" ht="15" customHeight="1">
      <c r="A20" s="175" t="s">
        <v>41</v>
      </c>
      <c r="B20" s="176"/>
      <c r="C20" s="14">
        <v>0</v>
      </c>
      <c r="D20" s="177"/>
      <c r="E20" s="178"/>
      <c r="F20" s="17"/>
      <c r="G20" s="177"/>
      <c r="H20" s="178"/>
      <c r="I20" s="18"/>
      <c r="J20" s="9"/>
    </row>
    <row r="21" spans="1:10" ht="15" customHeight="1">
      <c r="A21" s="175" t="s">
        <v>42</v>
      </c>
      <c r="B21" s="176"/>
      <c r="C21" s="14">
        <v>0</v>
      </c>
      <c r="D21" s="177"/>
      <c r="E21" s="178"/>
      <c r="F21" s="17"/>
      <c r="G21" s="177"/>
      <c r="H21" s="178"/>
      <c r="I21" s="18"/>
      <c r="J21" s="9"/>
    </row>
    <row r="22" spans="1:10" ht="16.5" customHeight="1">
      <c r="A22" s="175" t="s">
        <v>43</v>
      </c>
      <c r="B22" s="176"/>
      <c r="C22" s="14">
        <f>SUM(C14:C21)</f>
        <v>0</v>
      </c>
      <c r="D22" s="179" t="s">
        <v>44</v>
      </c>
      <c r="E22" s="176"/>
      <c r="F22" s="14">
        <f>SUM(F14:F21)</f>
        <v>0</v>
      </c>
      <c r="G22" s="179" t="s">
        <v>45</v>
      </c>
      <c r="H22" s="176"/>
      <c r="I22" s="15">
        <f>SUM(I14:I21)</f>
        <v>0</v>
      </c>
      <c r="J22" s="9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 customHeight="1">
      <c r="A24" s="157" t="s">
        <v>46</v>
      </c>
      <c r="B24" s="156"/>
      <c r="C24" s="22">
        <v>0</v>
      </c>
      <c r="D24" s="9"/>
      <c r="E24" s="9"/>
      <c r="F24" s="9"/>
      <c r="G24" s="9"/>
      <c r="H24" s="9"/>
      <c r="I24" s="23"/>
    </row>
    <row r="25" spans="1:10" ht="15" customHeight="1">
      <c r="A25" s="157" t="s">
        <v>47</v>
      </c>
      <c r="B25" s="156"/>
      <c r="C25" s="22">
        <v>0</v>
      </c>
      <c r="D25" s="155" t="s">
        <v>48</v>
      </c>
      <c r="E25" s="156"/>
      <c r="F25" s="22">
        <f>ROUND(C25*(14/100),2)</f>
        <v>0</v>
      </c>
      <c r="G25" s="155" t="s">
        <v>8</v>
      </c>
      <c r="H25" s="156"/>
      <c r="I25" s="24">
        <f>SUM(C24:C26)</f>
        <v>0</v>
      </c>
      <c r="J25" s="9"/>
    </row>
    <row r="26" spans="1:10" ht="15" customHeight="1">
      <c r="A26" s="157" t="s">
        <v>49</v>
      </c>
      <c r="B26" s="156"/>
      <c r="C26" s="22">
        <f>C22+F22*I22</f>
        <v>0</v>
      </c>
      <c r="D26" s="155" t="s">
        <v>3</v>
      </c>
      <c r="E26" s="156"/>
      <c r="F26" s="22">
        <f>ROUND(C26*(21/100),2)</f>
        <v>0</v>
      </c>
      <c r="G26" s="155" t="s">
        <v>50</v>
      </c>
      <c r="H26" s="156"/>
      <c r="I26" s="24">
        <f>SUM(F25:F26)+I25</f>
        <v>0</v>
      </c>
      <c r="J26" s="9"/>
    </row>
    <row r="27" spans="1:9" ht="12.75">
      <c r="A27" s="25"/>
      <c r="B27" s="9"/>
      <c r="C27" s="9"/>
      <c r="D27" s="9"/>
      <c r="E27" s="9"/>
      <c r="F27" s="9"/>
      <c r="G27" s="9"/>
      <c r="H27" s="9"/>
      <c r="I27" s="23"/>
    </row>
    <row r="28" spans="1:10" ht="14.25" customHeight="1">
      <c r="A28" s="161"/>
      <c r="B28" s="162"/>
      <c r="C28" s="163"/>
      <c r="D28" s="158" t="s">
        <v>61</v>
      </c>
      <c r="E28" s="159"/>
      <c r="F28" s="174"/>
      <c r="G28" s="158" t="s">
        <v>58</v>
      </c>
      <c r="H28" s="159"/>
      <c r="I28" s="160"/>
      <c r="J28" s="9"/>
    </row>
    <row r="29" spans="1:10" ht="14.25" customHeight="1">
      <c r="A29" s="164"/>
      <c r="B29" s="165"/>
      <c r="C29" s="166"/>
      <c r="D29" s="148"/>
      <c r="E29" s="149"/>
      <c r="F29" s="150"/>
      <c r="G29" s="148"/>
      <c r="H29" s="149"/>
      <c r="I29" s="154"/>
      <c r="J29" s="9"/>
    </row>
    <row r="30" spans="1:10" ht="14.25" customHeight="1">
      <c r="A30" s="164"/>
      <c r="B30" s="165"/>
      <c r="C30" s="166"/>
      <c r="D30" s="148"/>
      <c r="E30" s="149"/>
      <c r="F30" s="150"/>
      <c r="G30" s="151"/>
      <c r="H30" s="152"/>
      <c r="I30" s="153"/>
      <c r="J30" s="9"/>
    </row>
    <row r="31" spans="1:10" ht="14.25" customHeight="1">
      <c r="A31" s="164"/>
      <c r="B31" s="165"/>
      <c r="C31" s="166"/>
      <c r="D31" s="148"/>
      <c r="E31" s="149"/>
      <c r="F31" s="150"/>
      <c r="G31" s="148"/>
      <c r="H31" s="149"/>
      <c r="I31" s="154"/>
      <c r="J31" s="9"/>
    </row>
    <row r="32" spans="1:10" ht="14.25" customHeight="1" thickBot="1">
      <c r="A32" s="167"/>
      <c r="B32" s="168"/>
      <c r="C32" s="169"/>
      <c r="D32" s="170" t="s">
        <v>51</v>
      </c>
      <c r="E32" s="171"/>
      <c r="F32" s="172"/>
      <c r="G32" s="170" t="s">
        <v>51</v>
      </c>
      <c r="H32" s="171"/>
      <c r="I32" s="173"/>
      <c r="J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2:5" ht="12.75">
      <c r="B34" s="45"/>
      <c r="C34" s="45"/>
      <c r="D34" s="45"/>
      <c r="E34" s="45"/>
    </row>
    <row r="35" spans="1:5" ht="12.75">
      <c r="A35" s="43" t="s">
        <v>2</v>
      </c>
      <c r="B35" s="45"/>
      <c r="C35" s="45"/>
      <c r="D35" s="45"/>
      <c r="E35" s="45"/>
    </row>
    <row r="36" spans="1:5" ht="12.75">
      <c r="A36" s="44"/>
      <c r="B36" s="43" t="s">
        <v>2</v>
      </c>
      <c r="C36" s="43"/>
      <c r="D36" s="43"/>
      <c r="E36" s="43"/>
    </row>
    <row r="37" spans="1:5" ht="12.75">
      <c r="A37" s="44"/>
      <c r="B37" s="43" t="s">
        <v>2</v>
      </c>
      <c r="C37" s="43"/>
      <c r="D37" s="43"/>
      <c r="E37" s="43"/>
    </row>
    <row r="38" spans="1:5" ht="12.75">
      <c r="A38" s="44"/>
      <c r="B38" s="43" t="s">
        <v>2</v>
      </c>
      <c r="C38" s="43"/>
      <c r="D38" s="43"/>
      <c r="E38" s="43"/>
    </row>
    <row r="39" spans="1:5" ht="12.75">
      <c r="A39" s="44"/>
      <c r="B39" s="43" t="s">
        <v>2</v>
      </c>
      <c r="C39" s="43"/>
      <c r="D39" s="43"/>
      <c r="E39" s="43"/>
    </row>
    <row r="40" spans="1:5" ht="12.75">
      <c r="A40" s="44"/>
      <c r="B40" s="43" t="s">
        <v>2</v>
      </c>
      <c r="C40" s="43"/>
      <c r="D40" s="43"/>
      <c r="E40" s="43"/>
    </row>
    <row r="41" spans="2:5" ht="12.75">
      <c r="B41" s="45"/>
      <c r="C41" s="45"/>
      <c r="D41" s="45"/>
      <c r="E41" s="45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zoomScalePageLayoutView="0" workbookViewId="0" topLeftCell="A1">
      <selection activeCell="F27" sqref="F27"/>
    </sheetView>
  </sheetViews>
  <sheetFormatPr defaultColWidth="10.5" defaultRowHeight="12" customHeight="1"/>
  <cols>
    <col min="1" max="1" width="9.66015625" style="1" customWidth="1"/>
    <col min="2" max="2" width="16.33203125" style="2" customWidth="1"/>
    <col min="3" max="3" width="92.33203125" style="3" customWidth="1"/>
    <col min="4" max="4" width="10.16015625" style="3" customWidth="1"/>
    <col min="5" max="5" width="16.5" style="3" customWidth="1"/>
    <col min="6" max="6" width="17.16015625" style="4" customWidth="1"/>
    <col min="7" max="7" width="25.5" style="5" customWidth="1"/>
    <col min="8" max="8" width="14.33203125" style="27" customWidth="1"/>
    <col min="9" max="9" width="10.5" style="28" customWidth="1"/>
    <col min="10" max="10" width="10.5" style="1" customWidth="1"/>
    <col min="11" max="11" width="75.66015625" style="1" customWidth="1"/>
    <col min="12" max="16384" width="10.5" style="1" customWidth="1"/>
  </cols>
  <sheetData>
    <row r="1" spans="1:9" s="6" customFormat="1" ht="27.75" customHeight="1">
      <c r="A1" s="47"/>
      <c r="B1" s="227" t="s">
        <v>2</v>
      </c>
      <c r="C1" s="227"/>
      <c r="D1" s="227"/>
      <c r="E1" s="227"/>
      <c r="F1" s="227"/>
      <c r="G1" s="227"/>
      <c r="H1" s="47"/>
      <c r="I1" s="26"/>
    </row>
    <row r="2" spans="1:9" s="6" customFormat="1" ht="12.75" customHeight="1">
      <c r="A2" s="47"/>
      <c r="B2" s="48" t="s">
        <v>60</v>
      </c>
      <c r="C2" s="48" t="s">
        <v>94</v>
      </c>
      <c r="D2" s="49" t="s">
        <v>2</v>
      </c>
      <c r="E2" s="48"/>
      <c r="F2" s="48"/>
      <c r="G2" s="48"/>
      <c r="H2" s="50"/>
      <c r="I2" s="26"/>
    </row>
    <row r="3" spans="1:9" s="6" customFormat="1" ht="12.75" customHeight="1">
      <c r="A3" s="47"/>
      <c r="B3" s="48" t="s">
        <v>95</v>
      </c>
      <c r="C3" s="48"/>
      <c r="D3" s="48"/>
      <c r="E3" s="48"/>
      <c r="F3" s="51"/>
      <c r="G3" s="48"/>
      <c r="H3" s="50"/>
      <c r="I3" s="26"/>
    </row>
    <row r="4" spans="1:9" s="6" customFormat="1" ht="13.5" customHeight="1">
      <c r="A4" s="47"/>
      <c r="B4" s="52"/>
      <c r="C4" s="48"/>
      <c r="D4" s="52"/>
      <c r="E4" s="48"/>
      <c r="F4" s="48"/>
      <c r="G4" s="48"/>
      <c r="H4" s="50"/>
      <c r="I4" s="26"/>
    </row>
    <row r="5" spans="1:9" s="6" customFormat="1" ht="1.5" customHeight="1">
      <c r="A5" s="47"/>
      <c r="B5" s="53"/>
      <c r="C5" s="54"/>
      <c r="D5" s="55"/>
      <c r="E5" s="54"/>
      <c r="F5" s="56"/>
      <c r="G5" s="57"/>
      <c r="H5" s="58"/>
      <c r="I5" s="26"/>
    </row>
    <row r="6" spans="1:9" s="6" customFormat="1" ht="20.25" customHeight="1">
      <c r="A6" s="47"/>
      <c r="B6" s="51" t="s">
        <v>74</v>
      </c>
      <c r="C6" s="51"/>
      <c r="D6" s="59"/>
      <c r="E6" s="51"/>
      <c r="F6" s="51"/>
      <c r="G6" s="51"/>
      <c r="H6" s="60"/>
      <c r="I6" s="26"/>
    </row>
    <row r="7" spans="1:9" s="6" customFormat="1" ht="12.75" customHeight="1">
      <c r="A7" s="47"/>
      <c r="B7" s="51" t="s">
        <v>1</v>
      </c>
      <c r="C7" s="51"/>
      <c r="D7" s="59"/>
      <c r="E7" s="51" t="s">
        <v>70</v>
      </c>
      <c r="F7" s="60"/>
      <c r="G7" s="61" t="s">
        <v>2</v>
      </c>
      <c r="H7" s="60"/>
      <c r="I7" s="26"/>
    </row>
    <row r="8" spans="1:9" s="6" customFormat="1" ht="12.75" customHeight="1">
      <c r="A8" s="47"/>
      <c r="B8" s="51" t="s">
        <v>52</v>
      </c>
      <c r="C8" s="62"/>
      <c r="D8" s="63"/>
      <c r="E8" s="228" t="s">
        <v>82</v>
      </c>
      <c r="F8" s="228"/>
      <c r="G8" s="64" t="s">
        <v>2</v>
      </c>
      <c r="H8" s="60"/>
      <c r="I8" s="26"/>
    </row>
    <row r="9" spans="1:9" s="6" customFormat="1" ht="6.75" customHeight="1">
      <c r="A9" s="47"/>
      <c r="B9" s="65"/>
      <c r="C9" s="65"/>
      <c r="D9" s="65"/>
      <c r="E9" s="65"/>
      <c r="F9" s="65" t="s">
        <v>2</v>
      </c>
      <c r="G9" s="65"/>
      <c r="H9" s="66"/>
      <c r="I9" s="26"/>
    </row>
    <row r="10" spans="1:8" ht="24" customHeight="1" thickBot="1">
      <c r="A10" s="47"/>
      <c r="B10" s="67"/>
      <c r="C10" s="68"/>
      <c r="D10" s="68"/>
      <c r="E10" s="68"/>
      <c r="F10" s="69"/>
      <c r="G10" s="70"/>
      <c r="H10" s="71"/>
    </row>
    <row r="11" spans="1:11" s="7" customFormat="1" ht="26.25" thickBot="1">
      <c r="A11" s="135" t="s">
        <v>73</v>
      </c>
      <c r="B11" s="131" t="s">
        <v>72</v>
      </c>
      <c r="C11" s="132" t="s">
        <v>4</v>
      </c>
      <c r="D11" s="133" t="s">
        <v>0</v>
      </c>
      <c r="E11" s="133" t="s">
        <v>5</v>
      </c>
      <c r="F11" s="133" t="s">
        <v>6</v>
      </c>
      <c r="G11" s="134" t="s">
        <v>7</v>
      </c>
      <c r="H11" s="72"/>
      <c r="I11" s="35"/>
      <c r="J11" s="32"/>
      <c r="K11" s="32"/>
    </row>
    <row r="12" spans="1:11" s="33" customFormat="1" ht="15">
      <c r="A12" s="119">
        <v>1</v>
      </c>
      <c r="B12" s="73">
        <v>12920</v>
      </c>
      <c r="C12" s="74" t="s">
        <v>91</v>
      </c>
      <c r="D12" s="75" t="s">
        <v>65</v>
      </c>
      <c r="E12" s="76">
        <v>244.25</v>
      </c>
      <c r="F12" s="127">
        <v>0</v>
      </c>
      <c r="G12" s="77">
        <f aca="true" t="shared" si="0" ref="G12:G26">F12*E12</f>
        <v>0</v>
      </c>
      <c r="H12" s="78"/>
      <c r="I12" s="37"/>
      <c r="J12" s="38"/>
      <c r="K12" s="39"/>
    </row>
    <row r="13" spans="1:11" s="34" customFormat="1" ht="15">
      <c r="A13" s="120">
        <v>2</v>
      </c>
      <c r="B13" s="79">
        <v>56962</v>
      </c>
      <c r="C13" s="80" t="s">
        <v>63</v>
      </c>
      <c r="D13" s="81" t="s">
        <v>62</v>
      </c>
      <c r="E13" s="82">
        <v>4885</v>
      </c>
      <c r="F13" s="128">
        <v>0</v>
      </c>
      <c r="G13" s="83">
        <f t="shared" si="0"/>
        <v>0</v>
      </c>
      <c r="H13" s="84"/>
      <c r="I13" s="40"/>
      <c r="J13" s="41"/>
      <c r="K13" s="42"/>
    </row>
    <row r="14" spans="1:11" s="34" customFormat="1" ht="14.25" customHeight="1">
      <c r="A14" s="120">
        <v>3</v>
      </c>
      <c r="B14" s="85" t="s">
        <v>79</v>
      </c>
      <c r="C14" s="80" t="s">
        <v>88</v>
      </c>
      <c r="D14" s="81" t="s">
        <v>80</v>
      </c>
      <c r="E14" s="82">
        <v>391</v>
      </c>
      <c r="F14" s="128">
        <v>0</v>
      </c>
      <c r="G14" s="83">
        <f t="shared" si="0"/>
        <v>0</v>
      </c>
      <c r="H14" s="84"/>
      <c r="I14" s="40"/>
      <c r="J14" s="41"/>
      <c r="K14" s="46"/>
    </row>
    <row r="15" spans="1:11" s="34" customFormat="1" ht="15">
      <c r="A15" s="120">
        <v>4</v>
      </c>
      <c r="B15" s="79">
        <v>93818</v>
      </c>
      <c r="C15" s="80" t="s">
        <v>89</v>
      </c>
      <c r="D15" s="81" t="s">
        <v>62</v>
      </c>
      <c r="E15" s="82">
        <v>28282</v>
      </c>
      <c r="F15" s="128">
        <v>0</v>
      </c>
      <c r="G15" s="83">
        <f t="shared" si="0"/>
        <v>0</v>
      </c>
      <c r="H15" s="84"/>
      <c r="I15" s="40"/>
      <c r="J15" s="41"/>
      <c r="K15" s="42"/>
    </row>
    <row r="16" spans="1:11" s="34" customFormat="1" ht="30">
      <c r="A16" s="120">
        <v>5</v>
      </c>
      <c r="B16" s="79" t="s">
        <v>76</v>
      </c>
      <c r="C16" s="87" t="s">
        <v>87</v>
      </c>
      <c r="D16" s="81" t="s">
        <v>80</v>
      </c>
      <c r="E16" s="82">
        <v>150</v>
      </c>
      <c r="F16" s="128">
        <v>0</v>
      </c>
      <c r="G16" s="83">
        <f t="shared" si="0"/>
        <v>0</v>
      </c>
      <c r="H16" s="84"/>
      <c r="I16" s="40"/>
      <c r="J16" s="41"/>
      <c r="K16" s="42"/>
    </row>
    <row r="17" spans="1:11" s="34" customFormat="1" ht="15">
      <c r="A17" s="120">
        <v>6</v>
      </c>
      <c r="B17" s="79">
        <v>113728</v>
      </c>
      <c r="C17" s="80" t="s">
        <v>71</v>
      </c>
      <c r="D17" s="81" t="s">
        <v>65</v>
      </c>
      <c r="E17" s="82">
        <v>1415</v>
      </c>
      <c r="F17" s="128">
        <v>0</v>
      </c>
      <c r="G17" s="83">
        <f t="shared" si="0"/>
        <v>0</v>
      </c>
      <c r="H17" s="84"/>
      <c r="I17" s="40"/>
      <c r="J17" s="41"/>
      <c r="K17" s="42"/>
    </row>
    <row r="18" spans="1:11" s="34" customFormat="1" ht="14.25" customHeight="1">
      <c r="A18" s="120">
        <v>7</v>
      </c>
      <c r="B18" s="86" t="s">
        <v>92</v>
      </c>
      <c r="C18" s="87" t="s">
        <v>96</v>
      </c>
      <c r="D18" s="81" t="s">
        <v>62</v>
      </c>
      <c r="E18" s="88">
        <v>28282</v>
      </c>
      <c r="F18" s="129">
        <v>0</v>
      </c>
      <c r="G18" s="89">
        <f t="shared" si="0"/>
        <v>0</v>
      </c>
      <c r="H18" s="84"/>
      <c r="I18" s="40"/>
      <c r="J18" s="41"/>
      <c r="K18" s="42"/>
    </row>
    <row r="19" spans="1:11" s="34" customFormat="1" ht="14.25" customHeight="1">
      <c r="A19" s="120">
        <v>8</v>
      </c>
      <c r="B19" s="86" t="s">
        <v>66</v>
      </c>
      <c r="C19" s="87" t="s">
        <v>67</v>
      </c>
      <c r="D19" s="81" t="s">
        <v>62</v>
      </c>
      <c r="E19" s="88">
        <v>56584</v>
      </c>
      <c r="F19" s="129">
        <v>0</v>
      </c>
      <c r="G19" s="89">
        <f t="shared" si="0"/>
        <v>0</v>
      </c>
      <c r="H19" s="84"/>
      <c r="I19" s="40"/>
      <c r="J19" s="41"/>
      <c r="K19" s="42"/>
    </row>
    <row r="20" spans="1:11" s="33" customFormat="1" ht="15">
      <c r="A20" s="121">
        <v>9</v>
      </c>
      <c r="B20" s="90" t="s">
        <v>90</v>
      </c>
      <c r="C20" s="91" t="s">
        <v>93</v>
      </c>
      <c r="D20" s="92" t="s">
        <v>62</v>
      </c>
      <c r="E20" s="93">
        <v>28282</v>
      </c>
      <c r="F20" s="128">
        <v>0</v>
      </c>
      <c r="G20" s="94">
        <f t="shared" si="0"/>
        <v>0</v>
      </c>
      <c r="H20" s="78"/>
      <c r="I20" s="36"/>
      <c r="J20" s="38"/>
      <c r="K20" s="39"/>
    </row>
    <row r="21" spans="1:11" s="33" customFormat="1" ht="15">
      <c r="A21" s="121">
        <v>10</v>
      </c>
      <c r="B21" s="90">
        <v>919111</v>
      </c>
      <c r="C21" s="95" t="s">
        <v>99</v>
      </c>
      <c r="D21" s="96" t="s">
        <v>64</v>
      </c>
      <c r="E21" s="93">
        <v>34</v>
      </c>
      <c r="F21" s="128">
        <v>0</v>
      </c>
      <c r="G21" s="94">
        <f t="shared" si="0"/>
        <v>0</v>
      </c>
      <c r="H21" s="78"/>
      <c r="I21" s="36"/>
      <c r="J21" s="38"/>
      <c r="K21" s="39"/>
    </row>
    <row r="22" spans="1:11" s="33" customFormat="1" ht="15">
      <c r="A22" s="121">
        <v>11</v>
      </c>
      <c r="B22" s="90">
        <v>113761</v>
      </c>
      <c r="C22" s="95" t="s">
        <v>98</v>
      </c>
      <c r="D22" s="96" t="s">
        <v>64</v>
      </c>
      <c r="E22" s="93">
        <v>34</v>
      </c>
      <c r="F22" s="128">
        <v>0</v>
      </c>
      <c r="G22" s="94">
        <f t="shared" si="0"/>
        <v>0</v>
      </c>
      <c r="H22" s="78"/>
      <c r="I22" s="36"/>
      <c r="J22" s="38"/>
      <c r="K22" s="39"/>
    </row>
    <row r="23" spans="1:11" s="34" customFormat="1" ht="15">
      <c r="A23" s="120">
        <v>12</v>
      </c>
      <c r="B23" s="79">
        <v>931311</v>
      </c>
      <c r="C23" s="80" t="s">
        <v>68</v>
      </c>
      <c r="D23" s="81" t="s">
        <v>64</v>
      </c>
      <c r="E23" s="82">
        <v>34</v>
      </c>
      <c r="F23" s="128">
        <v>0</v>
      </c>
      <c r="G23" s="83">
        <f t="shared" si="0"/>
        <v>0</v>
      </c>
      <c r="H23" s="84"/>
      <c r="I23" s="40"/>
      <c r="J23" s="41"/>
      <c r="K23" s="42"/>
    </row>
    <row r="24" spans="1:11" s="34" customFormat="1" ht="15">
      <c r="A24" s="141">
        <v>13</v>
      </c>
      <c r="B24" s="142">
        <v>915111</v>
      </c>
      <c r="C24" s="143" t="s">
        <v>86</v>
      </c>
      <c r="D24" s="144" t="s">
        <v>62</v>
      </c>
      <c r="E24" s="145">
        <v>1222</v>
      </c>
      <c r="F24" s="146">
        <v>0</v>
      </c>
      <c r="G24" s="147">
        <f t="shared" si="0"/>
        <v>0</v>
      </c>
      <c r="H24" s="84"/>
      <c r="I24" s="40"/>
      <c r="J24" s="41"/>
      <c r="K24" s="42"/>
    </row>
    <row r="25" spans="1:11" s="34" customFormat="1" ht="15">
      <c r="A25" s="141">
        <v>14</v>
      </c>
      <c r="B25" s="142">
        <v>915211</v>
      </c>
      <c r="C25" s="143" t="s">
        <v>81</v>
      </c>
      <c r="D25" s="144" t="s">
        <v>62</v>
      </c>
      <c r="E25" s="145">
        <v>1222</v>
      </c>
      <c r="F25" s="146">
        <v>0</v>
      </c>
      <c r="G25" s="147">
        <f t="shared" si="0"/>
        <v>0</v>
      </c>
      <c r="H25" s="84"/>
      <c r="I25" s="40"/>
      <c r="J25" s="41"/>
      <c r="K25" s="42"/>
    </row>
    <row r="26" spans="1:11" s="33" customFormat="1" ht="15.75" thickBot="1">
      <c r="A26" s="123">
        <v>15</v>
      </c>
      <c r="B26" s="124" t="s">
        <v>76</v>
      </c>
      <c r="C26" s="125" t="s">
        <v>75</v>
      </c>
      <c r="D26" s="126" t="s">
        <v>69</v>
      </c>
      <c r="E26" s="97">
        <v>1</v>
      </c>
      <c r="F26" s="130">
        <v>0</v>
      </c>
      <c r="G26" s="98">
        <f t="shared" si="0"/>
        <v>0</v>
      </c>
      <c r="H26" s="78"/>
      <c r="I26" s="36"/>
      <c r="J26" s="38"/>
      <c r="K26" s="39"/>
    </row>
    <row r="27" spans="1:11" s="7" customFormat="1" ht="15.75">
      <c r="A27" s="122"/>
      <c r="B27" s="100"/>
      <c r="C27" s="101" t="s">
        <v>8</v>
      </c>
      <c r="D27" s="101"/>
      <c r="E27" s="101"/>
      <c r="F27" s="102" t="s">
        <v>2</v>
      </c>
      <c r="G27" s="103">
        <f>SUM(G12:G26)</f>
        <v>0</v>
      </c>
      <c r="H27" s="104"/>
      <c r="I27" s="30"/>
      <c r="J27" s="31"/>
      <c r="K27" s="32"/>
    </row>
    <row r="28" spans="1:11" s="7" customFormat="1" ht="15.75">
      <c r="A28" s="99"/>
      <c r="B28" s="105"/>
      <c r="C28" s="106" t="s">
        <v>3</v>
      </c>
      <c r="D28" s="106"/>
      <c r="E28" s="106"/>
      <c r="F28" s="107" t="s">
        <v>2</v>
      </c>
      <c r="G28" s="108">
        <f>G27*0.21</f>
        <v>0</v>
      </c>
      <c r="H28" s="104"/>
      <c r="I28" s="30"/>
      <c r="J28" s="31"/>
      <c r="K28" s="32"/>
    </row>
    <row r="29" spans="1:11" s="7" customFormat="1" ht="16.5" thickBot="1">
      <c r="A29" s="109"/>
      <c r="B29" s="110"/>
      <c r="C29" s="111" t="s">
        <v>9</v>
      </c>
      <c r="D29" s="111"/>
      <c r="E29" s="111"/>
      <c r="F29" s="112" t="s">
        <v>2</v>
      </c>
      <c r="G29" s="136">
        <f>G28+G27</f>
        <v>0</v>
      </c>
      <c r="H29" s="104"/>
      <c r="I29" s="30"/>
      <c r="J29" s="31"/>
      <c r="K29" s="32"/>
    </row>
    <row r="30" spans="1:11" ht="24" customHeight="1">
      <c r="A30" s="47"/>
      <c r="B30" s="67"/>
      <c r="C30" s="139"/>
      <c r="D30" s="68"/>
      <c r="E30" s="68"/>
      <c r="F30" s="69"/>
      <c r="G30" s="70"/>
      <c r="H30" s="104"/>
      <c r="I30" s="30"/>
      <c r="J30" s="31"/>
      <c r="K30" s="32"/>
    </row>
    <row r="31" spans="1:11" ht="12" customHeight="1">
      <c r="A31" s="137"/>
      <c r="B31" s="138"/>
      <c r="C31" s="140" t="s">
        <v>77</v>
      </c>
      <c r="D31" s="114"/>
      <c r="E31" s="114"/>
      <c r="F31" s="69"/>
      <c r="G31" s="70"/>
      <c r="H31" s="104"/>
      <c r="I31" s="30"/>
      <c r="J31" s="31"/>
      <c r="K31" s="32"/>
    </row>
    <row r="32" spans="1:11" ht="12" customHeight="1">
      <c r="A32" s="47"/>
      <c r="B32" s="115"/>
      <c r="C32" s="116"/>
      <c r="D32" s="117"/>
      <c r="E32" s="114"/>
      <c r="F32" s="69"/>
      <c r="G32" s="70"/>
      <c r="H32" s="104"/>
      <c r="I32" s="30"/>
      <c r="J32" s="31"/>
      <c r="K32" s="32"/>
    </row>
    <row r="33" spans="1:11" ht="12" customHeight="1">
      <c r="A33" s="47"/>
      <c r="B33" s="115"/>
      <c r="C33" s="116"/>
      <c r="D33" s="117"/>
      <c r="E33" s="114"/>
      <c r="F33" s="69"/>
      <c r="G33" s="70"/>
      <c r="H33" s="118"/>
      <c r="I33" s="29"/>
      <c r="J33" s="7"/>
      <c r="K33" s="7"/>
    </row>
    <row r="34" spans="1:11" ht="12" customHeight="1">
      <c r="A34" s="47"/>
      <c r="B34" s="115"/>
      <c r="C34" s="116"/>
      <c r="D34" s="117"/>
      <c r="E34" s="114"/>
      <c r="F34" s="69"/>
      <c r="G34" s="70"/>
      <c r="H34" s="118"/>
      <c r="I34" s="29"/>
      <c r="J34" s="7"/>
      <c r="K34" s="7"/>
    </row>
    <row r="35" spans="1:11" ht="12" customHeight="1">
      <c r="A35" s="47"/>
      <c r="B35" s="113"/>
      <c r="C35" s="114"/>
      <c r="D35" s="114"/>
      <c r="E35" s="114"/>
      <c r="F35" s="69"/>
      <c r="G35" s="70"/>
      <c r="H35" s="118"/>
      <c r="I35" s="29"/>
      <c r="J35" s="7"/>
      <c r="K35" s="7"/>
    </row>
    <row r="36" spans="1:8" ht="12" customHeight="1">
      <c r="A36" s="47"/>
      <c r="B36" s="113"/>
      <c r="C36" s="114"/>
      <c r="D36" s="114"/>
      <c r="E36" s="114"/>
      <c r="F36" s="69"/>
      <c r="G36" s="70"/>
      <c r="H36" s="71"/>
    </row>
    <row r="37" spans="1:8" ht="12" customHeight="1">
      <c r="A37" s="47"/>
      <c r="B37" s="113"/>
      <c r="C37" s="114"/>
      <c r="D37" s="114"/>
      <c r="E37" s="114"/>
      <c r="F37" s="69"/>
      <c r="G37" s="70"/>
      <c r="H37" s="71"/>
    </row>
    <row r="38" spans="1:8" ht="12" customHeight="1">
      <c r="A38" s="47"/>
      <c r="B38" s="113"/>
      <c r="C38" s="114"/>
      <c r="D38" s="114"/>
      <c r="E38" s="114"/>
      <c r="F38" s="69"/>
      <c r="G38" s="70"/>
      <c r="H38" s="71"/>
    </row>
    <row r="39" spans="1:8" ht="12" customHeight="1">
      <c r="A39" s="47"/>
      <c r="B39" s="67"/>
      <c r="C39" s="68"/>
      <c r="D39" s="68"/>
      <c r="E39" s="68"/>
      <c r="F39" s="69"/>
      <c r="G39" s="70"/>
      <c r="H39" s="71"/>
    </row>
  </sheetData>
  <sheetProtection/>
  <mergeCells count="2">
    <mergeCell ref="B1:G1"/>
    <mergeCell ref="E8:F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Josef Raboch</cp:lastModifiedBy>
  <cp:lastPrinted>2023-06-05T03:57:29Z</cp:lastPrinted>
  <dcterms:created xsi:type="dcterms:W3CDTF">2014-05-16T09:31:30Z</dcterms:created>
  <dcterms:modified xsi:type="dcterms:W3CDTF">2023-06-05T05:27:31Z</dcterms:modified>
  <cp:category/>
  <cp:version/>
  <cp:contentType/>
  <cp:contentStatus/>
</cp:coreProperties>
</file>