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bookViews>
    <workbookView xWindow="65416" yWindow="65416" windowWidth="29040" windowHeight="15840" firstSheet="4" activeTab="9"/>
  </bookViews>
  <sheets>
    <sheet name="Rekapitulace" sheetId="15" r:id="rId1"/>
    <sheet name="SO 101a" sheetId="2" r:id="rId2"/>
    <sheet name="SO 101b" sheetId="3" r:id="rId3"/>
    <sheet name="SO 101c" sheetId="4" r:id="rId4"/>
    <sheet name="SO 134a" sheetId="5" r:id="rId5"/>
    <sheet name="SO 134b" sheetId="6" r:id="rId6"/>
    <sheet name="SO 190.1a" sheetId="7" r:id="rId7"/>
    <sheet name="SO 190.1b" sheetId="8" r:id="rId8"/>
    <sheet name="SO 301a.1" sheetId="11" r:id="rId9"/>
    <sheet name="SO 301a.2" sheetId="12" r:id="rId10"/>
    <sheet name="SO 301b.1" sheetId="13" r:id="rId11"/>
    <sheet name="SO 301b.2" sheetId="14" r:id="rId12"/>
    <sheet name="SO 301c" sheetId="9" r:id="rId13"/>
    <sheet name="VRN" sheetId="10" r:id="rId14"/>
  </sheets>
  <definedNames/>
  <calcPr calcId="191029"/>
</workbook>
</file>

<file path=xl/sharedStrings.xml><?xml version="1.0" encoding="utf-8"?>
<sst xmlns="http://schemas.openxmlformats.org/spreadsheetml/2006/main" count="5659" uniqueCount="1306">
  <si>
    <t>EstiCon</t>
  </si>
  <si>
    <t xml:space="preserve">Firma: </t>
  </si>
  <si>
    <t>Rekapitulace ceny</t>
  </si>
  <si>
    <t>Stavba: 22.114.F r1 - Nový chodník v ul. Tyršova a zvýšení bezpečnosti v ul. Boleslavská a Tyršova Rožďalovice</t>
  </si>
  <si>
    <t>Celková cena bez DPH:</t>
  </si>
  <si>
    <t>Celková cena s DPH:</t>
  </si>
  <si>
    <t>Objekt</t>
  </si>
  <si>
    <t>Popis</t>
  </si>
  <si>
    <t>Cena bez DPH</t>
  </si>
  <si>
    <t>DPH</t>
  </si>
  <si>
    <t>Cena s DPH</t>
  </si>
  <si>
    <t>SO 101a</t>
  </si>
  <si>
    <t>Silnice III/27522 komunikace TYRŠOVA - KSÚS</t>
  </si>
  <si>
    <t>SO 101b</t>
  </si>
  <si>
    <t>Silnice III/27950 komunikace BOLESLAVSKÁ - KSÚS</t>
  </si>
  <si>
    <t>SO 101c</t>
  </si>
  <si>
    <t>Silnice MK (NEUZNATELNÉ) - MĚSTO</t>
  </si>
  <si>
    <t>SO 134a</t>
  </si>
  <si>
    <t>Zpevněné plochy, chodníky (UZNATELNÉ) - MĚSTO</t>
  </si>
  <si>
    <t>SO 134b</t>
  </si>
  <si>
    <t>Zpevněné plochy, chodníky (NEUZNATELNÉ) - MĚSTO</t>
  </si>
  <si>
    <t>SO 190.1a</t>
  </si>
  <si>
    <t>Dopravní značení komunikace TYRŠOVA - KSÚS</t>
  </si>
  <si>
    <t>SO 190.1b</t>
  </si>
  <si>
    <t>Dopravní značení komunikace BOLESLAVSKÁ - KSÚS</t>
  </si>
  <si>
    <t>SO 301c</t>
  </si>
  <si>
    <t>Kanalizace a uliční vpusti komunikace, žlaby (NEUZNATELNÉ) - MĚSTO</t>
  </si>
  <si>
    <t>VRN</t>
  </si>
  <si>
    <t>VEDLEJŠÍ A OSTATNÍ ROZPOČTOVÉ NÁKLADY - KSÚS / MĚSTO</t>
  </si>
  <si>
    <t>SO 301a.1</t>
  </si>
  <si>
    <t>Kanalizace a uliční vpusti komunikace TYRŠOVA - KSÚS</t>
  </si>
  <si>
    <t>SO 301a.2</t>
  </si>
  <si>
    <t>Kanalizace a uliční vpusti komunikace TYRŠOVA (UZNATELNÉ) - MĚSTO</t>
  </si>
  <si>
    <t>SO 301b.1</t>
  </si>
  <si>
    <t>Kanalizace a uliční vpusti komunikace BOLESLAVSKÁ - KSÚS</t>
  </si>
  <si>
    <t>SO 301b.2</t>
  </si>
  <si>
    <t>Kanalizace a uliční vpusti komunikace BOLESLAVSKÁ (UZNATELNÉ) - MĚSTO</t>
  </si>
  <si>
    <t>Soupis prací objektu</t>
  </si>
  <si>
    <t>S</t>
  </si>
  <si>
    <t>Stavba:</t>
  </si>
  <si>
    <t>22.114.F r1</t>
  </si>
  <si>
    <t>Nový chodník v ul. Tyršova a zvýšení bezpečnosti v ul. Boleslavská a Tyršova Rožďalovice</t>
  </si>
  <si>
    <t>O</t>
  </si>
  <si>
    <t>Rozpočet:</t>
  </si>
  <si>
    <t>Typ</t>
  </si>
  <si>
    <t>Poř. číslo</t>
  </si>
  <si>
    <t>Kód položky</t>
  </si>
  <si>
    <t>Varianta</t>
  </si>
  <si>
    <t>Název Položky</t>
  </si>
  <si>
    <t>MJ</t>
  </si>
  <si>
    <t>Množství</t>
  </si>
  <si>
    <t>Cena</t>
  </si>
  <si>
    <t>Jednotková</t>
  </si>
  <si>
    <t>Celkem</t>
  </si>
  <si>
    <t>SD</t>
  </si>
  <si>
    <t>0141</t>
  </si>
  <si>
    <t>SKLÁDKOVNÉ</t>
  </si>
  <si>
    <t>P</t>
  </si>
  <si>
    <t>014101</t>
  </si>
  <si>
    <t>HOR</t>
  </si>
  <si>
    <t>POPLATKY ZA SKLÁDKU - VÝKOPÁVKY A ODKOPÁVKY</t>
  </si>
  <si>
    <t>M3</t>
  </si>
  <si>
    <t>PP</t>
  </si>
  <si>
    <t>VV</t>
  </si>
  <si>
    <t>POLOŽKA 0,000 = 164,520 [E]</t>
  </si>
  <si>
    <t>POLOŽKA 0,000 = 2881,230 [D]</t>
  </si>
  <si>
    <t>Celkové množství = 3045,750</t>
  </si>
  <si>
    <t>TS</t>
  </si>
  <si>
    <t>zahrnuje veškeré poplatky provozovateli skládky související s uložením odpadu na skládce.</t>
  </si>
  <si>
    <t>ORN</t>
  </si>
  <si>
    <t>POPLATKY ZA SKLÁDKU - ORNICE</t>
  </si>
  <si>
    <t>Položka 12110.ORN 0,000 = 66,834 [A]</t>
  </si>
  <si>
    <t>Celkové množství = 66,834</t>
  </si>
  <si>
    <t>014102</t>
  </si>
  <si>
    <t>BET</t>
  </si>
  <si>
    <t>POPLATKY ZA SKLÁDKU - BETON VČETNĚ PODKLADŮ</t>
  </si>
  <si>
    <t>T</t>
  </si>
  <si>
    <t>POLOŽKA 0,000 * 2,300  = 217,288 [A]</t>
  </si>
  <si>
    <t>POLOŽKA 0,000 * 2,300 = 3,450 [P]</t>
  </si>
  <si>
    <t>POLOŽKA 0,000 * 0,25 = 17,170 [N]</t>
  </si>
  <si>
    <t>Celkové množství = 237,908</t>
  </si>
  <si>
    <t>KAM</t>
  </si>
  <si>
    <t>POPLATKY ZA SKLÁDKU - KAMENIVO</t>
  </si>
  <si>
    <t>POLOŽKA 0,000 * 2,400 = 2769,288 [H]</t>
  </si>
  <si>
    <t>Celkové množství = 2769,288</t>
  </si>
  <si>
    <t>029</t>
  </si>
  <si>
    <t>OSTATNÍ POŽADAVKY</t>
  </si>
  <si>
    <t>02971</t>
  </si>
  <si>
    <t>HUT</t>
  </si>
  <si>
    <t>OSTAT POŽADAVKY - GEOTECHNICKÝ MONITORING NA POVRCHU</t>
  </si>
  <si>
    <t>KPL</t>
  </si>
  <si>
    <t>STATICKÉ HUTNÍCÍ ZKOUŠKY (ZAPOČÍTÁVAJÍ SE POUZE ZKOUŠKY PROKAZUJÍCÍ POŽADOVANÉ VLASTNOSTI PLÁNĚ)</t>
  </si>
  <si>
    <t>HUTNÍCÍ ZKOUŠKA 4 = 4,000 [A]</t>
  </si>
  <si>
    <t>Celkové množství = 4,000</t>
  </si>
  <si>
    <t>zahrnuje veškeré náklady spojené s objednatelem požadovanými pracemi</t>
  </si>
  <si>
    <t>11</t>
  </si>
  <si>
    <t>PŘÍPRAVNÉ A PŘIDRUŽENÉ PRÁCE</t>
  </si>
  <si>
    <t>111208</t>
  </si>
  <si>
    <t>VEL</t>
  </si>
  <si>
    <t>ODSTRANĚNÍ KŘOVIN včetně kořenů</t>
  </si>
  <si>
    <t>M2</t>
  </si>
  <si>
    <t>VČETNĚ EKOLOGICKÉ LIKVIDACE</t>
  </si>
  <si>
    <t>KŘOVÍ 10 = 10,000 [A]</t>
  </si>
  <si>
    <t>Celkové množství = 10,000</t>
  </si>
  <si>
    <t>odstranění křovin a stromů do průměru 100 mm
doprava dřevin na předepsanou vzdálenost
spálení na hromadách nebo štěpkování</t>
  </si>
  <si>
    <t>110</t>
  </si>
  <si>
    <t>VYKLIZENÍ PLOCH</t>
  </si>
  <si>
    <t>11090</t>
  </si>
  <si>
    <t>VŠEOBECNÉ VYKLIZENÍ OSTATNÍCH PLOCH</t>
  </si>
  <si>
    <t>VYKLIZENÍ PLOCH 4982,51 = 4982,510 [A]</t>
  </si>
  <si>
    <t>Celkové množství = 4982,510</t>
  </si>
  <si>
    <t>zahrnuje odstranění všech překážek pro uskutečnění stavby</t>
  </si>
  <si>
    <t>1131</t>
  </si>
  <si>
    <t>ODSTRANĚNÍ KRYTŮ</t>
  </si>
  <si>
    <t>96611</t>
  </si>
  <si>
    <t>TKM</t>
  </si>
  <si>
    <t>BOURÁNÍ KONSTRUKCÍ Z BETONOVÝCH DÍLCŮ</t>
  </si>
  <si>
    <t>- betonová přídlažba</t>
  </si>
  <si>
    <t>ODSTRANĚNÍ BET PŘÍDLAŽBY 0,12 * 12,50 = 1,500 [A]</t>
  </si>
  <si>
    <t>Celkové množství = 1,500</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</si>
  <si>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</si>
  <si>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1133</t>
  </si>
  <si>
    <t>ODSTRANĚNÍ PODKLADŮ</t>
  </si>
  <si>
    <t>113328</t>
  </si>
  <si>
    <t>ODSTRAN PODKL ZPEVNĚNÝCH PLOCH Z KAMENIVA NESTMEL, ODVOZ NA TRVALOU SKLÁDKU</t>
  </si>
  <si>
    <t>ODSTR. ŠTĚRKU  0,15 * 1301,13 = 195,170 [C]</t>
  </si>
  <si>
    <t>ODSTR. ŠTĚRKU  0,25 * ( 3744,47 + 90,33 ) = 958,700 [A]</t>
  </si>
  <si>
    <t>Celkové množství = 1153,870</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</si>
  <si>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</si>
  <si>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1134</t>
  </si>
  <si>
    <t>ODSTRANĚNÍ KRYTŮ I S PODKLADEM</t>
  </si>
  <si>
    <t>11348</t>
  </si>
  <si>
    <t>ODSTRANĚNÍ KRYTU ZPEVNĚNÝCH PLOCH Z DLAŽDIC VČETNĚ PODKLADU</t>
  </si>
  <si>
    <t>Odstranění betonové dlažby  0,12 * 255,33 = 30,640 [A]</t>
  </si>
  <si>
    <t>Odstranění betonové dlažby - podklad 0,25 * 255,33 = 63,833 [B]</t>
  </si>
  <si>
    <t>Celkové množství = 94,473</t>
  </si>
  <si>
    <t>1135</t>
  </si>
  <si>
    <t>VYTRHÁNÍ OBRUB</t>
  </si>
  <si>
    <t>113524</t>
  </si>
  <si>
    <t>ODSTRANĚNÍ CHODNÍKOVÝCH A SILNIČNÍCH OBRUBNÍKŮ BETONOVÝCH, ODVOZ NA TRVALOU SKLÁDKU</t>
  </si>
  <si>
    <t>M</t>
  </si>
  <si>
    <t>VYTRHÁNÍ OBRUB 68,68 = 68,680 [A]</t>
  </si>
  <si>
    <t>Celkové množství = 68,680</t>
  </si>
  <si>
    <t>1137</t>
  </si>
  <si>
    <t>FRÉZOVÁNÍ</t>
  </si>
  <si>
    <t>113728</t>
  </si>
  <si>
    <t>tkm</t>
  </si>
  <si>
    <t>FRÉZOVÁNÍ ZPEVNĚNÝCH PLOCH ASFALTOVÝCH, ODVOZ NA TRVALOU SKLÁDKU</t>
  </si>
  <si>
    <t>ekologická likvidace bez uložení na skládku - ODKUP ZHOTOVITELEM</t>
  </si>
  <si>
    <t>TL. 40mm 0,04 *( 4946,67 + 5045,60 ) = 399,691 [A]</t>
  </si>
  <si>
    <t>Celkové množství = 399,691</t>
  </si>
  <si>
    <t>113764</t>
  </si>
  <si>
    <t>SPR</t>
  </si>
  <si>
    <t>FRÉZOVÁNÍ DRÁŽKY PRŮŘEZU DO 400MM2 V ASFALTOVÉ VOZOVCE</t>
  </si>
  <si>
    <t>Napojovací spára 0,000 = 1444,240 [A]</t>
  </si>
  <si>
    <t>Celkové množství = 1444,240</t>
  </si>
  <si>
    <t>Položka zahrnuje veškerou manipulaci s vybouranou sutí a s vybouranými hmotami vč. uložení na skládku.</t>
  </si>
  <si>
    <t>121</t>
  </si>
  <si>
    <t>ORNICE</t>
  </si>
  <si>
    <t>12110</t>
  </si>
  <si>
    <t>SEJMUTÍ ORNICE NEBO LESNÍ PŮDY</t>
  </si>
  <si>
    <t>SEJMUTÍ ORNICE 0,15 * 1260,95 = 189,143 [A]</t>
  </si>
  <si>
    <t>ZŮSTÁVÁ NA STAVBĚ - 122,309 = -122,309 [B]</t>
  </si>
  <si>
    <t>položka zahrnuje sejmutí ornice bez ohledu na tloušťku vrstvy a její vodorovnou dopravu
nezahrnuje uložení na trvalou skládku</t>
  </si>
  <si>
    <t>121105</t>
  </si>
  <si>
    <t/>
  </si>
  <si>
    <t>SEJMUTÍ ORNICE NEBO LESNÍ PŮDY S ODVOZEM DO 8KM</t>
  </si>
  <si>
    <t>DOPRAVA A ULOŽENÍ NA MEZISKLÁDKU KE ZPĚTNÉMU UŽITÍ</t>
  </si>
  <si>
    <t>Ohumusování a osetí 0,15 * 0,000 = 122,309 [A]</t>
  </si>
  <si>
    <t>Celkové množství = 122,309</t>
  </si>
  <si>
    <t>123</t>
  </si>
  <si>
    <t>ODKOPÁVKY</t>
  </si>
  <si>
    <t>123935</t>
  </si>
  <si>
    <t>ODKOP PRO SPOD STAVBU SILNIC A ŽELEZNIC TŘ. III, ODVOZ DO 8KM</t>
  </si>
  <si>
    <t>Přesun v rámci stavby pro zásypy 398,97 = 398,970 [A]</t>
  </si>
  <si>
    <t>Celkové množství = 398,970</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</si>
  <si>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</si>
  <si>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123938</t>
  </si>
  <si>
    <t>ODKOP PRO SPOD STAVBU SILNIC A ŽELEZNIC TŘ. III, ODVOZ NA TRVALOU SKLÁDKU</t>
  </si>
  <si>
    <t>včetně odvozu na trvalou skládku</t>
  </si>
  <si>
    <t>sanace 2129,76 = 2129,760 [B]</t>
  </si>
  <si>
    <t>Výkopy 0,30 * 3834,8 = 1150,440 [A]</t>
  </si>
  <si>
    <t>Zůstává na stavbě -398,97 = -398,970 [C]</t>
  </si>
  <si>
    <t>Celkové množství = 2881,230</t>
  </si>
  <si>
    <t>125</t>
  </si>
  <si>
    <t>ODKOPÁVKY V ZEMNÍKU</t>
  </si>
  <si>
    <t>125735</t>
  </si>
  <si>
    <t>VYKOPÁVKY ZE ZEMNÍKŮ A SKLÁDEK TŘ. I, ODVOZ DO 8KM</t>
  </si>
  <si>
    <t>ORNICE PRO ZPĚTNÉ OHUMUSOVÁNÍ 0,15 * 0,000 = 122,309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</si>
  <si>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</si>
  <si>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125935</t>
  </si>
  <si>
    <t>VYKOPÁVKY ZE ZEMNÍKŮ A SKLÁDEK TŘ III S ODVOZEM DO 8KM</t>
  </si>
  <si>
    <t>PŘETŘÍDĚNÍ VÝKOPKU</t>
  </si>
  <si>
    <t>Přesun v rámci stavby pro zásypy 0,000 = 398,970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</si>
  <si>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eventuelně nutné druhotné rozpojení odstřelené horniny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</si>
  <si>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132</t>
  </si>
  <si>
    <t>VÝKOPY - RÝHY</t>
  </si>
  <si>
    <t>132938</t>
  </si>
  <si>
    <t>HLOUBENÍ RÝH ŠÍŘ DO 2M PAŽ I NEPAŽ TŘ. III, ODVOZ NA TRVALOU SKLÁDKU</t>
  </si>
  <si>
    <t>POD OBRUBY 164,52 = 164,520 [A]</t>
  </si>
  <si>
    <t>Celkové množství = 164,520</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</si>
  <si>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</si>
  <si>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t>
  </si>
  <si>
    <t>NÁSYPY</t>
  </si>
  <si>
    <t>17180</t>
  </si>
  <si>
    <t>G3F</t>
  </si>
  <si>
    <t>ULOŽENÍ SYPANINY DO NÁSYPŮ Z NAKUPOVANÝCH MATERIÁLŮ - G3 G-F</t>
  </si>
  <si>
    <t>např. G3 G-F - zásyp mezi ochrannou vrstvou a sanační vrstvou zeminou vhodnou pro aktivní zónu pozemních komunikací dle tab. A.1 ČSN 73 6133</t>
  </si>
  <si>
    <t>NÁSYP G3 G-F 8,28 = 8,280 [A]</t>
  </si>
  <si>
    <t>Celkové množství = 8,280</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</si>
  <si>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</si>
  <si>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t>
  </si>
  <si>
    <t>ZÁSYPY</t>
  </si>
  <si>
    <t>17411</t>
  </si>
  <si>
    <t>ZÁSYP JAM A RÝH ZEMINOU SE ZHUTNĚNÍM</t>
  </si>
  <si>
    <t>ZPĚTNÝ ZÁSYP 0,000 = 398,970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</si>
  <si>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</si>
  <si>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t>
  </si>
  <si>
    <t>OHUMUSOVÁNÍ A OSETÍ</t>
  </si>
  <si>
    <t>18214</t>
  </si>
  <si>
    <t>ÚPRAVA POVRCHŮ SROVNÁNÍM ÚZEMÍ V TL DO 0,25M</t>
  </si>
  <si>
    <t>Ohumusování a osetí 0,000 = 815,390 [A]</t>
  </si>
  <si>
    <t>položka zahrnuje srovnání výškových rozdílů terénu</t>
  </si>
  <si>
    <t>18232</t>
  </si>
  <si>
    <t>ROZPROSTŘENÍ ORNICE V ROVINĚ V TL DO 0,15M</t>
  </si>
  <si>
    <t>položka zahrnuje:
nutné přemístění ornice z dočasných skládek vzdálených do 50m
rozprostření ornice v předepsané tloušťce v rovině a ve svahu do 1:5</t>
  </si>
  <si>
    <t>18241</t>
  </si>
  <si>
    <t>ZALOŽENÍ TRÁVNÍKU RUČNÍM VÝSEVEM</t>
  </si>
  <si>
    <t>Založení trávníku 815,39 = 815,390 [A]</t>
  </si>
  <si>
    <t>Celkové množství = 815,390</t>
  </si>
  <si>
    <t>Zahrnuje dodání předepsané travní směsi, její výsev na ornici, zalévání, první pokosení, to vše bez ohledu na sklon terénu</t>
  </si>
  <si>
    <t>18247</t>
  </si>
  <si>
    <t>OŠETŘOVÁNÍ TRÁVNÍKU</t>
  </si>
  <si>
    <t>Zahrnuje pokosení se shrabáním, naložení shrabků na dopravní prostředek, s odvozem a se složením, to vše bez ohledu na sklon terénu
zahrnuje nutné zalití a hnojení</t>
  </si>
  <si>
    <t>18331</t>
  </si>
  <si>
    <t>SADOVNICKÉ OBDĚLÁNÍ PŮDY</t>
  </si>
  <si>
    <t>položka zahrnuje strojové obdělání nejsvrchnější vrstvy půdy původního horizontu nebo nově rozprostřené vrchní vrstvy půdy, dále zahrnuje urovnání pozemku, zejména základní výškové úpravy terénu tak, aby povrch podkladu byl bez prohlubní a výstupků</t>
  </si>
  <si>
    <t>18351</t>
  </si>
  <si>
    <t>CHEMICKÉ ODPLEVELENÍ</t>
  </si>
  <si>
    <t>položka zahrnuje celoplošný postřik a chemickou likvidace nežádoucích rostlin nebo jejích částí a zabránění jejich dalšímu růstu na urovnaném volném terénu</t>
  </si>
  <si>
    <t>18600</t>
  </si>
  <si>
    <t>ZALÉVÁNÍ VODOU</t>
  </si>
  <si>
    <t>Ohumusování a osetí 0,15 *  0,000 = 122,309 [A]</t>
  </si>
  <si>
    <t>položka zahrnuje veškerý materiál, výrobky a polotovary, včetně mimostaveništní a vnitrostaveništní dopravy (rovněž přesuny), včetně naložení a složení, případně s uložením</t>
  </si>
  <si>
    <t>181</t>
  </si>
  <si>
    <t>ÚPRAVA PLÁNĚ</t>
  </si>
  <si>
    <t>18120</t>
  </si>
  <si>
    <t>ÚPRAVA PLÁNĚ SE ZHUTNĚNÍM V HORNINĚ TŘ. II</t>
  </si>
  <si>
    <t>pod obruby 979,30 = 979,300 [D]</t>
  </si>
  <si>
    <t>sanace 5560,65 = 5560,650 [A]</t>
  </si>
  <si>
    <t>Celkové množství = 6539,950</t>
  </si>
  <si>
    <t>položka zahrnuje úpravu pláně včetně vyrovnání výškových rozdílů. Míru zhutnění určuje projekt.</t>
  </si>
  <si>
    <t>184</t>
  </si>
  <si>
    <t>STROMY A KEŘE</t>
  </si>
  <si>
    <t>18481</t>
  </si>
  <si>
    <t>OCHRANA STROMŮ BEDNĚNÍM</t>
  </si>
  <si>
    <t>Ochrana stromů 0,75 * 2,5 * 4 * 9 = 67,500 [A]</t>
  </si>
  <si>
    <t>Celkové množství = 67,500</t>
  </si>
  <si>
    <t>214</t>
  </si>
  <si>
    <t>SANAČNÍ A KONSOLIDAČNÍ VRSTVY</t>
  </si>
  <si>
    <t>21450</t>
  </si>
  <si>
    <t>SANAČNÍ VRSTVY Z KAMENIVA</t>
  </si>
  <si>
    <t>SANACE ŠD fr. 32/63mm TL. 500mm 2129,76 = 2129,760 [D]</t>
  </si>
  <si>
    <t>Celkové množství = 2129,760</t>
  </si>
  <si>
    <t>položka zahrnuje dodávku předepsaného kameniva, mimostaveništní a vnitrostaveništní dopravu a jeho uložení
není-li v zadávací dokumentaci uvedeno jinak, jedná se o nakupovaný materiál</t>
  </si>
  <si>
    <t>21461</t>
  </si>
  <si>
    <t>SEP</t>
  </si>
  <si>
    <t>SEPARAČNÍ GEOTEXTILIE</t>
  </si>
  <si>
    <t>separační geotextílie min. 400g/m2, netkaná textílie-CBR &gt; 3 kN, odolnost proti proražení &lt; 10 mm, tažnost &gt; 50 %</t>
  </si>
  <si>
    <t>SANACE 5324,40 = 5324,400 [B]</t>
  </si>
  <si>
    <t>Celkové množství = 5324,400</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</si>
  <si>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</si>
  <si>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5631</t>
  </si>
  <si>
    <t>PODKLADY - MZK</t>
  </si>
  <si>
    <t>56313</t>
  </si>
  <si>
    <t>VOZOVKOVÉ VRSTVY Z MECHANICKY ZPEVNĚNÉHO KAMENIVA TL. DO 150MM</t>
  </si>
  <si>
    <t>VOZOVKA 4167,12 = 4167,120 [A]</t>
  </si>
  <si>
    <t>Celkové množství = 4167,120</t>
  </si>
  <si>
    <t>- dodání kameniva předepsané kvality a zrnitosti
- rozprostření a zhutnění vrstvy v předepsané tloušťce
- zřízení vrstvy bez rozlišení šířky, pokládání vrstvy po etapách
- nezahrnuje postřiky, nátěry</t>
  </si>
  <si>
    <t>5633</t>
  </si>
  <si>
    <t>PODKLADY - ŠTĚRKODRTI</t>
  </si>
  <si>
    <t>56330</t>
  </si>
  <si>
    <t>VOZOVKOVÉ VRSTVY ZE ŠTĚRKODRTI</t>
  </si>
  <si>
    <t>POD OBRUBY tl. 150mm 164,52 = 164,520 [A]</t>
  </si>
  <si>
    <t>56335</t>
  </si>
  <si>
    <t>VOZOVKOVÉ VRSTVY ZE ŠTĚRKODRTI TL. DO 250MM</t>
  </si>
  <si>
    <t>Vozovka 4167,12 - 1301,13  = 2865,990 [E]</t>
  </si>
  <si>
    <t>Celkové množství = 2865,990</t>
  </si>
  <si>
    <t>569</t>
  </si>
  <si>
    <t>KRAJNICE</t>
  </si>
  <si>
    <t>56933</t>
  </si>
  <si>
    <t>ZPEVNĚNÍ KRAJNIC ZE ŠTĚRKODRTI TL. DO 150MM</t>
  </si>
  <si>
    <t>frakce 0-22mm</t>
  </si>
  <si>
    <t>KRAJNICE 51,09 = 51,090 [A]</t>
  </si>
  <si>
    <t>Celkové množství = 51,090</t>
  </si>
  <si>
    <t>- dodání kameniva předepsané kvality a zrnitosti
- rozprostření a zhutnění vrstvy v předepsané tloušťce
- zřízení vrstvy bez rozlišení šířky, pokládání vrstvy po etapách</t>
  </si>
  <si>
    <t>572</t>
  </si>
  <si>
    <t>POSTŘIKY A NÁTĚRY</t>
  </si>
  <si>
    <t>572121</t>
  </si>
  <si>
    <t>INFILTRAČNÍ POSTŘIK ASFALTOVÝ DO 1,0KG/M2</t>
  </si>
  <si>
    <t>ACP 16+ TL. 50mm 19,180 = 19,180 [D]</t>
  </si>
  <si>
    <t>ACP 16+ TL. 70mm 0,000 = 4186,300</t>
  </si>
  <si>
    <t>Celkové množství = 4205,480</t>
  </si>
  <si>
    <t>- dodání všech předepsaných materiálů pro postřiky v předepsaném množství
- provedení dle předepsaného technologického předpisu
- zřízení vrstvy bez rozlišení šířky, pokládání vrstvy po etapách
- úpravu napojení, ukončení</t>
  </si>
  <si>
    <t>572212</t>
  </si>
  <si>
    <t>SPOJOVACÍ POSTŘIK Z MODIFIK ASFALTU DO 0,5KG/M2</t>
  </si>
  <si>
    <t>ACO 40 0,000 = 4205,500 [A]</t>
  </si>
  <si>
    <t>Celkové množství = 4205,500</t>
  </si>
  <si>
    <t>574</t>
  </si>
  <si>
    <t>ŽIVICE</t>
  </si>
  <si>
    <t>574A34</t>
  </si>
  <si>
    <t>ASFALTOVÝ BETON PRO OBRUSNÉ VRSTVY ACO 11+, 11S TL. 40MM</t>
  </si>
  <si>
    <t xml:space="preserve">ACO 11+ 50/70               </t>
  </si>
  <si>
    <t>Vozovka 4167,12 = 4167,120 [C]</t>
  </si>
  <si>
    <t>OPRAVA VOZOVKY  38,38 = 38,380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</si>
  <si>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</si>
  <si>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574E66</t>
  </si>
  <si>
    <t>ASFALTOVÝ BETON PRO PODKLADNÍ VRSTVY ACP 16+, 16S TL. 70MM</t>
  </si>
  <si>
    <t>ACP 16+ 50/70</t>
  </si>
  <si>
    <t>vozovka 4167,12 = 4167,120 [A]</t>
  </si>
  <si>
    <t>oprava vozovky 19,18 = 19,180 [B]</t>
  </si>
  <si>
    <t>Celkové množství = 4186,300</t>
  </si>
  <si>
    <t>899</t>
  </si>
  <si>
    <t>OSTATNÍ KONSTRUKCE NA TRUBNÍM VEDENÍ</t>
  </si>
  <si>
    <t>89921</t>
  </si>
  <si>
    <t>VÝŠKOVÁ ÚPRAVA POKLOPŮ</t>
  </si>
  <si>
    <t>KUS</t>
  </si>
  <si>
    <t>POKLOPY / ŠACHTY 15 = 15,000 [A]</t>
  </si>
  <si>
    <t>Celkové množství = 15,000</t>
  </si>
  <si>
    <t>- položka výškové úpravy zahrnuje všechny nutné práce a materiály pro zvýšení nebo snížení zařízení (včetně nutné úpravy stávajícího povrchu vozovky nebo chodníku).</t>
  </si>
  <si>
    <t>89923</t>
  </si>
  <si>
    <t>VÝŠKOVÁ ÚPRAVA KRYCÍCH HRNCŮ</t>
  </si>
  <si>
    <t>ÚPRAVA ŠOUPAT 25 = 25,000 [A]</t>
  </si>
  <si>
    <t>Celkové množství = 25,000</t>
  </si>
  <si>
    <t>917</t>
  </si>
  <si>
    <t>OBRUBY A ZPOMALOVACÍ PRAHY A POLŠTÁŘE</t>
  </si>
  <si>
    <t>917224</t>
  </si>
  <si>
    <t>SILNIČNÍ A CHODNÍKOVÉ OBRUBY Z BETONOVÝCH OBRUBNÍKŮ ŠÍŘ 150MM</t>
  </si>
  <si>
    <t>Obrubník betonový do C20/25 XF3</t>
  </si>
  <si>
    <t>SILNIČNÍ 1000/150/250 783,44 - 51 - 329,8 = 402,640 [A]</t>
  </si>
  <si>
    <t>PŘECHODOVÝ 1000/150/150-250 51 = 51,000 [B]</t>
  </si>
  <si>
    <t>NÁJEZDOVÝ 1000/150/150 266,34 + 63,46 = 329,800 [C]</t>
  </si>
  <si>
    <t>Celkové množství = 783,440</t>
  </si>
  <si>
    <t>Položka zahrnuje:
dodání a pokládku betonových obrubníků o rozměrech předepsaných zadávací dokumentací
betonové lože i boční betonovou opěrku.</t>
  </si>
  <si>
    <t>919</t>
  </si>
  <si>
    <t>Ostatní práce - ŘEZÁNÍ</t>
  </si>
  <si>
    <t>919111</t>
  </si>
  <si>
    <t>ŘEZÁNÍ ASFALTOVÉHO KRYTU VOZOVEK TL DO 50MM</t>
  </si>
  <si>
    <t>položka zahrnuje řezání vozovkové vrstvy v předepsané tloušťce, včetně spotřeby vody</t>
  </si>
  <si>
    <t>919112</t>
  </si>
  <si>
    <t>ŘEZÁNÍ ASFALTOVÉHO KRYTU VOZOVEK TL DO 100MM</t>
  </si>
  <si>
    <t>919113</t>
  </si>
  <si>
    <t>ŘEZÁNÍ ASFALTOVÉHO KRYTU VOZOVEK TL DO 150MM</t>
  </si>
  <si>
    <t>931</t>
  </si>
  <si>
    <t>Dilatační zařízení</t>
  </si>
  <si>
    <t>931314</t>
  </si>
  <si>
    <t>TĚSNĚNÍ DILATAČ SPAR ASF ZÁLIVKOU PRŮŘ DO 400MM2</t>
  </si>
  <si>
    <t>NAPOJOVACÍ SPÁRA</t>
  </si>
  <si>
    <t>ZAŘÍZNUTÍ A ZALITÍ NAPOJOVACÍ SPÁRY 1444,24 = 1444,240 [A]</t>
  </si>
  <si>
    <t>položka zahrnuje dodávku a osazení předepsaného materiálu, očištění ploch spáry před úpravou, očištění okolí spáry po úpravě
nezahrnuje těsnící profil</t>
  </si>
  <si>
    <t>POLOŽKA 200,415 = 200,415 [E]</t>
  </si>
  <si>
    <t>POLOŽKA 2279,743 = 2279,743 [D]</t>
  </si>
  <si>
    <t>Celkové množství = 2480,158</t>
  </si>
  <si>
    <t>Položka 12110.ORN 138,249 = 138,249 [A]</t>
  </si>
  <si>
    <t>Celkové množství = 138,249</t>
  </si>
  <si>
    <t>ASF</t>
  </si>
  <si>
    <t>POPLATKY ZA SKLÁDKU - ŽIVICE (VČETNĚ VYBOURANÝCH PODKLADŮ)</t>
  </si>
  <si>
    <t>POLOŽKA 0,000 * (1 - 0,050 ) * 2,400 = 670,719 [I]</t>
  </si>
  <si>
    <t>Celkové množství = 670,719</t>
  </si>
  <si>
    <t>POLOŽKA 2,570 * 2,300 = 5,911 [V]</t>
  </si>
  <si>
    <t>POLOŽKA 0,000 * 0,25 = 61,750 [N]</t>
  </si>
  <si>
    <t>Celkové množství = 67,661</t>
  </si>
  <si>
    <t>POLOŽKA 0,15 * 373,71 * 2,400 = 134,536 [H]</t>
  </si>
  <si>
    <t>Celkové množství = 134,536</t>
  </si>
  <si>
    <t>014132</t>
  </si>
  <si>
    <t>NO</t>
  </si>
  <si>
    <t>POPLATKY ZA SKLÁDKU TYP S-NO (NEBEZPEČNÝ ODPAD) - ŽIVICE</t>
  </si>
  <si>
    <t>POLOŽKA 0,000 * (0,050 ) * 2,400 = 35,301 [I]</t>
  </si>
  <si>
    <t>POLOŽKA 0,000 * (0,050 ) * 2,400  = 12,225 [J]</t>
  </si>
  <si>
    <t>Celkové množství = 47,526</t>
  </si>
  <si>
    <t>KŘOVÍ 50 = 50,000 [A]</t>
  </si>
  <si>
    <t>Celkové množství = 50,000</t>
  </si>
  <si>
    <t>VYKLIZENÍ PLOCH 3430,16 = 3430,160 [A]</t>
  </si>
  <si>
    <t>Celkové množství = 3430,160</t>
  </si>
  <si>
    <t>112</t>
  </si>
  <si>
    <t>KÁCENÍ</t>
  </si>
  <si>
    <t>11203</t>
  </si>
  <si>
    <t>X</t>
  </si>
  <si>
    <t>KÁCENÍ STROMŮ D KMENE PŘES 0,9M S ODSTRAN PAŘEZŮ včetně likvidace</t>
  </si>
  <si>
    <t>ODSTRANĚNÍ STROMŮ 5 = 5,000 [A]</t>
  </si>
  <si>
    <t>Celkové množství = 5,000</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</si>
  <si>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</si>
  <si>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113138</t>
  </si>
  <si>
    <t>ODSTRANĚNÍ KRYTU ZPEVNĚNÝCH PLOCH S ASFALT POJIVEM, ODVOZ NA TRVALOU SKLÁDKU</t>
  </si>
  <si>
    <t>Penetrační makadam 0,110 * 2674,32 = 294,175 [C]</t>
  </si>
  <si>
    <t>Celkové množství = 294,175</t>
  </si>
  <si>
    <t>113168</t>
  </si>
  <si>
    <t>ODSTRANĚNÍ KRYTU ZPEVNĚNÝCH PLOCH ZE SILNIČNÍCH DÍLCŮ, ODVOZ NA TRVALOU SKLÁDKU</t>
  </si>
  <si>
    <t>ODSTRANĚNÍ BETONOVÝCH PANELŮ 0,20 * 12,85 = 2,570 [A]</t>
  </si>
  <si>
    <t>Celkové množství = 2,570</t>
  </si>
  <si>
    <t>ODSTR. ŠTĚRKU  0,15 * 373,714 = 56,057 [C]</t>
  </si>
  <si>
    <t>Celkové množství = 56,057</t>
  </si>
  <si>
    <t>VYTRHÁNÍ OBRUB 247 = 247,000 [A]</t>
  </si>
  <si>
    <t>Celkové množství = 247,000</t>
  </si>
  <si>
    <t>TL. 40mm 0,04 * 2546,97 = 101,879 [A]</t>
  </si>
  <si>
    <t>Celkové množství = 101,879</t>
  </si>
  <si>
    <t>Napojovací spára 995,700 = 995,700 [A]</t>
  </si>
  <si>
    <t>Celkové množství = 995,700</t>
  </si>
  <si>
    <t>SEJMUTÍ ORNICE 0,15 * 1421,94 = 213,291 [A]</t>
  </si>
  <si>
    <t>ZŮSTÁVÁ NA STAVBĚ - 75,042 = -75,042 [B]</t>
  </si>
  <si>
    <t>Ohumusování a osetí 0,15 * 500,280 = 75,042 [A]</t>
  </si>
  <si>
    <t>Celkové množství = 75,042</t>
  </si>
  <si>
    <t>Přesun v rámci stavby pro zásypy 432,17 = 432,170 [A]</t>
  </si>
  <si>
    <t>Celkové množství = 432,170</t>
  </si>
  <si>
    <t>sanace 1634,53 - 96,38 - 105,41 = 1432,740 [B]</t>
  </si>
  <si>
    <t>Výkopy 0,10 * 3042,72 + 0,35 * 2785,43 = 1279,173 [A]</t>
  </si>
  <si>
    <t>Zůstává na stavbě - 432,17 = -432,170 [C]</t>
  </si>
  <si>
    <t>Celkové množství = 2279,743</t>
  </si>
  <si>
    <t>ORNICE PRO ZPĚTNÉ OHUMUSOVÁNÍ 0,15 * 500,280 = 75,042 [A]</t>
  </si>
  <si>
    <t>Přesun v rámci stavby pro zásypy 432,170 = 432,170 [A]</t>
  </si>
  <si>
    <t>POD OBRUBY 0,23 * 871,37 = 200,415 [A]</t>
  </si>
  <si>
    <t>Celkové množství = 200,415</t>
  </si>
  <si>
    <t>NÁSYP G3 G-F 40,28 = 40,280 [A]</t>
  </si>
  <si>
    <t>Celkové množství = 40,280</t>
  </si>
  <si>
    <t>ZPĚTNÝ ZÁSYP 432,170 = 432,170 [A]</t>
  </si>
  <si>
    <t>Ohumusování a osetí 500,280 = 500,280 [A]</t>
  </si>
  <si>
    <t>Založení trávníku 500,28 = 500,280 [A]</t>
  </si>
  <si>
    <t>Celkové množství = 500,280</t>
  </si>
  <si>
    <t>Ohumusování a osetí 0,15 *  500,280 = 75,042 [A]</t>
  </si>
  <si>
    <t>pod obruby 1,35 * 871,37 = 1176,350 [D]</t>
  </si>
  <si>
    <t>sanace 3643,52 = 3643,520 [A]</t>
  </si>
  <si>
    <t>Celkové množství = 4819,870</t>
  </si>
  <si>
    <t>Ochrana stromů 0,75 * 2,5 * 4 * 8 = 60,000 [A]</t>
  </si>
  <si>
    <t>Celkové množství = 60,000</t>
  </si>
  <si>
    <t>SANACE ŠD fr. 32/63mm TL. 500mm 1634,53 - 96,38 - 105,41 = 1432,740 [D]</t>
  </si>
  <si>
    <t>Celkové množství = 1432,740</t>
  </si>
  <si>
    <t>SANACE 3581,85 = 3581,850 [B]</t>
  </si>
  <si>
    <t>Celkové množství = 3581,850</t>
  </si>
  <si>
    <t>VOZOVKA 2920,68 = 2920,680 [A]</t>
  </si>
  <si>
    <t>Celkové množství = 2920,680</t>
  </si>
  <si>
    <t>POD OBRUBY tl. 150mm 0,23 * 871,37 = 200,415 [A]</t>
  </si>
  <si>
    <t>Vozovka 2920,68 - 778,04 = 2142,640 [E]</t>
  </si>
  <si>
    <t>Celkové množství = 2142,640</t>
  </si>
  <si>
    <t>56963</t>
  </si>
  <si>
    <t>ZPEVNĚNÍ KRAJNIC Z RECYKLOVANÉHO MATERIÁLU TL DO 150MM</t>
  </si>
  <si>
    <t>KRAJNICE R-MAT 9,20 = 9,200 [A]</t>
  </si>
  <si>
    <t>Celkové množství = 9,200</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</si>
  <si>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</si>
  <si>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ACP 16+ TL. 50mm 2923,080 = 2923,080 [D]</t>
  </si>
  <si>
    <t>Celkové množství = 2923,080</t>
  </si>
  <si>
    <t>ACO 40 2925,480 = 2925,480 [A]</t>
  </si>
  <si>
    <t>Celkové množství = 2925,480</t>
  </si>
  <si>
    <t>Vozovka 2920,68 = 2920,680 [C]</t>
  </si>
  <si>
    <t>OPRAVA VOZOVKY  4,80 = 4,800 [A]</t>
  </si>
  <si>
    <t>574E46</t>
  </si>
  <si>
    <t>ASFALTOVÝ BETON PRO PODKLADNÍ VRSTVY ACP 16+, 16S TL. 50MM</t>
  </si>
  <si>
    <t>vozovka 2920,68 = 2920,680 [A]</t>
  </si>
  <si>
    <t>OPRAVA  2,40 = 2,400 [B]</t>
  </si>
  <si>
    <t>587</t>
  </si>
  <si>
    <t>PŘEDLÁŽDĚNÍ</t>
  </si>
  <si>
    <t>58740</t>
  </si>
  <si>
    <t>B/K</t>
  </si>
  <si>
    <t xml:space="preserve">PŘEDLÁŽDĚNÍ KRYTU Z VEGETAČNÍCH DÍLCŮ </t>
  </si>
  <si>
    <t>- stávající zatravňovací dlažby sjezdů</t>
  </si>
  <si>
    <t>BETONOVÁ / KAM DLAŽBA 24 = 24,000 [A]</t>
  </si>
  <si>
    <t xml:space="preserve"> = 24,000</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</si>
  <si>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</si>
  <si>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POKLOPY / ŠACHTY 25 = 25,000 [A]</t>
  </si>
  <si>
    <t>ÚPRAVA ŠOUPAT 20 = 20,000 [A]</t>
  </si>
  <si>
    <t>Celkové množství = 20,000</t>
  </si>
  <si>
    <t>SILNIČNÍ 1000/150/250 111,3 + 166,4 + 180,6 + 110,07 + 5,5 + 36 + 112,84 + 70,1 + 78,56 - 67 - 249,91 = 554,460 [A]</t>
  </si>
  <si>
    <t>PŘECHODOVÝ 1000/150/150-250 67 = 67,000 [B]</t>
  </si>
  <si>
    <t>NÁJEZDOVÝ 1000/150/150 249,91 = 249,910 [C]</t>
  </si>
  <si>
    <t>Celkové množství = 871,370</t>
  </si>
  <si>
    <t>ZAŘÍZNUTÍ A ZALITÍ NAPOJOVACÍ SPÁRY 995,70 = 995,700 [A]</t>
  </si>
  <si>
    <t>96</t>
  </si>
  <si>
    <t>BOURÁNÍ</t>
  </si>
  <si>
    <t>969258</t>
  </si>
  <si>
    <t>PVC</t>
  </si>
  <si>
    <t>VYBOURÁNÍ POTRUBÍ DN DO 600MM KANALIZAČ</t>
  </si>
  <si>
    <t>ODSTRANĚNÍ PVC DN600 8 = 8,000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</si>
  <si>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</si>
  <si>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POLOŽKA 0,000 = 9,700 [E]</t>
  </si>
  <si>
    <t>POLOŽKA 0,000 = 266,254 [D]</t>
  </si>
  <si>
    <t>BEZ UVEDENÍ VZDÁLENOSTI = 275,954 [H]</t>
  </si>
  <si>
    <t>Celkové množství = 275,954</t>
  </si>
  <si>
    <t>Položka 12110.ORN 0,000 = 2,985 [A]</t>
  </si>
  <si>
    <t>Celkové množství = 2,985</t>
  </si>
  <si>
    <t>POLOŽKA 0,000 * (1 - 0,050 ) * 2,400 = 48,329 [I]</t>
  </si>
  <si>
    <t>Celkové množství = 48,329</t>
  </si>
  <si>
    <t>POLOŽKA 0,000 * 0,25 = 18,988 [N]</t>
  </si>
  <si>
    <t>POLOŽKA 0,000 * 2,300 = 5,900 [Q]</t>
  </si>
  <si>
    <t>Celkové množství = 24,888</t>
  </si>
  <si>
    <t>POLOŽKA 0,000 * 2,400 = 42,912 [H]</t>
  </si>
  <si>
    <t>Celkové množství = 42,912</t>
  </si>
  <si>
    <t>POLOŽKA 0,000 * (0,050 ) * 2,400 = 2,544 [I]</t>
  </si>
  <si>
    <t>POLOŽKA 0,000 * (0,050 ) * 2,400 = 2,159 [J]</t>
  </si>
  <si>
    <t>Celkové množství = 4,703</t>
  </si>
  <si>
    <t>HUTNÍCÍ ZKOUŠKA 1 = 1,000 [A]</t>
  </si>
  <si>
    <t>Celkové množství = 1,000</t>
  </si>
  <si>
    <t>VYKLIZENÍ PLOCH 447,47 = 447,470 [A]</t>
  </si>
  <si>
    <t>Celkové množství = 447,470</t>
  </si>
  <si>
    <t>Penetrační makadam 0,11 * 192,70 = 21,197 [C]</t>
  </si>
  <si>
    <t>Celkové množství = 21,197</t>
  </si>
  <si>
    <t>ODSTR. ŠTĚRKU  0,20 * 89,40 = 17,880 [C]</t>
  </si>
  <si>
    <t>Celkové množství = 17,880</t>
  </si>
  <si>
    <t>VYTRHÁNÍ OBRUB 75,95 = 75,950 [A]</t>
  </si>
  <si>
    <t>Celkové množství = 75,950</t>
  </si>
  <si>
    <t>TL. 40mm 0,040 * ( 192,70 + 89,40 ) = 11,284 [A]</t>
  </si>
  <si>
    <t>TL. 70mm 0,075 * ( 89,40 ) = 6,705 [B]</t>
  </si>
  <si>
    <t>Celkové množství = 17,989</t>
  </si>
  <si>
    <t>Napojovací spára 0,000 = 47,900 [A]</t>
  </si>
  <si>
    <t>Celkové množství = 47,900</t>
  </si>
  <si>
    <t>SEJMUTÍ ORNICE 0,15 * 165,37 = 24,806 [A]</t>
  </si>
  <si>
    <t>ZŮSTÁVÁ NA STAVBĚ - 21,8212 = -21,821 [B]</t>
  </si>
  <si>
    <t>Ohumusování a osetí 0,15 * 0,000 = 21,821 [A]</t>
  </si>
  <si>
    <t>Celkové množství = 21,821</t>
  </si>
  <si>
    <t>sanace 0,50 * 302 = 151,000 [B]</t>
  </si>
  <si>
    <t>Výkopy 0,35 * ( 192,70 + 72,74 ) + 0,25 * 89,40 = 115,254 [A]</t>
  </si>
  <si>
    <t>Celkové množství = 266,254</t>
  </si>
  <si>
    <t>ORNICE PRO ZPĚTNÉ OHUMUSOVÁNÍ 0,15 * 0,000 = 21,821 [A]</t>
  </si>
  <si>
    <t>POD OBRUBY 9,70 = 9,700 [A]</t>
  </si>
  <si>
    <t>Celkové množství = 9,700</t>
  </si>
  <si>
    <t>Ohumusování a osetí 0,000 = 145,470 [A]</t>
  </si>
  <si>
    <t>Založení trávníku 145,47 = 145,470 [A]</t>
  </si>
  <si>
    <t>Celkové množství = 145,470</t>
  </si>
  <si>
    <t>Ohumusování a osetí 0,15 *  0,000 = 21,821 [A]</t>
  </si>
  <si>
    <t>pod obruby 72,74 = 72,740 [D]</t>
  </si>
  <si>
    <t>sanace 302 = 302,000 [A]</t>
  </si>
  <si>
    <t>Celkové množství = 374,740</t>
  </si>
  <si>
    <t>SANACE ŠD fr. 32/63mm 0,50 * 302 = 151,000 [D]</t>
  </si>
  <si>
    <t>Celkové množství = 151,000</t>
  </si>
  <si>
    <t>SANACE 302 = 302,000 [B]</t>
  </si>
  <si>
    <t>Celkové množství = 302,000</t>
  </si>
  <si>
    <t>VOZOVKA 109,25 + 192,75 = 302,000 [A]</t>
  </si>
  <si>
    <t>POD OBRUBY tl. 150mm 9,70 = 9,700 [A]</t>
  </si>
  <si>
    <t>Vozovka 109,25 + 192,75 = 302,000 [E]</t>
  </si>
  <si>
    <t>ACP 16+ TL. 50mm 0,000 = 192,750 [D]</t>
  </si>
  <si>
    <t>ACP 16+ TL. 70mm 0,000 = 109,250</t>
  </si>
  <si>
    <t>ACO 40 0,000 = 320,950 [A]</t>
  </si>
  <si>
    <t>Celkové množství = 320,950</t>
  </si>
  <si>
    <t>Vozovka 109,25 + 192,75 = 302,000 [C]</t>
  </si>
  <si>
    <t>OPRAVA VOZOVKY  18,95 = 18,950 [A]</t>
  </si>
  <si>
    <t>vozovka 192,75 = 192,750 [A]</t>
  </si>
  <si>
    <t>Celkové množství = 192,750</t>
  </si>
  <si>
    <t>vozovka 109,25  = 109,250 [C]</t>
  </si>
  <si>
    <t>Celkové množství = 109,250</t>
  </si>
  <si>
    <t>5825</t>
  </si>
  <si>
    <t>KRYTY DLÁŽDĚNÉ Z DLAŽDIC</t>
  </si>
  <si>
    <t>58252</t>
  </si>
  <si>
    <t>DLÁŽDĚNÉ KRYTY Z BETONOVÝCH DLAŽDIC DO LOŽE Z MC - PŘÍDLAŽBA</t>
  </si>
  <si>
    <t>Betonový přídlažba 2,39 = 2,390 [A]</t>
  </si>
  <si>
    <t>Celkové množství = 2,390</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</si>
  <si>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</si>
  <si>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587205</t>
  </si>
  <si>
    <t>PŘEDLÁŽDĚNÍ KRYTU Z BETONOVÝCH DLAŽDIC</t>
  </si>
  <si>
    <t>BETONOVÁ / KAM DLAŽBA 2,25 = 2,250 [A]</t>
  </si>
  <si>
    <t xml:space="preserve"> = 2,250</t>
  </si>
  <si>
    <t>POKLOPY / ŠACHTY 5 = 5,000 [A]</t>
  </si>
  <si>
    <t>ÚPRAVA ŠOUPAT 4 = 4,000 [A]</t>
  </si>
  <si>
    <t>SILNIČNÍ 1000/150/250 96,98 - 4 - 7 = 85,980 [A]</t>
  </si>
  <si>
    <t>PŘECHODOVÝ 1000/150/150-250 4 = 4,000 [B]</t>
  </si>
  <si>
    <t>NÁJEZDOVÝ 1000/150/150 7 = 7,000 [C]</t>
  </si>
  <si>
    <t>Celkové množství = 96,980</t>
  </si>
  <si>
    <t>ZAŘÍZNUTÍ A ZALITÍ NAPOJOVACÍ SPÁRY 47,9 = 47,900 [A]</t>
  </si>
  <si>
    <t>- betonová příkopová žlabovka včetně podkladu</t>
  </si>
  <si>
    <t>odstranění bet žlabu 17,10 * 0,25 * 0,6 = 2,565 [A]</t>
  </si>
  <si>
    <t>Celkové množství = 2,565</t>
  </si>
  <si>
    <t>POLOŽKA 936,314 = 936,314 [D]</t>
  </si>
  <si>
    <t>Celkové množství = 936,314</t>
  </si>
  <si>
    <t>POLOŽKA 2,775 * (1 - 0,050 ) * 2,400 = 6,327 [H]</t>
  </si>
  <si>
    <t>Celkové množství = 6,327</t>
  </si>
  <si>
    <t>POLOŽKA 25,920 * 2,300 = 59,616 [O]</t>
  </si>
  <si>
    <t>POLOŽKA 1114,304 * 2,300 = 2562,899 [R]</t>
  </si>
  <si>
    <t>POLOŽKA 460,120 * 0,25 = 115,030 [N]</t>
  </si>
  <si>
    <t>Celkové množství = 2737,545</t>
  </si>
  <si>
    <t>POLOŽKA 74,928 * 2,400 = 179,827 [H]</t>
  </si>
  <si>
    <t>Celkové množství = 179,827</t>
  </si>
  <si>
    <t>POLOŽKA 2,775 * (0,050 ) * 2,400 = 0,333 [H]</t>
  </si>
  <si>
    <t>Celkové množství = 0,333</t>
  </si>
  <si>
    <t>02950</t>
  </si>
  <si>
    <t>OSTATNÍ POŽADAVKY - POSUDKY, KONTROLY, REVIZNÍ ZPRÁVY</t>
  </si>
  <si>
    <t>pro nově zřízený nadzemní hydrant</t>
  </si>
  <si>
    <t>REVIZE VODOVODU 1 = 1,000 [A]</t>
  </si>
  <si>
    <t>HUTNÍCÍ ZKOUŠKA 2 = 2,000 [A]</t>
  </si>
  <si>
    <t>Celkové množství = 2,000</t>
  </si>
  <si>
    <t>KŘOVÍ 20 = 20,000 [A]</t>
  </si>
  <si>
    <t>odstranění křovin a stromů do průměru 100 mm včetně kořenového systému
doprava dřevin na předepsanou vzdálenost
spálení na hromadách nebo štěpkování</t>
  </si>
  <si>
    <t>VYKLIZENÍ PLOCH 4264,38 = 4264,380 [A]</t>
  </si>
  <si>
    <t>Celkové množství = 4264,380</t>
  </si>
  <si>
    <t>KÁCENÍ STROMŮ D KMENE PŘES 0,9M S ODSTRAN PAŘEZŮ</t>
  </si>
  <si>
    <t>ODSTRANĚNÍ STROMŮ 3 = 3,000 [A]</t>
  </si>
  <si>
    <t>Celkové množství = 3,000</t>
  </si>
  <si>
    <t>113178</t>
  </si>
  <si>
    <t>ODSTRAN KRYTU ZPEVNĚNÝCH PLOCH Z DLAŽEB KOSTEK, ODVOZ NA TRVALOU SKLÁDKU</t>
  </si>
  <si>
    <t>ODKUP ZHOTOVITELEM</t>
  </si>
  <si>
    <t>ODSTRANĚNÍ ŽUL KOSTKY - rigol 0,12 * 90,43 = 10,852 [A]</t>
  </si>
  <si>
    <t>Celkové množství = 10,852</t>
  </si>
  <si>
    <t>ODSTR. ŠTĚRKU  0,30 * 174,40 = 52,320 [C]</t>
  </si>
  <si>
    <t>POD ŽUL KOSTKU 0,25 * 90,43 = 22,608 [A]</t>
  </si>
  <si>
    <t>Celkové množství = 74,928</t>
  </si>
  <si>
    <t>113438</t>
  </si>
  <si>
    <t>ODSTRAN KRYTU ZPEVNĚNÝCH PLOCH S ASFALT POJIVEM VČET PODKLADU, ODVOZ NA TRVALOU SKLÁDKU</t>
  </si>
  <si>
    <t>Odstranění živičné plochy 0,12 * 7,50 = 0,900 [A]</t>
  </si>
  <si>
    <t>Odstranění živičné plochy - podklad 0,25 * 7,50 = 1,875 [B]</t>
  </si>
  <si>
    <t>Celkové množství = 2,775</t>
  </si>
  <si>
    <t>113458</t>
  </si>
  <si>
    <t>ODSTRAN KRYTU ZPEVNĚNÝCH PLOCH Z BETONU VČET PODKLADU, ODVOZ NA TRVALOU SKLÁDKU</t>
  </si>
  <si>
    <t>Odstranění betonové desky  0,20 * 57,60 = 11,520 [A]</t>
  </si>
  <si>
    <t>Odstranění betonové desky - PODKLAD 0,25 * 57,60 = 14,400 [B]</t>
  </si>
  <si>
    <t>Celkové množství = 25,920</t>
  </si>
  <si>
    <t>113488</t>
  </si>
  <si>
    <t>ODSTRANĚNÍ KRYTU ZPEVNĚNÝCH PLOCH Z DLAŽDIC VČETNĚ PODKLADU, ODVOZ NA TRVALOU SKLÁDKU</t>
  </si>
  <si>
    <t>Odstranění betonové dlažby 0,12 * ( 1623,65 + 9,2 + 518,35 + 90,43 + 267,99 + 236,55 + 265,46 ) = 361,396 [A]</t>
  </si>
  <si>
    <t>Odstranění betonové dlažby - podklad 0,25 * ( 1623,65 + 9,2 + 518,35 + 90,43 + 267,99 + 236,55 + 265,46 ) = 752,908 [B]</t>
  </si>
  <si>
    <t>Celkové množství = 1114,304</t>
  </si>
  <si>
    <t>VYTRHÁNÍ OBRUB 460,12 = 460,120 [A]</t>
  </si>
  <si>
    <t>Celkové množství = 460,120</t>
  </si>
  <si>
    <t>113544</t>
  </si>
  <si>
    <t>ODSTRANĚNÍ OBRUB Z KRAJNÍKŮ, ODVOZ NA TRVALOU SKLÁDKU</t>
  </si>
  <si>
    <t>ODSTRANĚNÍ KRAJNÍKŮ 88 + 102 + 211 = 401,000 [B]</t>
  </si>
  <si>
    <t>Celkové množství = 401,000</t>
  </si>
  <si>
    <t>Ohumusování a osetí 0,15 * 1688,740 = 253,311 [A]</t>
  </si>
  <si>
    <t>Celkové množství = 253,311</t>
  </si>
  <si>
    <t>sanace 0,20 * 1,20 * 2657,44 = 637,786 [B]</t>
  </si>
  <si>
    <t>VÝKOPY 0,25 * 1194,11 = 298,528 [A]</t>
  </si>
  <si>
    <t>ORNICE PRO ZPĚTNÉ OHUMUSOVÁNÍ 0,15 * 1688,740 = 253,311 [A]</t>
  </si>
  <si>
    <t>125738</t>
  </si>
  <si>
    <t>VYKOPÁVKY ZE ZEMNÍKŮ A SKLÁDEK TŘ. I, DOVOZ NA SKLÁDKU</t>
  </si>
  <si>
    <t>DOPLNĚNÍ ORNICE 253,311 - 0,15 * 1194,11  = 74,195 [A]</t>
  </si>
  <si>
    <t>Celkové množství = 74,195</t>
  </si>
  <si>
    <t>Ohumusování a osetí 1688,740 = 1688,740 [A]</t>
  </si>
  <si>
    <t>Založení trávníku 1767,78 - 160,84 = 1606,940 [A]</t>
  </si>
  <si>
    <t>ZATRAVŇOVÁKY 81,80 = 81,800 [B]</t>
  </si>
  <si>
    <t>Celkové množství = 1688,740</t>
  </si>
  <si>
    <t>Ohumusování a osetí 0,15 *  1688,740 = 253,311 [A]</t>
  </si>
  <si>
    <t>PLÁŇ 3188,93 = 3188,930 [D]</t>
  </si>
  <si>
    <t>Celkové množství = 3188,930</t>
  </si>
  <si>
    <t>Ochrana stromů 0,75 * 4 * 2,5 * 9 = 67,500 [A]</t>
  </si>
  <si>
    <t>SANACE ŠD fr. 32/63mm tl. 200mm 0,20 * 1,20 * 2657,44 = 637,786 [D]</t>
  </si>
  <si>
    <t>Celkové množství = 637,786</t>
  </si>
  <si>
    <t>za palisády  48,30 = 48,300 [A]</t>
  </si>
  <si>
    <t>SANACE 3188,93 = 3188,930 [B]</t>
  </si>
  <si>
    <t>Celkové množství = 3237,230</t>
  </si>
  <si>
    <t>338</t>
  </si>
  <si>
    <t>SLOUPKY A VZPĚRY OPLOCENÍ</t>
  </si>
  <si>
    <t>33817C</t>
  </si>
  <si>
    <t>SLOUPKY PLOTOVÉ Z DÍLCŮ KOVOVÝCH  DO BETONOVÝCH PATEK</t>
  </si>
  <si>
    <t>KS</t>
  </si>
  <si>
    <t>OPLOCENÍ dle PD 15 = 15,000 [A]</t>
  </si>
  <si>
    <t>- dodání a osazení předepsaného sloupku včetně PKO
- případnou betonovou patku z předepsané třídy betonu
- nutné zemní práce</t>
  </si>
  <si>
    <t>33817D</t>
  </si>
  <si>
    <t>VZPĚRY PLOTOVÉ Z DÍLCŮ KOVOVÝCH  DO BETONOVÝCH PATEK</t>
  </si>
  <si>
    <t>OPLOCENÍ dle PD 7 = 7,000 [A]</t>
  </si>
  <si>
    <t>Celkové množství = 7,000</t>
  </si>
  <si>
    <t>- dodání a osazení předepsané vzpěry včetně PKO
- případnou betonovou patku z předepsané třídy betonu
- nutné zemní práce</t>
  </si>
  <si>
    <t>43</t>
  </si>
  <si>
    <t>SCHODIŠTĚ</t>
  </si>
  <si>
    <t>43419</t>
  </si>
  <si>
    <t>SCHODIŠŤOVÉ STUPNĚ, Z DÍLCŮ KAMENNÝCH</t>
  </si>
  <si>
    <t>PÍSKOVCOVÉ DESKY V=16cm 0,16 * 20,58 = 3,293 [A]</t>
  </si>
  <si>
    <t>Položka zahrnuje veškerý materiál, výrobky a polotovary, včetně mimostaveništní a vnitrostaveništní dopravy (rovněž přesuny), včetně naložení a složení, případně s uložením.</t>
  </si>
  <si>
    <t>451</t>
  </si>
  <si>
    <t>STABILIZACE</t>
  </si>
  <si>
    <t>45157</t>
  </si>
  <si>
    <t>PODKLADNÍ A VÝPLŇOVÉ VRSTVY Z KAMENIVA TĚŽENÉHO</t>
  </si>
  <si>
    <t>frakce 16-32mm</t>
  </si>
  <si>
    <t>KAČÍREK  tl. 150mm 0,15 * 12,40 = 1,860 [A]</t>
  </si>
  <si>
    <t>Celkové množství = 1,860</t>
  </si>
  <si>
    <t>56332</t>
  </si>
  <si>
    <t>VOZOVKOVÉ VRSTVY ZE ŠTĚRKODRTI TL. DO 100MM</t>
  </si>
  <si>
    <t>56333</t>
  </si>
  <si>
    <t>VOZOVKOVÉ VRSTVY ZE ŠTĚRKODRTI TL. DO 150MM</t>
  </si>
  <si>
    <t>chodník 497,90 + 256,34 + 586,04 + 439,70 = 1779,980 [A]</t>
  </si>
  <si>
    <t>slepecká 62,74 = 62,740 [B]</t>
  </si>
  <si>
    <t>KONSTRASTNÍ 7,80 = 7,800 [C]</t>
  </si>
  <si>
    <t>PARKOVIŠTĚ 66,64 = 66,640 [D]</t>
  </si>
  <si>
    <t>ZTP 14,70 = 14,700 [E]</t>
  </si>
  <si>
    <t>ZTP 48,99 = 48,990 [F]</t>
  </si>
  <si>
    <t>ZATRAVŇOVÁKY 1,3 * 81,8 = 106,340 [G]</t>
  </si>
  <si>
    <t>Celkové množství = 2087,190</t>
  </si>
  <si>
    <t>56334</t>
  </si>
  <si>
    <t>VOZOVKOVÉ VRSTVY ZE ŠTĚRKODRTI TL. DO 200MM</t>
  </si>
  <si>
    <t>ZPT 1,3*14,7 = 19,110 [A]</t>
  </si>
  <si>
    <t>Parkovice 1,3*48,99 = 63,687 [B]</t>
  </si>
  <si>
    <t>Sjezdy 1016,96 - 559,13 = 457,830 [E]</t>
  </si>
  <si>
    <t>VODÍCÍ LINIE 4,80 = 4,800 [A]</t>
  </si>
  <si>
    <t>SLEPECKÁ 194,9 -  62,74 = 132,160 [B]</t>
  </si>
  <si>
    <t>SCHODIŠTĚ 0,25 * 20,58 = 5,145 [H]</t>
  </si>
  <si>
    <t>Celkové množství = 599,935</t>
  </si>
  <si>
    <t>Betonový přídlažba 2,33 = 2,330 [A]</t>
  </si>
  <si>
    <t>Celkové množství = 2,330</t>
  </si>
  <si>
    <t>5826</t>
  </si>
  <si>
    <t>ZÁMKOVÉ DLAŽBY</t>
  </si>
  <si>
    <t>582611</t>
  </si>
  <si>
    <t>Š6</t>
  </si>
  <si>
    <t>KRYTY Z BETON DLAŽDIC SE ZÁMKEM ŠEDÝCH TL 60MM DO LOŽE Z KAM</t>
  </si>
  <si>
    <t xml:space="preserve">včetně užití dlažby bez fazet v minimální šíři 250mm či hladké desky o rozměru 250x250mm podél všech slepeckých prvků (varovných a signálních pásů a umělých vodících liniích) dle NV 163/2002 Sb., ve znění nařízení vlády č. 312/2005 Sb. a nařízení vlády č. 215/2016 Sb. a TN TZÚS 12.03.04-06. </t>
  </si>
  <si>
    <t>CHODNÍK - BETONOVÁ DLAŽBA  497,90 + 256,34 + 586,04 + 439,70 = 1779,980 [A]</t>
  </si>
  <si>
    <t>Celkové množství = 1779,980</t>
  </si>
  <si>
    <t>582612</t>
  </si>
  <si>
    <t>Š8</t>
  </si>
  <si>
    <t>KRYTY Z BETON DLAŽDIC SE ZÁMKEM ŠEDÝCH TL 80MM DO LOŽE Z KAM</t>
  </si>
  <si>
    <t>SJEZD 1016,96 - 559,13 = 457,830 [A]</t>
  </si>
  <si>
    <t>ZTP 14,70 = 14,700 [B]</t>
  </si>
  <si>
    <t>ZTP 48,99 = 48,990 [C]</t>
  </si>
  <si>
    <t>Celkové množství = 521,520</t>
  </si>
  <si>
    <t>582614</t>
  </si>
  <si>
    <t>B6</t>
  </si>
  <si>
    <t>KRYTY Z BETON DLAŽDIC SE ZÁMKEM BAREV TL 60MM DO LOŽE Z KAM</t>
  </si>
  <si>
    <t>KONSTRASTNÍ 7,80 = 7,800 [B]</t>
  </si>
  <si>
    <t>Celkové množství = 7,800</t>
  </si>
  <si>
    <t>582618</t>
  </si>
  <si>
    <t>VL8</t>
  </si>
  <si>
    <t>KRYTY Z BETON DLAŽDIC - UMĚLÁ VODÍCÍ LINIE TL. 80MM</t>
  </si>
  <si>
    <t>Sjezdy 4,80 = 4,800 [A]</t>
  </si>
  <si>
    <t>Celkové množství = 4,800</t>
  </si>
  <si>
    <t>58261A</t>
  </si>
  <si>
    <t>B6n</t>
  </si>
  <si>
    <t>KRYTY Z BETON DLAŽDIC SE ZÁMKEM BAREV RELIÉF TL 60MM DO LOŽE Z KAM</t>
  </si>
  <si>
    <t>CHODNÍK SLEPECKÁ dle PD 62,74 = 62,740 [B]</t>
  </si>
  <si>
    <t>Celkové množství = 62,740</t>
  </si>
  <si>
    <t>58261B</t>
  </si>
  <si>
    <t>B8n</t>
  </si>
  <si>
    <t>KRYTY Z BETON DLAŽDIC SE ZÁMKEM BAREV RELIÉF TL 80MM DO LOŽE Z KAM</t>
  </si>
  <si>
    <t>SJEZD SLEPECKÁ dle PD 194,9 -  62,74 = 132,160 [A]</t>
  </si>
  <si>
    <t>Celkové množství = 132,160</t>
  </si>
  <si>
    <t>584</t>
  </si>
  <si>
    <t>VEGETAČNÍ DÍLCE</t>
  </si>
  <si>
    <t>58401a</t>
  </si>
  <si>
    <t>VOZOVKOVÉ KRYTY Z VEGETAČNÍCH DÍLCŮ DO LOŽE Z KAM TL DO 100MM</t>
  </si>
  <si>
    <t>betonová zatravňovací dlažba (např. Eko kostka) 200/200/80, barva šedá</t>
  </si>
  <si>
    <t>PARKOVIŠTĚ 66,64 = 66,640 [A]</t>
  </si>
  <si>
    <t>Celkové množství = 66,640</t>
  </si>
  <si>
    <t>- dodání dílců v požadované kvalitě, dodání materiálu pro předepsané  lože v tloušťce předepsané dokumentací a pro předepsanou výplň spar
- očištění podkladu
- uložení dílců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</si>
  <si>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58401b</t>
  </si>
  <si>
    <t>1</t>
  </si>
  <si>
    <t>betonová zatravňovací dlažba 400/80/600, barva šedá</t>
  </si>
  <si>
    <t>BETONOVÁ / KAM DLAŽBA 20 = 20,000 [A]</t>
  </si>
  <si>
    <t xml:space="preserve"> = 20,000</t>
  </si>
  <si>
    <t>6</t>
  </si>
  <si>
    <t>Úpravy povrchů, podlahy, výplně otvorů</t>
  </si>
  <si>
    <t>641111</t>
  </si>
  <si>
    <t>ANG</t>
  </si>
  <si>
    <t>KOMPLETNÍ PROVEDENÍ ANGLICKÉHO DVORKU</t>
  </si>
  <si>
    <t>ANGL. DVOREK 1 = 1,000 [A]</t>
  </si>
  <si>
    <t xml:space="preserve">položka zahrnuje:
- dodávka dle specifikace objednatele
- montáž do připravených otvorů 
- seřízení výrobků k jejich plné funkčnosti
- případné zapravení venkovního i vnitřního ostění
- zajištění prováděných prací tak, aby nebyly znečištěny a poškozeny vnitřní prostory 
- případná výmalba vnitřních ostění oken 
</t>
  </si>
  <si>
    <t>711</t>
  </si>
  <si>
    <t>IZOLACE PROTI VODĚ A VLHKOSTI</t>
  </si>
  <si>
    <t>711116</t>
  </si>
  <si>
    <t>NOP</t>
  </si>
  <si>
    <t>IZOLACE BĚŽN KONSTR PROTI ZEM VLHK Z MĚ  PVC - NOPOVÁ FÓLIE</t>
  </si>
  <si>
    <t>materiál HDPE s nakašírovanou netkanou geotextilií na nopech, nopy výšky 8 mm, plošná hmotnost 450 g/m2</t>
  </si>
  <si>
    <t>NOPOVÁ FOLIE 396,75 = 396,750 [A]</t>
  </si>
  <si>
    <t>Celkové množství = 396,750</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</si>
  <si>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</si>
  <si>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767</t>
  </si>
  <si>
    <t xml:space="preserve">PSV - ZÁMEČNICKÉ KONSTRUKCE </t>
  </si>
  <si>
    <t>76792</t>
  </si>
  <si>
    <t>OPLOCENÍ Z DRÁTĚNÉHO PLETIVA POTAŽENÉHO PLASTEM</t>
  </si>
  <si>
    <t>Oplocení dle PD 1,60 * 40 = 64,000 [A]</t>
  </si>
  <si>
    <t>Celkové množství = 64,000</t>
  </si>
  <si>
    <t>- položka zahrnuje vedle vlastního pletiva i rámy, rošty, lišty, kování, podpěrné, závěsné, upevňovací prvky, spojovací a těsnící materiál, pomocný materiál, kompletní povrchovou úpravu.
- nejsou zahrnuty sloupky, které se vykazují v samostatných položkách 338**, není zahrnuta podezdívka (272**)
- součástí položky je  případně i ostnatý drát, uvažovaná plocha se pak vypočítává po horní hranu drátu.</t>
  </si>
  <si>
    <t>76796</t>
  </si>
  <si>
    <t>VRATA A VRÁTKA</t>
  </si>
  <si>
    <t>NOVÁ BRÁNKA Š=1m dle PD 1,6 * 1 = 1,600 [B]</t>
  </si>
  <si>
    <t>Celkové množství = 1,600</t>
  </si>
  <si>
    <t>- položka zahrnuje vedle vlastních vrat a vrátek i rámy, rošty, lišty, kování, podpěrné, závěsné, upevňovací prvky, spojovací a těsnící materiál, pomocný materiál, kompletní povrchovou úpravu, jsou zahrnuty i sloupky včetně kotvení, základové patky a nutných zemních prací.
- je zahrnuto drobné zasklení nebo jiná předepsaná výplň.
- součástí položky je  případně i ostnatý drát, uvažovaná plocha se pak vypočítává po horní hranu drátu.</t>
  </si>
  <si>
    <t>87</t>
  </si>
  <si>
    <t>POTRUBÍ - PLAST</t>
  </si>
  <si>
    <t>87333</t>
  </si>
  <si>
    <t>POTRUBÍ Z TRUB PLASTOVÝCH TLAKOVÝCH SVAŘOVANÝCH DN DO 150MM</t>
  </si>
  <si>
    <t>VODOVOD 5,25 = 5,250 [A]</t>
  </si>
  <si>
    <t>Celkové množství = 5,250</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</si>
  <si>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tlakové zkoušky ani proplach a dezinfekci</t>
  </si>
  <si>
    <t>89</t>
  </si>
  <si>
    <t>KONSTRUKCE NA TRUBNÍM VEDENÍ</t>
  </si>
  <si>
    <t>891527</t>
  </si>
  <si>
    <t>HYDRANTY NADZEMNÍ DN 150MM</t>
  </si>
  <si>
    <t>HYDRANT 1 = 1,000 [A]</t>
  </si>
  <si>
    <t>- Položka zahrnuje kompletní montáž dle technologického předpisu, dodávku armatury, veškerou mimostaveništní a vnitrostaveništní dopravu.</t>
  </si>
  <si>
    <t>ÚPRAVA ŠOUPAT 50 = 50,000 [A]</t>
  </si>
  <si>
    <t>89944</t>
  </si>
  <si>
    <t>VÝŘEZ, VÝSEK, ÚTES NA POTRUBÍ DN DO 200MM</t>
  </si>
  <si>
    <t>NAPOJENÍ VODOVODU 1 = 1,000 [E]</t>
  </si>
  <si>
    <t>- zahrnují zejména náklady na osekání trub na útesy, na vysekání otvorů pro zaústění, na obetonování útesu. U výřezu a výseku náklady na ohlášení uzavírání vody, uzavření a otevření šoupat, vypuštění a napuštění vody, odvzdušnění potrubí a pod.</t>
  </si>
  <si>
    <t>911</t>
  </si>
  <si>
    <t>Záchytná zářízení</t>
  </si>
  <si>
    <t>9111A1</t>
  </si>
  <si>
    <t>ZÁBRADLÍ SILNIČNÍ S VODOR MADLY - DODÁVKA A MONTÁŽ</t>
  </si>
  <si>
    <t>ČERVENO-BÍLÉ</t>
  </si>
  <si>
    <t>ZÁBRADLÍ V=1,10m 24,40 = 24,400 [A]</t>
  </si>
  <si>
    <t>Celkové množství = 24,400</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</si>
  <si>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</si>
  <si>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MDL</t>
  </si>
  <si>
    <t>MADLO - DODÁVKA A MONTÁŽ</t>
  </si>
  <si>
    <t>MADLO RAMPA 20,70 = 20,700 [A]</t>
  </si>
  <si>
    <t>Celkové množství = 20,700</t>
  </si>
  <si>
    <t>9111A3</t>
  </si>
  <si>
    <t>KOV</t>
  </si>
  <si>
    <t>ZÁBRADLÍ SILNIČNÍ - DEMONTÁŽ S PŘESUNEM</t>
  </si>
  <si>
    <t>ODSTRANĚNÍ ZÁBRADLÍ 15 + 2 * 1,5 = 18,000 [A]</t>
  </si>
  <si>
    <t>Celkové množství = 18,000</t>
  </si>
  <si>
    <t>položka zahrnuje:
- demontáž a odstranění zařízení
- jeho odvoz na předepsané místo</t>
  </si>
  <si>
    <t>91710</t>
  </si>
  <si>
    <t>OBRUBY Z BETONOVÝCH PALISÁD</t>
  </si>
  <si>
    <t xml:space="preserve">do C20/25 XF3 </t>
  </si>
  <si>
    <t>PALISÁDY Š x V x DL 0,20 * 1,50 * ( 21,1 + 6,50 ) = 8,280 [A]</t>
  </si>
  <si>
    <t>Položka zahrnuje:
dodání a pokládku betonových palisád o rozměrech předepsaných zadávací dokumentací
betonové lože i boční betonovou opěrku.</t>
  </si>
  <si>
    <t>917211</t>
  </si>
  <si>
    <t>ZÁHONOVÉ OBRUBY Z BETONOVÝCH OBRUBNÍKŮ ŠÍŘ 50MM</t>
  </si>
  <si>
    <t>do C16/20 XF1</t>
  </si>
  <si>
    <t>ZÁHONOVÝ 1000/50/200 291,30 + 125,14 + 261,37 + 2 + 5 + 9,1 + 198,75 = 892,660 [A]</t>
  </si>
  <si>
    <t>Celkové množství = 892,660</t>
  </si>
  <si>
    <t>917212</t>
  </si>
  <si>
    <t>ZÁHONOVÉ OBRUBY Z BETONOVÝCH OBRUBNÍKŮ ŠÍŘ 80MM</t>
  </si>
  <si>
    <t>CHODNÍKOVÝ 1000/80/250 15,75 + 14,80 = 30,550 [A]</t>
  </si>
  <si>
    <t>Celkové množství = 30,550</t>
  </si>
  <si>
    <t>SILNIČNÍ 1000/150/250 ( 52,06 - 7,8 - 2 - 7 ) + ( 613,4 - 54 - 14,4 - 178,11 ) = 402,150 [A]</t>
  </si>
  <si>
    <t>PŘECHODOVÝ 1000/150/150-250 2 + ( 24 + 15 + 15 ) = 56,000 [B]</t>
  </si>
  <si>
    <t>NÁJEZDOVÝ 1000/150/150 31,20 + 7 + 178,11 = 216,310 [C]</t>
  </si>
  <si>
    <t>Celkové množství = 674,460</t>
  </si>
  <si>
    <t>91725</t>
  </si>
  <si>
    <t>NÁSTUPIŠTNÍ OBRUBNÍKY BETONOVÉ</t>
  </si>
  <si>
    <t>pro výšku podsádky nástupní hrany dle projektové dokumentace</t>
  </si>
  <si>
    <t>PŘÍMÝ 2 * 11 = 22,000 [A]</t>
  </si>
  <si>
    <t>NÁBĚHOVÝ 2 * 2 = 4,000 [B]</t>
  </si>
  <si>
    <t>PŘECHODOVÝ 2 * 2  = 4,000 [C]</t>
  </si>
  <si>
    <t>Celkové množství = 30,000</t>
  </si>
  <si>
    <t>91726</t>
  </si>
  <si>
    <t>KO OBRUBNÍKY BETONOVÉ</t>
  </si>
  <si>
    <t>OBRUBNÍK KO 7,80  = 7,800 [A]</t>
  </si>
  <si>
    <t>OBRUBNÍK KO 14,40 = 14,400 [B]</t>
  </si>
  <si>
    <t>Celkové množství = 22,200</t>
  </si>
  <si>
    <t>966138</t>
  </si>
  <si>
    <t>BOURÁNÍ KONSTRUKCÍ Z KAMENE NA MC S ODVOZEM NA TRVALOU SKLÁDKU</t>
  </si>
  <si>
    <t>ODSTRANĚNÍ SCHODIŠTĚ 0,16 * 11 = 1,760 [A]</t>
  </si>
  <si>
    <t>Celkové množství = 1,760</t>
  </si>
  <si>
    <t>966842</t>
  </si>
  <si>
    <t>ODSTRANĚNÍ OPLOCENÍ Z DRÁT PLETIVA</t>
  </si>
  <si>
    <t>VČETNĚ ODVOZU A EKOLOGICKÉ LIKVIDACE</t>
  </si>
  <si>
    <t>DEMONTÁŽ OPLOCENÍ 40,70 = 40,700 [A]</t>
  </si>
  <si>
    <t>Celkové množství = 40,700</t>
  </si>
  <si>
    <t>položka zahrnuje:
- kompletní bourací práce včetně odstranění základových konstrukcí a nezbytného rozsahu zemních prací,
- veškerou manipulaci s vybouranou sutí a hmotami včetně uložení na skládku,
- veškeré další práce plynoucí z technologického předpisu a z platných předpisů,
- odstranění sloupků z jiného materiálu, odstranění vrat a vrátek
nezahrnuje poplatek za skládku, který se vykazuje v položce 0141** (s výjimkou malého množství bouraného materiálu, kde je možné poplatek zahrnout do jednotkové ceny bourání – tento fakt musí být uveden v doplňujícím textu k položce)</t>
  </si>
  <si>
    <t>POLOŽKA 0,000 = 196,474 [D]</t>
  </si>
  <si>
    <t>Celkové množství = 196,474</t>
  </si>
  <si>
    <t>Položka 12110.ORN 0,000 = 30,539 [A]</t>
  </si>
  <si>
    <t>Celkové množství = 30,539</t>
  </si>
  <si>
    <t>POLOŽKA 0,000 * (1 - 0,050 ) * 2,400 = 36,993 [H]</t>
  </si>
  <si>
    <t>Celkové množství = 36,993</t>
  </si>
  <si>
    <t>POLOŽKA 0,000 * 2,300 = 87,458 [O]</t>
  </si>
  <si>
    <t>POLOŽKA 0,000 * 2,300 = 161,706 [R]</t>
  </si>
  <si>
    <t>POLOŽKA 0,000 * 0,25 = 21,855 [N]</t>
  </si>
  <si>
    <t>Celkové množství = 271,019</t>
  </si>
  <si>
    <t>POLOŽKA 0,000 * 2,400 = 100,620 [H]</t>
  </si>
  <si>
    <t>Celkové množství = 100,620</t>
  </si>
  <si>
    <t>POLOŽKA 0,000 * (0,050 ) * 2,400 = 1,947 [H]</t>
  </si>
  <si>
    <t>Celkové množství = 1,947</t>
  </si>
  <si>
    <t>VYKLIZENÍ PLOCH 822,55 = 822,550 [A]</t>
  </si>
  <si>
    <t>Celkové množství = 822,550</t>
  </si>
  <si>
    <t>ODSTR. ŠTĚRKU  0,30 * ( 44,10 + 95,65 ) = 41,925 [C]</t>
  </si>
  <si>
    <t>Celkové množství = 41,925</t>
  </si>
  <si>
    <t>Odstranění živičné plochy 0,12 * ( 10,50 + 5,05 + 28,3 ) = 5,262 [A]</t>
  </si>
  <si>
    <t>Odstranění živičné plochy - podklad 0,25 * ( 10,50 + 5,05 + 28,3 ) = 10,963 [B]</t>
  </si>
  <si>
    <t>Celkové množství = 16,225</t>
  </si>
  <si>
    <t>Odstranění betonové desky  0,20 * ( 40,40 + 44,10 ) = 16,900 [A]</t>
  </si>
  <si>
    <t>Odstranění betonové desky - PODKLAD 0,25 * ( 40,40 + 44,10 ) = 21,125 [B]</t>
  </si>
  <si>
    <t>Celkové množství = 38,025</t>
  </si>
  <si>
    <t>Odstranění betonové dlažby 0,12 * ( 63,85 + 98,97 + 27,2 ) = 22,802 [A]</t>
  </si>
  <si>
    <t>Odstranění betonové dlažby - podklad 0,25 * ( 63,85 + 98,97 + 27,2 ) = 47,505 [B]</t>
  </si>
  <si>
    <t>Celkové množství = 70,307</t>
  </si>
  <si>
    <t>VYTRHÁNÍ OBRUB 87,42 = 87,420 [A]</t>
  </si>
  <si>
    <t>Celkové množství = 87,420</t>
  </si>
  <si>
    <t>SEJMUTÍ ORNICE 0,15 * 364,43 = 54,665 [A]</t>
  </si>
  <si>
    <t>ZŮSTÁVÁ NA STAVBĚ -24,126 = -24,126 [B]</t>
  </si>
  <si>
    <t>Ohumusování a osetí 0,15 * 0,000 = 24,126 [A]</t>
  </si>
  <si>
    <t>Celkové množství = 24,126</t>
  </si>
  <si>
    <t>sanace 0,20 * 727,88 = 145,576 [B]</t>
  </si>
  <si>
    <t>VÝKOPY 0,25 * 203,59 = 50,898 [A]</t>
  </si>
  <si>
    <t>ORNICE PRO ZPĚTNÉ OHUMUSOVÁNÍ 0,15 * 0,000 = 24,126 [A]</t>
  </si>
  <si>
    <t>Ohumusování a osetí 0,000 = 160,840 [A]</t>
  </si>
  <si>
    <t>Založení trávníku 160,84 = 160,840 [A]</t>
  </si>
  <si>
    <t>Celkové množství = 160,840</t>
  </si>
  <si>
    <t>Ohumusování a osetí 0,15 *  0,000 = 24,126 [A]</t>
  </si>
  <si>
    <t>SANACE 727,88 = 727,880 [D]</t>
  </si>
  <si>
    <t>Celkové množství = 727,880</t>
  </si>
  <si>
    <t>SANACE ŠD fr. 32/63mm tl. 200mm 0,20 * 727,88 = 145,576 [D]</t>
  </si>
  <si>
    <t>Celkové množství = 145,576</t>
  </si>
  <si>
    <t>za palisády  12,08 = 12,080 [A]</t>
  </si>
  <si>
    <t>SEPARACE 764,27 = 764,270 [B]</t>
  </si>
  <si>
    <t>Celkové množství = 776,350</t>
  </si>
  <si>
    <t>Sjezdy 151,96 + 90,07 + 317,1 = 559,130 [E]</t>
  </si>
  <si>
    <t>RECYKLÁT 102,58 = 102,580 [A]</t>
  </si>
  <si>
    <t>Celkové množství = 661,710</t>
  </si>
  <si>
    <t>5636</t>
  </si>
  <si>
    <t>PODKLADY - RECYKLÁTY</t>
  </si>
  <si>
    <t>56362</t>
  </si>
  <si>
    <t>VOZOVKOVÉ VRSTVY Z RECYKLOVANÉHO MATERIÁLU TL DO 100MM</t>
  </si>
  <si>
    <t>SJEZD fr. 0-22mm 102,58 = 102,580 [A]</t>
  </si>
  <si>
    <t>Celkové množství = 102,580</t>
  </si>
  <si>
    <t>572211</t>
  </si>
  <si>
    <t>SPOJOVACÍ POSTŘIK Z ASFALTU DO 0,5KG/M2</t>
  </si>
  <si>
    <t>SJEZD 102,580 = 102,580 [A]</t>
  </si>
  <si>
    <t>SJEZD 151,96 + 90,07 + 317,1 = 559,130 [A]</t>
  </si>
  <si>
    <t>Celkové množství = 559,130</t>
  </si>
  <si>
    <t>VČETNĚ ÚPRAVY PODKLADU</t>
  </si>
  <si>
    <t>PŘEDLÁŽDĚNÍ 9,93 = 9,930 [A]</t>
  </si>
  <si>
    <t>Celkové množství = 9,930</t>
  </si>
  <si>
    <t>PALISÁDY Š x V x DL 0,20 * 1,50 * 6,9 = 2,070 [A]</t>
  </si>
  <si>
    <t>Celkové množství = 2,070</t>
  </si>
  <si>
    <t>CHODNÍKOVÝ 1000/80/250 40,36 + 71,95 - 8,4 + 21,3 - 6,4 + 21,03 + 1,55 + 12,55 = 153,940 [A]</t>
  </si>
  <si>
    <t>Celkové množství = 153,940</t>
  </si>
  <si>
    <t>NÁJEZDOVÝ 1000/150/150 33,95 = 33,950 [C]</t>
  </si>
  <si>
    <t>Celkové množství = 33,950</t>
  </si>
  <si>
    <t>914</t>
  </si>
  <si>
    <t>SDZ - SVISLÉ DOPRAVNÍ ZNAČENÍ</t>
  </si>
  <si>
    <t>914113</t>
  </si>
  <si>
    <t>DEM</t>
  </si>
  <si>
    <t>DOPRAVNÍ ZNAČKY ZÁKLADNÍ VELIKOSTI OCELOVÉ NEREFLEXNÍ - DEMONTÁŽ</t>
  </si>
  <si>
    <t>ODSTRANĚNÍ STÁVAJÍCÍ SDZ 32 = 32,000 [A]</t>
  </si>
  <si>
    <t>Celkové množství = 32,000</t>
  </si>
  <si>
    <t>Položka zahrnuje odstranění, demontáž a odklizení materiálu s odvozem na předepsané místo</t>
  </si>
  <si>
    <t>914171</t>
  </si>
  <si>
    <t>DOPRAVNÍ ZNAČKY ZÁKLADNÍ VELIKOSTI HLINÍKOVÉ FÓLIE TŘ 2 - DODÁVKA A MONTÁŽ</t>
  </si>
  <si>
    <t>B12 1 = 1,000 [P]</t>
  </si>
  <si>
    <t>P3 1 = 1,000 [M]</t>
  </si>
  <si>
    <t>P6 1 = 1,000 [A]</t>
  </si>
  <si>
    <t>IZ4a 1 = 1,000 [B]</t>
  </si>
  <si>
    <t>IZ4b 1 = 1,000 [C]</t>
  </si>
  <si>
    <t>A12b 3 = 3,000 [D]</t>
  </si>
  <si>
    <t>P2 4 = 4,000 [E]</t>
  </si>
  <si>
    <t>E13 3 = 3,000 [F]</t>
  </si>
  <si>
    <t>IP12 4 = 4,000 [G]</t>
  </si>
  <si>
    <t>IS3b 3 = 3,000 [H]</t>
  </si>
  <si>
    <t>P4 3 = 3,000 [I]</t>
  </si>
  <si>
    <t>IJ4a 2 = 2,000 [J]</t>
  </si>
  <si>
    <t>IP12 1 = 1,000 [K]</t>
  </si>
  <si>
    <t>A7a 1 = 1,000 [L]</t>
  </si>
  <si>
    <t>IS3c 3 = 3,000 [N]</t>
  </si>
  <si>
    <t>B20a 2 = 2,000 [O]</t>
  </si>
  <si>
    <t>IP13e 1 = 1,000 [Q]</t>
  </si>
  <si>
    <t>Celkové množství = 35,000</t>
  </si>
  <si>
    <t>položka zahrnuje:
- dodávku a montáž značek v požadovaném provedení</t>
  </si>
  <si>
    <t>914913</t>
  </si>
  <si>
    <t>SLOUPKY A STOJKY DZ Z OCEL TRUBEK ZABETON DEMONTÁŽ</t>
  </si>
  <si>
    <t>demontáž SDZ 0,000 - 11 = 21,000 [A]</t>
  </si>
  <si>
    <t>Celkové množství = 21,000</t>
  </si>
  <si>
    <t>914931</t>
  </si>
  <si>
    <t>SLOUPKY A STOJKY DZ Z HLINÍK TRUBEK ZABETON DOD A MONTÁŽ</t>
  </si>
  <si>
    <t>SLOUPKY SDZ 22 = 22,000 [A]</t>
  </si>
  <si>
    <t>Celkové množství = 22,000</t>
  </si>
  <si>
    <t>položka zahrnuje:
- sloupky a upevňovací zařízení včetně jejich osazení (betonová patka, zemní práce)</t>
  </si>
  <si>
    <t>915</t>
  </si>
  <si>
    <t>VDZ - VODOROVNÉ DOPRAVNÍ ZAŘÍZENÍ TP70</t>
  </si>
  <si>
    <t>915111</t>
  </si>
  <si>
    <t>VODOROVNÉ DOPRAVNÍ ZNAČENÍ BARVOU HLADKÉ - DODÁVKA A POKLÁDKA</t>
  </si>
  <si>
    <t>PŘEDZNAČENÍ 0,000 = 166,649 [A]</t>
  </si>
  <si>
    <t>PŘEDZNAČENÍ 0 = 4,800 [D]</t>
  </si>
  <si>
    <t>PŘEDZNAČENÍ 0 * 4 = 4,000 [E]</t>
  </si>
  <si>
    <t>Celkové množství = 175,449</t>
  </si>
  <si>
    <t>položka zahrnuje:
- dodání a pokládku nátěrového materiálu (měří se pouze natíraná plocha)
- předznačení a reflexní úpravu</t>
  </si>
  <si>
    <t>915211</t>
  </si>
  <si>
    <t>VODOROVNÉ DOPRAVNÍ ZNAČENÍ PLASTEM HLADKÉ - DODÁVKA A POKLÁDKA</t>
  </si>
  <si>
    <t>V1a ( 0,125 ) - Podélná čára souvislá ) 0,125 * ( 235 + 50 + 181 + 235,5 ) = 87,688 [E]</t>
  </si>
  <si>
    <t>V2b ( 3/1,5/0,125 ) - Podélná čára přerušovaná 0,125 * 40 = 5,000 [C]</t>
  </si>
  <si>
    <t>V2b ( 1,5/1,5/0,25 ) - Podélná čára přerušovaná 0,250 * ( 15 + 16 + 12 + 12 ) = 13,750 [D]</t>
  </si>
  <si>
    <t>V4 ( 0,250 ) - Vodící čára 0,25 * 14,75 = 3,688 [L]</t>
  </si>
  <si>
    <t>V6a - Příčná čára souvislá se symbolem "Dej přednost v jízdě!" 4,4 + 2 + 1,78 + 3,7 + 2 + 4,33 = 18,210 [K]</t>
  </si>
  <si>
    <t>V7a – „Přechod pro chodce“ 24 = 24,000 [F]</t>
  </si>
  <si>
    <t>V10a ( 0,125 ) - Stání podélné 0,125 * 14 = 1,750 [A]</t>
  </si>
  <si>
    <t>V11a - Zastávka autobusu nebo trolejbusu 11 = 11,000 [G]</t>
  </si>
  <si>
    <t>V12a ( 0,125 ) - Žlutá klikatá čára 0,125 * 12,5 = 1,563 [B]</t>
  </si>
  <si>
    <t>Celkové množství = 166,649</t>
  </si>
  <si>
    <t>915311</t>
  </si>
  <si>
    <t>VODOR DOPRAV ZNAČ Z FÓLIE TRVALÉ - DOD A POKLÁDKA</t>
  </si>
  <si>
    <t>VODÍCÍ PÁS  12 * 0,40 = 4,800 [A]</t>
  </si>
  <si>
    <t>položka zahrnuje:
- dodání a pokládku předepsané fólie
- zahrnuje předznačení</t>
  </si>
  <si>
    <t>91551</t>
  </si>
  <si>
    <t>VODOROVNÉ DOPRAVNÍ ZNAČENÍ - PŘEDEM PŘIPRAVENÉ SYMBOLY</t>
  </si>
  <si>
    <t>V10f - Vyhrazené parkoviště pro voz. přepravující os. těžce postiženou nebo os. těžce pohybově postiženou 1 = 1,000 [C]</t>
  </si>
  <si>
    <t>položka zahrnuje:
- dodání a pokládku předepsaného symbolu
- zahrnuje předznačení a reflexní úpravu</t>
  </si>
  <si>
    <t>916</t>
  </si>
  <si>
    <t>DOPRAVNÍ ZAŘÍZENÍ</t>
  </si>
  <si>
    <t>916A1</t>
  </si>
  <si>
    <t>ČB</t>
  </si>
  <si>
    <t>PARKOVACÍ SLOUPKY A ZÁBRANY KOVOVÉ - ČERVENO-BÍLÝ SLOUPEK</t>
  </si>
  <si>
    <t>ČB SLOUPEK 2 = 2,000 [A]</t>
  </si>
  <si>
    <t>položka zahrnuje dodání zařízení v předepsaném provedení včetně jeho osazení</t>
  </si>
  <si>
    <t>ODSTRANĚNÍ STÁVAJÍCÍ SDZ 8 = 8,000 [A]</t>
  </si>
  <si>
    <t>Celkové množství = 8,000</t>
  </si>
  <si>
    <t>A6a 2 = 2,000 [M]</t>
  </si>
  <si>
    <t>P6 2 = 2,000 [A]</t>
  </si>
  <si>
    <t>A2b 1 = 1,000 [D]</t>
  </si>
  <si>
    <t>P2 5 = 5,000 [E]</t>
  </si>
  <si>
    <t>P4 4 = 4,000 [I]</t>
  </si>
  <si>
    <t>P7 1 = 1,000 [J]</t>
  </si>
  <si>
    <t>P8 1 = 1,000 [K]</t>
  </si>
  <si>
    <t>demontáž SDZ 0,000 - 1 = 7,000 [A]</t>
  </si>
  <si>
    <t>SLOUPKY SDZ 19 = 19,000 [A]</t>
  </si>
  <si>
    <t>Celkové množství = 19,000</t>
  </si>
  <si>
    <t>PŘEDZNAČENÍ 0,000 = 6,250 [A]</t>
  </si>
  <si>
    <t>Celkové množství = 6,250</t>
  </si>
  <si>
    <t>V1a ( 0,125 ) - Podélná čára souvislá ) 0,125 * ( 50 ) = 6,250 [E]</t>
  </si>
  <si>
    <t>POLOŽKA 0,000 = 66,500 [E]</t>
  </si>
  <si>
    <t>Celkové množství = 66,500</t>
  </si>
  <si>
    <t>ODVODNĚNÍ 1 * 1 * ( 32 + 6 + 28,5 ) = 66,500 [A]</t>
  </si>
  <si>
    <t>např. G3 G-F - zásyp zbytku rýhy zeminou vhodnou pro aktivní zónu pozemních komunikací dle tab. A.1 ČSN 73 6133</t>
  </si>
  <si>
    <t>NÁSYP G3 G-F 19,95 = 19,950 [A]</t>
  </si>
  <si>
    <t>Celkové množství = 19,950</t>
  </si>
  <si>
    <t>17481</t>
  </si>
  <si>
    <t>ŠD</t>
  </si>
  <si>
    <t>ZÁSYP JAM A RÝH Z NAKUPOVANÝCH MATERIÁLŮ - ŠTĚRKODRŤ</t>
  </si>
  <si>
    <t>Odvodnění FR 0/22mm 0,2 * 66,5 = 13,300 [A]</t>
  </si>
  <si>
    <t>Celkové množství = 13,300</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</si>
  <si>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</si>
  <si>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t>
  </si>
  <si>
    <t>OBSYPY</t>
  </si>
  <si>
    <t>17581</t>
  </si>
  <si>
    <t>OBSYP POTRUBÍ A OBJEKTŮ Z NAKUPOVANÝCH MATERIÁLŮ - PÍSEK</t>
  </si>
  <si>
    <t>ODVODNĚNÍ 0,5 * 66,5 = 33,250 [C]</t>
  </si>
  <si>
    <t>Celkové množství = 33,250</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</si>
  <si>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</si>
  <si>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Hutnění rýhy 1 * ( 32 + 6 + 28,5 ) = 66,500 [D]</t>
  </si>
  <si>
    <t>721</t>
  </si>
  <si>
    <t>ZDRAVOTECHNICKÉ INSTALACE</t>
  </si>
  <si>
    <t>72124</t>
  </si>
  <si>
    <t>LAPAČE STŘEŠNÍCH SPLAVENIN</t>
  </si>
  <si>
    <t>GEIGER 16 = 16,000 [A]</t>
  </si>
  <si>
    <t>Celkové množství = 16,000</t>
  </si>
  <si>
    <t>- výrobní dokumentaci (včetně technologického předpisu)
- dodání veškerého instalačního a  pomocného  materiálu  (trouby,  trubky,  armatury,  tvarové  kusy,  spojovací a těsnící materiál a pod.), podpěrných, závěsných, upevňovacích prvků, včetně potřebných úprav
- zednické výpomoci, jako je vysekávání kapes a rýh, jejich vyplnění a začištění
- úprava podkladu a osazení podpěr, osazení a očištění podkladu a podpěr
- zřízení plně funkční instalace, kompletní soustavy, podle příslušného technologického předpisu
- zřízení instalace i jednotlivých částí po etapách, včetně pracovních spar a spojů
- úprava a příprava prostupů, okolí podpěr, zaústění a napojení a upevnění odpadních výustek
- úprava, očištění a ošetření prostoru kolem instalace</t>
  </si>
  <si>
    <t>87433</t>
  </si>
  <si>
    <t>POTRUBÍ Z TRUB PLASTOVÝCH ODPADNÍCH DN DO 150MM</t>
  </si>
  <si>
    <t>plnostěné potrubí KG SN8</t>
  </si>
  <si>
    <t>PVC DN 125 2 * 16  = 32,000 [A]</t>
  </si>
  <si>
    <t>PVC DN 125 3 + 4 +2,5 + 2,5 + 6,5 + 1+ 9 = 28,500 [B]</t>
  </si>
  <si>
    <t>Celkové množství = 60,500</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</si>
  <si>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</si>
  <si>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87434</t>
  </si>
  <si>
    <t>POTRUBÍ Z TRUB PLASTOVÝCH ODPADNÍCH DN DO 200MM</t>
  </si>
  <si>
    <t>plnostěné potrubí KG SN10</t>
  </si>
  <si>
    <t>DN200 6 = 6,000 [A]</t>
  </si>
  <si>
    <t>Celkové množství = 6,000</t>
  </si>
  <si>
    <t>899309</t>
  </si>
  <si>
    <t>DOPLŇKY NA POTRUBÍ - VÝSTRAŽNÁ FÓLIE</t>
  </si>
  <si>
    <t>ODVODNĚNÍ 52,750 = 6,000 [D]</t>
  </si>
  <si>
    <t>- Položka zahrnuje veškerý materiál, výrobky a polotovary, včetně mimostaveništní a vnitrostaveništní dopravy (rovněž přesuny), včetně naložení a složení,případně s uložením.</t>
  </si>
  <si>
    <t>NAPOJENÍ NA KANALIZACI 16 + 4 + 7  = 27,000 [D]</t>
  </si>
  <si>
    <t>Celkové množství = 27,000</t>
  </si>
  <si>
    <t>899642</t>
  </si>
  <si>
    <t>ZKOUŠKA VODOTĚSNOSTI POTRUBÍ DN DO 200MM</t>
  </si>
  <si>
    <t>POLOŽKA  0+52,750 = 66,500 [A]</t>
  </si>
  <si>
    <t>- přísun, montáž, demontáž, odsun zkoušecího čerpadla, napuštění tlakovou vodou, dodání vody pro tlakovou zkoušku, montáž a demontáž dílců pro zabezpečení konce zkoušeného úseku potrubí, montáž a demontáž koncových tvarovek, montáž zaslepovací příruby, zaslepení odboček pro armatury a pro odbočující řady.</t>
  </si>
  <si>
    <t>935</t>
  </si>
  <si>
    <t>ŽLABY A RIGOLY</t>
  </si>
  <si>
    <t>935161</t>
  </si>
  <si>
    <t>MIKROŠTĚRBINOVÉ ŽLABY S PŘERUŠOVANOU ŠTĚRBINOU BEZ VNITŘNÍHO SPÁDU</t>
  </si>
  <si>
    <t>Bet. mikroštěrb. žlab 8 + 13 + 9 + 7 = 37,000 [A]</t>
  </si>
  <si>
    <t>Celkové množství = 37,000</t>
  </si>
  <si>
    <t>položka zahrnuje:
- veškerý materiál, výrobky a polotovary, včetně mimostaveništní a vnitrostaveništní dopravy (rovněž přesuny), včetně naložení a složení,případně s uložením.
- veškeré práce nutné pro zřízení těchto konstrukcí, včetně zemních prací, lože z C20/25XFn3, ukončení, patek, spárování, úpravy vtoku a výtoku. Měří se v [m] délky osy žlabu VČETNĚ čistících kusů a odtokových vpustí.</t>
  </si>
  <si>
    <t>93542</t>
  </si>
  <si>
    <t>ŽLABY Z DÍLCŮ Z POLYMERBETONU SVĚTLÉ ŠÍŘKY DO 150MM VČETNĚ MŘÍŽÍ (pozink)</t>
  </si>
  <si>
    <t>včetně koncových, čistících dílců</t>
  </si>
  <si>
    <t>Liniový žlab např. FASERFIX STANDART, zatížení B125 6 + 6 + 6 + 6 + 6 + 5,2 + 6,75 = 41,950 [A]</t>
  </si>
  <si>
    <t>Celkové množství = 41,950</t>
  </si>
  <si>
    <t>položka zahrnuje:
-dodávku a uložení dílců žlabu z předepsaného materiálu předepsaných rozměrů včetně mříže
- spárování, úpravy vtoku a výtoku
- zahrnuje nutné zemní práce, předepsané lože, obetonování
- měří se v metrech běžných délky osy žlabu</t>
  </si>
  <si>
    <t>0</t>
  </si>
  <si>
    <t>Všeobecné konstrukce a práce</t>
  </si>
  <si>
    <t>03710</t>
  </si>
  <si>
    <t xml:space="preserve">DIO A DIR - PROVEDENÍ OPATŘENÍ - DOČASNÉ DOPRAVNÍ ZNAČENÍ </t>
  </si>
  <si>
    <t>Zajištění opatření DIR včetně provozu a nájmu dočasné světelné signalizace</t>
  </si>
  <si>
    <t>POMOC PRÁCE ZAJIŠŤ NEBO ZŘÍZ OBJÍŽĎKY A PŘÍSTUP CESTY 1 = 1,000 [A]</t>
  </si>
  <si>
    <t>zahrnuje objednatelem povolené náklady na požadovaná zařízení zhotovitele</t>
  </si>
  <si>
    <t>A</t>
  </si>
  <si>
    <t>DIO A DIR - POMOC PRÁCE ZAJIŠŤ NEBO ZŘÍZ OBJÍŽĎKY A PŘÍSTUP CESTY - ÚDRŽBA OBJÍZDNÉ TRASY</t>
  </si>
  <si>
    <t>měsíc</t>
  </si>
  <si>
    <t>ÚDRŽBA OBJÍZDNÉ TRASY 6 = 6,000 [A]</t>
  </si>
  <si>
    <t>zahrnuje objednatelem povolené náklady na požadovaná zařízení zhotovitele včetně obnovy objízdné (objízdných) tras do původního stavu před započetím objízdné trasy vyvolané stavbou</t>
  </si>
  <si>
    <t>03720</t>
  </si>
  <si>
    <t>DIO A DIR - POMOC PRÁCE ZAJIŠŤ NEBO ZŘÍZ REGULACI A OCHRANU DOPRAVY</t>
  </si>
  <si>
    <t>Úhrnná částka musí obsahovat veškeré náklady na dočasné úpravy a regulaci dopravy (i pěší) na staveništi a nezbytné značení a opatření vyplývající z požadavků BOZP na staveništi vč. provizorních lávek, nájezdů, ap.    
Trasy pro pěší v souladu s vyhl. č. 398/2009 Sb., o obecných technických požadavcích zabezpečujících bezbariérové užívání staveb.       
Po dobu realizace stavby zajištěn přístup k objektům pro složky IZS.</t>
  </si>
  <si>
    <t>DIO A DIR - POMOC PRÁCE ZAJIŠŤ NEBO ZŘÍZ REGULACI A OCHRANU DOPRAVY 1 = 1,000 [A]</t>
  </si>
  <si>
    <t>027</t>
  </si>
  <si>
    <t>Pomocné práce zřizující nebo zajišťující</t>
  </si>
  <si>
    <t>02710</t>
  </si>
  <si>
    <t>DIO A DIR - POMOC PRÁCE ZŘÍZ NEBO ZAJIŠŤ OBJÍŽĎKY A PŘÍSTUP CESTY - PROJEDNÁNÍ OPATŘENÍ</t>
  </si>
  <si>
    <t>PROJEDNÁNÍ 1 = 1,000 [A]</t>
  </si>
  <si>
    <t>zahrnuje veškeré náklady spojené s objednatelem požadovanými zařízeními</t>
  </si>
  <si>
    <t>02730</t>
  </si>
  <si>
    <t>POMOC PRÁCE ZŘÍZ NEBO ZAJIŠŤ OCHRANU INŽENÝRSKÝCH SÍTÍ + VYTYČENÍ</t>
  </si>
  <si>
    <t>Zajištění inženýrských sítí před zahájením stavebních prací a během realizace stavby dle požadavku správců.    
Nutné vytyčení všech podzemních sítí s protokolárním zápisem příslušných správců.    
Přesnou polohu podzemních vedení ověřit ručně kopanými sondami. Přechody nutno ochránit.</t>
  </si>
  <si>
    <t>SÍTĚ 1 = 1,000 [A]</t>
  </si>
  <si>
    <t>028</t>
  </si>
  <si>
    <t>Průzkumné práce</t>
  </si>
  <si>
    <t>02811</t>
  </si>
  <si>
    <t xml:space="preserve">PASPORT - PRŮZKUMNÉ PRÁCE GEOTECHNICKÉ NA POVRCHU </t>
  </si>
  <si>
    <t>Zajištění a zdokumentování stávajícího stavu zástavby a objektů, které mohou být dotčeny stavbou před započetím, v průběhu a na konci stavebních prací</t>
  </si>
  <si>
    <t>PASPORT  1 = 1,000 [A]</t>
  </si>
  <si>
    <t>zahrnuje veškeré náklady spojené s objednatelem požadovanými pracemi včetně pasportizace objízdných tras</t>
  </si>
  <si>
    <t>02821</t>
  </si>
  <si>
    <t>PRŮZKUMNÉ PRÁCE ARCHEOLOGICKÉ NA POVRCHU</t>
  </si>
  <si>
    <t>02822</t>
  </si>
  <si>
    <t>PRŮZKUMNÉ PRÁCE ARCHEOLOGICKÉ V PODZEMÍ</t>
  </si>
  <si>
    <t>02910</t>
  </si>
  <si>
    <t>OSTATNÍ POŽADAVKY - ZEMĚMĚŘIČSKÁ MĚŘENÍ</t>
  </si>
  <si>
    <t>Veškerá zaměření nutná k realizaci díla (např. vytyčení stavby, potřebná zaměření a geodetické práce v průběhu výstavby, obvod staveniště apod.) a k uvedení stavby do užívání a řádnému předání dokončeného díla. Včetně ochrany vytyčovacích bodů.      
3x tištěná + 1xCD</t>
  </si>
  <si>
    <t>GEOMETRICKÝ PLÁN 1 = 1,000 [A]</t>
  </si>
  <si>
    <t>zahrnuje veškeré náklady spojené s objednatelem požadovanými pracemi, 
- pro stanovení orientační investorské ceny určete jednotkovou cenu jako 1% odhadované ceny stavby</t>
  </si>
  <si>
    <t>02911</t>
  </si>
  <si>
    <t>OSTATNÍ POŽADAVKY - GEODETICKÉ ZAMĚŘENÍ</t>
  </si>
  <si>
    <t>Zaměření vrstev pro určení kubatur konstrukčních vrstev a celkových plošných a délkových výměr.</t>
  </si>
  <si>
    <t>GEODETICKÉ PRÁCE 1 = 1,000 [A]</t>
  </si>
  <si>
    <t>029511</t>
  </si>
  <si>
    <t>OSTATNÍ POŽADAVKY - POSUDKY A KONTROLY</t>
  </si>
  <si>
    <t>HOD</t>
  </si>
  <si>
    <t>02960</t>
  </si>
  <si>
    <t>BOZP - OSTATNÍ POŽADAVKY</t>
  </si>
  <si>
    <t xml:space="preserve">náklady na zajištění a udržování staveniště v soulasu s požadavky nářízení týkajících se zajištění bezpečnosti na staveništi (BOZP a PO), jako i náklady na pořízení a udržování OPPP
NÁKLADY NA OCHRANY PŘEDEPSANOU PLÁNEM BOZP 
</t>
  </si>
  <si>
    <t>BOZP 1 = 1,000 [A]</t>
  </si>
  <si>
    <t>zahrnuje veškeré náklady spojené s objednatelem požadovaným dozorem</t>
  </si>
  <si>
    <t>HUTNĚNÍ - OSTAT POŽADAVKY - GEOTECHNICKÝ MONITORING NA POVRCHU</t>
  </si>
  <si>
    <t>STATICKÉ HUTNÍCÍ ZKOUŠKY 4 = 4,000 [A]</t>
  </si>
  <si>
    <t>02990</t>
  </si>
  <si>
    <t>OSTATNÍ POŽADAVKY - INFORMAČNÍ TABULE</t>
  </si>
  <si>
    <t>Jedná o info ceduli stavby s údaji požadovanými poskytovateli dotací Náklady na zřízení informační tabule (2ks na celou stavbu) s údaji o stavbě s textem dle vzoru objednatele SFDI, včetně ukotvení.  Po ukončení stavby odstranění.</t>
  </si>
  <si>
    <t>INFORMAČNÍ TABULE 1 = 1,000 [A]</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</si>
  <si>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</si>
  <si>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0294</t>
  </si>
  <si>
    <t>Vypracování dokumentace</t>
  </si>
  <si>
    <t>02943</t>
  </si>
  <si>
    <t xml:space="preserve">RDS / VDS - OSTATNÍ POŽADAVKY - VYPRACOVÁNÍ RDS / VDS </t>
  </si>
  <si>
    <t>dokumentace bude požadovaná  (počet výtisků, paré a CD v el. podobě dle SOD) objednatelem včetně dokumentace v elektronické podobě 1x CD     
cena za vypracování - RDS (realizační dokumentace stavby). Realizční dokumentace bude zpracována na všechny trvalé stavební objekty.</t>
  </si>
  <si>
    <t>VYPRACOVÁNÍ RDS / VDS  1 = 1,000 [A]</t>
  </si>
  <si>
    <t>02944</t>
  </si>
  <si>
    <t xml:space="preserve">DSPS - OSTAT POŽADAVKY - DOKUMENTACE SKUTEČ PROVEDENÍ V DIGIT FORMĚ </t>
  </si>
  <si>
    <t xml:space="preserve">Dokumentace skutečného provedení stavby.    
Výkresy a související písemnosti zhotovené stavby potřebné pro evidenci pozemní komunikace.    
Výkresy odchylek a změn stavby oproti DSP+PDPS.    
Ověření podpisem odpovědného zástupce zhotovitele a správce stavby.    
Zadavatel poskytne dokumentaci v otevřeném formátu *.dwg
</t>
  </si>
  <si>
    <t>DOKUMENTACE SKUTEČ PROVEDENÍ V DIGIT FORMĚ  1 = 1,000 [A]</t>
  </si>
  <si>
    <t>02945</t>
  </si>
  <si>
    <t>OSTAT POŽADAVKY - GEOMETRICKÝ PLÁN</t>
  </si>
  <si>
    <t>Geometrický plán pro majetkové vypořádání vlastnických vztahů, potrvzený katastrálním úřadem.       
12x tiskem</t>
  </si>
  <si>
    <t>OSTAT POŽADAVKY - GEOMETRICKÝ PLÁN 1 = 1,000 [A]</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</si>
  <si>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</si>
  <si>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02946</t>
  </si>
  <si>
    <t>OSTAT POŽADAVKY - FOTODOKUMENTACE</t>
  </si>
  <si>
    <t xml:space="preserve">Fotodokumentace stavby 1x měsíčně sada barevných fotografií v tištěné i elektronické formě 3x závěrečná fotodokumentace v albu s popisem v tištěné i elektronické formě Jednou měsíčně zajištění jedné sady barevných fotografií v tištěné formě i na DVD dokumentující postup výstavby. Sadu uspořádat do alba s popisy, stručně určujícími místo, čas a předmět fotografie. Pro převzetí stavby zajistit zvláštní sadu z průběhu celé stavby ve 3 vyhotoveních včetně uložení na  DVD.
</t>
  </si>
  <si>
    <t>FOTODOKUMENTACE 1 = 1,000 [A]</t>
  </si>
  <si>
    <t>položka zahrnuje:
- fotodokumentaci zadavatelem požadovaného děje a konstrukcí v požadovaných časových intervalech
- zadavatelem specifikované výstupy (fotografie v papírovém a digitálním formátu) v požadovaném počtu</t>
  </si>
  <si>
    <t>031</t>
  </si>
  <si>
    <t>Zařízení staveniště</t>
  </si>
  <si>
    <t>03100</t>
  </si>
  <si>
    <t>ZAŘÍZENÍ STAVENIŠTĚ - ZŘÍZENÍ, PROVOZ, DEMONTÁŽ</t>
  </si>
  <si>
    <t>ZAŘÍZENÍ STAVENIŠTĚ 1 = 1,000 [A]</t>
  </si>
  <si>
    <t>zahrnuje objednatelem povolené náklady na pořízení (event. pronájem), provozování, udržování a likvidaci zhotovitelova zařízení</t>
  </si>
  <si>
    <t>03170</t>
  </si>
  <si>
    <t>ZAŘÍZENÍ STAVENIŠTĚ - KOMUNIKACE A ZPEV PLOCHY</t>
  </si>
  <si>
    <t>KOMUNIKACE V RÁMCI STAVENIŠTĚ A KOMUNIKACE VYBUDOVANÉ PRO ZAJIŠTĚNÍ OBSLUŽNOSTI CHODCŮ DLE DIO A PLÁNU BOZP</t>
  </si>
  <si>
    <t>ZAŘÍZENÍ STAVENIŠTĚ - CESTY 1 = 1,000 [A]</t>
  </si>
  <si>
    <t>Objekt:</t>
  </si>
  <si>
    <t>SO 301a</t>
  </si>
  <si>
    <t>Kanalizace a uliční vpusti komunikace TYRŠOVA</t>
  </si>
  <si>
    <t>O1</t>
  </si>
  <si>
    <t>POLOŽKA 0,000 = 83,773 [E]</t>
  </si>
  <si>
    <t>Celkové množství = 83,773</t>
  </si>
  <si>
    <t>POLOŽKA 96687 ( ULIČNÍ VPUSTI ) 0,000 * 0,45 = 4,500 [G]</t>
  </si>
  <si>
    <t>POLOŽKA 0 * 0,25 = 13,500 [W]</t>
  </si>
  <si>
    <t>129</t>
  </si>
  <si>
    <t>ČIŠTĚNÍ NÁNOSŮ A USAZENIN</t>
  </si>
  <si>
    <t>12980</t>
  </si>
  <si>
    <t>ČIŠTĚNÍ ULIČNÍCH VPUSTÍ</t>
  </si>
  <si>
    <t>PROČIŠTĚNÍ UV 2 = 2,000 [A]</t>
  </si>
  <si>
    <t>Součástí položky je vodorovná a svislá doprava, přemístění, přeložení, manipulace s materiálem a uložení na skládku.
 Nezahrnuje poplatek za skládku, který se vykazuje v položce 0141** (s výjimkou malého množství  materiálu, kde je možné poplatek zahrnout do jednotkové ceny položky – tento fakt musí být uveden v doplňujícím textu k položce)</t>
  </si>
  <si>
    <t>ODVODNĚNÍ 16 * ( 0,8 * 0,8 * 1,75 ) + 2 * ( 1,2 * 1,2 * 1,75 ) + 34.75 * 1,75 * 1 = 83,773 [A]</t>
  </si>
  <si>
    <t>NÁSYP G3 G-F 0,75 * 1 * 34,75 = 26,063 [A]</t>
  </si>
  <si>
    <t>Celkové množství = 26,063</t>
  </si>
  <si>
    <t>Odvodnění FR 0/22mm 0,2 * 1 * 34.75 = 6,950 [A]</t>
  </si>
  <si>
    <t>Celkové množství = 6,950</t>
  </si>
  <si>
    <t>ODVODNĚNÍ 16 * ( 0,2 * 0,2 * 1,75 ) + 2 * ( 0,2 * 0,2 * 1,75 ) + 34.75 * 0,4 = 15,160 [C]</t>
  </si>
  <si>
    <t>Celkové množství = 15,160</t>
  </si>
  <si>
    <t>Hutnění rýhy 16 * 0,8 * 0,8 + 2 * 1,2 * 1,2 + 1 * 34.75 = 47,870 [D]</t>
  </si>
  <si>
    <t>Celkové množství = 47,870</t>
  </si>
  <si>
    <t>45131A</t>
  </si>
  <si>
    <t>PODKLADNÍ A VÝPLŇOVÉ VRSTVY Z PROSTÉHO BETONU C20/25</t>
  </si>
  <si>
    <t>Podklad pod lomový kámen 0 = 0,610 [A]</t>
  </si>
  <si>
    <t>Celkové množství = 0,610</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</si>
  <si>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</si>
  <si>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465</t>
  </si>
  <si>
    <t>LOMOVÝ KÁMEN</t>
  </si>
  <si>
    <t>465512</t>
  </si>
  <si>
    <t>DLAŽBY Z LOMOVÉHO KAMENE NA MC</t>
  </si>
  <si>
    <t>Lomový kámen 0,20 * 3,05 = 0,610 [A]</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</si>
  <si>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</si>
  <si>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DN200 34.75 + 2,5 = 37,250 [A]</t>
  </si>
  <si>
    <t>Celkové množství = 37,250</t>
  </si>
  <si>
    <t>894</t>
  </si>
  <si>
    <t>ŠACHTY KANALIZAČNÍ NA POTRUBÍ</t>
  </si>
  <si>
    <t>894371</t>
  </si>
  <si>
    <t>ŠACHTY KANALIZAČNÍ Z PROST BETONU NA POTRUBÍ DN DO 1000MM</t>
  </si>
  <si>
    <t>REVIZNÍ ŠACHTA  2 = 2,000 [B]</t>
  </si>
  <si>
    <t>položka zahrnuje:
- poklopy s rámem, mříže s rámem, stupadla, žebříky, stropy z bet. dílců a pod.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předepsané podkladní konstrukce</t>
  </si>
  <si>
    <t>897</t>
  </si>
  <si>
    <t>ULIČNÍ VPUSTI</t>
  </si>
  <si>
    <t>89712a</t>
  </si>
  <si>
    <t>VPUSŤ KANALIZAČNÍ ULIČNÍ KOMPLETNÍ Z BETONOVÝCH DÍLCŮ</t>
  </si>
  <si>
    <t>ULIČNÍ VPUSŤ 1 = 1,000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</si>
  <si>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</si>
  <si>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89712b</t>
  </si>
  <si>
    <t>VPUSŤ KANALIZAČNÍ ULIČNÍ KOMPLETNÍ Z BETONOVÝCH DÍLCŮ - typ Radbuza</t>
  </si>
  <si>
    <t>RADBUZA 16 = 16,000 [A]</t>
  </si>
  <si>
    <t>ODVODNĚNÍ 0,000 = 37,250 [D]</t>
  </si>
  <si>
    <t>NAPOJENÍ NA KANALIZACI 16 + 1 = 17,000 [D]</t>
  </si>
  <si>
    <t>Celkové množství = 17,000</t>
  </si>
  <si>
    <t>899611</t>
  </si>
  <si>
    <t>KAMEROVÉ ZKOUŠKY POTRUBÍ</t>
  </si>
  <si>
    <t>KEMEROVÉ ZKOUŠKY TĚSNOSTI 1 = 1,000 [A]</t>
  </si>
  <si>
    <t>POLOŽKA  0,000 = 37,250 [A]</t>
  </si>
  <si>
    <t>96687</t>
  </si>
  <si>
    <t>VYBOURÁNÍ ULIČNÍCH VPUSTÍ KOMPLETNÍCH S ODVOZEM NA TRVALOU SKLÁDKU</t>
  </si>
  <si>
    <t>STÁVAJÍCÍ VPUSTI 10 = 10,000 [A]</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</si>
  <si>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</si>
  <si>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969245</t>
  </si>
  <si>
    <t>VYBOURÁNÍ POTRUBÍ DN DO 300MM KANALIZAČ</t>
  </si>
  <si>
    <t>VČETNĚ ODVOZU NA SKLÁDKU</t>
  </si>
  <si>
    <t>pOTRUBÍ OD STÁVAJÍCÍCH UV 3 * 18 = 54,000 [A]</t>
  </si>
  <si>
    <t>Celkové množství = 54,000</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</si>
  <si>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</si>
  <si>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POLOŽKA 0,000 = 40,460 [E]</t>
  </si>
  <si>
    <t>Celkové množství = 40,460</t>
  </si>
  <si>
    <t>POLOŽKA 96687 ( ULIČNÍ VPUSTI ) 0,000 * 0,45 = 3,600 [G]</t>
  </si>
  <si>
    <t>Celkové množství = 17,100</t>
  </si>
  <si>
    <t>ODVODNĚNÍ 8 * ( 0,8 * 0,8 * 1,75 ) + 0 * ( 1,2 * 1,2 * 1,75 ) + 18 * 1,75 * 1 = 40,460 [A]</t>
  </si>
  <si>
    <t>NÁSYP G3 G-F 0,75 * 1 * 18 = 13,500 [A]</t>
  </si>
  <si>
    <t>Celkové množství = 13,500</t>
  </si>
  <si>
    <t>Odvodnění FR 0/22mm 0,2 * 1 * 18 = 3,600 [A]</t>
  </si>
  <si>
    <t>Celkové množství = 3,600</t>
  </si>
  <si>
    <t>ODVODNĚNÍ 8 * ( 0,2 * 0,2 * 1,75 ) + 0 * ( 0,2 * 0,2 * 1,75 ) + 18 * 0,4 = 7,760 [C]</t>
  </si>
  <si>
    <t>Celkové množství = 7,760</t>
  </si>
  <si>
    <t>Hutnění rýhy 8 * 0,8 * 0,8 + 0 * 1,2 * 1,2 + 1 * 18 = 23,120 [D]</t>
  </si>
  <si>
    <t>Celkové množství = 23,120</t>
  </si>
  <si>
    <t>DN200 18 = 18,000 [A]</t>
  </si>
  <si>
    <t>RADBUZA 8 = 8,000 [A]</t>
  </si>
  <si>
    <t>ODVODNĚNÍ 0,000 = 18,000 [D]</t>
  </si>
  <si>
    <t>NAPOJENÍ NA KANALIZACI 10 = 10,000 [D]</t>
  </si>
  <si>
    <t>POLOŽKA  0,000 = 18,000 [A]</t>
  </si>
  <si>
    <t>935113</t>
  </si>
  <si>
    <t>ACO</t>
  </si>
  <si>
    <t>Obrubníkové odvodnění vyrobené z polymerbetonu ; VČETNĚ VPUSTÍ A PŘÍSLUŠENSTVÍ</t>
  </si>
  <si>
    <t>OBRUBNÍK ACO 44 + 57 - 6 = 95,000 [A]</t>
  </si>
  <si>
    <t>ČISTÍCÍ KUSY 12 * 0,5 = 6,000 [B]</t>
  </si>
  <si>
    <t>Celkové množství = 101,000</t>
  </si>
  <si>
    <t>položka zahrnuje:
- veškerý materiál, výrobky a polotovary, včetně mimostaveništní a vnitrostaveništní dopravy (rovněž přesuny), včetně naložení a složení,případně s uložením.
- veškeré práce nutné pro zřízení těchto konstrukcí, včetně zemních prací, lože, ukončení, patek, spárování, úpravy vtoku a výtoku. Měří se v [m] délky VČETNĚ žlabu A čistících kusů a odtokových vpustí.</t>
  </si>
  <si>
    <t>STÁVAJÍCÍ VPUSTI 8 = 8,000 [A]</t>
  </si>
  <si>
    <t>SO 301b</t>
  </si>
  <si>
    <t>Kanalizace a uliční vpusti komunikace BOLESLAVSKÁ</t>
  </si>
  <si>
    <t>POLOŽKA 0,000 = 340,100 [E]</t>
  </si>
  <si>
    <t>Celkové množství = 340,100</t>
  </si>
  <si>
    <t>POLOŽKA 96687 ( ULIČNÍ VPUSTI ) 0,000 * 0,45 = 6,300 [G]</t>
  </si>
  <si>
    <t>Celkové množství = 6,300</t>
  </si>
  <si>
    <t>PROČIŠTĚNÍ UV 3 = 3,000 [A]</t>
  </si>
  <si>
    <t>ODVODNĚNÍ 13 * (1,75 * 0,8 * 0,8 ) + 2 * ( 2 * 2 * 2 ) + 2 * ( 1,2 * 1,2 * 1,75 ) + 1,75 * 1 * ( 130+44,0 ) = 340,100 [A]</t>
  </si>
  <si>
    <t>NÁSYP G3 G-F 0,75 * 174 = 130,500 [A]</t>
  </si>
  <si>
    <t>Celkové množství = 130,500</t>
  </si>
  <si>
    <t>Odvodnění FR 0/22mm 0,2 * 174 = 34,800 [A]</t>
  </si>
  <si>
    <t>Celkové množství = 34,800</t>
  </si>
  <si>
    <t>ODVODNĚNÍ 13 * ( 0,2 * 0,2 * 1,75 ) + 2 * ( 0,5 * 0,5 * 0,5 ) + 2 * ( 0,2 * 0,2 * 1,75 ) + 0,4 * 174 = 70,900 [C]</t>
  </si>
  <si>
    <t>Celkové množství = 70,900</t>
  </si>
  <si>
    <t>Hutnění rýhy 13 * 0,8 * 0,8 + 2 * 2 * 2 + 2 * 1,2 * 1,2 + 1 * 174 = 193,200 [D]</t>
  </si>
  <si>
    <t>Celkové množství = 193,200</t>
  </si>
  <si>
    <t>Podklad pod lomový kámen 0,000 = 3,946 [A]</t>
  </si>
  <si>
    <t>Celkové množství = 3,946</t>
  </si>
  <si>
    <t>Lomový kámen 0,20 * 19,73 = 3,946 [A]</t>
  </si>
  <si>
    <t xml:space="preserve">POTRUBÍ Z TRUB PLASTOVÝCH ODPADNÍCH DN DO 200MM </t>
  </si>
  <si>
    <t>DN200 44,0 = 44,000 [A]</t>
  </si>
  <si>
    <t>Celkové množství = 44,000</t>
  </si>
  <si>
    <t>87444</t>
  </si>
  <si>
    <t>POTRUBÍ Z TRUB PLASTOVÝCH ODPADNÍCH DN DO 250MM</t>
  </si>
  <si>
    <t>PVC-KG DN250 130 = 130,000 [A]</t>
  </si>
  <si>
    <t>Celkové množství = 130,000</t>
  </si>
  <si>
    <t>ULIČNÍ VPUSŤ 10 = 10,000 [A]</t>
  </si>
  <si>
    <t>RADBUZA 3 = 3,000 [A]</t>
  </si>
  <si>
    <t>89722</t>
  </si>
  <si>
    <t>VPUSŤ KANALIZAČNÍ HORSKÁ KOMPLETNÍ Z BETON DÍLCŮ</t>
  </si>
  <si>
    <t>HORSKÁ VPUST 2 = 2,000 [A]</t>
  </si>
  <si>
    <t>ODVODNĚNÍ 52,750 = 44,000 [D]</t>
  </si>
  <si>
    <t>NAPOJENÍ NA KANALIZACI 14 = 14,000 [A]</t>
  </si>
  <si>
    <t>Celkové množství = 14,000</t>
  </si>
  <si>
    <t>POLOŽKA  52,750 = 44,000 [A]</t>
  </si>
  <si>
    <t>899652</t>
  </si>
  <si>
    <t>ZKOUŠKA VODOTĚSNOSTI POTRUBÍ DN DO 300MM</t>
  </si>
  <si>
    <t>POLOŽKA 0,000 + 0,000 = 130,000 [A]</t>
  </si>
  <si>
    <t>STÁVAJÍCÍ VPUSTI 14 = 14,000 [A]</t>
  </si>
  <si>
    <t>POLOŽKA 0,000 = 2,345 [E]</t>
  </si>
  <si>
    <t>Celkové množství = 2,345</t>
  </si>
  <si>
    <t>POLOŽKA 96687 ( ULIČNÍ VPUSTI ) 14,000 * 0,45 = 6,300 [G]</t>
  </si>
  <si>
    <t>ODVODNĚNÍ 1 * (1,75 * 0,8 * 0,8 ) + 0 * ( 2 * 2 * 2 ) + 0 * ( 1,2 * 1,2 * 1,75 ) + 1,75 * 1 * ( 0+0,70 ) = 2,345 [A]</t>
  </si>
  <si>
    <t>NÁSYP G3 G-F 0,75 * 0,7 = 0,525 [A]</t>
  </si>
  <si>
    <t>Celkové množství = 0,525</t>
  </si>
  <si>
    <t>Odvodnění FR 0/22mm 0,2 * 0,7 = 0,140 [A]</t>
  </si>
  <si>
    <t>Celkové množství = 0,140</t>
  </si>
  <si>
    <t>ODVODNĚNÍ 1 * ( 0,2 * 0,2 * 1,75 ) + 0,4 * 0,7 = 0,350 [C]</t>
  </si>
  <si>
    <t>Celkové množství = 0,350</t>
  </si>
  <si>
    <t>Hutnění rýhy 1 * 0,8 * 0,8 + 1 * 0,7 = 1,340 [D]</t>
  </si>
  <si>
    <t>Celkové množství = 1,340</t>
  </si>
  <si>
    <t>DN200 0,70 = 0,700 [A]</t>
  </si>
  <si>
    <t>Celkové množství = 0,700</t>
  </si>
  <si>
    <t>ODVODNĚNÍ 52,750 = 0,700 [D]</t>
  </si>
  <si>
    <t>NAPOJENÍ NA KANALIZACI 0,000  = 1,000 [A]</t>
  </si>
  <si>
    <t>POLOŽKA  52,750 = 0,700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</si>
</sst>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 ###\ ##0.00"/>
    <numFmt numFmtId="165" formatCode="#\ ###\ ###\ ###\ ##0.000"/>
  </numFmts>
  <fonts count="12">
    <font>
      <sz val="11"/>
      <name val="Calibri"/>
      <family val="2"/>
      <scheme val="minor"/>
    </font>
    <font>
      <sz val="10"/>
      <name val="Arial"/>
      <family val="2"/>
    </font>
    <font>
      <sz val="11"/>
      <color rgb="FFD9D9D9"/>
      <name val="Calibri"/>
      <family val="2"/>
      <scheme val="minor"/>
    </font>
    <font>
      <b/>
      <sz val="10"/>
      <color rgb="FF000000"/>
      <name val="Arial"/>
      <family val="2"/>
    </font>
    <font>
      <b/>
      <sz val="16"/>
      <color rgb="FF000000"/>
      <name val="Arial"/>
      <family val="2"/>
    </font>
    <font>
      <sz val="10"/>
      <color rgb="FFFFFFFF"/>
      <name val="Arial"/>
      <family val="2"/>
    </font>
    <font>
      <b/>
      <sz val="11"/>
      <color rgb="FF000000"/>
      <name val="Arial"/>
      <family val="2"/>
    </font>
    <font>
      <b/>
      <sz val="11"/>
      <name val="Calibri"/>
      <family val="2"/>
      <scheme val="minor"/>
    </font>
    <font>
      <i/>
      <sz val="11"/>
      <name val="Calibri"/>
      <family val="2"/>
      <scheme val="minor"/>
    </font>
    <font>
      <i/>
      <sz val="10"/>
      <color rgb="FF000000"/>
      <name val="Arial"/>
      <family val="2"/>
    </font>
    <font>
      <b/>
      <sz val="12"/>
      <color rgb="FF000000"/>
      <name val="Arial"/>
      <family val="2"/>
    </font>
    <font>
      <sz val="12"/>
      <name val="Calibri"/>
      <family val="2"/>
      <scheme val="minor"/>
    </font>
  </fonts>
  <fills count="5">
    <fill>
      <patternFill/>
    </fill>
    <fill>
      <patternFill patternType="gray125"/>
    </fill>
    <fill>
      <patternFill patternType="solid">
        <fgColor rgb="FFD9D9D9"/>
        <bgColor indexed="64"/>
      </patternFill>
    </fill>
    <fill>
      <patternFill patternType="solid">
        <fgColor rgb="FF41A5BD"/>
        <bgColor indexed="64"/>
      </patternFill>
    </fill>
    <fill>
      <patternFill patternType="solid">
        <fgColor rgb="FFADD8E6"/>
        <bgColor indexed="64"/>
      </patternFill>
    </fill>
  </fills>
  <borders count="3">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horizontal="right" vertical="center" wrapText="1"/>
      <protection/>
    </xf>
    <xf numFmtId="0" fontId="4" fillId="0" borderId="0">
      <alignment horizontal="left" vertical="center" wrapText="1"/>
      <protection/>
    </xf>
    <xf numFmtId="0" fontId="3" fillId="0" borderId="0">
      <alignment horizontal="right" vertical="center" wrapText="1"/>
      <protection/>
    </xf>
    <xf numFmtId="0" fontId="5" fillId="0" borderId="0">
      <alignment horizontal="center" vertical="center" wrapText="1"/>
      <protection/>
    </xf>
    <xf numFmtId="0" fontId="6" fillId="0" borderId="0">
      <alignment horizontal="left" vertical="center" wrapText="1"/>
      <protection/>
    </xf>
    <xf numFmtId="0" fontId="6" fillId="0" borderId="0">
      <alignment horizontal="left" vertical="center" wrapText="1"/>
      <protection/>
    </xf>
    <xf numFmtId="0" fontId="3" fillId="0" borderId="0">
      <alignment horizontal="left" vertical="center" wrapText="1"/>
      <protection/>
    </xf>
    <xf numFmtId="0" fontId="9" fillId="0" borderId="0">
      <alignment horizontal="left" vertical="center" wrapText="1"/>
      <protection/>
    </xf>
  </cellStyleXfs>
  <cellXfs count="35">
    <xf numFmtId="0" fontId="0" fillId="0" borderId="0" xfId="0"/>
    <xf numFmtId="0" fontId="2" fillId="2" borderId="0" xfId="0" applyFont="1" applyFill="1"/>
    <xf numFmtId="0" fontId="3" fillId="2" borderId="0" xfId="20" applyFill="1" applyAlignment="1">
      <alignment horizontal="right" vertical="center" wrapText="1"/>
      <protection/>
    </xf>
    <xf numFmtId="0" fontId="0" fillId="2" borderId="0" xfId="0" applyFill="1"/>
    <xf numFmtId="0" fontId="4" fillId="2" borderId="0" xfId="21" applyFill="1" applyAlignment="1">
      <alignment horizontal="left" vertical="center" wrapText="1"/>
      <protection/>
    </xf>
    <xf numFmtId="0" fontId="3" fillId="2" borderId="0" xfId="22" applyFill="1" applyAlignment="1">
      <alignment horizontal="right" vertical="center" wrapText="1"/>
      <protection/>
    </xf>
    <xf numFmtId="164" fontId="3" fillId="2" borderId="0" xfId="22" applyNumberFormat="1" applyFill="1" applyAlignment="1">
      <alignment horizontal="right" vertical="center" wrapText="1"/>
      <protection/>
    </xf>
    <xf numFmtId="0" fontId="5" fillId="3" borderId="1" xfId="23" applyFill="1" applyBorder="1" applyAlignment="1">
      <alignment horizontal="center" vertical="center" wrapText="1"/>
      <protection/>
    </xf>
    <xf numFmtId="0" fontId="3" fillId="0" borderId="1" xfId="20" applyBorder="1" applyAlignment="1">
      <alignment horizontal="right" vertical="center" wrapText="1"/>
      <protection/>
    </xf>
    <xf numFmtId="164" fontId="3" fillId="0" borderId="1" xfId="20" applyNumberFormat="1" applyBorder="1" applyAlignment="1">
      <alignment horizontal="right" vertical="center" wrapText="1"/>
      <protection/>
    </xf>
    <xf numFmtId="0" fontId="2" fillId="0" borderId="0" xfId="0" applyFont="1"/>
    <xf numFmtId="0" fontId="6" fillId="2" borderId="0" xfId="24" applyFill="1" applyAlignment="1">
      <alignment horizontal="left" vertical="center" wrapText="1"/>
      <protection/>
    </xf>
    <xf numFmtId="0" fontId="0" fillId="2" borderId="2" xfId="0" applyFill="1" applyBorder="1" applyAlignment="1">
      <alignment horizontal="center"/>
    </xf>
    <xf numFmtId="164" fontId="0" fillId="2" borderId="2" xfId="0" applyNumberFormat="1" applyFill="1" applyBorder="1" applyAlignment="1">
      <alignment horizontal="center"/>
    </xf>
    <xf numFmtId="0" fontId="7" fillId="2" borderId="0" xfId="0" applyFont="1" applyFill="1"/>
    <xf numFmtId="0" fontId="7" fillId="2" borderId="0" xfId="0" applyFont="1" applyFill="1" applyAlignment="1">
      <alignment horizontal="right"/>
    </xf>
    <xf numFmtId="164" fontId="7" fillId="2" borderId="0" xfId="0" applyNumberFormat="1" applyFont="1" applyFill="1" applyAlignment="1">
      <alignment horizontal="center"/>
    </xf>
    <xf numFmtId="0" fontId="0" fillId="0" borderId="2" xfId="0" applyBorder="1"/>
    <xf numFmtId="0" fontId="0" fillId="0" borderId="2" xfId="0" applyBorder="1" applyAlignment="1">
      <alignment horizontal="right"/>
    </xf>
    <xf numFmtId="0" fontId="0" fillId="0" borderId="2" xfId="0" applyBorder="1" applyAlignment="1">
      <alignment wrapText="1"/>
    </xf>
    <xf numFmtId="0" fontId="0" fillId="0" borderId="2" xfId="0" applyBorder="1" applyAlignment="1">
      <alignment horizontal="center"/>
    </xf>
    <xf numFmtId="165" fontId="0" fillId="0" borderId="2" xfId="0" applyNumberFormat="1" applyBorder="1" applyAlignment="1">
      <alignment horizontal="center"/>
    </xf>
    <xf numFmtId="164" fontId="0" fillId="4" borderId="2" xfId="0" applyNumberFormat="1" applyFill="1" applyBorder="1" applyAlignment="1" applyProtection="1">
      <alignment horizontal="center"/>
      <protection locked="0"/>
    </xf>
    <xf numFmtId="164" fontId="0" fillId="0" borderId="2" xfId="0" applyNumberFormat="1" applyBorder="1" applyAlignment="1">
      <alignment horizontal="center"/>
    </xf>
    <xf numFmtId="164" fontId="0" fillId="0" borderId="0" xfId="0" applyNumberFormat="1"/>
    <xf numFmtId="0" fontId="0" fillId="0" borderId="0" xfId="0" applyAlignment="1">
      <alignment wrapText="1"/>
    </xf>
    <xf numFmtId="0" fontId="8" fillId="0" borderId="2" xfId="0" applyFont="1" applyBorder="1" applyAlignment="1">
      <alignment wrapText="1"/>
    </xf>
    <xf numFmtId="0" fontId="4" fillId="2" borderId="0" xfId="21" applyFill="1" applyAlignment="1">
      <alignment horizontal="left" vertical="center" wrapText="1"/>
      <protection/>
    </xf>
    <xf numFmtId="0" fontId="0" fillId="2" borderId="0" xfId="0" applyFill="1"/>
    <xf numFmtId="0" fontId="6" fillId="2" borderId="0" xfId="24" applyFill="1" applyAlignment="1">
      <alignment horizontal="right" vertical="center" wrapText="1"/>
      <protection/>
    </xf>
    <xf numFmtId="0" fontId="0" fillId="2" borderId="0" xfId="0" applyFill="1" applyAlignment="1">
      <alignment horizontal="right"/>
    </xf>
    <xf numFmtId="0" fontId="5" fillId="3" borderId="1" xfId="23" applyFill="1" applyBorder="1" applyAlignment="1">
      <alignment horizontal="center" vertical="center" wrapText="1"/>
      <protection/>
    </xf>
    <xf numFmtId="0" fontId="10" fillId="2" borderId="0" xfId="21" applyNumberFormat="1" applyFont="1" applyFill="1" applyAlignment="1">
      <alignment horizontal="left" vertical="center" wrapText="1"/>
      <protection/>
    </xf>
    <xf numFmtId="0" fontId="11" fillId="2" borderId="0" xfId="0" applyNumberFormat="1" applyFont="1" applyFill="1" applyAlignment="1">
      <alignment/>
    </xf>
    <xf numFmtId="0" fontId="11" fillId="0" borderId="0" xfId="0" applyNumberFormat="1" applyFont="1" applyAlignment="1">
      <alignment/>
    </xf>
  </cellXfs>
  <cellStyles count="14">
    <cellStyle name="Normal" xfId="0"/>
    <cellStyle name="Percent" xfId="15"/>
    <cellStyle name="Currency" xfId="16"/>
    <cellStyle name="Currency [0]" xfId="17"/>
    <cellStyle name="Comma" xfId="18"/>
    <cellStyle name="Comma [0]" xfId="19"/>
    <cellStyle name="NormalStyle" xfId="20"/>
    <cellStyle name="NadpisRekapitulaceSoupisPraciStyle" xfId="21"/>
    <cellStyle name="RekapitulaceCenyStyle" xfId="22"/>
    <cellStyle name="NadpisySloupcuStyle" xfId="23"/>
    <cellStyle name="StavbaRozpocetHeaderStyle" xfId="24"/>
    <cellStyle name="NadpisStrukturyStyle" xfId="25"/>
    <cellStyle name="StavebniDilStyle" xfId="26"/>
    <cellStyle name="PolDoplnInfoStyle" xfId="27"/>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2"/>
  <sheetViews>
    <sheetView workbookViewId="0" topLeftCell="A1">
      <selection activeCell="D26" sqref="D26"/>
    </sheetView>
  </sheetViews>
  <sheetFormatPr defaultColWidth="9.140625" defaultRowHeight="15"/>
  <cols>
    <col min="1" max="1" width="10.00390625" style="0" bestFit="1" customWidth="1"/>
    <col min="2" max="2" width="71.00390625" style="0" customWidth="1"/>
    <col min="3" max="5" width="19.421875" style="0" customWidth="1"/>
  </cols>
  <sheetData>
    <row r="1" spans="1:5" ht="15">
      <c r="A1" s="1" t="s">
        <v>0</v>
      </c>
      <c r="B1" s="2" t="s">
        <v>1</v>
      </c>
      <c r="C1" s="3"/>
      <c r="D1" s="3"/>
      <c r="E1" s="3"/>
    </row>
    <row r="2" spans="1:5" ht="15">
      <c r="A2" s="3"/>
      <c r="B2" s="27" t="s">
        <v>2</v>
      </c>
      <c r="C2" s="3"/>
      <c r="D2" s="3"/>
      <c r="E2" s="3"/>
    </row>
    <row r="3" spans="1:5" ht="15">
      <c r="A3" s="3"/>
      <c r="B3" s="28"/>
      <c r="C3" s="3"/>
      <c r="D3" s="3"/>
      <c r="E3" s="3"/>
    </row>
    <row r="4" spans="1:5" ht="15">
      <c r="A4" s="3"/>
      <c r="B4" s="32" t="s">
        <v>3</v>
      </c>
      <c r="C4" s="33"/>
      <c r="D4" s="33"/>
      <c r="E4" s="33"/>
    </row>
    <row r="5" spans="1:5" ht="15">
      <c r="A5" s="3"/>
      <c r="B5" s="34"/>
      <c r="C5" s="34"/>
      <c r="D5" s="34"/>
      <c r="E5" s="34"/>
    </row>
    <row r="6" spans="1:5" ht="15">
      <c r="A6" s="3"/>
      <c r="B6" s="5" t="s">
        <v>4</v>
      </c>
      <c r="C6" s="6">
        <f>SUM(C10:C20)</f>
        <v>0</v>
      </c>
      <c r="D6" s="3"/>
      <c r="E6" s="3"/>
    </row>
    <row r="7" spans="1:5" ht="15">
      <c r="A7" s="3"/>
      <c r="B7" s="5" t="s">
        <v>5</v>
      </c>
      <c r="C7" s="6">
        <f>SUM(E10:E20)</f>
        <v>0</v>
      </c>
      <c r="D7" s="3"/>
      <c r="E7" s="3"/>
    </row>
    <row r="8" spans="1:5" ht="15">
      <c r="A8" s="3"/>
      <c r="B8" s="3"/>
      <c r="C8" s="3"/>
      <c r="D8" s="3"/>
      <c r="E8" s="3"/>
    </row>
    <row r="9" spans="1:5" ht="15">
      <c r="A9" s="7" t="s">
        <v>6</v>
      </c>
      <c r="B9" s="7" t="s">
        <v>7</v>
      </c>
      <c r="C9" s="7" t="s">
        <v>8</v>
      </c>
      <c r="D9" s="7" t="s">
        <v>9</v>
      </c>
      <c r="E9" s="7" t="s">
        <v>10</v>
      </c>
    </row>
    <row r="10" spans="1:5" ht="15">
      <c r="A10" s="8" t="s">
        <v>11</v>
      </c>
      <c r="B10" s="8" t="s">
        <v>12</v>
      </c>
      <c r="C10" s="9">
        <f>'SO 101a'!I3</f>
        <v>0</v>
      </c>
      <c r="D10" s="9">
        <f>SUMIFS('SO 101a'!O:O,'SO 101a'!A:A,"P")</f>
        <v>0</v>
      </c>
      <c r="E10" s="9">
        <f aca="true" t="shared" si="0" ref="E10:E20">C10+D10</f>
        <v>0</v>
      </c>
    </row>
    <row r="11" spans="1:5" ht="15">
      <c r="A11" s="8" t="s">
        <v>13</v>
      </c>
      <c r="B11" s="8" t="s">
        <v>14</v>
      </c>
      <c r="C11" s="9">
        <f>'SO 101b'!I3</f>
        <v>0</v>
      </c>
      <c r="D11" s="9">
        <f>SUMIFS('SO 101b'!O:O,'SO 101b'!A:A,"P")</f>
        <v>0</v>
      </c>
      <c r="E11" s="9">
        <f t="shared" si="0"/>
        <v>0</v>
      </c>
    </row>
    <row r="12" spans="1:5" ht="15">
      <c r="A12" s="8" t="s">
        <v>15</v>
      </c>
      <c r="B12" s="8" t="s">
        <v>16</v>
      </c>
      <c r="C12" s="9">
        <f>'SO 101c'!I3</f>
        <v>0</v>
      </c>
      <c r="D12" s="9">
        <f>SUMIFS('SO 101c'!O:O,'SO 101c'!A:A,"P")</f>
        <v>0</v>
      </c>
      <c r="E12" s="9">
        <f t="shared" si="0"/>
        <v>0</v>
      </c>
    </row>
    <row r="13" spans="1:5" ht="15">
      <c r="A13" s="8" t="s">
        <v>17</v>
      </c>
      <c r="B13" s="8" t="s">
        <v>18</v>
      </c>
      <c r="C13" s="9">
        <f>'SO 134a'!I3</f>
        <v>0</v>
      </c>
      <c r="D13" s="9">
        <f>SUMIFS('SO 134a'!O:O,'SO 134a'!A:A,"P")</f>
        <v>0</v>
      </c>
      <c r="E13" s="9">
        <f t="shared" si="0"/>
        <v>0</v>
      </c>
    </row>
    <row r="14" spans="1:5" ht="15">
      <c r="A14" s="8" t="s">
        <v>19</v>
      </c>
      <c r="B14" s="8" t="s">
        <v>20</v>
      </c>
      <c r="C14" s="9">
        <f>'SO 134b'!I3</f>
        <v>0</v>
      </c>
      <c r="D14" s="9">
        <f>SUMIFS('SO 134b'!O:O,'SO 134b'!A:A,"P")</f>
        <v>0</v>
      </c>
      <c r="E14" s="9">
        <f t="shared" si="0"/>
        <v>0</v>
      </c>
    </row>
    <row r="15" spans="1:5" ht="15">
      <c r="A15" s="8" t="s">
        <v>21</v>
      </c>
      <c r="B15" s="8" t="s">
        <v>22</v>
      </c>
      <c r="C15" s="9">
        <f>'SO 190.1a'!I3</f>
        <v>0</v>
      </c>
      <c r="D15" s="9">
        <f>SUMIFS('SO 190.1a'!O:O,'SO 190.1a'!A:A,"P")</f>
        <v>0</v>
      </c>
      <c r="E15" s="9">
        <f t="shared" si="0"/>
        <v>0</v>
      </c>
    </row>
    <row r="16" spans="1:5" ht="15">
      <c r="A16" s="8" t="s">
        <v>23</v>
      </c>
      <c r="B16" s="8" t="s">
        <v>24</v>
      </c>
      <c r="C16" s="9">
        <f>'SO 190.1b'!I3</f>
        <v>0</v>
      </c>
      <c r="D16" s="9">
        <f>SUMIFS('SO 190.1b'!O:O,'SO 190.1b'!A:A,"P")</f>
        <v>0</v>
      </c>
      <c r="E16" s="9">
        <f t="shared" si="0"/>
        <v>0</v>
      </c>
    </row>
    <row r="17" spans="1:5" ht="15">
      <c r="A17" s="8" t="s">
        <v>29</v>
      </c>
      <c r="B17" s="8" t="s">
        <v>30</v>
      </c>
      <c r="C17" s="9">
        <f>'SO 301a.1'!I3</f>
        <v>0</v>
      </c>
      <c r="D17" s="9">
        <f>SUMIFS('SO 301a.1'!O:O,'SO 301a.1'!A:A,"P")</f>
        <v>0</v>
      </c>
      <c r="E17" s="9">
        <f t="shared" si="0"/>
        <v>0</v>
      </c>
    </row>
    <row r="18" spans="1:5" ht="15">
      <c r="A18" s="8" t="s">
        <v>31</v>
      </c>
      <c r="B18" s="8" t="s">
        <v>32</v>
      </c>
      <c r="C18" s="9">
        <f>'SO 301a.2'!I3</f>
        <v>0</v>
      </c>
      <c r="D18" s="9">
        <f>SUMIFS('SO 301a.2'!O:O,'SO 301a.2'!A:A,"P")</f>
        <v>0</v>
      </c>
      <c r="E18" s="9">
        <f t="shared" si="0"/>
        <v>0</v>
      </c>
    </row>
    <row r="19" spans="1:5" ht="15">
      <c r="A19" s="8" t="s">
        <v>33</v>
      </c>
      <c r="B19" s="8" t="s">
        <v>34</v>
      </c>
      <c r="C19" s="9">
        <f>'SO 301b.1'!I3</f>
        <v>0</v>
      </c>
      <c r="D19" s="9">
        <f>SUMIFS('SO 301b.1'!O:O,'SO 301b.1'!A:A,"P")</f>
        <v>0</v>
      </c>
      <c r="E19" s="9">
        <f t="shared" si="0"/>
        <v>0</v>
      </c>
    </row>
    <row r="20" spans="1:5" ht="13.5" customHeight="1">
      <c r="A20" s="8" t="s">
        <v>35</v>
      </c>
      <c r="B20" s="8" t="s">
        <v>36</v>
      </c>
      <c r="C20" s="9">
        <f>'SO 301b.2'!I3</f>
        <v>0</v>
      </c>
      <c r="D20" s="9">
        <f>SUMIFS('SO 301b.2'!O:O,'SO 301b.2'!A:A,"P")</f>
        <v>0</v>
      </c>
      <c r="E20" s="9">
        <f t="shared" si="0"/>
        <v>0</v>
      </c>
    </row>
    <row r="21" spans="1:5" ht="15">
      <c r="A21" s="8" t="s">
        <v>25</v>
      </c>
      <c r="B21" s="8" t="s">
        <v>26</v>
      </c>
      <c r="C21" s="9">
        <f>'SO 301c'!I3</f>
        <v>0</v>
      </c>
      <c r="D21" s="9">
        <f>SUMIFS('SO 301c'!O:O,'SO 301c'!A:A,"P")</f>
        <v>0</v>
      </c>
      <c r="E21" s="9">
        <f>C21+D21</f>
        <v>0</v>
      </c>
    </row>
    <row r="22" spans="1:5" ht="15">
      <c r="A22" s="8" t="s">
        <v>27</v>
      </c>
      <c r="B22" s="8" t="s">
        <v>28</v>
      </c>
      <c r="C22" s="9">
        <f>VRN!I3</f>
        <v>0</v>
      </c>
      <c r="D22" s="9">
        <f>SUMIFS(VRN!O:O,VRN!A:A,"P")</f>
        <v>0</v>
      </c>
      <c r="E22" s="9">
        <f>C22+D22</f>
        <v>0</v>
      </c>
    </row>
  </sheetData>
  <mergeCells count="2">
    <mergeCell ref="B2:B3"/>
    <mergeCell ref="B4:E5"/>
  </mergeCells>
  <printOptions/>
  <pageMargins left="0.7" right="0.7" top="0.787401575" bottom="0.7874015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01"/>
  <sheetViews>
    <sheetView tabSelected="1" workbookViewId="0" topLeftCell="B1">
      <selection activeCell="E26" sqref="E26"/>
    </sheetView>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2" t="s">
        <v>1</v>
      </c>
      <c r="F1" s="3"/>
      <c r="G1" s="3"/>
      <c r="H1" s="3"/>
      <c r="I1" s="3"/>
      <c r="P1">
        <v>3</v>
      </c>
    </row>
    <row r="2" spans="2:9" ht="20.25">
      <c r="B2" s="3"/>
      <c r="C2" s="3"/>
      <c r="D2" s="3"/>
      <c r="E2" s="4" t="s">
        <v>37</v>
      </c>
      <c r="F2" s="3"/>
      <c r="G2" s="3"/>
      <c r="H2" s="3"/>
      <c r="I2" s="3"/>
    </row>
    <row r="3" spans="1:16" ht="30">
      <c r="A3" t="s">
        <v>38</v>
      </c>
      <c r="B3" s="11" t="s">
        <v>39</v>
      </c>
      <c r="C3" s="29" t="s">
        <v>40</v>
      </c>
      <c r="D3" s="30"/>
      <c r="E3" s="11" t="s">
        <v>41</v>
      </c>
      <c r="F3" s="3"/>
      <c r="G3" s="3"/>
      <c r="H3" s="12" t="s">
        <v>31</v>
      </c>
      <c r="I3" s="13">
        <f>SUMIFS(I9:I101,A9:A101,"SD")</f>
        <v>0</v>
      </c>
      <c r="O3">
        <v>0</v>
      </c>
      <c r="P3">
        <v>2</v>
      </c>
    </row>
    <row r="4" spans="1:16" ht="15">
      <c r="A4" t="s">
        <v>42</v>
      </c>
      <c r="B4" s="11" t="s">
        <v>1156</v>
      </c>
      <c r="C4" s="29" t="s">
        <v>1157</v>
      </c>
      <c r="D4" s="30"/>
      <c r="E4" s="11" t="s">
        <v>1158</v>
      </c>
      <c r="F4" s="3"/>
      <c r="G4" s="3"/>
      <c r="H4" s="3"/>
      <c r="I4" s="3"/>
      <c r="O4">
        <v>0.15</v>
      </c>
      <c r="P4">
        <v>2</v>
      </c>
    </row>
    <row r="5" spans="1:15" ht="30">
      <c r="A5" t="s">
        <v>1159</v>
      </c>
      <c r="B5" s="11" t="s">
        <v>43</v>
      </c>
      <c r="C5" s="29" t="s">
        <v>31</v>
      </c>
      <c r="D5" s="30"/>
      <c r="E5" s="11" t="s">
        <v>32</v>
      </c>
      <c r="F5" s="3"/>
      <c r="G5" s="3"/>
      <c r="H5" s="3"/>
      <c r="I5" s="3"/>
      <c r="O5">
        <v>0.21</v>
      </c>
    </row>
    <row r="6" spans="1:9" ht="15">
      <c r="A6" s="31" t="s">
        <v>44</v>
      </c>
      <c r="B6" s="31" t="s">
        <v>45</v>
      </c>
      <c r="C6" s="31" t="s">
        <v>46</v>
      </c>
      <c r="D6" s="31" t="s">
        <v>47</v>
      </c>
      <c r="E6" s="31" t="s">
        <v>48</v>
      </c>
      <c r="F6" s="31" t="s">
        <v>49</v>
      </c>
      <c r="G6" s="31" t="s">
        <v>50</v>
      </c>
      <c r="H6" s="31" t="s">
        <v>51</v>
      </c>
      <c r="I6" s="31"/>
    </row>
    <row r="7" spans="1:9" ht="15">
      <c r="A7" s="31"/>
      <c r="B7" s="31"/>
      <c r="C7" s="31"/>
      <c r="D7" s="31"/>
      <c r="E7" s="31"/>
      <c r="F7" s="31"/>
      <c r="G7" s="31"/>
      <c r="H7" s="7" t="s">
        <v>52</v>
      </c>
      <c r="I7" s="7" t="s">
        <v>53</v>
      </c>
    </row>
    <row r="8" spans="1:9" ht="15">
      <c r="A8" s="7">
        <v>0</v>
      </c>
      <c r="B8" s="7">
        <v>1</v>
      </c>
      <c r="C8" s="7">
        <v>2</v>
      </c>
      <c r="D8" s="7">
        <v>3</v>
      </c>
      <c r="E8" s="7">
        <v>4</v>
      </c>
      <c r="F8" s="7">
        <v>5</v>
      </c>
      <c r="G8" s="7">
        <v>6</v>
      </c>
      <c r="H8" s="7">
        <v>7</v>
      </c>
      <c r="I8" s="7">
        <v>8</v>
      </c>
    </row>
    <row r="9" spans="1:9" ht="15">
      <c r="A9" s="14" t="s">
        <v>54</v>
      </c>
      <c r="B9" s="14"/>
      <c r="C9" s="15" t="s">
        <v>55</v>
      </c>
      <c r="D9" s="14"/>
      <c r="E9" s="14" t="s">
        <v>56</v>
      </c>
      <c r="F9" s="14"/>
      <c r="G9" s="14"/>
      <c r="H9" s="14"/>
      <c r="I9" s="16">
        <f>SUMIFS(I10:I20,A10:A20,"P")</f>
        <v>0</v>
      </c>
    </row>
    <row r="10" spans="1:16" ht="15">
      <c r="A10" s="17" t="s">
        <v>57</v>
      </c>
      <c r="B10" s="17">
        <v>1</v>
      </c>
      <c r="C10" s="18" t="s">
        <v>58</v>
      </c>
      <c r="D10" s="17" t="s">
        <v>59</v>
      </c>
      <c r="E10" s="19" t="s">
        <v>60</v>
      </c>
      <c r="F10" s="20" t="s">
        <v>61</v>
      </c>
      <c r="G10" s="21">
        <v>40.46</v>
      </c>
      <c r="H10" s="22">
        <v>0</v>
      </c>
      <c r="I10" s="23">
        <f>ROUND(G10*H10,P4)</f>
        <v>0</v>
      </c>
      <c r="O10" s="24">
        <f>I10*0.21</f>
        <v>0</v>
      </c>
      <c r="P10">
        <v>3</v>
      </c>
    </row>
    <row r="11" spans="1:5" ht="15">
      <c r="A11" s="17" t="s">
        <v>62</v>
      </c>
      <c r="E11" s="25"/>
    </row>
    <row r="12" spans="1:5" ht="15">
      <c r="A12" s="17" t="s">
        <v>63</v>
      </c>
      <c r="E12" s="26" t="s">
        <v>1224</v>
      </c>
    </row>
    <row r="13" spans="1:5" ht="15">
      <c r="A13" s="17" t="s">
        <v>63</v>
      </c>
      <c r="E13" s="26" t="s">
        <v>1225</v>
      </c>
    </row>
    <row r="14" spans="1:5" ht="30">
      <c r="A14" s="17" t="s">
        <v>67</v>
      </c>
      <c r="E14" s="19" t="s">
        <v>68</v>
      </c>
    </row>
    <row r="15" spans="1:16" ht="15">
      <c r="A15" s="17" t="s">
        <v>57</v>
      </c>
      <c r="B15" s="17">
        <v>2</v>
      </c>
      <c r="C15" s="18" t="s">
        <v>73</v>
      </c>
      <c r="D15" s="17" t="s">
        <v>74</v>
      </c>
      <c r="E15" s="19" t="s">
        <v>75</v>
      </c>
      <c r="F15" s="20" t="s">
        <v>76</v>
      </c>
      <c r="G15" s="21">
        <v>17.1</v>
      </c>
      <c r="H15" s="22">
        <v>0</v>
      </c>
      <c r="I15" s="23">
        <f>ROUND(G15*H15,P4)</f>
        <v>0</v>
      </c>
      <c r="O15" s="24">
        <f>I15*0.21</f>
        <v>0</v>
      </c>
      <c r="P15">
        <v>3</v>
      </c>
    </row>
    <row r="16" spans="1:5" ht="15">
      <c r="A16" s="17" t="s">
        <v>62</v>
      </c>
      <c r="E16" s="25"/>
    </row>
    <row r="17" spans="1:5" ht="15">
      <c r="A17" s="17" t="s">
        <v>63</v>
      </c>
      <c r="E17" s="26" t="s">
        <v>1226</v>
      </c>
    </row>
    <row r="18" spans="1:5" ht="15">
      <c r="A18" s="17" t="s">
        <v>63</v>
      </c>
      <c r="E18" s="26" t="s">
        <v>1163</v>
      </c>
    </row>
    <row r="19" spans="1:5" ht="15">
      <c r="A19" s="17" t="s">
        <v>63</v>
      </c>
      <c r="E19" s="26" t="s">
        <v>1227</v>
      </c>
    </row>
    <row r="20" spans="1:5" ht="30">
      <c r="A20" s="17" t="s">
        <v>67</v>
      </c>
      <c r="E20" s="19" t="s">
        <v>68</v>
      </c>
    </row>
    <row r="21" spans="1:9" ht="15">
      <c r="A21" s="14" t="s">
        <v>54</v>
      </c>
      <c r="B21" s="14"/>
      <c r="C21" s="15" t="s">
        <v>195</v>
      </c>
      <c r="D21" s="14"/>
      <c r="E21" s="14" t="s">
        <v>196</v>
      </c>
      <c r="F21" s="14"/>
      <c r="G21" s="14"/>
      <c r="H21" s="14"/>
      <c r="I21" s="16">
        <f>SUMIFS(I22:I26,A22:A26,"P")</f>
        <v>0</v>
      </c>
    </row>
    <row r="22" spans="1:16" ht="30">
      <c r="A22" s="17" t="s">
        <v>57</v>
      </c>
      <c r="B22" s="17">
        <v>4</v>
      </c>
      <c r="C22" s="18" t="s">
        <v>197</v>
      </c>
      <c r="D22" s="17" t="s">
        <v>115</v>
      </c>
      <c r="E22" s="19" t="s">
        <v>198</v>
      </c>
      <c r="F22" s="20" t="s">
        <v>61</v>
      </c>
      <c r="G22" s="21">
        <v>40.46</v>
      </c>
      <c r="H22" s="22">
        <v>0</v>
      </c>
      <c r="I22" s="23">
        <f>ROUND(G22*H22,P4)</f>
        <v>0</v>
      </c>
      <c r="O22" s="24">
        <f>I22*0.21</f>
        <v>0</v>
      </c>
      <c r="P22">
        <v>3</v>
      </c>
    </row>
    <row r="23" spans="1:5" ht="15">
      <c r="A23" s="17" t="s">
        <v>62</v>
      </c>
      <c r="E23" s="25"/>
    </row>
    <row r="24" spans="1:5" ht="30">
      <c r="A24" s="17" t="s">
        <v>63</v>
      </c>
      <c r="E24" s="26" t="s">
        <v>1228</v>
      </c>
    </row>
    <row r="25" spans="1:5" ht="15">
      <c r="A25" s="17" t="s">
        <v>63</v>
      </c>
      <c r="E25" s="26" t="s">
        <v>1225</v>
      </c>
    </row>
    <row r="26" spans="1:5" ht="409.5">
      <c r="A26" s="17" t="s">
        <v>67</v>
      </c>
      <c r="E26" s="19" t="s">
        <v>201</v>
      </c>
    </row>
    <row r="27" spans="1:9" ht="15">
      <c r="A27" s="14" t="s">
        <v>54</v>
      </c>
      <c r="B27" s="14"/>
      <c r="C27" s="15" t="s">
        <v>202</v>
      </c>
      <c r="D27" s="14"/>
      <c r="E27" s="14" t="s">
        <v>203</v>
      </c>
      <c r="F27" s="14"/>
      <c r="G27" s="14"/>
      <c r="H27" s="14"/>
      <c r="I27" s="16">
        <f>SUMIFS(I28:I32,A28:A32,"P")</f>
        <v>0</v>
      </c>
    </row>
    <row r="28" spans="1:16" ht="30">
      <c r="A28" s="17" t="s">
        <v>57</v>
      </c>
      <c r="B28" s="17">
        <v>5</v>
      </c>
      <c r="C28" s="18" t="s">
        <v>204</v>
      </c>
      <c r="D28" s="17" t="s">
        <v>205</v>
      </c>
      <c r="E28" s="19" t="s">
        <v>206</v>
      </c>
      <c r="F28" s="20" t="s">
        <v>61</v>
      </c>
      <c r="G28" s="21">
        <v>13.5</v>
      </c>
      <c r="H28" s="22">
        <v>0</v>
      </c>
      <c r="I28" s="23">
        <f>ROUND(G28*H28,P4)</f>
        <v>0</v>
      </c>
      <c r="O28" s="24">
        <f>I28*0.21</f>
        <v>0</v>
      </c>
      <c r="P28">
        <v>3</v>
      </c>
    </row>
    <row r="29" spans="1:5" ht="30">
      <c r="A29" s="17" t="s">
        <v>62</v>
      </c>
      <c r="E29" s="19" t="s">
        <v>1006</v>
      </c>
    </row>
    <row r="30" spans="1:5" ht="15">
      <c r="A30" s="17" t="s">
        <v>63</v>
      </c>
      <c r="E30" s="26" t="s">
        <v>1229</v>
      </c>
    </row>
    <row r="31" spans="1:5" ht="15">
      <c r="A31" s="17" t="s">
        <v>63</v>
      </c>
      <c r="E31" s="26" t="s">
        <v>1230</v>
      </c>
    </row>
    <row r="32" spans="1:5" ht="405">
      <c r="A32" s="17" t="s">
        <v>67</v>
      </c>
      <c r="E32" s="19" t="s">
        <v>210</v>
      </c>
    </row>
    <row r="33" spans="1:9" ht="15">
      <c r="A33" s="14" t="s">
        <v>54</v>
      </c>
      <c r="B33" s="14"/>
      <c r="C33" s="15" t="s">
        <v>211</v>
      </c>
      <c r="D33" s="14"/>
      <c r="E33" s="14" t="s">
        <v>212</v>
      </c>
      <c r="F33" s="14"/>
      <c r="G33" s="14"/>
      <c r="H33" s="14"/>
      <c r="I33" s="16">
        <f>SUMIFS(I34:I38,A34:A38,"P")</f>
        <v>0</v>
      </c>
    </row>
    <row r="34" spans="1:16" ht="15">
      <c r="A34" s="17" t="s">
        <v>57</v>
      </c>
      <c r="B34" s="17">
        <v>6</v>
      </c>
      <c r="C34" s="18" t="s">
        <v>1009</v>
      </c>
      <c r="D34" s="17" t="s">
        <v>1010</v>
      </c>
      <c r="E34" s="19" t="s">
        <v>1011</v>
      </c>
      <c r="F34" s="20" t="s">
        <v>61</v>
      </c>
      <c r="G34" s="21">
        <v>3.6</v>
      </c>
      <c r="H34" s="22">
        <v>0</v>
      </c>
      <c r="I34" s="23">
        <f>ROUND(G34*H34,P4)</f>
        <v>0</v>
      </c>
      <c r="O34" s="24">
        <f>I34*0.21</f>
        <v>0</v>
      </c>
      <c r="P34">
        <v>3</v>
      </c>
    </row>
    <row r="35" spans="1:5" ht="15">
      <c r="A35" s="17" t="s">
        <v>62</v>
      </c>
      <c r="E35" s="25"/>
    </row>
    <row r="36" spans="1:5" ht="15">
      <c r="A36" s="17" t="s">
        <v>63</v>
      </c>
      <c r="E36" s="26" t="s">
        <v>1231</v>
      </c>
    </row>
    <row r="37" spans="1:5" ht="15">
      <c r="A37" s="17" t="s">
        <v>63</v>
      </c>
      <c r="E37" s="26" t="s">
        <v>1232</v>
      </c>
    </row>
    <row r="38" spans="1:5" ht="330">
      <c r="A38" s="17" t="s">
        <v>67</v>
      </c>
      <c r="E38" s="19" t="s">
        <v>1014</v>
      </c>
    </row>
    <row r="39" spans="1:9" ht="15">
      <c r="A39" s="14" t="s">
        <v>54</v>
      </c>
      <c r="B39" s="14"/>
      <c r="C39" s="15" t="s">
        <v>1015</v>
      </c>
      <c r="D39" s="14"/>
      <c r="E39" s="14" t="s">
        <v>1016</v>
      </c>
      <c r="F39" s="14"/>
      <c r="G39" s="14"/>
      <c r="H39" s="14"/>
      <c r="I39" s="16">
        <f>SUMIFS(I40:I44,A40:A44,"P")</f>
        <v>0</v>
      </c>
    </row>
    <row r="40" spans="1:16" ht="15">
      <c r="A40" s="17" t="s">
        <v>57</v>
      </c>
      <c r="B40" s="17">
        <v>7</v>
      </c>
      <c r="C40" s="18" t="s">
        <v>1017</v>
      </c>
      <c r="D40" s="17" t="s">
        <v>57</v>
      </c>
      <c r="E40" s="19" t="s">
        <v>1018</v>
      </c>
      <c r="F40" s="20" t="s">
        <v>61</v>
      </c>
      <c r="G40" s="21">
        <v>7.76</v>
      </c>
      <c r="H40" s="22">
        <v>0</v>
      </c>
      <c r="I40" s="23">
        <f>ROUND(G40*H40,P4)</f>
        <v>0</v>
      </c>
      <c r="O40" s="24">
        <f>I40*0.21</f>
        <v>0</v>
      </c>
      <c r="P40">
        <v>3</v>
      </c>
    </row>
    <row r="41" spans="1:5" ht="15">
      <c r="A41" s="17" t="s">
        <v>62</v>
      </c>
      <c r="E41" s="25"/>
    </row>
    <row r="42" spans="1:5" ht="30">
      <c r="A42" s="17" t="s">
        <v>63</v>
      </c>
      <c r="E42" s="26" t="s">
        <v>1233</v>
      </c>
    </row>
    <row r="43" spans="1:5" ht="15">
      <c r="A43" s="17" t="s">
        <v>63</v>
      </c>
      <c r="E43" s="26" t="s">
        <v>1234</v>
      </c>
    </row>
    <row r="44" spans="1:5" ht="409.5">
      <c r="A44" s="17" t="s">
        <v>67</v>
      </c>
      <c r="E44" s="19" t="s">
        <v>1021</v>
      </c>
    </row>
    <row r="45" spans="1:9" ht="15">
      <c r="A45" s="14" t="s">
        <v>54</v>
      </c>
      <c r="B45" s="14"/>
      <c r="C45" s="15" t="s">
        <v>244</v>
      </c>
      <c r="D45" s="14"/>
      <c r="E45" s="14" t="s">
        <v>245</v>
      </c>
      <c r="F45" s="14"/>
      <c r="G45" s="14"/>
      <c r="H45" s="14"/>
      <c r="I45" s="16">
        <f>SUMIFS(I46:I50,A46:A50,"P")</f>
        <v>0</v>
      </c>
    </row>
    <row r="46" spans="1:16" ht="15">
      <c r="A46" s="17" t="s">
        <v>57</v>
      </c>
      <c r="B46" s="17">
        <v>8</v>
      </c>
      <c r="C46" s="18" t="s">
        <v>246</v>
      </c>
      <c r="E46" s="19" t="s">
        <v>247</v>
      </c>
      <c r="F46" s="20" t="s">
        <v>100</v>
      </c>
      <c r="G46" s="21">
        <v>23.12</v>
      </c>
      <c r="H46" s="22">
        <v>0</v>
      </c>
      <c r="I46" s="23">
        <f>ROUND(G46*H46,P4)</f>
        <v>0</v>
      </c>
      <c r="O46" s="24">
        <f>I46*0.21</f>
        <v>0</v>
      </c>
      <c r="P46">
        <v>3</v>
      </c>
    </row>
    <row r="47" spans="1:5" ht="15">
      <c r="A47" s="17" t="s">
        <v>62</v>
      </c>
      <c r="E47" s="25"/>
    </row>
    <row r="48" spans="1:5" ht="15">
      <c r="A48" s="17" t="s">
        <v>63</v>
      </c>
      <c r="E48" s="26" t="s">
        <v>1235</v>
      </c>
    </row>
    <row r="49" spans="1:5" ht="15">
      <c r="A49" s="17" t="s">
        <v>63</v>
      </c>
      <c r="E49" s="26" t="s">
        <v>1236</v>
      </c>
    </row>
    <row r="50" spans="1:5" ht="30">
      <c r="A50" s="17" t="s">
        <v>67</v>
      </c>
      <c r="E50" s="19" t="s">
        <v>251</v>
      </c>
    </row>
    <row r="51" spans="1:9" ht="15">
      <c r="A51" s="14" t="s">
        <v>54</v>
      </c>
      <c r="B51" s="14"/>
      <c r="C51" s="15" t="s">
        <v>768</v>
      </c>
      <c r="D51" s="14"/>
      <c r="E51" s="14" t="s">
        <v>769</v>
      </c>
      <c r="F51" s="14"/>
      <c r="G51" s="14"/>
      <c r="H51" s="14"/>
      <c r="I51" s="16">
        <f>SUMIFS(I52:I56,A52:A56,"P")</f>
        <v>0</v>
      </c>
    </row>
    <row r="52" spans="1:16" ht="15">
      <c r="A52" s="17" t="s">
        <v>57</v>
      </c>
      <c r="B52" s="17">
        <v>11</v>
      </c>
      <c r="C52" s="18" t="s">
        <v>1037</v>
      </c>
      <c r="E52" s="19" t="s">
        <v>1038</v>
      </c>
      <c r="F52" s="20" t="s">
        <v>140</v>
      </c>
      <c r="G52" s="21">
        <v>18</v>
      </c>
      <c r="H52" s="22">
        <v>0</v>
      </c>
      <c r="I52" s="23">
        <f>ROUND(G52*H52,P4)</f>
        <v>0</v>
      </c>
      <c r="O52" s="24">
        <f>I52*0.21</f>
        <v>0</v>
      </c>
      <c r="P52">
        <v>3</v>
      </c>
    </row>
    <row r="53" spans="1:5" ht="15">
      <c r="A53" s="17" t="s">
        <v>62</v>
      </c>
      <c r="E53" s="19" t="s">
        <v>1039</v>
      </c>
    </row>
    <row r="54" spans="1:5" ht="15">
      <c r="A54" s="17" t="s">
        <v>63</v>
      </c>
      <c r="E54" s="26" t="s">
        <v>1237</v>
      </c>
    </row>
    <row r="55" spans="1:5" ht="15">
      <c r="A55" s="17" t="s">
        <v>63</v>
      </c>
      <c r="E55" s="26" t="s">
        <v>802</v>
      </c>
    </row>
    <row r="56" spans="1:5" ht="330">
      <c r="A56" s="17" t="s">
        <v>67</v>
      </c>
      <c r="E56" s="19" t="s">
        <v>1036</v>
      </c>
    </row>
    <row r="57" spans="1:9" ht="15">
      <c r="A57" s="14" t="s">
        <v>54</v>
      </c>
      <c r="B57" s="14"/>
      <c r="C57" s="15" t="s">
        <v>1198</v>
      </c>
      <c r="D57" s="14"/>
      <c r="E57" s="14" t="s">
        <v>1199</v>
      </c>
      <c r="F57" s="14"/>
      <c r="G57" s="14"/>
      <c r="H57" s="14"/>
      <c r="I57" s="16">
        <f>SUMIFS(I58:I62,A58:A62,"P")</f>
        <v>0</v>
      </c>
    </row>
    <row r="58" spans="1:16" ht="30">
      <c r="A58" s="17" t="s">
        <v>57</v>
      </c>
      <c r="B58" s="17">
        <v>14</v>
      </c>
      <c r="C58" s="18" t="s">
        <v>1204</v>
      </c>
      <c r="E58" s="19" t="s">
        <v>1205</v>
      </c>
      <c r="F58" s="20" t="s">
        <v>326</v>
      </c>
      <c r="G58" s="21">
        <v>8</v>
      </c>
      <c r="H58" s="22">
        <v>0</v>
      </c>
      <c r="I58" s="23">
        <f>ROUND(G58*H58,P4)</f>
        <v>0</v>
      </c>
      <c r="O58" s="24">
        <f>I58*0.21</f>
        <v>0</v>
      </c>
      <c r="P58">
        <v>3</v>
      </c>
    </row>
    <row r="59" spans="1:5" ht="15">
      <c r="A59" s="17" t="s">
        <v>62</v>
      </c>
      <c r="E59" s="25" t="s">
        <v>165</v>
      </c>
    </row>
    <row r="60" spans="1:5" ht="15">
      <c r="A60" s="17" t="s">
        <v>63</v>
      </c>
      <c r="E60" s="26" t="s">
        <v>1238</v>
      </c>
    </row>
    <row r="61" spans="1:5" ht="15">
      <c r="A61" s="17" t="s">
        <v>63</v>
      </c>
      <c r="E61" s="26" t="s">
        <v>989</v>
      </c>
    </row>
    <row r="62" spans="1:5" ht="90">
      <c r="A62" s="17" t="s">
        <v>67</v>
      </c>
      <c r="E62" s="19" t="s">
        <v>1203</v>
      </c>
    </row>
    <row r="63" spans="1:9" ht="15">
      <c r="A63" s="14" t="s">
        <v>54</v>
      </c>
      <c r="B63" s="14"/>
      <c r="C63" s="15" t="s">
        <v>322</v>
      </c>
      <c r="D63" s="14"/>
      <c r="E63" s="14" t="s">
        <v>323</v>
      </c>
      <c r="F63" s="14"/>
      <c r="G63" s="14"/>
      <c r="H63" s="14"/>
      <c r="I63" s="16">
        <f>SUMIFS(I64:I83,A64:A83,"P")</f>
        <v>0</v>
      </c>
    </row>
    <row r="64" spans="1:16" ht="15">
      <c r="A64" s="17" t="s">
        <v>57</v>
      </c>
      <c r="B64" s="17">
        <v>15</v>
      </c>
      <c r="C64" s="18" t="s">
        <v>1042</v>
      </c>
      <c r="E64" s="19" t="s">
        <v>1043</v>
      </c>
      <c r="F64" s="20" t="s">
        <v>140</v>
      </c>
      <c r="G64" s="21">
        <v>18</v>
      </c>
      <c r="H64" s="22">
        <v>0</v>
      </c>
      <c r="I64" s="23">
        <f>ROUND(G64*H64,P4)</f>
        <v>0</v>
      </c>
      <c r="O64" s="24">
        <f>I64*0.21</f>
        <v>0</v>
      </c>
      <c r="P64">
        <v>3</v>
      </c>
    </row>
    <row r="65" spans="1:5" ht="15">
      <c r="A65" s="17" t="s">
        <v>62</v>
      </c>
      <c r="E65" s="25"/>
    </row>
    <row r="66" spans="1:5" ht="15">
      <c r="A66" s="17" t="s">
        <v>63</v>
      </c>
      <c r="E66" s="26" t="s">
        <v>1239</v>
      </c>
    </row>
    <row r="67" spans="1:5" ht="15">
      <c r="A67" s="17" t="s">
        <v>63</v>
      </c>
      <c r="E67" s="26" t="s">
        <v>802</v>
      </c>
    </row>
    <row r="68" spans="1:5" ht="45">
      <c r="A68" s="17" t="s">
        <v>67</v>
      </c>
      <c r="E68" s="19" t="s">
        <v>1045</v>
      </c>
    </row>
    <row r="69" spans="1:16" ht="15">
      <c r="A69" s="17" t="s">
        <v>57</v>
      </c>
      <c r="B69" s="17">
        <v>16</v>
      </c>
      <c r="C69" s="18" t="s">
        <v>782</v>
      </c>
      <c r="E69" s="19" t="s">
        <v>783</v>
      </c>
      <c r="F69" s="20" t="s">
        <v>326</v>
      </c>
      <c r="G69" s="21">
        <v>10</v>
      </c>
      <c r="H69" s="22">
        <v>0</v>
      </c>
      <c r="I69" s="23">
        <f>ROUND(G69*H69,P4)</f>
        <v>0</v>
      </c>
      <c r="O69" s="24">
        <f>I69*0.21</f>
        <v>0</v>
      </c>
      <c r="P69">
        <v>3</v>
      </c>
    </row>
    <row r="70" spans="1:5" ht="15">
      <c r="A70" s="17" t="s">
        <v>62</v>
      </c>
      <c r="E70" s="25"/>
    </row>
    <row r="71" spans="1:5" ht="15">
      <c r="A71" s="17" t="s">
        <v>63</v>
      </c>
      <c r="E71" s="26" t="s">
        <v>1240</v>
      </c>
    </row>
    <row r="72" spans="1:5" ht="15">
      <c r="A72" s="17" t="s">
        <v>63</v>
      </c>
      <c r="E72" s="26" t="s">
        <v>103</v>
      </c>
    </row>
    <row r="73" spans="1:5" ht="60">
      <c r="A73" s="17" t="s">
        <v>67</v>
      </c>
      <c r="E73" s="19" t="s">
        <v>785</v>
      </c>
    </row>
    <row r="74" spans="1:16" ht="15">
      <c r="A74" s="17" t="s">
        <v>57</v>
      </c>
      <c r="B74" s="17">
        <v>17</v>
      </c>
      <c r="C74" s="18" t="s">
        <v>1210</v>
      </c>
      <c r="D74" s="17" t="s">
        <v>81</v>
      </c>
      <c r="E74" s="19" t="s">
        <v>1211</v>
      </c>
      <c r="F74" s="20" t="s">
        <v>90</v>
      </c>
      <c r="G74" s="21">
        <v>1</v>
      </c>
      <c r="H74" s="22">
        <v>0</v>
      </c>
      <c r="I74" s="23">
        <f>ROUND(G74*H74,P4)</f>
        <v>0</v>
      </c>
      <c r="O74" s="24">
        <f>I74*0.21</f>
        <v>0</v>
      </c>
      <c r="P74">
        <v>3</v>
      </c>
    </row>
    <row r="75" spans="1:5" ht="15">
      <c r="A75" s="17" t="s">
        <v>62</v>
      </c>
      <c r="E75" s="25"/>
    </row>
    <row r="76" spans="1:5" ht="15">
      <c r="A76" s="17" t="s">
        <v>63</v>
      </c>
      <c r="E76" s="26" t="s">
        <v>1212</v>
      </c>
    </row>
    <row r="77" spans="1:5" ht="15">
      <c r="A77" s="17" t="s">
        <v>63</v>
      </c>
      <c r="E77" s="26" t="s">
        <v>499</v>
      </c>
    </row>
    <row r="78" spans="1:5" ht="75">
      <c r="A78" s="17" t="s">
        <v>67</v>
      </c>
      <c r="E78" s="19" t="s">
        <v>1051</v>
      </c>
    </row>
    <row r="79" spans="1:16" ht="15">
      <c r="A79" s="17" t="s">
        <v>57</v>
      </c>
      <c r="B79" s="17">
        <v>18</v>
      </c>
      <c r="C79" s="18" t="s">
        <v>1048</v>
      </c>
      <c r="E79" s="19" t="s">
        <v>1049</v>
      </c>
      <c r="F79" s="20" t="s">
        <v>140</v>
      </c>
      <c r="G79" s="21">
        <v>18</v>
      </c>
      <c r="H79" s="22">
        <v>0</v>
      </c>
      <c r="I79" s="23">
        <f>ROUND(G79*H79,P4)</f>
        <v>0</v>
      </c>
      <c r="O79" s="24">
        <f>I79*0.21</f>
        <v>0</v>
      </c>
      <c r="P79">
        <v>3</v>
      </c>
    </row>
    <row r="80" spans="1:5" ht="15">
      <c r="A80" s="17" t="s">
        <v>62</v>
      </c>
      <c r="E80" s="25"/>
    </row>
    <row r="81" spans="1:5" ht="15">
      <c r="A81" s="17" t="s">
        <v>63</v>
      </c>
      <c r="E81" s="26" t="s">
        <v>1241</v>
      </c>
    </row>
    <row r="82" spans="1:5" ht="15">
      <c r="A82" s="17" t="s">
        <v>63</v>
      </c>
      <c r="E82" s="26" t="s">
        <v>802</v>
      </c>
    </row>
    <row r="83" spans="1:5" ht="75">
      <c r="A83" s="17" t="s">
        <v>67</v>
      </c>
      <c r="E83" s="19" t="s">
        <v>1051</v>
      </c>
    </row>
    <row r="84" spans="1:9" ht="15">
      <c r="A84" s="14" t="s">
        <v>54</v>
      </c>
      <c r="B84" s="14"/>
      <c r="C84" s="15" t="s">
        <v>1052</v>
      </c>
      <c r="D84" s="14"/>
      <c r="E84" s="14" t="s">
        <v>1053</v>
      </c>
      <c r="F84" s="14"/>
      <c r="G84" s="14"/>
      <c r="H84" s="14"/>
      <c r="I84" s="16">
        <f>SUMIFS(I85:I90,A85:A90,"P")</f>
        <v>0</v>
      </c>
    </row>
    <row r="85" spans="1:16" ht="30">
      <c r="A85" s="17" t="s">
        <v>57</v>
      </c>
      <c r="B85" s="17">
        <v>19</v>
      </c>
      <c r="C85" s="18" t="s">
        <v>1242</v>
      </c>
      <c r="D85" s="17" t="s">
        <v>1243</v>
      </c>
      <c r="E85" s="19" t="s">
        <v>1244</v>
      </c>
      <c r="F85" s="20" t="s">
        <v>140</v>
      </c>
      <c r="G85" s="21">
        <v>101</v>
      </c>
      <c r="H85" s="22">
        <v>0</v>
      </c>
      <c r="I85" s="23">
        <f>ROUND(G85*H85,P4)</f>
        <v>0</v>
      </c>
      <c r="O85" s="24">
        <f>I85*0.21</f>
        <v>0</v>
      </c>
      <c r="P85">
        <v>3</v>
      </c>
    </row>
    <row r="86" spans="1:5" ht="15">
      <c r="A86" s="17" t="s">
        <v>62</v>
      </c>
      <c r="E86" s="25" t="s">
        <v>165</v>
      </c>
    </row>
    <row r="87" spans="1:5" ht="15">
      <c r="A87" s="17" t="s">
        <v>63</v>
      </c>
      <c r="E87" s="26" t="s">
        <v>1245</v>
      </c>
    </row>
    <row r="88" spans="1:5" ht="15">
      <c r="A88" s="17" t="s">
        <v>63</v>
      </c>
      <c r="E88" s="26" t="s">
        <v>1246</v>
      </c>
    </row>
    <row r="89" spans="1:5" ht="15">
      <c r="A89" s="17" t="s">
        <v>63</v>
      </c>
      <c r="E89" s="26" t="s">
        <v>1247</v>
      </c>
    </row>
    <row r="90" spans="1:5" ht="105">
      <c r="A90" s="17" t="s">
        <v>67</v>
      </c>
      <c r="E90" s="19" t="s">
        <v>1248</v>
      </c>
    </row>
    <row r="91" spans="1:9" ht="15">
      <c r="A91" s="14" t="s">
        <v>54</v>
      </c>
      <c r="B91" s="14"/>
      <c r="C91" s="15" t="s">
        <v>475</v>
      </c>
      <c r="D91" s="14"/>
      <c r="E91" s="14" t="s">
        <v>476</v>
      </c>
      <c r="F91" s="14"/>
      <c r="G91" s="14"/>
      <c r="H91" s="14"/>
      <c r="I91" s="16">
        <f>SUMIFS(I92:I101,A92:A101,"P")</f>
        <v>0</v>
      </c>
    </row>
    <row r="92" spans="1:16" ht="30">
      <c r="A92" s="17" t="s">
        <v>57</v>
      </c>
      <c r="B92" s="17">
        <v>20</v>
      </c>
      <c r="C92" s="18" t="s">
        <v>1214</v>
      </c>
      <c r="D92" s="17" t="s">
        <v>115</v>
      </c>
      <c r="E92" s="19" t="s">
        <v>1215</v>
      </c>
      <c r="F92" s="20" t="s">
        <v>326</v>
      </c>
      <c r="G92" s="21">
        <v>8</v>
      </c>
      <c r="H92" s="22">
        <v>0</v>
      </c>
      <c r="I92" s="23">
        <f>ROUND(G92*H92,P4)</f>
        <v>0</v>
      </c>
      <c r="O92" s="24">
        <f>I92*0.21</f>
        <v>0</v>
      </c>
      <c r="P92">
        <v>3</v>
      </c>
    </row>
    <row r="93" spans="1:5" ht="15">
      <c r="A93" s="17" t="s">
        <v>62</v>
      </c>
      <c r="E93" s="25"/>
    </row>
    <row r="94" spans="1:5" ht="15">
      <c r="A94" s="17" t="s">
        <v>63</v>
      </c>
      <c r="E94" s="26" t="s">
        <v>1249</v>
      </c>
    </row>
    <row r="95" spans="1:5" ht="15">
      <c r="A95" s="17" t="s">
        <v>63</v>
      </c>
      <c r="E95" s="26" t="s">
        <v>989</v>
      </c>
    </row>
    <row r="96" spans="1:5" ht="150">
      <c r="A96" s="17" t="s">
        <v>67</v>
      </c>
      <c r="E96" s="19" t="s">
        <v>1217</v>
      </c>
    </row>
    <row r="97" spans="1:16" ht="15">
      <c r="A97" s="17" t="s">
        <v>57</v>
      </c>
      <c r="B97" s="17">
        <v>21</v>
      </c>
      <c r="C97" s="18" t="s">
        <v>1218</v>
      </c>
      <c r="D97" s="17" t="s">
        <v>74</v>
      </c>
      <c r="E97" s="19" t="s">
        <v>1219</v>
      </c>
      <c r="F97" s="20" t="s">
        <v>140</v>
      </c>
      <c r="G97" s="21">
        <v>54</v>
      </c>
      <c r="H97" s="22">
        <v>0</v>
      </c>
      <c r="I97" s="23">
        <f>ROUND(G97*H97,P4)</f>
        <v>0</v>
      </c>
      <c r="O97" s="24">
        <f>I97*0.21</f>
        <v>0</v>
      </c>
      <c r="P97">
        <v>3</v>
      </c>
    </row>
    <row r="98" spans="1:5" ht="15">
      <c r="A98" s="17" t="s">
        <v>62</v>
      </c>
      <c r="E98" s="19" t="s">
        <v>1220</v>
      </c>
    </row>
    <row r="99" spans="1:5" ht="15">
      <c r="A99" s="17" t="s">
        <v>63</v>
      </c>
      <c r="E99" s="26" t="s">
        <v>1221</v>
      </c>
    </row>
    <row r="100" spans="1:5" ht="15">
      <c r="A100" s="17" t="s">
        <v>63</v>
      </c>
      <c r="E100" s="26" t="s">
        <v>1222</v>
      </c>
    </row>
    <row r="101" spans="1:5" ht="105">
      <c r="A101" s="17" t="s">
        <v>67</v>
      </c>
      <c r="E101" s="19" t="s">
        <v>1223</v>
      </c>
    </row>
  </sheetData>
  <sheetProtection algorithmName="SHA-512" hashValue="FJh+LAGOxF4en/YutUCCbE/3r5MwnndUZov6P7gbP8skurZ4FX3jj12CjxzD1iJ+3PNAJr2udDb2vjkXzYTABA==" saltValue="GB3aR+672jaRWQJWbRyhJn0r1h0CpS3F/rrjRjkVePP22mxfOKjoh9XLAvzjdqmyjtYpyX+bFnO0IVF7+rsYLw==" spinCount="100000" sheet="1" objects="1" scenarios="1"/>
  <mergeCells count="11">
    <mergeCell ref="E6:E7"/>
    <mergeCell ref="F6:F7"/>
    <mergeCell ref="G6:G7"/>
    <mergeCell ref="H6:I6"/>
    <mergeCell ref="C3:D3"/>
    <mergeCell ref="C4:D4"/>
    <mergeCell ref="C5:D5"/>
    <mergeCell ref="A6:A7"/>
    <mergeCell ref="B6:B7"/>
    <mergeCell ref="C6:C7"/>
    <mergeCell ref="D6:D7"/>
  </mergeCells>
  <printOptions/>
  <pageMargins left="0.7" right="0.7" top="0.787401575" bottom="0.7874015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32"/>
  <sheetViews>
    <sheetView workbookViewId="0" topLeftCell="B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2" t="s">
        <v>1</v>
      </c>
      <c r="F1" s="3"/>
      <c r="G1" s="3"/>
      <c r="H1" s="3"/>
      <c r="I1" s="3"/>
      <c r="P1">
        <v>3</v>
      </c>
    </row>
    <row r="2" spans="2:9" ht="20.25">
      <c r="B2" s="3"/>
      <c r="C2" s="3"/>
      <c r="D2" s="3"/>
      <c r="E2" s="4" t="s">
        <v>37</v>
      </c>
      <c r="F2" s="3"/>
      <c r="G2" s="3"/>
      <c r="H2" s="3"/>
      <c r="I2" s="3"/>
    </row>
    <row r="3" spans="1:16" ht="30">
      <c r="A3" t="s">
        <v>38</v>
      </c>
      <c r="B3" s="11" t="s">
        <v>39</v>
      </c>
      <c r="C3" s="29" t="s">
        <v>40</v>
      </c>
      <c r="D3" s="30"/>
      <c r="E3" s="11" t="s">
        <v>41</v>
      </c>
      <c r="F3" s="3"/>
      <c r="G3" s="3"/>
      <c r="H3" s="12" t="s">
        <v>33</v>
      </c>
      <c r="I3" s="13">
        <f>SUMIFS(I9:I132,A9:A132,"SD")</f>
        <v>0</v>
      </c>
      <c r="O3">
        <v>0</v>
      </c>
      <c r="P3">
        <v>2</v>
      </c>
    </row>
    <row r="4" spans="1:16" ht="15">
      <c r="A4" t="s">
        <v>42</v>
      </c>
      <c r="B4" s="11" t="s">
        <v>1156</v>
      </c>
      <c r="C4" s="29" t="s">
        <v>1250</v>
      </c>
      <c r="D4" s="30"/>
      <c r="E4" s="11" t="s">
        <v>1251</v>
      </c>
      <c r="F4" s="3"/>
      <c r="G4" s="3"/>
      <c r="H4" s="3"/>
      <c r="I4" s="3"/>
      <c r="O4">
        <v>0.15</v>
      </c>
      <c r="P4">
        <v>2</v>
      </c>
    </row>
    <row r="5" spans="1:15" ht="30">
      <c r="A5" t="s">
        <v>1159</v>
      </c>
      <c r="B5" s="11" t="s">
        <v>43</v>
      </c>
      <c r="C5" s="29" t="s">
        <v>33</v>
      </c>
      <c r="D5" s="30"/>
      <c r="E5" s="11" t="s">
        <v>34</v>
      </c>
      <c r="F5" s="3"/>
      <c r="G5" s="3"/>
      <c r="H5" s="3"/>
      <c r="I5" s="3"/>
      <c r="O5">
        <v>0.21</v>
      </c>
    </row>
    <row r="6" spans="1:9" ht="15">
      <c r="A6" s="31" t="s">
        <v>44</v>
      </c>
      <c r="B6" s="31" t="s">
        <v>45</v>
      </c>
      <c r="C6" s="31" t="s">
        <v>46</v>
      </c>
      <c r="D6" s="31" t="s">
        <v>47</v>
      </c>
      <c r="E6" s="31" t="s">
        <v>48</v>
      </c>
      <c r="F6" s="31" t="s">
        <v>49</v>
      </c>
      <c r="G6" s="31" t="s">
        <v>50</v>
      </c>
      <c r="H6" s="31" t="s">
        <v>51</v>
      </c>
      <c r="I6" s="31"/>
    </row>
    <row r="7" spans="1:9" ht="15">
      <c r="A7" s="31"/>
      <c r="B7" s="31"/>
      <c r="C7" s="31"/>
      <c r="D7" s="31"/>
      <c r="E7" s="31"/>
      <c r="F7" s="31"/>
      <c r="G7" s="31"/>
      <c r="H7" s="7" t="s">
        <v>52</v>
      </c>
      <c r="I7" s="7" t="s">
        <v>53</v>
      </c>
    </row>
    <row r="8" spans="1:9" ht="15">
      <c r="A8" s="7">
        <v>0</v>
      </c>
      <c r="B8" s="7">
        <v>1</v>
      </c>
      <c r="C8" s="7">
        <v>2</v>
      </c>
      <c r="D8" s="7">
        <v>3</v>
      </c>
      <c r="E8" s="7">
        <v>4</v>
      </c>
      <c r="F8" s="7">
        <v>5</v>
      </c>
      <c r="G8" s="7">
        <v>6</v>
      </c>
      <c r="H8" s="7">
        <v>7</v>
      </c>
      <c r="I8" s="7">
        <v>8</v>
      </c>
    </row>
    <row r="9" spans="1:9" ht="15">
      <c r="A9" s="14" t="s">
        <v>54</v>
      </c>
      <c r="B9" s="14"/>
      <c r="C9" s="15" t="s">
        <v>55</v>
      </c>
      <c r="D9" s="14"/>
      <c r="E9" s="14" t="s">
        <v>56</v>
      </c>
      <c r="F9" s="14"/>
      <c r="G9" s="14"/>
      <c r="H9" s="14"/>
      <c r="I9" s="16">
        <f>SUMIFS(I10:I19,A10:A19,"P")</f>
        <v>0</v>
      </c>
    </row>
    <row r="10" spans="1:16" ht="15">
      <c r="A10" s="17" t="s">
        <v>57</v>
      </c>
      <c r="B10" s="17">
        <v>1</v>
      </c>
      <c r="C10" s="18" t="s">
        <v>58</v>
      </c>
      <c r="D10" s="17" t="s">
        <v>59</v>
      </c>
      <c r="E10" s="19" t="s">
        <v>60</v>
      </c>
      <c r="F10" s="20" t="s">
        <v>61</v>
      </c>
      <c r="G10" s="21">
        <v>340.1</v>
      </c>
      <c r="H10" s="22">
        <v>0</v>
      </c>
      <c r="I10" s="23">
        <f>ROUND(G10*H10,P4)</f>
        <v>0</v>
      </c>
      <c r="O10" s="24">
        <f>I10*0.21</f>
        <v>0</v>
      </c>
      <c r="P10">
        <v>3</v>
      </c>
    </row>
    <row r="11" spans="1:5" ht="15">
      <c r="A11" s="17" t="s">
        <v>62</v>
      </c>
      <c r="E11" s="25"/>
    </row>
    <row r="12" spans="1:5" ht="15">
      <c r="A12" s="17" t="s">
        <v>63</v>
      </c>
      <c r="E12" s="26" t="s">
        <v>1252</v>
      </c>
    </row>
    <row r="13" spans="1:5" ht="15">
      <c r="A13" s="17" t="s">
        <v>63</v>
      </c>
      <c r="E13" s="26" t="s">
        <v>1253</v>
      </c>
    </row>
    <row r="14" spans="1:5" ht="30">
      <c r="A14" s="17" t="s">
        <v>67</v>
      </c>
      <c r="E14" s="19" t="s">
        <v>68</v>
      </c>
    </row>
    <row r="15" spans="1:16" ht="15">
      <c r="A15" s="17" t="s">
        <v>57</v>
      </c>
      <c r="B15" s="17">
        <v>2</v>
      </c>
      <c r="C15" s="18" t="s">
        <v>73</v>
      </c>
      <c r="D15" s="17" t="s">
        <v>74</v>
      </c>
      <c r="E15" s="19" t="s">
        <v>75</v>
      </c>
      <c r="F15" s="20" t="s">
        <v>76</v>
      </c>
      <c r="G15" s="21">
        <v>6.3</v>
      </c>
      <c r="H15" s="22">
        <v>0</v>
      </c>
      <c r="I15" s="23">
        <f>ROUND(G15*H15,P4)</f>
        <v>0</v>
      </c>
      <c r="O15" s="24">
        <f>I15*0.21</f>
        <v>0</v>
      </c>
      <c r="P15">
        <v>3</v>
      </c>
    </row>
    <row r="16" spans="1:5" ht="15">
      <c r="A16" s="17" t="s">
        <v>62</v>
      </c>
      <c r="E16" s="25"/>
    </row>
    <row r="17" spans="1:5" ht="15">
      <c r="A17" s="17" t="s">
        <v>63</v>
      </c>
      <c r="E17" s="26" t="s">
        <v>1254</v>
      </c>
    </row>
    <row r="18" spans="1:5" ht="15">
      <c r="A18" s="17" t="s">
        <v>63</v>
      </c>
      <c r="E18" s="26" t="s">
        <v>1255</v>
      </c>
    </row>
    <row r="19" spans="1:5" ht="30">
      <c r="A19" s="17" t="s">
        <v>67</v>
      </c>
      <c r="E19" s="19" t="s">
        <v>68</v>
      </c>
    </row>
    <row r="20" spans="1:9" ht="15">
      <c r="A20" s="14" t="s">
        <v>54</v>
      </c>
      <c r="B20" s="14"/>
      <c r="C20" s="15" t="s">
        <v>1164</v>
      </c>
      <c r="D20" s="14"/>
      <c r="E20" s="14" t="s">
        <v>1165</v>
      </c>
      <c r="F20" s="14"/>
      <c r="G20" s="14"/>
      <c r="H20" s="14"/>
      <c r="I20" s="16">
        <f>SUMIFS(I21:I25,A21:A25,"P")</f>
        <v>0</v>
      </c>
    </row>
    <row r="21" spans="1:16" ht="15">
      <c r="A21" s="17" t="s">
        <v>57</v>
      </c>
      <c r="B21" s="17">
        <v>3</v>
      </c>
      <c r="C21" s="18" t="s">
        <v>1166</v>
      </c>
      <c r="E21" s="19" t="s">
        <v>1167</v>
      </c>
      <c r="F21" s="20" t="s">
        <v>326</v>
      </c>
      <c r="G21" s="21">
        <v>3</v>
      </c>
      <c r="H21" s="22">
        <v>0</v>
      </c>
      <c r="I21" s="23">
        <f>ROUND(G21*H21,P4)</f>
        <v>0</v>
      </c>
      <c r="O21" s="24">
        <f>I21*0.21</f>
        <v>0</v>
      </c>
      <c r="P21">
        <v>3</v>
      </c>
    </row>
    <row r="22" spans="1:5" ht="15">
      <c r="A22" s="17" t="s">
        <v>62</v>
      </c>
      <c r="E22" s="19" t="s">
        <v>101</v>
      </c>
    </row>
    <row r="23" spans="1:5" ht="15">
      <c r="A23" s="17" t="s">
        <v>63</v>
      </c>
      <c r="E23" s="26" t="s">
        <v>1256</v>
      </c>
    </row>
    <row r="24" spans="1:5" ht="15">
      <c r="A24" s="17" t="s">
        <v>63</v>
      </c>
      <c r="E24" s="26" t="s">
        <v>592</v>
      </c>
    </row>
    <row r="25" spans="1:5" ht="90">
      <c r="A25" s="17" t="s">
        <v>67</v>
      </c>
      <c r="E25" s="19" t="s">
        <v>1169</v>
      </c>
    </row>
    <row r="26" spans="1:9" ht="15">
      <c r="A26" s="14" t="s">
        <v>54</v>
      </c>
      <c r="B26" s="14"/>
      <c r="C26" s="15" t="s">
        <v>195</v>
      </c>
      <c r="D26" s="14"/>
      <c r="E26" s="14" t="s">
        <v>196</v>
      </c>
      <c r="F26" s="14"/>
      <c r="G26" s="14"/>
      <c r="H26" s="14"/>
      <c r="I26" s="16">
        <f>SUMIFS(I27:I31,A27:A31,"P")</f>
        <v>0</v>
      </c>
    </row>
    <row r="27" spans="1:16" ht="30">
      <c r="A27" s="17" t="s">
        <v>57</v>
      </c>
      <c r="B27" s="17">
        <v>4</v>
      </c>
      <c r="C27" s="18" t="s">
        <v>197</v>
      </c>
      <c r="D27" s="17" t="s">
        <v>115</v>
      </c>
      <c r="E27" s="19" t="s">
        <v>198</v>
      </c>
      <c r="F27" s="20" t="s">
        <v>61</v>
      </c>
      <c r="G27" s="21">
        <v>340.1</v>
      </c>
      <c r="H27" s="22">
        <v>0</v>
      </c>
      <c r="I27" s="23">
        <f>ROUND(G27*H27,P4)</f>
        <v>0</v>
      </c>
      <c r="O27" s="24">
        <f>I27*0.21</f>
        <v>0</v>
      </c>
      <c r="P27">
        <v>3</v>
      </c>
    </row>
    <row r="28" spans="1:5" ht="15">
      <c r="A28" s="17" t="s">
        <v>62</v>
      </c>
      <c r="E28" s="25"/>
    </row>
    <row r="29" spans="1:5" ht="30">
      <c r="A29" s="17" t="s">
        <v>63</v>
      </c>
      <c r="E29" s="26" t="s">
        <v>1257</v>
      </c>
    </row>
    <row r="30" spans="1:5" ht="15">
      <c r="A30" s="17" t="s">
        <v>63</v>
      </c>
      <c r="E30" s="26" t="s">
        <v>1253</v>
      </c>
    </row>
    <row r="31" spans="1:5" ht="409.5">
      <c r="A31" s="17" t="s">
        <v>67</v>
      </c>
      <c r="E31" s="19" t="s">
        <v>201</v>
      </c>
    </row>
    <row r="32" spans="1:9" ht="15">
      <c r="A32" s="14" t="s">
        <v>54</v>
      </c>
      <c r="B32" s="14"/>
      <c r="C32" s="15" t="s">
        <v>202</v>
      </c>
      <c r="D32" s="14"/>
      <c r="E32" s="14" t="s">
        <v>203</v>
      </c>
      <c r="F32" s="14"/>
      <c r="G32" s="14"/>
      <c r="H32" s="14"/>
      <c r="I32" s="16">
        <f>SUMIFS(I33:I37,A33:A37,"P")</f>
        <v>0</v>
      </c>
    </row>
    <row r="33" spans="1:16" ht="30">
      <c r="A33" s="17" t="s">
        <v>57</v>
      </c>
      <c r="B33" s="17">
        <v>5</v>
      </c>
      <c r="C33" s="18" t="s">
        <v>204</v>
      </c>
      <c r="D33" s="17" t="s">
        <v>205</v>
      </c>
      <c r="E33" s="19" t="s">
        <v>206</v>
      </c>
      <c r="F33" s="20" t="s">
        <v>61</v>
      </c>
      <c r="G33" s="21">
        <v>130.5</v>
      </c>
      <c r="H33" s="22">
        <v>0</v>
      </c>
      <c r="I33" s="23">
        <f>ROUND(G33*H33,P4)</f>
        <v>0</v>
      </c>
      <c r="O33" s="24">
        <f>I33*0.21</f>
        <v>0</v>
      </c>
      <c r="P33">
        <v>3</v>
      </c>
    </row>
    <row r="34" spans="1:5" ht="30">
      <c r="A34" s="17" t="s">
        <v>62</v>
      </c>
      <c r="E34" s="19" t="s">
        <v>1006</v>
      </c>
    </row>
    <row r="35" spans="1:5" ht="15">
      <c r="A35" s="17" t="s">
        <v>63</v>
      </c>
      <c r="E35" s="26" t="s">
        <v>1258</v>
      </c>
    </row>
    <row r="36" spans="1:5" ht="15">
      <c r="A36" s="17" t="s">
        <v>63</v>
      </c>
      <c r="E36" s="26" t="s">
        <v>1259</v>
      </c>
    </row>
    <row r="37" spans="1:5" ht="405">
      <c r="A37" s="17" t="s">
        <v>67</v>
      </c>
      <c r="E37" s="19" t="s">
        <v>210</v>
      </c>
    </row>
    <row r="38" spans="1:9" ht="15">
      <c r="A38" s="14" t="s">
        <v>54</v>
      </c>
      <c r="B38" s="14"/>
      <c r="C38" s="15" t="s">
        <v>211</v>
      </c>
      <c r="D38" s="14"/>
      <c r="E38" s="14" t="s">
        <v>212</v>
      </c>
      <c r="F38" s="14"/>
      <c r="G38" s="14"/>
      <c r="H38" s="14"/>
      <c r="I38" s="16">
        <f>SUMIFS(I39:I43,A39:A43,"P")</f>
        <v>0</v>
      </c>
    </row>
    <row r="39" spans="1:16" ht="15">
      <c r="A39" s="17" t="s">
        <v>57</v>
      </c>
      <c r="B39" s="17">
        <v>6</v>
      </c>
      <c r="C39" s="18" t="s">
        <v>1009</v>
      </c>
      <c r="D39" s="17" t="s">
        <v>1010</v>
      </c>
      <c r="E39" s="19" t="s">
        <v>1011</v>
      </c>
      <c r="F39" s="20" t="s">
        <v>61</v>
      </c>
      <c r="G39" s="21">
        <v>34.8</v>
      </c>
      <c r="H39" s="22">
        <v>0</v>
      </c>
      <c r="I39" s="23">
        <f>ROUND(G39*H39,P4)</f>
        <v>0</v>
      </c>
      <c r="O39" s="24">
        <f>I39*0.21</f>
        <v>0</v>
      </c>
      <c r="P39">
        <v>3</v>
      </c>
    </row>
    <row r="40" spans="1:5" ht="15">
      <c r="A40" s="17" t="s">
        <v>62</v>
      </c>
      <c r="E40" s="25"/>
    </row>
    <row r="41" spans="1:5" ht="15">
      <c r="A41" s="17" t="s">
        <v>63</v>
      </c>
      <c r="E41" s="26" t="s">
        <v>1260</v>
      </c>
    </row>
    <row r="42" spans="1:5" ht="15">
      <c r="A42" s="17" t="s">
        <v>63</v>
      </c>
      <c r="E42" s="26" t="s">
        <v>1261</v>
      </c>
    </row>
    <row r="43" spans="1:5" ht="330">
      <c r="A43" s="17" t="s">
        <v>67</v>
      </c>
      <c r="E43" s="19" t="s">
        <v>1014</v>
      </c>
    </row>
    <row r="44" spans="1:9" ht="15">
      <c r="A44" s="14" t="s">
        <v>54</v>
      </c>
      <c r="B44" s="14"/>
      <c r="C44" s="15" t="s">
        <v>1015</v>
      </c>
      <c r="D44" s="14"/>
      <c r="E44" s="14" t="s">
        <v>1016</v>
      </c>
      <c r="F44" s="14"/>
      <c r="G44" s="14"/>
      <c r="H44" s="14"/>
      <c r="I44" s="16">
        <f>SUMIFS(I45:I49,A45:A49,"P")</f>
        <v>0</v>
      </c>
    </row>
    <row r="45" spans="1:16" ht="15">
      <c r="A45" s="17" t="s">
        <v>57</v>
      </c>
      <c r="B45" s="17">
        <v>7</v>
      </c>
      <c r="C45" s="18" t="s">
        <v>1017</v>
      </c>
      <c r="D45" s="17" t="s">
        <v>57</v>
      </c>
      <c r="E45" s="19" t="s">
        <v>1018</v>
      </c>
      <c r="F45" s="20" t="s">
        <v>61</v>
      </c>
      <c r="G45" s="21">
        <v>70.9</v>
      </c>
      <c r="H45" s="22">
        <v>0</v>
      </c>
      <c r="I45" s="23">
        <f>ROUND(G45*H45,P4)</f>
        <v>0</v>
      </c>
      <c r="O45" s="24">
        <f>I45*0.21</f>
        <v>0</v>
      </c>
      <c r="P45">
        <v>3</v>
      </c>
    </row>
    <row r="46" spans="1:5" ht="15">
      <c r="A46" s="17" t="s">
        <v>62</v>
      </c>
      <c r="E46" s="25"/>
    </row>
    <row r="47" spans="1:5" ht="30">
      <c r="A47" s="17" t="s">
        <v>63</v>
      </c>
      <c r="E47" s="26" t="s">
        <v>1262</v>
      </c>
    </row>
    <row r="48" spans="1:5" ht="15">
      <c r="A48" s="17" t="s">
        <v>63</v>
      </c>
      <c r="E48" s="26" t="s">
        <v>1263</v>
      </c>
    </row>
    <row r="49" spans="1:5" ht="409.5">
      <c r="A49" s="17" t="s">
        <v>67</v>
      </c>
      <c r="E49" s="19" t="s">
        <v>1021</v>
      </c>
    </row>
    <row r="50" spans="1:9" ht="15">
      <c r="A50" s="14" t="s">
        <v>54</v>
      </c>
      <c r="B50" s="14"/>
      <c r="C50" s="15" t="s">
        <v>244</v>
      </c>
      <c r="D50" s="14"/>
      <c r="E50" s="14" t="s">
        <v>245</v>
      </c>
      <c r="F50" s="14"/>
      <c r="G50" s="14"/>
      <c r="H50" s="14"/>
      <c r="I50" s="16">
        <f>SUMIFS(I51:I55,A51:A55,"P")</f>
        <v>0</v>
      </c>
    </row>
    <row r="51" spans="1:16" ht="15">
      <c r="A51" s="17" t="s">
        <v>57</v>
      </c>
      <c r="B51" s="17">
        <v>8</v>
      </c>
      <c r="C51" s="18" t="s">
        <v>246</v>
      </c>
      <c r="E51" s="19" t="s">
        <v>247</v>
      </c>
      <c r="F51" s="20" t="s">
        <v>100</v>
      </c>
      <c r="G51" s="21">
        <v>193.2</v>
      </c>
      <c r="H51" s="22">
        <v>0</v>
      </c>
      <c r="I51" s="23">
        <f>ROUND(G51*H51,P4)</f>
        <v>0</v>
      </c>
      <c r="O51" s="24">
        <f>I51*0.21</f>
        <v>0</v>
      </c>
      <c r="P51">
        <v>3</v>
      </c>
    </row>
    <row r="52" spans="1:5" ht="15">
      <c r="A52" s="17" t="s">
        <v>62</v>
      </c>
      <c r="E52" s="25"/>
    </row>
    <row r="53" spans="1:5" ht="30">
      <c r="A53" s="17" t="s">
        <v>63</v>
      </c>
      <c r="E53" s="26" t="s">
        <v>1264</v>
      </c>
    </row>
    <row r="54" spans="1:5" ht="15">
      <c r="A54" s="17" t="s">
        <v>63</v>
      </c>
      <c r="E54" s="26" t="s">
        <v>1265</v>
      </c>
    </row>
    <row r="55" spans="1:5" ht="30">
      <c r="A55" s="17" t="s">
        <v>67</v>
      </c>
      <c r="E55" s="19" t="s">
        <v>251</v>
      </c>
    </row>
    <row r="56" spans="1:9" ht="15">
      <c r="A56" s="14" t="s">
        <v>54</v>
      </c>
      <c r="B56" s="14"/>
      <c r="C56" s="15" t="s">
        <v>662</v>
      </c>
      <c r="D56" s="14"/>
      <c r="E56" s="14" t="s">
        <v>663</v>
      </c>
      <c r="F56" s="14"/>
      <c r="G56" s="14"/>
      <c r="H56" s="14"/>
      <c r="I56" s="16">
        <f>SUMIFS(I57:I61,A57:A61,"P")</f>
        <v>0</v>
      </c>
    </row>
    <row r="57" spans="1:16" ht="15">
      <c r="A57" s="17" t="s">
        <v>57</v>
      </c>
      <c r="B57" s="17">
        <v>9</v>
      </c>
      <c r="C57" s="18" t="s">
        <v>1179</v>
      </c>
      <c r="E57" s="19" t="s">
        <v>1180</v>
      </c>
      <c r="F57" s="20" t="s">
        <v>61</v>
      </c>
      <c r="G57" s="21">
        <v>3.946</v>
      </c>
      <c r="H57" s="22">
        <v>0</v>
      </c>
      <c r="I57" s="23">
        <f>ROUND(G57*H57,P4)</f>
        <v>0</v>
      </c>
      <c r="O57" s="24">
        <f>I57*0.21</f>
        <v>0</v>
      </c>
      <c r="P57">
        <v>3</v>
      </c>
    </row>
    <row r="58" spans="1:5" ht="15">
      <c r="A58" s="17" t="s">
        <v>62</v>
      </c>
      <c r="E58" s="25"/>
    </row>
    <row r="59" spans="1:5" ht="15">
      <c r="A59" s="17" t="s">
        <v>63</v>
      </c>
      <c r="E59" s="26" t="s">
        <v>1266</v>
      </c>
    </row>
    <row r="60" spans="1:5" ht="15">
      <c r="A60" s="17" t="s">
        <v>63</v>
      </c>
      <c r="E60" s="26" t="s">
        <v>1267</v>
      </c>
    </row>
    <row r="61" spans="1:5" ht="409.5">
      <c r="A61" s="17" t="s">
        <v>67</v>
      </c>
      <c r="E61" s="19" t="s">
        <v>1183</v>
      </c>
    </row>
    <row r="62" spans="1:9" ht="15">
      <c r="A62" s="14" t="s">
        <v>54</v>
      </c>
      <c r="B62" s="14"/>
      <c r="C62" s="15" t="s">
        <v>1184</v>
      </c>
      <c r="D62" s="14"/>
      <c r="E62" s="14" t="s">
        <v>1185</v>
      </c>
      <c r="F62" s="14"/>
      <c r="G62" s="14"/>
      <c r="H62" s="14"/>
      <c r="I62" s="16">
        <f>SUMIFS(I63:I67,A63:A67,"P")</f>
        <v>0</v>
      </c>
    </row>
    <row r="63" spans="1:16" ht="15">
      <c r="A63" s="17" t="s">
        <v>57</v>
      </c>
      <c r="B63" s="17">
        <v>10</v>
      </c>
      <c r="C63" s="18" t="s">
        <v>1186</v>
      </c>
      <c r="E63" s="19" t="s">
        <v>1187</v>
      </c>
      <c r="F63" s="20" t="s">
        <v>61</v>
      </c>
      <c r="G63" s="21">
        <v>3.946</v>
      </c>
      <c r="H63" s="22">
        <v>0</v>
      </c>
      <c r="I63" s="23">
        <f>ROUND(G63*H63,P4)</f>
        <v>0</v>
      </c>
      <c r="O63" s="24">
        <f>I63*0.21</f>
        <v>0</v>
      </c>
      <c r="P63">
        <v>3</v>
      </c>
    </row>
    <row r="64" spans="1:5" ht="15">
      <c r="A64" s="17" t="s">
        <v>62</v>
      </c>
      <c r="E64" s="25"/>
    </row>
    <row r="65" spans="1:5" ht="15">
      <c r="A65" s="17" t="s">
        <v>63</v>
      </c>
      <c r="E65" s="26" t="s">
        <v>1268</v>
      </c>
    </row>
    <row r="66" spans="1:5" ht="15">
      <c r="A66" s="17" t="s">
        <v>63</v>
      </c>
      <c r="E66" s="26" t="s">
        <v>1267</v>
      </c>
    </row>
    <row r="67" spans="1:5" ht="180">
      <c r="A67" s="17" t="s">
        <v>67</v>
      </c>
      <c r="E67" s="19" t="s">
        <v>1189</v>
      </c>
    </row>
    <row r="68" spans="1:9" ht="15">
      <c r="A68" s="14" t="s">
        <v>54</v>
      </c>
      <c r="B68" s="14"/>
      <c r="C68" s="15" t="s">
        <v>768</v>
      </c>
      <c r="D68" s="14"/>
      <c r="E68" s="14" t="s">
        <v>769</v>
      </c>
      <c r="F68" s="14"/>
      <c r="G68" s="14"/>
      <c r="H68" s="14"/>
      <c r="I68" s="16">
        <f>SUMIFS(I69:I78,A69:A78,"P")</f>
        <v>0</v>
      </c>
    </row>
    <row r="69" spans="1:16" ht="15">
      <c r="A69" s="17" t="s">
        <v>57</v>
      </c>
      <c r="B69" s="17">
        <v>11</v>
      </c>
      <c r="C69" s="18" t="s">
        <v>1037</v>
      </c>
      <c r="E69" s="19" t="s">
        <v>1269</v>
      </c>
      <c r="F69" s="20" t="s">
        <v>140</v>
      </c>
      <c r="G69" s="21">
        <v>44</v>
      </c>
      <c r="H69" s="22">
        <v>0</v>
      </c>
      <c r="I69" s="23">
        <f>ROUND(G69*H69,P4)</f>
        <v>0</v>
      </c>
      <c r="O69" s="24">
        <f>I69*0.21</f>
        <v>0</v>
      </c>
      <c r="P69">
        <v>3</v>
      </c>
    </row>
    <row r="70" spans="1:5" ht="15">
      <c r="A70" s="17" t="s">
        <v>62</v>
      </c>
      <c r="E70" s="19" t="s">
        <v>1039</v>
      </c>
    </row>
    <row r="71" spans="1:5" ht="15">
      <c r="A71" s="17" t="s">
        <v>63</v>
      </c>
      <c r="E71" s="26" t="s">
        <v>1270</v>
      </c>
    </row>
    <row r="72" spans="1:5" ht="15">
      <c r="A72" s="17" t="s">
        <v>63</v>
      </c>
      <c r="E72" s="26" t="s">
        <v>1271</v>
      </c>
    </row>
    <row r="73" spans="1:5" ht="330">
      <c r="A73" s="17" t="s">
        <v>67</v>
      </c>
      <c r="E73" s="19" t="s">
        <v>1036</v>
      </c>
    </row>
    <row r="74" spans="1:16" ht="15">
      <c r="A74" s="17" t="s">
        <v>57</v>
      </c>
      <c r="B74" s="17">
        <v>12</v>
      </c>
      <c r="C74" s="18" t="s">
        <v>1272</v>
      </c>
      <c r="E74" s="19" t="s">
        <v>1273</v>
      </c>
      <c r="F74" s="20" t="s">
        <v>140</v>
      </c>
      <c r="G74" s="21">
        <v>130</v>
      </c>
      <c r="H74" s="22">
        <v>0</v>
      </c>
      <c r="I74" s="23">
        <f>ROUND(G74*H74,P4)</f>
        <v>0</v>
      </c>
      <c r="O74" s="24">
        <f>I74*0.21</f>
        <v>0</v>
      </c>
      <c r="P74">
        <v>3</v>
      </c>
    </row>
    <row r="75" spans="1:5" ht="15">
      <c r="A75" s="17" t="s">
        <v>62</v>
      </c>
      <c r="E75" s="19" t="s">
        <v>1039</v>
      </c>
    </row>
    <row r="76" spans="1:5" ht="15">
      <c r="A76" s="17" t="s">
        <v>63</v>
      </c>
      <c r="E76" s="26" t="s">
        <v>1274</v>
      </c>
    </row>
    <row r="77" spans="1:5" ht="15">
      <c r="A77" s="17" t="s">
        <v>63</v>
      </c>
      <c r="E77" s="26" t="s">
        <v>1275</v>
      </c>
    </row>
    <row r="78" spans="1:5" ht="330">
      <c r="A78" s="17" t="s">
        <v>67</v>
      </c>
      <c r="E78" s="19" t="s">
        <v>1036</v>
      </c>
    </row>
    <row r="79" spans="1:9" ht="15">
      <c r="A79" s="14" t="s">
        <v>54</v>
      </c>
      <c r="B79" s="14"/>
      <c r="C79" s="15" t="s">
        <v>1192</v>
      </c>
      <c r="D79" s="14"/>
      <c r="E79" s="14" t="s">
        <v>1193</v>
      </c>
      <c r="F79" s="14"/>
      <c r="G79" s="14"/>
      <c r="H79" s="14"/>
      <c r="I79" s="16">
        <f>SUMIFS(I80:I84,A80:A84,"P")</f>
        <v>0</v>
      </c>
    </row>
    <row r="80" spans="1:16" ht="15">
      <c r="A80" s="17" t="s">
        <v>57</v>
      </c>
      <c r="B80" s="17">
        <v>13</v>
      </c>
      <c r="C80" s="18" t="s">
        <v>1194</v>
      </c>
      <c r="E80" s="19" t="s">
        <v>1195</v>
      </c>
      <c r="F80" s="20" t="s">
        <v>326</v>
      </c>
      <c r="G80" s="21">
        <v>2</v>
      </c>
      <c r="H80" s="22">
        <v>0</v>
      </c>
      <c r="I80" s="23">
        <f>ROUND(G80*H80,P4)</f>
        <v>0</v>
      </c>
      <c r="O80" s="24">
        <f>I80*0.21</f>
        <v>0</v>
      </c>
      <c r="P80">
        <v>3</v>
      </c>
    </row>
    <row r="81" spans="1:5" ht="15">
      <c r="A81" s="17" t="s">
        <v>62</v>
      </c>
      <c r="E81" s="25"/>
    </row>
    <row r="82" spans="1:5" ht="15">
      <c r="A82" s="17" t="s">
        <v>63</v>
      </c>
      <c r="E82" s="26" t="s">
        <v>1196</v>
      </c>
    </row>
    <row r="83" spans="1:5" ht="15">
      <c r="A83" s="17" t="s">
        <v>63</v>
      </c>
      <c r="E83" s="26" t="s">
        <v>585</v>
      </c>
    </row>
    <row r="84" spans="1:5" ht="409.5">
      <c r="A84" s="17" t="s">
        <v>67</v>
      </c>
      <c r="E84" s="19" t="s">
        <v>1197</v>
      </c>
    </row>
    <row r="85" spans="1:9" ht="15">
      <c r="A85" s="14" t="s">
        <v>54</v>
      </c>
      <c r="B85" s="14"/>
      <c r="C85" s="15" t="s">
        <v>1198</v>
      </c>
      <c r="D85" s="14"/>
      <c r="E85" s="14" t="s">
        <v>1199</v>
      </c>
      <c r="F85" s="14"/>
      <c r="G85" s="14"/>
      <c r="H85" s="14"/>
      <c r="I85" s="16">
        <f>SUMIFS(I86:I100,A86:A100,"P")</f>
        <v>0</v>
      </c>
    </row>
    <row r="86" spans="1:16" ht="15">
      <c r="A86" s="17" t="s">
        <v>57</v>
      </c>
      <c r="B86" s="17">
        <v>14</v>
      </c>
      <c r="C86" s="18" t="s">
        <v>1200</v>
      </c>
      <c r="E86" s="19" t="s">
        <v>1201</v>
      </c>
      <c r="F86" s="20" t="s">
        <v>326</v>
      </c>
      <c r="G86" s="21">
        <v>10</v>
      </c>
      <c r="H86" s="22">
        <v>0</v>
      </c>
      <c r="I86" s="23">
        <f>ROUND(G86*H86,P4)</f>
        <v>0</v>
      </c>
      <c r="O86" s="24">
        <f>I86*0.21</f>
        <v>0</v>
      </c>
      <c r="P86">
        <v>3</v>
      </c>
    </row>
    <row r="87" spans="1:5" ht="15">
      <c r="A87" s="17" t="s">
        <v>62</v>
      </c>
      <c r="E87" s="25"/>
    </row>
    <row r="88" spans="1:5" ht="15">
      <c r="A88" s="17" t="s">
        <v>63</v>
      </c>
      <c r="E88" s="26" t="s">
        <v>1276</v>
      </c>
    </row>
    <row r="89" spans="1:5" ht="15">
      <c r="A89" s="17" t="s">
        <v>63</v>
      </c>
      <c r="E89" s="26" t="s">
        <v>103</v>
      </c>
    </row>
    <row r="90" spans="1:5" ht="90">
      <c r="A90" s="17" t="s">
        <v>67</v>
      </c>
      <c r="E90" s="19" t="s">
        <v>1203</v>
      </c>
    </row>
    <row r="91" spans="1:16" ht="30">
      <c r="A91" s="17" t="s">
        <v>57</v>
      </c>
      <c r="B91" s="17">
        <v>15</v>
      </c>
      <c r="C91" s="18" t="s">
        <v>1204</v>
      </c>
      <c r="E91" s="19" t="s">
        <v>1205</v>
      </c>
      <c r="F91" s="20" t="s">
        <v>326</v>
      </c>
      <c r="G91" s="21">
        <v>3</v>
      </c>
      <c r="H91" s="22">
        <v>0</v>
      </c>
      <c r="I91" s="23">
        <f>ROUND(G91*H91,P4)</f>
        <v>0</v>
      </c>
      <c r="O91" s="24">
        <f>I91*0.21</f>
        <v>0</v>
      </c>
      <c r="P91">
        <v>3</v>
      </c>
    </row>
    <row r="92" spans="1:5" ht="15">
      <c r="A92" s="17" t="s">
        <v>62</v>
      </c>
      <c r="E92" s="25" t="s">
        <v>165</v>
      </c>
    </row>
    <row r="93" spans="1:5" ht="15">
      <c r="A93" s="17" t="s">
        <v>63</v>
      </c>
      <c r="E93" s="26" t="s">
        <v>1277</v>
      </c>
    </row>
    <row r="94" spans="1:5" ht="15">
      <c r="A94" s="17" t="s">
        <v>63</v>
      </c>
      <c r="E94" s="26" t="s">
        <v>592</v>
      </c>
    </row>
    <row r="95" spans="1:5" ht="90">
      <c r="A95" s="17" t="s">
        <v>67</v>
      </c>
      <c r="E95" s="19" t="s">
        <v>1203</v>
      </c>
    </row>
    <row r="96" spans="1:16" ht="15">
      <c r="A96" s="17" t="s">
        <v>57</v>
      </c>
      <c r="B96" s="17">
        <v>16</v>
      </c>
      <c r="C96" s="18" t="s">
        <v>1278</v>
      </c>
      <c r="E96" s="19" t="s">
        <v>1279</v>
      </c>
      <c r="F96" s="20" t="s">
        <v>326</v>
      </c>
      <c r="G96" s="21">
        <v>2</v>
      </c>
      <c r="H96" s="22">
        <v>0</v>
      </c>
      <c r="I96" s="23">
        <f>ROUND(G96*H96,P4)</f>
        <v>0</v>
      </c>
      <c r="O96" s="24">
        <f>I96*0.21</f>
        <v>0</v>
      </c>
      <c r="P96">
        <v>3</v>
      </c>
    </row>
    <row r="97" spans="1:5" ht="15">
      <c r="A97" s="17" t="s">
        <v>62</v>
      </c>
      <c r="E97" s="25"/>
    </row>
    <row r="98" spans="1:5" ht="15">
      <c r="A98" s="17" t="s">
        <v>63</v>
      </c>
      <c r="E98" s="26" t="s">
        <v>1280</v>
      </c>
    </row>
    <row r="99" spans="1:5" ht="15">
      <c r="A99" s="17" t="s">
        <v>63</v>
      </c>
      <c r="E99" s="26" t="s">
        <v>585</v>
      </c>
    </row>
    <row r="100" spans="1:5" ht="90">
      <c r="A100" s="17" t="s">
        <v>67</v>
      </c>
      <c r="E100" s="19" t="s">
        <v>1203</v>
      </c>
    </row>
    <row r="101" spans="1:9" ht="15">
      <c r="A101" s="14" t="s">
        <v>54</v>
      </c>
      <c r="B101" s="14"/>
      <c r="C101" s="15" t="s">
        <v>322</v>
      </c>
      <c r="D101" s="14"/>
      <c r="E101" s="14" t="s">
        <v>323</v>
      </c>
      <c r="F101" s="14"/>
      <c r="G101" s="14"/>
      <c r="H101" s="14"/>
      <c r="I101" s="16">
        <f>SUMIFS(I102:I126,A102:A126,"P")</f>
        <v>0</v>
      </c>
    </row>
    <row r="102" spans="1:16" ht="15">
      <c r="A102" s="17" t="s">
        <v>57</v>
      </c>
      <c r="B102" s="17">
        <v>17</v>
      </c>
      <c r="C102" s="18" t="s">
        <v>1042</v>
      </c>
      <c r="E102" s="19" t="s">
        <v>1043</v>
      </c>
      <c r="F102" s="20" t="s">
        <v>140</v>
      </c>
      <c r="G102" s="21">
        <v>44</v>
      </c>
      <c r="H102" s="22">
        <v>0</v>
      </c>
      <c r="I102" s="23">
        <f>ROUND(G102*H102,P4)</f>
        <v>0</v>
      </c>
      <c r="O102" s="24">
        <f>I102*0.21</f>
        <v>0</v>
      </c>
      <c r="P102">
        <v>3</v>
      </c>
    </row>
    <row r="103" spans="1:5" ht="15">
      <c r="A103" s="17" t="s">
        <v>62</v>
      </c>
      <c r="E103" s="25"/>
    </row>
    <row r="104" spans="1:5" ht="15">
      <c r="A104" s="17" t="s">
        <v>63</v>
      </c>
      <c r="E104" s="26" t="s">
        <v>1281</v>
      </c>
    </row>
    <row r="105" spans="1:5" ht="15">
      <c r="A105" s="17" t="s">
        <v>63</v>
      </c>
      <c r="E105" s="26" t="s">
        <v>1271</v>
      </c>
    </row>
    <row r="106" spans="1:5" ht="45">
      <c r="A106" s="17" t="s">
        <v>67</v>
      </c>
      <c r="E106" s="19" t="s">
        <v>1045</v>
      </c>
    </row>
    <row r="107" spans="1:16" ht="15">
      <c r="A107" s="17" t="s">
        <v>57</v>
      </c>
      <c r="B107" s="17">
        <v>18</v>
      </c>
      <c r="C107" s="18" t="s">
        <v>782</v>
      </c>
      <c r="E107" s="19" t="s">
        <v>783</v>
      </c>
      <c r="F107" s="20" t="s">
        <v>326</v>
      </c>
      <c r="G107" s="21">
        <v>14</v>
      </c>
      <c r="H107" s="22">
        <v>0</v>
      </c>
      <c r="I107" s="23">
        <f>ROUND(G107*H107,P4)</f>
        <v>0</v>
      </c>
      <c r="O107" s="24">
        <f>I107*0.21</f>
        <v>0</v>
      </c>
      <c r="P107">
        <v>3</v>
      </c>
    </row>
    <row r="108" spans="1:5" ht="15">
      <c r="A108" s="17" t="s">
        <v>62</v>
      </c>
      <c r="E108" s="25"/>
    </row>
    <row r="109" spans="1:5" ht="15">
      <c r="A109" s="17" t="s">
        <v>63</v>
      </c>
      <c r="E109" s="26" t="s">
        <v>1282</v>
      </c>
    </row>
    <row r="110" spans="1:5" ht="15">
      <c r="A110" s="17" t="s">
        <v>63</v>
      </c>
      <c r="E110" s="26" t="s">
        <v>1283</v>
      </c>
    </row>
    <row r="111" spans="1:5" ht="60">
      <c r="A111" s="17" t="s">
        <v>67</v>
      </c>
      <c r="E111" s="19" t="s">
        <v>785</v>
      </c>
    </row>
    <row r="112" spans="1:16" ht="15">
      <c r="A112" s="17" t="s">
        <v>57</v>
      </c>
      <c r="B112" s="17">
        <v>19</v>
      </c>
      <c r="C112" s="18" t="s">
        <v>1210</v>
      </c>
      <c r="D112" s="17" t="s">
        <v>81</v>
      </c>
      <c r="E112" s="19" t="s">
        <v>1211</v>
      </c>
      <c r="F112" s="20" t="s">
        <v>90</v>
      </c>
      <c r="G112" s="21">
        <v>1</v>
      </c>
      <c r="H112" s="22">
        <v>0</v>
      </c>
      <c r="I112" s="23">
        <f>ROUND(G112*H112,P4)</f>
        <v>0</v>
      </c>
      <c r="O112" s="24">
        <f>I112*0.21</f>
        <v>0</v>
      </c>
      <c r="P112">
        <v>3</v>
      </c>
    </row>
    <row r="113" spans="1:5" ht="15">
      <c r="A113" s="17" t="s">
        <v>62</v>
      </c>
      <c r="E113" s="25"/>
    </row>
    <row r="114" spans="1:5" ht="15">
      <c r="A114" s="17" t="s">
        <v>63</v>
      </c>
      <c r="E114" s="26" t="s">
        <v>1212</v>
      </c>
    </row>
    <row r="115" spans="1:5" ht="15">
      <c r="A115" s="17" t="s">
        <v>63</v>
      </c>
      <c r="E115" s="26" t="s">
        <v>499</v>
      </c>
    </row>
    <row r="116" spans="1:5" ht="75">
      <c r="A116" s="17" t="s">
        <v>67</v>
      </c>
      <c r="E116" s="19" t="s">
        <v>1051</v>
      </c>
    </row>
    <row r="117" spans="1:16" ht="15">
      <c r="A117" s="17" t="s">
        <v>57</v>
      </c>
      <c r="B117" s="17">
        <v>20</v>
      </c>
      <c r="C117" s="18" t="s">
        <v>1048</v>
      </c>
      <c r="E117" s="19" t="s">
        <v>1049</v>
      </c>
      <c r="F117" s="20" t="s">
        <v>140</v>
      </c>
      <c r="G117" s="21">
        <v>44</v>
      </c>
      <c r="H117" s="22">
        <v>0</v>
      </c>
      <c r="I117" s="23">
        <f>ROUND(G117*H117,P4)</f>
        <v>0</v>
      </c>
      <c r="O117" s="24">
        <f>I117*0.21</f>
        <v>0</v>
      </c>
      <c r="P117">
        <v>3</v>
      </c>
    </row>
    <row r="118" spans="1:5" ht="15">
      <c r="A118" s="17" t="s">
        <v>62</v>
      </c>
      <c r="E118" s="25"/>
    </row>
    <row r="119" spans="1:5" ht="15">
      <c r="A119" s="17" t="s">
        <v>63</v>
      </c>
      <c r="E119" s="26" t="s">
        <v>1284</v>
      </c>
    </row>
    <row r="120" spans="1:5" ht="15">
      <c r="A120" s="17" t="s">
        <v>63</v>
      </c>
      <c r="E120" s="26" t="s">
        <v>1271</v>
      </c>
    </row>
    <row r="121" spans="1:5" ht="75">
      <c r="A121" s="17" t="s">
        <v>67</v>
      </c>
      <c r="E121" s="19" t="s">
        <v>1051</v>
      </c>
    </row>
    <row r="122" spans="1:16" ht="15">
      <c r="A122" s="17" t="s">
        <v>57</v>
      </c>
      <c r="B122" s="17">
        <v>21</v>
      </c>
      <c r="C122" s="18" t="s">
        <v>1285</v>
      </c>
      <c r="E122" s="19" t="s">
        <v>1286</v>
      </c>
      <c r="F122" s="20" t="s">
        <v>140</v>
      </c>
      <c r="G122" s="21">
        <v>130</v>
      </c>
      <c r="H122" s="22">
        <v>0</v>
      </c>
      <c r="I122" s="23">
        <f>ROUND(G122*H122,P4)</f>
        <v>0</v>
      </c>
      <c r="O122" s="24">
        <f>I122*0.21</f>
        <v>0</v>
      </c>
      <c r="P122">
        <v>3</v>
      </c>
    </row>
    <row r="123" spans="1:5" ht="15">
      <c r="A123" s="17" t="s">
        <v>62</v>
      </c>
      <c r="E123" s="25"/>
    </row>
    <row r="124" spans="1:5" ht="15">
      <c r="A124" s="17" t="s">
        <v>63</v>
      </c>
      <c r="E124" s="26" t="s">
        <v>1287</v>
      </c>
    </row>
    <row r="125" spans="1:5" ht="15">
      <c r="A125" s="17" t="s">
        <v>63</v>
      </c>
      <c r="E125" s="26" t="s">
        <v>1275</v>
      </c>
    </row>
    <row r="126" spans="1:5" ht="75">
      <c r="A126" s="17" t="s">
        <v>67</v>
      </c>
      <c r="E126" s="19" t="s">
        <v>1051</v>
      </c>
    </row>
    <row r="127" spans="1:9" ht="15">
      <c r="A127" s="14" t="s">
        <v>54</v>
      </c>
      <c r="B127" s="14"/>
      <c r="C127" s="15" t="s">
        <v>475</v>
      </c>
      <c r="D127" s="14"/>
      <c r="E127" s="14" t="s">
        <v>476</v>
      </c>
      <c r="F127" s="14"/>
      <c r="G127" s="14"/>
      <c r="H127" s="14"/>
      <c r="I127" s="16">
        <f>SUMIFS(I128:I132,A128:A132,"P")</f>
        <v>0</v>
      </c>
    </row>
    <row r="128" spans="1:16" ht="30">
      <c r="A128" s="17" t="s">
        <v>57</v>
      </c>
      <c r="B128" s="17">
        <v>22</v>
      </c>
      <c r="C128" s="18" t="s">
        <v>1214</v>
      </c>
      <c r="D128" s="17" t="s">
        <v>115</v>
      </c>
      <c r="E128" s="19" t="s">
        <v>1215</v>
      </c>
      <c r="F128" s="20" t="s">
        <v>326</v>
      </c>
      <c r="G128" s="21">
        <v>14</v>
      </c>
      <c r="H128" s="22">
        <v>0</v>
      </c>
      <c r="I128" s="23">
        <f>ROUND(G128*H128,P4)</f>
        <v>0</v>
      </c>
      <c r="O128" s="24">
        <f>I128*0.21</f>
        <v>0</v>
      </c>
      <c r="P128">
        <v>3</v>
      </c>
    </row>
    <row r="129" spans="1:5" ht="15">
      <c r="A129" s="17" t="s">
        <v>62</v>
      </c>
      <c r="E129" s="25"/>
    </row>
    <row r="130" spans="1:5" ht="15">
      <c r="A130" s="17" t="s">
        <v>63</v>
      </c>
      <c r="E130" s="26" t="s">
        <v>1288</v>
      </c>
    </row>
    <row r="131" spans="1:5" ht="15">
      <c r="A131" s="17" t="s">
        <v>63</v>
      </c>
      <c r="E131" s="26" t="s">
        <v>1283</v>
      </c>
    </row>
    <row r="132" spans="1:5" ht="150">
      <c r="A132" s="17" t="s">
        <v>67</v>
      </c>
      <c r="E132" s="19" t="s">
        <v>1217</v>
      </c>
    </row>
  </sheetData>
  <sheetProtection algorithmName="SHA-512" hashValue="kS6oImpO0k1/VWs30EbWXrdXiALoir0EYQpUdtTpEPdetW0UX+tUdApW1zb1pM2vyxZJbTogl1Gv4r/nctUdIA==" saltValue="tex/YNVcRGj3GMX4lb3FB862rdzKwDK6AnxqvOpCCetCKlTlXOmuqRHs+6+P01VqrbgbgevdQV6XEeKebntQ7A==" spinCount="100000" sheet="1" objects="1" scenarios="1"/>
  <mergeCells count="11">
    <mergeCell ref="E6:E7"/>
    <mergeCell ref="F6:F7"/>
    <mergeCell ref="G6:G7"/>
    <mergeCell ref="H6:I6"/>
    <mergeCell ref="C3:D3"/>
    <mergeCell ref="C4:D4"/>
    <mergeCell ref="C5:D5"/>
    <mergeCell ref="A6:A7"/>
    <mergeCell ref="B6:B7"/>
    <mergeCell ref="C6:C7"/>
    <mergeCell ref="D6:D7"/>
  </mergeCells>
  <printOptions/>
  <pageMargins left="0.7" right="0.7" top="0.787401575" bottom="0.7874015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82"/>
  <sheetViews>
    <sheetView workbookViewId="0" topLeftCell="B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2" t="s">
        <v>1</v>
      </c>
      <c r="F1" s="3"/>
      <c r="G1" s="3"/>
      <c r="H1" s="3"/>
      <c r="I1" s="3"/>
      <c r="P1">
        <v>3</v>
      </c>
    </row>
    <row r="2" spans="2:9" ht="20.25">
      <c r="B2" s="3"/>
      <c r="C2" s="3"/>
      <c r="D2" s="3"/>
      <c r="E2" s="4" t="s">
        <v>37</v>
      </c>
      <c r="F2" s="3"/>
      <c r="G2" s="3"/>
      <c r="H2" s="3"/>
      <c r="I2" s="3"/>
    </row>
    <row r="3" spans="1:16" ht="30">
      <c r="A3" t="s">
        <v>38</v>
      </c>
      <c r="B3" s="11" t="s">
        <v>39</v>
      </c>
      <c r="C3" s="29" t="s">
        <v>40</v>
      </c>
      <c r="D3" s="30"/>
      <c r="E3" s="11" t="s">
        <v>41</v>
      </c>
      <c r="F3" s="3"/>
      <c r="G3" s="3"/>
      <c r="H3" s="12" t="s">
        <v>35</v>
      </c>
      <c r="I3" s="13">
        <f>SUMIFS(I9:I82,A9:A82,"SD")</f>
        <v>0</v>
      </c>
      <c r="O3">
        <v>0</v>
      </c>
      <c r="P3">
        <v>2</v>
      </c>
    </row>
    <row r="4" spans="1:16" ht="15">
      <c r="A4" t="s">
        <v>42</v>
      </c>
      <c r="B4" s="11" t="s">
        <v>1156</v>
      </c>
      <c r="C4" s="29" t="s">
        <v>1250</v>
      </c>
      <c r="D4" s="30"/>
      <c r="E4" s="11" t="s">
        <v>1251</v>
      </c>
      <c r="F4" s="3"/>
      <c r="G4" s="3"/>
      <c r="H4" s="3"/>
      <c r="I4" s="3"/>
      <c r="O4">
        <v>0.15</v>
      </c>
      <c r="P4">
        <v>2</v>
      </c>
    </row>
    <row r="5" spans="1:15" ht="30">
      <c r="A5" t="s">
        <v>1159</v>
      </c>
      <c r="B5" s="11" t="s">
        <v>43</v>
      </c>
      <c r="C5" s="29" t="s">
        <v>35</v>
      </c>
      <c r="D5" s="30"/>
      <c r="E5" s="11" t="s">
        <v>36</v>
      </c>
      <c r="F5" s="3"/>
      <c r="G5" s="3"/>
      <c r="H5" s="3"/>
      <c r="I5" s="3"/>
      <c r="O5">
        <v>0.21</v>
      </c>
    </row>
    <row r="6" spans="1:9" ht="15">
      <c r="A6" s="31" t="s">
        <v>44</v>
      </c>
      <c r="B6" s="31" t="s">
        <v>45</v>
      </c>
      <c r="C6" s="31" t="s">
        <v>46</v>
      </c>
      <c r="D6" s="31" t="s">
        <v>47</v>
      </c>
      <c r="E6" s="31" t="s">
        <v>48</v>
      </c>
      <c r="F6" s="31" t="s">
        <v>49</v>
      </c>
      <c r="G6" s="31" t="s">
        <v>50</v>
      </c>
      <c r="H6" s="31" t="s">
        <v>51</v>
      </c>
      <c r="I6" s="31"/>
    </row>
    <row r="7" spans="1:9" ht="15">
      <c r="A7" s="31"/>
      <c r="B7" s="31"/>
      <c r="C7" s="31"/>
      <c r="D7" s="31"/>
      <c r="E7" s="31"/>
      <c r="F7" s="31"/>
      <c r="G7" s="31"/>
      <c r="H7" s="7" t="s">
        <v>52</v>
      </c>
      <c r="I7" s="7" t="s">
        <v>53</v>
      </c>
    </row>
    <row r="8" spans="1:9" ht="15">
      <c r="A8" s="7">
        <v>0</v>
      </c>
      <c r="B8" s="7">
        <v>1</v>
      </c>
      <c r="C8" s="7">
        <v>2</v>
      </c>
      <c r="D8" s="7">
        <v>3</v>
      </c>
      <c r="E8" s="7">
        <v>4</v>
      </c>
      <c r="F8" s="7">
        <v>5</v>
      </c>
      <c r="G8" s="7">
        <v>6</v>
      </c>
      <c r="H8" s="7">
        <v>7</v>
      </c>
      <c r="I8" s="7">
        <v>8</v>
      </c>
    </row>
    <row r="9" spans="1:9" ht="15">
      <c r="A9" s="14" t="s">
        <v>54</v>
      </c>
      <c r="B9" s="14"/>
      <c r="C9" s="15" t="s">
        <v>55</v>
      </c>
      <c r="D9" s="14"/>
      <c r="E9" s="14" t="s">
        <v>56</v>
      </c>
      <c r="F9" s="14"/>
      <c r="G9" s="14"/>
      <c r="H9" s="14"/>
      <c r="I9" s="16">
        <f>SUMIFS(I10:I19,A10:A19,"P")</f>
        <v>0</v>
      </c>
    </row>
    <row r="10" spans="1:16" ht="15">
      <c r="A10" s="17" t="s">
        <v>57</v>
      </c>
      <c r="B10" s="17">
        <v>1</v>
      </c>
      <c r="C10" s="18" t="s">
        <v>58</v>
      </c>
      <c r="D10" s="17" t="s">
        <v>59</v>
      </c>
      <c r="E10" s="19" t="s">
        <v>60</v>
      </c>
      <c r="F10" s="20" t="s">
        <v>61</v>
      </c>
      <c r="G10" s="21">
        <v>2.345</v>
      </c>
      <c r="H10" s="22">
        <v>0</v>
      </c>
      <c r="I10" s="23">
        <f>ROUND(G10*H10,P4)</f>
        <v>0</v>
      </c>
      <c r="O10" s="24">
        <f>I10*0.21</f>
        <v>0</v>
      </c>
      <c r="P10">
        <v>3</v>
      </c>
    </row>
    <row r="11" spans="1:5" ht="15">
      <c r="A11" s="17" t="s">
        <v>62</v>
      </c>
      <c r="E11" s="25"/>
    </row>
    <row r="12" spans="1:5" ht="15">
      <c r="A12" s="17" t="s">
        <v>63</v>
      </c>
      <c r="E12" s="26" t="s">
        <v>1289</v>
      </c>
    </row>
    <row r="13" spans="1:5" ht="15">
      <c r="A13" s="17" t="s">
        <v>63</v>
      </c>
      <c r="E13" s="26" t="s">
        <v>1290</v>
      </c>
    </row>
    <row r="14" spans="1:5" ht="30">
      <c r="A14" s="17" t="s">
        <v>67</v>
      </c>
      <c r="E14" s="19" t="s">
        <v>68</v>
      </c>
    </row>
    <row r="15" spans="1:16" ht="15">
      <c r="A15" s="17" t="s">
        <v>57</v>
      </c>
      <c r="B15" s="17">
        <v>2</v>
      </c>
      <c r="C15" s="18" t="s">
        <v>73</v>
      </c>
      <c r="D15" s="17" t="s">
        <v>74</v>
      </c>
      <c r="E15" s="19" t="s">
        <v>75</v>
      </c>
      <c r="F15" s="20" t="s">
        <v>76</v>
      </c>
      <c r="G15" s="21">
        <v>6.3</v>
      </c>
      <c r="H15" s="22">
        <v>0</v>
      </c>
      <c r="I15" s="23">
        <f>ROUND(G15*H15,P4)</f>
        <v>0</v>
      </c>
      <c r="O15" s="24">
        <f>I15*0.21</f>
        <v>0</v>
      </c>
      <c r="P15">
        <v>3</v>
      </c>
    </row>
    <row r="16" spans="1:5" ht="15">
      <c r="A16" s="17" t="s">
        <v>62</v>
      </c>
      <c r="E16" s="25"/>
    </row>
    <row r="17" spans="1:5" ht="15">
      <c r="A17" s="17" t="s">
        <v>63</v>
      </c>
      <c r="E17" s="26" t="s">
        <v>1291</v>
      </c>
    </row>
    <row r="18" spans="1:5" ht="15">
      <c r="A18" s="17" t="s">
        <v>63</v>
      </c>
      <c r="E18" s="26" t="s">
        <v>1255</v>
      </c>
    </row>
    <row r="19" spans="1:5" ht="30">
      <c r="A19" s="17" t="s">
        <v>67</v>
      </c>
      <c r="E19" s="19" t="s">
        <v>68</v>
      </c>
    </row>
    <row r="20" spans="1:9" ht="15">
      <c r="A20" s="14" t="s">
        <v>54</v>
      </c>
      <c r="B20" s="14"/>
      <c r="C20" s="15" t="s">
        <v>195</v>
      </c>
      <c r="D20" s="14"/>
      <c r="E20" s="14" t="s">
        <v>196</v>
      </c>
      <c r="F20" s="14"/>
      <c r="G20" s="14"/>
      <c r="H20" s="14"/>
      <c r="I20" s="16">
        <f>SUMIFS(I21:I25,A21:A25,"P")</f>
        <v>0</v>
      </c>
    </row>
    <row r="21" spans="1:16" ht="30">
      <c r="A21" s="17" t="s">
        <v>57</v>
      </c>
      <c r="B21" s="17">
        <v>4</v>
      </c>
      <c r="C21" s="18" t="s">
        <v>197</v>
      </c>
      <c r="D21" s="17" t="s">
        <v>115</v>
      </c>
      <c r="E21" s="19" t="s">
        <v>198</v>
      </c>
      <c r="F21" s="20" t="s">
        <v>61</v>
      </c>
      <c r="G21" s="21">
        <v>2.345</v>
      </c>
      <c r="H21" s="22">
        <v>0</v>
      </c>
      <c r="I21" s="23">
        <f>ROUND(G21*H21,P4)</f>
        <v>0</v>
      </c>
      <c r="O21" s="24">
        <f>I21*0.21</f>
        <v>0</v>
      </c>
      <c r="P21">
        <v>3</v>
      </c>
    </row>
    <row r="22" spans="1:5" ht="15">
      <c r="A22" s="17" t="s">
        <v>62</v>
      </c>
      <c r="E22" s="25"/>
    </row>
    <row r="23" spans="1:5" ht="30">
      <c r="A23" s="17" t="s">
        <v>63</v>
      </c>
      <c r="E23" s="26" t="s">
        <v>1292</v>
      </c>
    </row>
    <row r="24" spans="1:5" ht="15">
      <c r="A24" s="17" t="s">
        <v>63</v>
      </c>
      <c r="E24" s="26" t="s">
        <v>1290</v>
      </c>
    </row>
    <row r="25" spans="1:5" ht="409.5">
      <c r="A25" s="17" t="s">
        <v>67</v>
      </c>
      <c r="E25" s="19" t="s">
        <v>201</v>
      </c>
    </row>
    <row r="26" spans="1:9" ht="15">
      <c r="A26" s="14" t="s">
        <v>54</v>
      </c>
      <c r="B26" s="14"/>
      <c r="C26" s="15" t="s">
        <v>202</v>
      </c>
      <c r="D26" s="14"/>
      <c r="E26" s="14" t="s">
        <v>203</v>
      </c>
      <c r="F26" s="14"/>
      <c r="G26" s="14"/>
      <c r="H26" s="14"/>
      <c r="I26" s="16">
        <f>SUMIFS(I27:I31,A27:A31,"P")</f>
        <v>0</v>
      </c>
    </row>
    <row r="27" spans="1:16" ht="30">
      <c r="A27" s="17" t="s">
        <v>57</v>
      </c>
      <c r="B27" s="17">
        <v>5</v>
      </c>
      <c r="C27" s="18" t="s">
        <v>204</v>
      </c>
      <c r="D27" s="17" t="s">
        <v>205</v>
      </c>
      <c r="E27" s="19" t="s">
        <v>206</v>
      </c>
      <c r="F27" s="20" t="s">
        <v>61</v>
      </c>
      <c r="G27" s="21">
        <v>0.525</v>
      </c>
      <c r="H27" s="22">
        <v>0</v>
      </c>
      <c r="I27" s="23">
        <f>ROUND(G27*H27,P4)</f>
        <v>0</v>
      </c>
      <c r="O27" s="24">
        <f>I27*0.21</f>
        <v>0</v>
      </c>
      <c r="P27">
        <v>3</v>
      </c>
    </row>
    <row r="28" spans="1:5" ht="30">
      <c r="A28" s="17" t="s">
        <v>62</v>
      </c>
      <c r="E28" s="19" t="s">
        <v>1006</v>
      </c>
    </row>
    <row r="29" spans="1:5" ht="15">
      <c r="A29" s="17" t="s">
        <v>63</v>
      </c>
      <c r="E29" s="26" t="s">
        <v>1293</v>
      </c>
    </row>
    <row r="30" spans="1:5" ht="15">
      <c r="A30" s="17" t="s">
        <v>63</v>
      </c>
      <c r="E30" s="26" t="s">
        <v>1294</v>
      </c>
    </row>
    <row r="31" spans="1:5" ht="405">
      <c r="A31" s="17" t="s">
        <v>67</v>
      </c>
      <c r="E31" s="19" t="s">
        <v>210</v>
      </c>
    </row>
    <row r="32" spans="1:9" ht="15">
      <c r="A32" s="14" t="s">
        <v>54</v>
      </c>
      <c r="B32" s="14"/>
      <c r="C32" s="15" t="s">
        <v>211</v>
      </c>
      <c r="D32" s="14"/>
      <c r="E32" s="14" t="s">
        <v>212</v>
      </c>
      <c r="F32" s="14"/>
      <c r="G32" s="14"/>
      <c r="H32" s="14"/>
      <c r="I32" s="16">
        <f>SUMIFS(I33:I37,A33:A37,"P")</f>
        <v>0</v>
      </c>
    </row>
    <row r="33" spans="1:16" ht="15">
      <c r="A33" s="17" t="s">
        <v>57</v>
      </c>
      <c r="B33" s="17">
        <v>6</v>
      </c>
      <c r="C33" s="18" t="s">
        <v>1009</v>
      </c>
      <c r="D33" s="17" t="s">
        <v>1010</v>
      </c>
      <c r="E33" s="19" t="s">
        <v>1011</v>
      </c>
      <c r="F33" s="20" t="s">
        <v>61</v>
      </c>
      <c r="G33" s="21">
        <v>0.14</v>
      </c>
      <c r="H33" s="22">
        <v>0</v>
      </c>
      <c r="I33" s="23">
        <f>ROUND(G33*H33,P4)</f>
        <v>0</v>
      </c>
      <c r="O33" s="24">
        <f>I33*0.21</f>
        <v>0</v>
      </c>
      <c r="P33">
        <v>3</v>
      </c>
    </row>
    <row r="34" spans="1:5" ht="15">
      <c r="A34" s="17" t="s">
        <v>62</v>
      </c>
      <c r="E34" s="25"/>
    </row>
    <row r="35" spans="1:5" ht="15">
      <c r="A35" s="17" t="s">
        <v>63</v>
      </c>
      <c r="E35" s="26" t="s">
        <v>1295</v>
      </c>
    </row>
    <row r="36" spans="1:5" ht="15">
      <c r="A36" s="17" t="s">
        <v>63</v>
      </c>
      <c r="E36" s="26" t="s">
        <v>1296</v>
      </c>
    </row>
    <row r="37" spans="1:5" ht="330">
      <c r="A37" s="17" t="s">
        <v>67</v>
      </c>
      <c r="E37" s="19" t="s">
        <v>1014</v>
      </c>
    </row>
    <row r="38" spans="1:9" ht="15">
      <c r="A38" s="14" t="s">
        <v>54</v>
      </c>
      <c r="B38" s="14"/>
      <c r="C38" s="15" t="s">
        <v>1015</v>
      </c>
      <c r="D38" s="14"/>
      <c r="E38" s="14" t="s">
        <v>1016</v>
      </c>
      <c r="F38" s="14"/>
      <c r="G38" s="14"/>
      <c r="H38" s="14"/>
      <c r="I38" s="16">
        <f>SUMIFS(I39:I43,A39:A43,"P")</f>
        <v>0</v>
      </c>
    </row>
    <row r="39" spans="1:16" ht="15">
      <c r="A39" s="17" t="s">
        <v>57</v>
      </c>
      <c r="B39" s="17">
        <v>7</v>
      </c>
      <c r="C39" s="18" t="s">
        <v>1017</v>
      </c>
      <c r="D39" s="17" t="s">
        <v>57</v>
      </c>
      <c r="E39" s="19" t="s">
        <v>1018</v>
      </c>
      <c r="F39" s="20" t="s">
        <v>61</v>
      </c>
      <c r="G39" s="21">
        <v>0.35</v>
      </c>
      <c r="H39" s="22">
        <v>0</v>
      </c>
      <c r="I39" s="23">
        <f>ROUND(G39*H39,P4)</f>
        <v>0</v>
      </c>
      <c r="O39" s="24">
        <f>I39*0.21</f>
        <v>0</v>
      </c>
      <c r="P39">
        <v>3</v>
      </c>
    </row>
    <row r="40" spans="1:5" ht="15">
      <c r="A40" s="17" t="s">
        <v>62</v>
      </c>
      <c r="E40" s="25"/>
    </row>
    <row r="41" spans="1:5" ht="15">
      <c r="A41" s="17" t="s">
        <v>63</v>
      </c>
      <c r="E41" s="26" t="s">
        <v>1297</v>
      </c>
    </row>
    <row r="42" spans="1:5" ht="15">
      <c r="A42" s="17" t="s">
        <v>63</v>
      </c>
      <c r="E42" s="26" t="s">
        <v>1298</v>
      </c>
    </row>
    <row r="43" spans="1:5" ht="409.5">
      <c r="A43" s="17" t="s">
        <v>67</v>
      </c>
      <c r="E43" s="19" t="s">
        <v>1021</v>
      </c>
    </row>
    <row r="44" spans="1:9" ht="15">
      <c r="A44" s="14" t="s">
        <v>54</v>
      </c>
      <c r="B44" s="14"/>
      <c r="C44" s="15" t="s">
        <v>244</v>
      </c>
      <c r="D44" s="14"/>
      <c r="E44" s="14" t="s">
        <v>245</v>
      </c>
      <c r="F44" s="14"/>
      <c r="G44" s="14"/>
      <c r="H44" s="14"/>
      <c r="I44" s="16">
        <f>SUMIFS(I45:I49,A45:A49,"P")</f>
        <v>0</v>
      </c>
    </row>
    <row r="45" spans="1:16" ht="15">
      <c r="A45" s="17" t="s">
        <v>57</v>
      </c>
      <c r="B45" s="17">
        <v>8</v>
      </c>
      <c r="C45" s="18" t="s">
        <v>246</v>
      </c>
      <c r="E45" s="19" t="s">
        <v>247</v>
      </c>
      <c r="F45" s="20" t="s">
        <v>100</v>
      </c>
      <c r="G45" s="21">
        <v>1.34</v>
      </c>
      <c r="H45" s="22">
        <v>0</v>
      </c>
      <c r="I45" s="23">
        <f>ROUND(G45*H45,P4)</f>
        <v>0</v>
      </c>
      <c r="O45" s="24">
        <f>I45*0.21</f>
        <v>0</v>
      </c>
      <c r="P45">
        <v>3</v>
      </c>
    </row>
    <row r="46" spans="1:5" ht="15">
      <c r="A46" s="17" t="s">
        <v>62</v>
      </c>
      <c r="E46" s="25"/>
    </row>
    <row r="47" spans="1:5" ht="15">
      <c r="A47" s="17" t="s">
        <v>63</v>
      </c>
      <c r="E47" s="26" t="s">
        <v>1299</v>
      </c>
    </row>
    <row r="48" spans="1:5" ht="15">
      <c r="A48" s="17" t="s">
        <v>63</v>
      </c>
      <c r="E48" s="26" t="s">
        <v>1300</v>
      </c>
    </row>
    <row r="49" spans="1:5" ht="30">
      <c r="A49" s="17" t="s">
        <v>67</v>
      </c>
      <c r="E49" s="19" t="s">
        <v>251</v>
      </c>
    </row>
    <row r="50" spans="1:9" ht="15">
      <c r="A50" s="14" t="s">
        <v>54</v>
      </c>
      <c r="B50" s="14"/>
      <c r="C50" s="15" t="s">
        <v>768</v>
      </c>
      <c r="D50" s="14"/>
      <c r="E50" s="14" t="s">
        <v>769</v>
      </c>
      <c r="F50" s="14"/>
      <c r="G50" s="14"/>
      <c r="H50" s="14"/>
      <c r="I50" s="16">
        <f>SUMIFS(I51:I55,A51:A55,"P")</f>
        <v>0</v>
      </c>
    </row>
    <row r="51" spans="1:16" ht="15">
      <c r="A51" s="17" t="s">
        <v>57</v>
      </c>
      <c r="B51" s="17">
        <v>11</v>
      </c>
      <c r="C51" s="18" t="s">
        <v>1037</v>
      </c>
      <c r="E51" s="19" t="s">
        <v>1269</v>
      </c>
      <c r="F51" s="20" t="s">
        <v>140</v>
      </c>
      <c r="G51" s="21">
        <v>0.7</v>
      </c>
      <c r="H51" s="22">
        <v>0</v>
      </c>
      <c r="I51" s="23">
        <f>ROUND(G51*H51,P4)</f>
        <v>0</v>
      </c>
      <c r="O51" s="24">
        <f>I51*0.21</f>
        <v>0</v>
      </c>
      <c r="P51">
        <v>3</v>
      </c>
    </row>
    <row r="52" spans="1:5" ht="15">
      <c r="A52" s="17" t="s">
        <v>62</v>
      </c>
      <c r="E52" s="19" t="s">
        <v>1039</v>
      </c>
    </row>
    <row r="53" spans="1:5" ht="15">
      <c r="A53" s="17" t="s">
        <v>63</v>
      </c>
      <c r="E53" s="26" t="s">
        <v>1301</v>
      </c>
    </row>
    <row r="54" spans="1:5" ht="15">
      <c r="A54" s="17" t="s">
        <v>63</v>
      </c>
      <c r="E54" s="26" t="s">
        <v>1302</v>
      </c>
    </row>
    <row r="55" spans="1:5" ht="330">
      <c r="A55" s="17" t="s">
        <v>67</v>
      </c>
      <c r="E55" s="19" t="s">
        <v>1036</v>
      </c>
    </row>
    <row r="56" spans="1:9" ht="15">
      <c r="A56" s="14" t="s">
        <v>54</v>
      </c>
      <c r="B56" s="14"/>
      <c r="C56" s="15" t="s">
        <v>1198</v>
      </c>
      <c r="D56" s="14"/>
      <c r="E56" s="14" t="s">
        <v>1199</v>
      </c>
      <c r="F56" s="14"/>
      <c r="G56" s="14"/>
      <c r="H56" s="14"/>
      <c r="I56" s="16">
        <f>SUMIFS(I57:I61,A57:A61,"P")</f>
        <v>0</v>
      </c>
    </row>
    <row r="57" spans="1:16" ht="15">
      <c r="A57" s="17" t="s">
        <v>57</v>
      </c>
      <c r="B57" s="17">
        <v>14</v>
      </c>
      <c r="C57" s="18" t="s">
        <v>1200</v>
      </c>
      <c r="E57" s="19" t="s">
        <v>1201</v>
      </c>
      <c r="F57" s="20" t="s">
        <v>326</v>
      </c>
      <c r="G57" s="21">
        <v>1</v>
      </c>
      <c r="H57" s="22">
        <v>0</v>
      </c>
      <c r="I57" s="23">
        <f>ROUND(G57*H57,P4)</f>
        <v>0</v>
      </c>
      <c r="O57" s="24">
        <f>I57*0.21</f>
        <v>0</v>
      </c>
      <c r="P57">
        <v>3</v>
      </c>
    </row>
    <row r="58" spans="1:5" ht="15">
      <c r="A58" s="17" t="s">
        <v>62</v>
      </c>
      <c r="E58" s="25"/>
    </row>
    <row r="59" spans="1:5" ht="15">
      <c r="A59" s="17" t="s">
        <v>63</v>
      </c>
      <c r="E59" s="26" t="s">
        <v>1202</v>
      </c>
    </row>
    <row r="60" spans="1:5" ht="15">
      <c r="A60" s="17" t="s">
        <v>63</v>
      </c>
      <c r="E60" s="26" t="s">
        <v>499</v>
      </c>
    </row>
    <row r="61" spans="1:5" ht="90">
      <c r="A61" s="17" t="s">
        <v>67</v>
      </c>
      <c r="E61" s="19" t="s">
        <v>1203</v>
      </c>
    </row>
    <row r="62" spans="1:9" ht="15">
      <c r="A62" s="14" t="s">
        <v>54</v>
      </c>
      <c r="B62" s="14"/>
      <c r="C62" s="15" t="s">
        <v>322</v>
      </c>
      <c r="D62" s="14"/>
      <c r="E62" s="14" t="s">
        <v>323</v>
      </c>
      <c r="F62" s="14"/>
      <c r="G62" s="14"/>
      <c r="H62" s="14"/>
      <c r="I62" s="16">
        <f>SUMIFS(I63:I82,A63:A82,"P")</f>
        <v>0</v>
      </c>
    </row>
    <row r="63" spans="1:16" ht="15">
      <c r="A63" s="17" t="s">
        <v>57</v>
      </c>
      <c r="B63" s="17">
        <v>17</v>
      </c>
      <c r="C63" s="18" t="s">
        <v>1042</v>
      </c>
      <c r="E63" s="19" t="s">
        <v>1043</v>
      </c>
      <c r="F63" s="20" t="s">
        <v>140</v>
      </c>
      <c r="G63" s="21">
        <v>0.7</v>
      </c>
      <c r="H63" s="22">
        <v>0</v>
      </c>
      <c r="I63" s="23">
        <f>ROUND(G63*H63,P4)</f>
        <v>0</v>
      </c>
      <c r="O63" s="24">
        <f>I63*0.21</f>
        <v>0</v>
      </c>
      <c r="P63">
        <v>3</v>
      </c>
    </row>
    <row r="64" spans="1:5" ht="15">
      <c r="A64" s="17" t="s">
        <v>62</v>
      </c>
      <c r="E64" s="25"/>
    </row>
    <row r="65" spans="1:5" ht="15">
      <c r="A65" s="17" t="s">
        <v>63</v>
      </c>
      <c r="E65" s="26" t="s">
        <v>1303</v>
      </c>
    </row>
    <row r="66" spans="1:5" ht="15">
      <c r="A66" s="17" t="s">
        <v>63</v>
      </c>
      <c r="E66" s="26" t="s">
        <v>1302</v>
      </c>
    </row>
    <row r="67" spans="1:5" ht="45">
      <c r="A67" s="17" t="s">
        <v>67</v>
      </c>
      <c r="E67" s="19" t="s">
        <v>1045</v>
      </c>
    </row>
    <row r="68" spans="1:16" ht="15">
      <c r="A68" s="17" t="s">
        <v>57</v>
      </c>
      <c r="B68" s="17">
        <v>18</v>
      </c>
      <c r="C68" s="18" t="s">
        <v>782</v>
      </c>
      <c r="E68" s="19" t="s">
        <v>783</v>
      </c>
      <c r="F68" s="20" t="s">
        <v>326</v>
      </c>
      <c r="G68" s="21">
        <v>1</v>
      </c>
      <c r="H68" s="22">
        <v>0</v>
      </c>
      <c r="I68" s="23">
        <f>ROUND(G68*H68,P4)</f>
        <v>0</v>
      </c>
      <c r="O68" s="24">
        <f>I68*0.21</f>
        <v>0</v>
      </c>
      <c r="P68">
        <v>3</v>
      </c>
    </row>
    <row r="69" spans="1:5" ht="15">
      <c r="A69" s="17" t="s">
        <v>62</v>
      </c>
      <c r="E69" s="25"/>
    </row>
    <row r="70" spans="1:5" ht="15">
      <c r="A70" s="17" t="s">
        <v>63</v>
      </c>
      <c r="E70" s="26" t="s">
        <v>1304</v>
      </c>
    </row>
    <row r="71" spans="1:5" ht="15">
      <c r="A71" s="17" t="s">
        <v>63</v>
      </c>
      <c r="E71" s="26" t="s">
        <v>499</v>
      </c>
    </row>
    <row r="72" spans="1:5" ht="60">
      <c r="A72" s="17" t="s">
        <v>67</v>
      </c>
      <c r="E72" s="19" t="s">
        <v>785</v>
      </c>
    </row>
    <row r="73" spans="1:16" ht="15">
      <c r="A73" s="17" t="s">
        <v>57</v>
      </c>
      <c r="B73" s="17">
        <v>19</v>
      </c>
      <c r="C73" s="18" t="s">
        <v>1210</v>
      </c>
      <c r="D73" s="17" t="s">
        <v>81</v>
      </c>
      <c r="E73" s="19" t="s">
        <v>1211</v>
      </c>
      <c r="F73" s="20" t="s">
        <v>90</v>
      </c>
      <c r="G73" s="21">
        <v>1</v>
      </c>
      <c r="H73" s="22">
        <v>0</v>
      </c>
      <c r="I73" s="23">
        <f>ROUND(G73*H73,P4)</f>
        <v>0</v>
      </c>
      <c r="O73" s="24">
        <f>I73*0.21</f>
        <v>0</v>
      </c>
      <c r="P73">
        <v>3</v>
      </c>
    </row>
    <row r="74" spans="1:5" ht="15">
      <c r="A74" s="17" t="s">
        <v>62</v>
      </c>
      <c r="E74" s="25"/>
    </row>
    <row r="75" spans="1:5" ht="15">
      <c r="A75" s="17" t="s">
        <v>63</v>
      </c>
      <c r="E75" s="26" t="s">
        <v>1212</v>
      </c>
    </row>
    <row r="76" spans="1:5" ht="15">
      <c r="A76" s="17" t="s">
        <v>63</v>
      </c>
      <c r="E76" s="26" t="s">
        <v>499</v>
      </c>
    </row>
    <row r="77" spans="1:5" ht="75">
      <c r="A77" s="17" t="s">
        <v>67</v>
      </c>
      <c r="E77" s="19" t="s">
        <v>1051</v>
      </c>
    </row>
    <row r="78" spans="1:16" ht="15">
      <c r="A78" s="17" t="s">
        <v>57</v>
      </c>
      <c r="B78" s="17">
        <v>20</v>
      </c>
      <c r="C78" s="18" t="s">
        <v>1048</v>
      </c>
      <c r="E78" s="19" t="s">
        <v>1049</v>
      </c>
      <c r="F78" s="20" t="s">
        <v>140</v>
      </c>
      <c r="G78" s="21">
        <v>0.7</v>
      </c>
      <c r="H78" s="22">
        <v>0</v>
      </c>
      <c r="I78" s="23">
        <f>ROUND(G78*H78,P4)</f>
        <v>0</v>
      </c>
      <c r="O78" s="24">
        <f>I78*0.21</f>
        <v>0</v>
      </c>
      <c r="P78">
        <v>3</v>
      </c>
    </row>
    <row r="79" spans="1:5" ht="15">
      <c r="A79" s="17" t="s">
        <v>62</v>
      </c>
      <c r="E79" s="25"/>
    </row>
    <row r="80" spans="1:5" ht="15">
      <c r="A80" s="17" t="s">
        <v>63</v>
      </c>
      <c r="E80" s="26" t="s">
        <v>1305</v>
      </c>
    </row>
    <row r="81" spans="1:5" ht="15">
      <c r="A81" s="17" t="s">
        <v>63</v>
      </c>
      <c r="E81" s="26" t="s">
        <v>1302</v>
      </c>
    </row>
    <row r="82" spans="1:5" ht="75">
      <c r="A82" s="17" t="s">
        <v>67</v>
      </c>
      <c r="E82" s="19" t="s">
        <v>1051</v>
      </c>
    </row>
  </sheetData>
  <sheetProtection algorithmName="SHA-512" hashValue="pLxBivpduGY/sY6U8cHUbtu6XgmP4bceAe+StLeMb3ZEhXlAMkalm7fX9q+BJYyvGwr7kXez0ZyKO4jA2bFEfg==" saltValue="Pdv5PVYy2zm9uLylfNhM3863aAVUV72sUgo7U0xspiEoU2K0kK5sYhiOCSjw+UiRjWCEnjG4lFF/a64BNJ3Q5Q==" spinCount="100000" sheet="1" objects="1" scenarios="1"/>
  <mergeCells count="11">
    <mergeCell ref="E6:E7"/>
    <mergeCell ref="F6:F7"/>
    <mergeCell ref="G6:G7"/>
    <mergeCell ref="H6:I6"/>
    <mergeCell ref="C3:D3"/>
    <mergeCell ref="C4:D4"/>
    <mergeCell ref="C5:D5"/>
    <mergeCell ref="A6:A7"/>
    <mergeCell ref="B6:B7"/>
    <mergeCell ref="C6:C7"/>
    <mergeCell ref="D6:D7"/>
  </mergeCells>
  <printOptions/>
  <pageMargins left="0.7" right="0.7" top="0.787401575" bottom="0.7874015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88"/>
  <sheetViews>
    <sheetView workbookViewId="0" topLeftCell="B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2" t="s">
        <v>1</v>
      </c>
      <c r="F1" s="3"/>
      <c r="G1" s="3"/>
      <c r="H1" s="3"/>
      <c r="I1" s="3"/>
      <c r="P1">
        <v>3</v>
      </c>
    </row>
    <row r="2" spans="2:9" ht="20.25">
      <c r="B2" s="3"/>
      <c r="C2" s="3"/>
      <c r="D2" s="3"/>
      <c r="E2" s="4" t="s">
        <v>37</v>
      </c>
      <c r="F2" s="3"/>
      <c r="G2" s="3"/>
      <c r="H2" s="3"/>
      <c r="I2" s="3"/>
    </row>
    <row r="3" spans="1:16" ht="30">
      <c r="A3" t="s">
        <v>38</v>
      </c>
      <c r="B3" s="11" t="s">
        <v>39</v>
      </c>
      <c r="C3" s="29" t="s">
        <v>40</v>
      </c>
      <c r="D3" s="30"/>
      <c r="E3" s="11" t="s">
        <v>41</v>
      </c>
      <c r="F3" s="3"/>
      <c r="G3" s="3"/>
      <c r="H3" s="12" t="s">
        <v>25</v>
      </c>
      <c r="I3" s="13">
        <f>SUMIFS(I8:I88,A8:A88,"SD")</f>
        <v>0</v>
      </c>
      <c r="O3">
        <v>0</v>
      </c>
      <c r="P3">
        <v>2</v>
      </c>
    </row>
    <row r="4" spans="1:16" ht="30">
      <c r="A4" t="s">
        <v>42</v>
      </c>
      <c r="B4" s="11" t="s">
        <v>43</v>
      </c>
      <c r="C4" s="29" t="s">
        <v>25</v>
      </c>
      <c r="D4" s="30"/>
      <c r="E4" s="11" t="s">
        <v>26</v>
      </c>
      <c r="F4" s="3"/>
      <c r="G4" s="3"/>
      <c r="H4" s="3"/>
      <c r="I4" s="3"/>
      <c r="O4">
        <v>0.15</v>
      </c>
      <c r="P4">
        <v>2</v>
      </c>
    </row>
    <row r="5" spans="1:15" ht="15">
      <c r="A5" s="31" t="s">
        <v>44</v>
      </c>
      <c r="B5" s="31" t="s">
        <v>45</v>
      </c>
      <c r="C5" s="31" t="s">
        <v>46</v>
      </c>
      <c r="D5" s="31" t="s">
        <v>47</v>
      </c>
      <c r="E5" s="31" t="s">
        <v>48</v>
      </c>
      <c r="F5" s="31" t="s">
        <v>49</v>
      </c>
      <c r="G5" s="31" t="s">
        <v>50</v>
      </c>
      <c r="H5" s="31" t="s">
        <v>51</v>
      </c>
      <c r="I5" s="31"/>
      <c r="O5">
        <v>0.21</v>
      </c>
    </row>
    <row r="6" spans="1:9" ht="15">
      <c r="A6" s="31"/>
      <c r="B6" s="31"/>
      <c r="C6" s="31"/>
      <c r="D6" s="31"/>
      <c r="E6" s="31"/>
      <c r="F6" s="31"/>
      <c r="G6" s="31"/>
      <c r="H6" s="7" t="s">
        <v>52</v>
      </c>
      <c r="I6" s="7" t="s">
        <v>53</v>
      </c>
    </row>
    <row r="7" spans="1:9" ht="15">
      <c r="A7" s="7">
        <v>0</v>
      </c>
      <c r="B7" s="7">
        <v>1</v>
      </c>
      <c r="C7" s="7">
        <v>2</v>
      </c>
      <c r="D7" s="7">
        <v>3</v>
      </c>
      <c r="E7" s="7">
        <v>4</v>
      </c>
      <c r="F7" s="7">
        <v>5</v>
      </c>
      <c r="G7" s="7">
        <v>6</v>
      </c>
      <c r="H7" s="7">
        <v>7</v>
      </c>
      <c r="I7" s="7">
        <v>8</v>
      </c>
    </row>
    <row r="8" spans="1:9" ht="15">
      <c r="A8" s="14" t="s">
        <v>54</v>
      </c>
      <c r="B8" s="14"/>
      <c r="C8" s="15" t="s">
        <v>55</v>
      </c>
      <c r="D8" s="14"/>
      <c r="E8" s="14" t="s">
        <v>56</v>
      </c>
      <c r="F8" s="14"/>
      <c r="G8" s="14"/>
      <c r="H8" s="14"/>
      <c r="I8" s="16">
        <f>SUMIFS(I9:I13,A9:A13,"P")</f>
        <v>0</v>
      </c>
    </row>
    <row r="9" spans="1:16" ht="15">
      <c r="A9" s="17" t="s">
        <v>57</v>
      </c>
      <c r="B9" s="17">
        <v>1</v>
      </c>
      <c r="C9" s="18" t="s">
        <v>58</v>
      </c>
      <c r="D9" s="17" t="s">
        <v>59</v>
      </c>
      <c r="E9" s="19" t="s">
        <v>60</v>
      </c>
      <c r="F9" s="20" t="s">
        <v>61</v>
      </c>
      <c r="G9" s="21">
        <v>66.5</v>
      </c>
      <c r="H9" s="22">
        <v>0</v>
      </c>
      <c r="I9" s="23">
        <f>ROUND(G9*H9,P4)</f>
        <v>0</v>
      </c>
      <c r="O9" s="24">
        <f>I9*0.21</f>
        <v>0</v>
      </c>
      <c r="P9">
        <v>3</v>
      </c>
    </row>
    <row r="10" spans="1:5" ht="15">
      <c r="A10" s="17" t="s">
        <v>62</v>
      </c>
      <c r="E10" s="25"/>
    </row>
    <row r="11" spans="1:5" ht="15">
      <c r="A11" s="17" t="s">
        <v>63</v>
      </c>
      <c r="E11" s="26" t="s">
        <v>1003</v>
      </c>
    </row>
    <row r="12" spans="1:5" ht="15">
      <c r="A12" s="17" t="s">
        <v>63</v>
      </c>
      <c r="E12" s="26" t="s">
        <v>1004</v>
      </c>
    </row>
    <row r="13" spans="1:5" ht="30">
      <c r="A13" s="17" t="s">
        <v>67</v>
      </c>
      <c r="E13" s="19" t="s">
        <v>68</v>
      </c>
    </row>
    <row r="14" spans="1:9" ht="15">
      <c r="A14" s="14" t="s">
        <v>54</v>
      </c>
      <c r="B14" s="14"/>
      <c r="C14" s="15" t="s">
        <v>195</v>
      </c>
      <c r="D14" s="14"/>
      <c r="E14" s="14" t="s">
        <v>196</v>
      </c>
      <c r="F14" s="14"/>
      <c r="G14" s="14"/>
      <c r="H14" s="14"/>
      <c r="I14" s="16">
        <f>SUMIFS(I15:I19,A15:A19,"P")</f>
        <v>0</v>
      </c>
    </row>
    <row r="15" spans="1:16" ht="30">
      <c r="A15" s="17" t="s">
        <v>57</v>
      </c>
      <c r="B15" s="17">
        <v>2</v>
      </c>
      <c r="C15" s="18" t="s">
        <v>197</v>
      </c>
      <c r="D15" s="17" t="s">
        <v>115</v>
      </c>
      <c r="E15" s="19" t="s">
        <v>198</v>
      </c>
      <c r="F15" s="20" t="s">
        <v>61</v>
      </c>
      <c r="G15" s="21">
        <v>66.5</v>
      </c>
      <c r="H15" s="22">
        <v>0</v>
      </c>
      <c r="I15" s="23">
        <f>ROUND(G15*H15,P4)</f>
        <v>0</v>
      </c>
      <c r="O15" s="24">
        <f>I15*0.21</f>
        <v>0</v>
      </c>
      <c r="P15">
        <v>3</v>
      </c>
    </row>
    <row r="16" spans="1:5" ht="15">
      <c r="A16" s="17" t="s">
        <v>62</v>
      </c>
      <c r="E16" s="25"/>
    </row>
    <row r="17" spans="1:5" ht="15">
      <c r="A17" s="17" t="s">
        <v>63</v>
      </c>
      <c r="E17" s="26" t="s">
        <v>1005</v>
      </c>
    </row>
    <row r="18" spans="1:5" ht="15">
      <c r="A18" s="17" t="s">
        <v>63</v>
      </c>
      <c r="E18" s="26" t="s">
        <v>1004</v>
      </c>
    </row>
    <row r="19" spans="1:5" ht="409.5">
      <c r="A19" s="17" t="s">
        <v>67</v>
      </c>
      <c r="E19" s="19" t="s">
        <v>201</v>
      </c>
    </row>
    <row r="20" spans="1:9" ht="15">
      <c r="A20" s="14" t="s">
        <v>54</v>
      </c>
      <c r="B20" s="14"/>
      <c r="C20" s="15" t="s">
        <v>202</v>
      </c>
      <c r="D20" s="14"/>
      <c r="E20" s="14" t="s">
        <v>203</v>
      </c>
      <c r="F20" s="14"/>
      <c r="G20" s="14"/>
      <c r="H20" s="14"/>
      <c r="I20" s="16">
        <f>SUMIFS(I21:I25,A21:A25,"P")</f>
        <v>0</v>
      </c>
    </row>
    <row r="21" spans="1:16" ht="30">
      <c r="A21" s="17" t="s">
        <v>57</v>
      </c>
      <c r="B21" s="17">
        <v>3</v>
      </c>
      <c r="C21" s="18" t="s">
        <v>204</v>
      </c>
      <c r="D21" s="17" t="s">
        <v>205</v>
      </c>
      <c r="E21" s="19" t="s">
        <v>206</v>
      </c>
      <c r="F21" s="20" t="s">
        <v>61</v>
      </c>
      <c r="G21" s="21">
        <v>19.95</v>
      </c>
      <c r="H21" s="22">
        <v>0</v>
      </c>
      <c r="I21" s="23">
        <f>ROUND(G21*H21,P4)</f>
        <v>0</v>
      </c>
      <c r="O21" s="24">
        <f>I21*0.21</f>
        <v>0</v>
      </c>
      <c r="P21">
        <v>3</v>
      </c>
    </row>
    <row r="22" spans="1:5" ht="30">
      <c r="A22" s="17" t="s">
        <v>62</v>
      </c>
      <c r="E22" s="19" t="s">
        <v>1006</v>
      </c>
    </row>
    <row r="23" spans="1:5" ht="15">
      <c r="A23" s="17" t="s">
        <v>63</v>
      </c>
      <c r="E23" s="26" t="s">
        <v>1007</v>
      </c>
    </row>
    <row r="24" spans="1:5" ht="15">
      <c r="A24" s="17" t="s">
        <v>63</v>
      </c>
      <c r="E24" s="26" t="s">
        <v>1008</v>
      </c>
    </row>
    <row r="25" spans="1:5" ht="405">
      <c r="A25" s="17" t="s">
        <v>67</v>
      </c>
      <c r="E25" s="19" t="s">
        <v>210</v>
      </c>
    </row>
    <row r="26" spans="1:9" ht="15">
      <c r="A26" s="14" t="s">
        <v>54</v>
      </c>
      <c r="B26" s="14"/>
      <c r="C26" s="15" t="s">
        <v>211</v>
      </c>
      <c r="D26" s="14"/>
      <c r="E26" s="14" t="s">
        <v>212</v>
      </c>
      <c r="F26" s="14"/>
      <c r="G26" s="14"/>
      <c r="H26" s="14"/>
      <c r="I26" s="16">
        <f>SUMIFS(I27:I31,A27:A31,"P")</f>
        <v>0</v>
      </c>
    </row>
    <row r="27" spans="1:16" ht="15">
      <c r="A27" s="17" t="s">
        <v>57</v>
      </c>
      <c r="B27" s="17">
        <v>4</v>
      </c>
      <c r="C27" s="18" t="s">
        <v>1009</v>
      </c>
      <c r="D27" s="17" t="s">
        <v>1010</v>
      </c>
      <c r="E27" s="19" t="s">
        <v>1011</v>
      </c>
      <c r="F27" s="20" t="s">
        <v>61</v>
      </c>
      <c r="G27" s="21">
        <v>13.3</v>
      </c>
      <c r="H27" s="22">
        <v>0</v>
      </c>
      <c r="I27" s="23">
        <f>ROUND(G27*H27,P4)</f>
        <v>0</v>
      </c>
      <c r="O27" s="24">
        <f>I27*0.21</f>
        <v>0</v>
      </c>
      <c r="P27">
        <v>3</v>
      </c>
    </row>
    <row r="28" spans="1:5" ht="15">
      <c r="A28" s="17" t="s">
        <v>62</v>
      </c>
      <c r="E28" s="25"/>
    </row>
    <row r="29" spans="1:5" ht="15">
      <c r="A29" s="17" t="s">
        <v>63</v>
      </c>
      <c r="E29" s="26" t="s">
        <v>1012</v>
      </c>
    </row>
    <row r="30" spans="1:5" ht="15">
      <c r="A30" s="17" t="s">
        <v>63</v>
      </c>
      <c r="E30" s="26" t="s">
        <v>1013</v>
      </c>
    </row>
    <row r="31" spans="1:5" ht="330">
      <c r="A31" s="17" t="s">
        <v>67</v>
      </c>
      <c r="E31" s="19" t="s">
        <v>1014</v>
      </c>
    </row>
    <row r="32" spans="1:9" ht="15">
      <c r="A32" s="14" t="s">
        <v>54</v>
      </c>
      <c r="B32" s="14"/>
      <c r="C32" s="15" t="s">
        <v>1015</v>
      </c>
      <c r="D32" s="14"/>
      <c r="E32" s="14" t="s">
        <v>1016</v>
      </c>
      <c r="F32" s="14"/>
      <c r="G32" s="14"/>
      <c r="H32" s="14"/>
      <c r="I32" s="16">
        <f>SUMIFS(I33:I37,A33:A37,"P")</f>
        <v>0</v>
      </c>
    </row>
    <row r="33" spans="1:16" ht="15">
      <c r="A33" s="17" t="s">
        <v>57</v>
      </c>
      <c r="B33" s="17">
        <v>5</v>
      </c>
      <c r="C33" s="18" t="s">
        <v>1017</v>
      </c>
      <c r="D33" s="17" t="s">
        <v>57</v>
      </c>
      <c r="E33" s="19" t="s">
        <v>1018</v>
      </c>
      <c r="F33" s="20" t="s">
        <v>61</v>
      </c>
      <c r="G33" s="21">
        <v>33.25</v>
      </c>
      <c r="H33" s="22">
        <v>0</v>
      </c>
      <c r="I33" s="23">
        <f>ROUND(G33*H33,P4)</f>
        <v>0</v>
      </c>
      <c r="O33" s="24">
        <f>I33*0.21</f>
        <v>0</v>
      </c>
      <c r="P33">
        <v>3</v>
      </c>
    </row>
    <row r="34" spans="1:5" ht="15">
      <c r="A34" s="17" t="s">
        <v>62</v>
      </c>
      <c r="E34" s="25"/>
    </row>
    <row r="35" spans="1:5" ht="15">
      <c r="A35" s="17" t="s">
        <v>63</v>
      </c>
      <c r="E35" s="26" t="s">
        <v>1019</v>
      </c>
    </row>
    <row r="36" spans="1:5" ht="15">
      <c r="A36" s="17" t="s">
        <v>63</v>
      </c>
      <c r="E36" s="26" t="s">
        <v>1020</v>
      </c>
    </row>
    <row r="37" spans="1:5" ht="409.5">
      <c r="A37" s="17" t="s">
        <v>67</v>
      </c>
      <c r="E37" s="19" t="s">
        <v>1021</v>
      </c>
    </row>
    <row r="38" spans="1:9" ht="15">
      <c r="A38" s="14" t="s">
        <v>54</v>
      </c>
      <c r="B38" s="14"/>
      <c r="C38" s="15" t="s">
        <v>244</v>
      </c>
      <c r="D38" s="14"/>
      <c r="E38" s="14" t="s">
        <v>245</v>
      </c>
      <c r="F38" s="14"/>
      <c r="G38" s="14"/>
      <c r="H38" s="14"/>
      <c r="I38" s="16">
        <f>SUMIFS(I39:I43,A39:A43,"P")</f>
        <v>0</v>
      </c>
    </row>
    <row r="39" spans="1:16" ht="15">
      <c r="A39" s="17" t="s">
        <v>57</v>
      </c>
      <c r="B39" s="17">
        <v>6</v>
      </c>
      <c r="C39" s="18" t="s">
        <v>246</v>
      </c>
      <c r="E39" s="19" t="s">
        <v>247</v>
      </c>
      <c r="F39" s="20" t="s">
        <v>100</v>
      </c>
      <c r="G39" s="21">
        <v>66.5</v>
      </c>
      <c r="H39" s="22">
        <v>0</v>
      </c>
      <c r="I39" s="23">
        <f>ROUND(G39*H39,P4)</f>
        <v>0</v>
      </c>
      <c r="O39" s="24">
        <f>I39*0.21</f>
        <v>0</v>
      </c>
      <c r="P39">
        <v>3</v>
      </c>
    </row>
    <row r="40" spans="1:5" ht="15">
      <c r="A40" s="17" t="s">
        <v>62</v>
      </c>
      <c r="E40" s="25"/>
    </row>
    <row r="41" spans="1:5" ht="15">
      <c r="A41" s="17" t="s">
        <v>63</v>
      </c>
      <c r="E41" s="26" t="s">
        <v>1022</v>
      </c>
    </row>
    <row r="42" spans="1:5" ht="15">
      <c r="A42" s="17" t="s">
        <v>63</v>
      </c>
      <c r="E42" s="26" t="s">
        <v>1004</v>
      </c>
    </row>
    <row r="43" spans="1:5" ht="30">
      <c r="A43" s="17" t="s">
        <v>67</v>
      </c>
      <c r="E43" s="19" t="s">
        <v>251</v>
      </c>
    </row>
    <row r="44" spans="1:9" ht="15">
      <c r="A44" s="14" t="s">
        <v>54</v>
      </c>
      <c r="B44" s="14"/>
      <c r="C44" s="15" t="s">
        <v>1023</v>
      </c>
      <c r="D44" s="14"/>
      <c r="E44" s="14" t="s">
        <v>1024</v>
      </c>
      <c r="F44" s="14"/>
      <c r="G44" s="14"/>
      <c r="H44" s="14"/>
      <c r="I44" s="16">
        <f>SUMIFS(I45:I49,A45:A49,"P")</f>
        <v>0</v>
      </c>
    </row>
    <row r="45" spans="1:16" ht="15">
      <c r="A45" s="17" t="s">
        <v>57</v>
      </c>
      <c r="B45" s="17">
        <v>7</v>
      </c>
      <c r="C45" s="18" t="s">
        <v>1025</v>
      </c>
      <c r="E45" s="19" t="s">
        <v>1026</v>
      </c>
      <c r="F45" s="20" t="s">
        <v>326</v>
      </c>
      <c r="G45" s="21">
        <v>16</v>
      </c>
      <c r="H45" s="22">
        <v>0</v>
      </c>
      <c r="I45" s="23">
        <f>ROUND(G45*H45,P4)</f>
        <v>0</v>
      </c>
      <c r="O45" s="24">
        <f>I45*0.21</f>
        <v>0</v>
      </c>
      <c r="P45">
        <v>3</v>
      </c>
    </row>
    <row r="46" spans="1:5" ht="15">
      <c r="A46" s="17" t="s">
        <v>62</v>
      </c>
      <c r="E46" s="25"/>
    </row>
    <row r="47" spans="1:5" ht="15">
      <c r="A47" s="17" t="s">
        <v>63</v>
      </c>
      <c r="E47" s="26" t="s">
        <v>1027</v>
      </c>
    </row>
    <row r="48" spans="1:5" ht="15">
      <c r="A48" s="17" t="s">
        <v>63</v>
      </c>
      <c r="E48" s="26" t="s">
        <v>1028</v>
      </c>
    </row>
    <row r="49" spans="1:5" ht="225">
      <c r="A49" s="17" t="s">
        <v>67</v>
      </c>
      <c r="E49" s="19" t="s">
        <v>1029</v>
      </c>
    </row>
    <row r="50" spans="1:9" ht="15">
      <c r="A50" s="14" t="s">
        <v>54</v>
      </c>
      <c r="B50" s="14"/>
      <c r="C50" s="15" t="s">
        <v>768</v>
      </c>
      <c r="D50" s="14"/>
      <c r="E50" s="14" t="s">
        <v>769</v>
      </c>
      <c r="F50" s="14"/>
      <c r="G50" s="14"/>
      <c r="H50" s="14"/>
      <c r="I50" s="16">
        <f>SUMIFS(I51:I61,A51:A61,"P")</f>
        <v>0</v>
      </c>
    </row>
    <row r="51" spans="1:16" ht="15">
      <c r="A51" s="17" t="s">
        <v>57</v>
      </c>
      <c r="B51" s="17">
        <v>8</v>
      </c>
      <c r="C51" s="18" t="s">
        <v>1030</v>
      </c>
      <c r="E51" s="19" t="s">
        <v>1031</v>
      </c>
      <c r="F51" s="20" t="s">
        <v>140</v>
      </c>
      <c r="G51" s="21">
        <v>60.5</v>
      </c>
      <c r="H51" s="22">
        <v>0</v>
      </c>
      <c r="I51" s="23">
        <f>ROUND(G51*H51,P4)</f>
        <v>0</v>
      </c>
      <c r="O51" s="24">
        <f>I51*0.21</f>
        <v>0</v>
      </c>
      <c r="P51">
        <v>3</v>
      </c>
    </row>
    <row r="52" spans="1:5" ht="15">
      <c r="A52" s="17" t="s">
        <v>62</v>
      </c>
      <c r="E52" s="19" t="s">
        <v>1032</v>
      </c>
    </row>
    <row r="53" spans="1:5" ht="15">
      <c r="A53" s="17" t="s">
        <v>63</v>
      </c>
      <c r="E53" s="26" t="s">
        <v>1033</v>
      </c>
    </row>
    <row r="54" spans="1:5" ht="15">
      <c r="A54" s="17" t="s">
        <v>63</v>
      </c>
      <c r="E54" s="26" t="s">
        <v>1034</v>
      </c>
    </row>
    <row r="55" spans="1:5" ht="15">
      <c r="A55" s="17" t="s">
        <v>63</v>
      </c>
      <c r="E55" s="26" t="s">
        <v>1035</v>
      </c>
    </row>
    <row r="56" spans="1:5" ht="330">
      <c r="A56" s="17" t="s">
        <v>67</v>
      </c>
      <c r="E56" s="19" t="s">
        <v>1036</v>
      </c>
    </row>
    <row r="57" spans="1:16" ht="15">
      <c r="A57" s="17" t="s">
        <v>57</v>
      </c>
      <c r="B57" s="17">
        <v>9</v>
      </c>
      <c r="C57" s="18" t="s">
        <v>1037</v>
      </c>
      <c r="E57" s="19" t="s">
        <v>1038</v>
      </c>
      <c r="F57" s="20" t="s">
        <v>140</v>
      </c>
      <c r="G57" s="21">
        <v>6</v>
      </c>
      <c r="H57" s="22">
        <v>0</v>
      </c>
      <c r="I57" s="23">
        <f>ROUND(G57*H57,P4)</f>
        <v>0</v>
      </c>
      <c r="O57" s="24">
        <f>I57*0.21</f>
        <v>0</v>
      </c>
      <c r="P57">
        <v>3</v>
      </c>
    </row>
    <row r="58" spans="1:5" ht="15">
      <c r="A58" s="17" t="s">
        <v>62</v>
      </c>
      <c r="E58" s="19" t="s">
        <v>1039</v>
      </c>
    </row>
    <row r="59" spans="1:5" ht="15">
      <c r="A59" s="17" t="s">
        <v>63</v>
      </c>
      <c r="E59" s="26" t="s">
        <v>1040</v>
      </c>
    </row>
    <row r="60" spans="1:5" ht="15">
      <c r="A60" s="17" t="s">
        <v>63</v>
      </c>
      <c r="E60" s="26" t="s">
        <v>1041</v>
      </c>
    </row>
    <row r="61" spans="1:5" ht="330">
      <c r="A61" s="17" t="s">
        <v>67</v>
      </c>
      <c r="E61" s="19" t="s">
        <v>1036</v>
      </c>
    </row>
    <row r="62" spans="1:9" ht="15">
      <c r="A62" s="14" t="s">
        <v>54</v>
      </c>
      <c r="B62" s="14"/>
      <c r="C62" s="15" t="s">
        <v>322</v>
      </c>
      <c r="D62" s="14"/>
      <c r="E62" s="14" t="s">
        <v>323</v>
      </c>
      <c r="F62" s="14"/>
      <c r="G62" s="14"/>
      <c r="H62" s="14"/>
      <c r="I62" s="16">
        <f>SUMIFS(I63:I77,A63:A77,"P")</f>
        <v>0</v>
      </c>
    </row>
    <row r="63" spans="1:16" ht="15">
      <c r="A63" s="17" t="s">
        <v>57</v>
      </c>
      <c r="B63" s="17">
        <v>10</v>
      </c>
      <c r="C63" s="18" t="s">
        <v>1042</v>
      </c>
      <c r="E63" s="19" t="s">
        <v>1043</v>
      </c>
      <c r="F63" s="20" t="s">
        <v>140</v>
      </c>
      <c r="G63" s="21">
        <v>6</v>
      </c>
      <c r="H63" s="22">
        <v>0</v>
      </c>
      <c r="I63" s="23">
        <f>ROUND(G63*H63,P4)</f>
        <v>0</v>
      </c>
      <c r="O63" s="24">
        <f>I63*0.21</f>
        <v>0</v>
      </c>
      <c r="P63">
        <v>3</v>
      </c>
    </row>
    <row r="64" spans="1:5" ht="15">
      <c r="A64" s="17" t="s">
        <v>62</v>
      </c>
      <c r="E64" s="25"/>
    </row>
    <row r="65" spans="1:5" ht="15">
      <c r="A65" s="17" t="s">
        <v>63</v>
      </c>
      <c r="E65" s="26" t="s">
        <v>1044</v>
      </c>
    </row>
    <row r="66" spans="1:5" ht="15">
      <c r="A66" s="17" t="s">
        <v>63</v>
      </c>
      <c r="E66" s="26" t="s">
        <v>1041</v>
      </c>
    </row>
    <row r="67" spans="1:5" ht="45">
      <c r="A67" s="17" t="s">
        <v>67</v>
      </c>
      <c r="E67" s="19" t="s">
        <v>1045</v>
      </c>
    </row>
    <row r="68" spans="1:16" ht="15">
      <c r="A68" s="17" t="s">
        <v>57</v>
      </c>
      <c r="B68" s="17">
        <v>11</v>
      </c>
      <c r="C68" s="18" t="s">
        <v>782</v>
      </c>
      <c r="E68" s="19" t="s">
        <v>783</v>
      </c>
      <c r="F68" s="20" t="s">
        <v>326</v>
      </c>
      <c r="G68" s="21">
        <v>27</v>
      </c>
      <c r="H68" s="22">
        <v>0</v>
      </c>
      <c r="I68" s="23">
        <f>ROUND(G68*H68,P4)</f>
        <v>0</v>
      </c>
      <c r="O68" s="24">
        <f>I68*0.21</f>
        <v>0</v>
      </c>
      <c r="P68">
        <v>3</v>
      </c>
    </row>
    <row r="69" spans="1:5" ht="15">
      <c r="A69" s="17" t="s">
        <v>62</v>
      </c>
      <c r="E69" s="25"/>
    </row>
    <row r="70" spans="1:5" ht="15">
      <c r="A70" s="17" t="s">
        <v>63</v>
      </c>
      <c r="E70" s="26" t="s">
        <v>1046</v>
      </c>
    </row>
    <row r="71" spans="1:5" ht="15">
      <c r="A71" s="17" t="s">
        <v>63</v>
      </c>
      <c r="E71" s="26" t="s">
        <v>1047</v>
      </c>
    </row>
    <row r="72" spans="1:5" ht="60">
      <c r="A72" s="17" t="s">
        <v>67</v>
      </c>
      <c r="E72" s="19" t="s">
        <v>785</v>
      </c>
    </row>
    <row r="73" spans="1:16" ht="15">
      <c r="A73" s="17" t="s">
        <v>57</v>
      </c>
      <c r="B73" s="17">
        <v>12</v>
      </c>
      <c r="C73" s="18" t="s">
        <v>1048</v>
      </c>
      <c r="E73" s="19" t="s">
        <v>1049</v>
      </c>
      <c r="F73" s="20" t="s">
        <v>140</v>
      </c>
      <c r="G73" s="21">
        <v>66.5</v>
      </c>
      <c r="H73" s="22">
        <v>0</v>
      </c>
      <c r="I73" s="23">
        <f>ROUND(G73*H73,P4)</f>
        <v>0</v>
      </c>
      <c r="O73" s="24">
        <f>I73*0.21</f>
        <v>0</v>
      </c>
      <c r="P73">
        <v>3</v>
      </c>
    </row>
    <row r="74" spans="1:5" ht="15">
      <c r="A74" s="17" t="s">
        <v>62</v>
      </c>
      <c r="E74" s="25"/>
    </row>
    <row r="75" spans="1:5" ht="15">
      <c r="A75" s="17" t="s">
        <v>63</v>
      </c>
      <c r="E75" s="26" t="s">
        <v>1050</v>
      </c>
    </row>
    <row r="76" spans="1:5" ht="15">
      <c r="A76" s="17" t="s">
        <v>63</v>
      </c>
      <c r="E76" s="26" t="s">
        <v>1004</v>
      </c>
    </row>
    <row r="77" spans="1:5" ht="75">
      <c r="A77" s="17" t="s">
        <v>67</v>
      </c>
      <c r="E77" s="19" t="s">
        <v>1051</v>
      </c>
    </row>
    <row r="78" spans="1:9" ht="15">
      <c r="A78" s="14" t="s">
        <v>54</v>
      </c>
      <c r="B78" s="14"/>
      <c r="C78" s="15" t="s">
        <v>1052</v>
      </c>
      <c r="D78" s="14"/>
      <c r="E78" s="14" t="s">
        <v>1053</v>
      </c>
      <c r="F78" s="14"/>
      <c r="G78" s="14"/>
      <c r="H78" s="14"/>
      <c r="I78" s="16">
        <f>SUMIFS(I79:I88,A79:A88,"P")</f>
        <v>0</v>
      </c>
    </row>
    <row r="79" spans="1:16" ht="30">
      <c r="A79" s="17" t="s">
        <v>57</v>
      </c>
      <c r="B79" s="17">
        <v>13</v>
      </c>
      <c r="C79" s="18" t="s">
        <v>1054</v>
      </c>
      <c r="E79" s="19" t="s">
        <v>1055</v>
      </c>
      <c r="F79" s="20" t="s">
        <v>140</v>
      </c>
      <c r="G79" s="21">
        <v>37</v>
      </c>
      <c r="H79" s="22">
        <v>0</v>
      </c>
      <c r="I79" s="23">
        <f>ROUND(G79*H79,P4)</f>
        <v>0</v>
      </c>
      <c r="O79" s="24">
        <f>I79*0.21</f>
        <v>0</v>
      </c>
      <c r="P79">
        <v>3</v>
      </c>
    </row>
    <row r="80" spans="1:5" ht="15">
      <c r="A80" s="17" t="s">
        <v>62</v>
      </c>
      <c r="E80" s="25"/>
    </row>
    <row r="81" spans="1:5" ht="15">
      <c r="A81" s="17" t="s">
        <v>63</v>
      </c>
      <c r="E81" s="26" t="s">
        <v>1056</v>
      </c>
    </row>
    <row r="82" spans="1:5" ht="15">
      <c r="A82" s="17" t="s">
        <v>63</v>
      </c>
      <c r="E82" s="26" t="s">
        <v>1057</v>
      </c>
    </row>
    <row r="83" spans="1:5" ht="120">
      <c r="A83" s="17" t="s">
        <v>67</v>
      </c>
      <c r="E83" s="19" t="s">
        <v>1058</v>
      </c>
    </row>
    <row r="84" spans="1:16" ht="30">
      <c r="A84" s="17" t="s">
        <v>57</v>
      </c>
      <c r="B84" s="17">
        <v>14</v>
      </c>
      <c r="C84" s="18" t="s">
        <v>1059</v>
      </c>
      <c r="D84" s="17" t="s">
        <v>184</v>
      </c>
      <c r="E84" s="19" t="s">
        <v>1060</v>
      </c>
      <c r="F84" s="20" t="s">
        <v>140</v>
      </c>
      <c r="G84" s="21">
        <v>41.95</v>
      </c>
      <c r="H84" s="22">
        <v>0</v>
      </c>
      <c r="I84" s="23">
        <f>ROUND(G84*H84,P4)</f>
        <v>0</v>
      </c>
      <c r="O84" s="24">
        <f>I84*0.21</f>
        <v>0</v>
      </c>
      <c r="P84">
        <v>3</v>
      </c>
    </row>
    <row r="85" spans="1:5" ht="15">
      <c r="A85" s="17" t="s">
        <v>62</v>
      </c>
      <c r="E85" s="19" t="s">
        <v>1061</v>
      </c>
    </row>
    <row r="86" spans="1:5" ht="30">
      <c r="A86" s="17" t="s">
        <v>63</v>
      </c>
      <c r="E86" s="26" t="s">
        <v>1062</v>
      </c>
    </row>
    <row r="87" spans="1:5" ht="15">
      <c r="A87" s="17" t="s">
        <v>63</v>
      </c>
      <c r="E87" s="26" t="s">
        <v>1063</v>
      </c>
    </row>
    <row r="88" spans="1:5" ht="90">
      <c r="A88" s="17" t="s">
        <v>67</v>
      </c>
      <c r="E88" s="19" t="s">
        <v>1064</v>
      </c>
    </row>
  </sheetData>
  <sheetProtection algorithmName="SHA-512" hashValue="yLuIgp0qmg0swXyrfL6bG4g2WB0KzxUa43ucWbIPdbtmdiBixN3S5lg4XEZTiH3U6C8g1FloY5002kaV2eInIg==" saltValue="a3G31GsdQna+G0UlpVZF41XP2mQF2oHob4GyijXKcylxxkNKMq+i2howvtqJ0zl5dDF16p7o6hlbg02Q4M0OLQ==" spinCount="100000" sheet="1" objects="1" scenarios="1"/>
  <mergeCells count="10">
    <mergeCell ref="E5:E6"/>
    <mergeCell ref="F5:F6"/>
    <mergeCell ref="G5:G6"/>
    <mergeCell ref="H5:I5"/>
    <mergeCell ref="C3:D3"/>
    <mergeCell ref="C4:D4"/>
    <mergeCell ref="A5:A6"/>
    <mergeCell ref="B5:B6"/>
    <mergeCell ref="C5:C6"/>
    <mergeCell ref="D5:D6"/>
  </mergeCells>
  <printOptions/>
  <pageMargins left="0.7" right="0.7" top="0.787401575" bottom="0.7874015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04"/>
  <sheetViews>
    <sheetView workbookViewId="0" topLeftCell="B1">
      <selection activeCell="H11" sqref="H11"/>
    </sheetView>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2" t="s">
        <v>1</v>
      </c>
      <c r="F1" s="3"/>
      <c r="G1" s="3"/>
      <c r="H1" s="3"/>
      <c r="I1" s="3"/>
      <c r="P1">
        <v>3</v>
      </c>
    </row>
    <row r="2" spans="2:9" ht="20.25">
      <c r="B2" s="3"/>
      <c r="C2" s="3"/>
      <c r="D2" s="3"/>
      <c r="E2" s="4" t="s">
        <v>37</v>
      </c>
      <c r="F2" s="3"/>
      <c r="G2" s="3"/>
      <c r="H2" s="3"/>
      <c r="I2" s="3"/>
    </row>
    <row r="3" spans="1:16" ht="30">
      <c r="A3" t="s">
        <v>38</v>
      </c>
      <c r="B3" s="11" t="s">
        <v>39</v>
      </c>
      <c r="C3" s="29" t="s">
        <v>40</v>
      </c>
      <c r="D3" s="30"/>
      <c r="E3" s="11" t="s">
        <v>41</v>
      </c>
      <c r="F3" s="3"/>
      <c r="G3" s="3"/>
      <c r="H3" s="12" t="s">
        <v>27</v>
      </c>
      <c r="I3" s="13">
        <f>SUMIFS(I8:I104,A8:A104,"SD")</f>
        <v>0</v>
      </c>
      <c r="O3">
        <v>0</v>
      </c>
      <c r="P3">
        <v>2</v>
      </c>
    </row>
    <row r="4" spans="1:16" ht="30">
      <c r="A4" t="s">
        <v>42</v>
      </c>
      <c r="B4" s="11" t="s">
        <v>43</v>
      </c>
      <c r="C4" s="29" t="s">
        <v>27</v>
      </c>
      <c r="D4" s="30"/>
      <c r="E4" s="11" t="s">
        <v>28</v>
      </c>
      <c r="F4" s="3"/>
      <c r="G4" s="3"/>
      <c r="H4" s="3"/>
      <c r="I4" s="3"/>
      <c r="O4">
        <v>0.15</v>
      </c>
      <c r="P4">
        <v>2</v>
      </c>
    </row>
    <row r="5" spans="1:15" ht="15">
      <c r="A5" s="31" t="s">
        <v>44</v>
      </c>
      <c r="B5" s="31" t="s">
        <v>45</v>
      </c>
      <c r="C5" s="31" t="s">
        <v>46</v>
      </c>
      <c r="D5" s="31" t="s">
        <v>47</v>
      </c>
      <c r="E5" s="31" t="s">
        <v>48</v>
      </c>
      <c r="F5" s="31" t="s">
        <v>49</v>
      </c>
      <c r="G5" s="31" t="s">
        <v>50</v>
      </c>
      <c r="H5" s="31" t="s">
        <v>51</v>
      </c>
      <c r="I5" s="31"/>
      <c r="O5">
        <v>0.21</v>
      </c>
    </row>
    <row r="6" spans="1:9" ht="15">
      <c r="A6" s="31"/>
      <c r="B6" s="31"/>
      <c r="C6" s="31"/>
      <c r="D6" s="31"/>
      <c r="E6" s="31"/>
      <c r="F6" s="31"/>
      <c r="G6" s="31"/>
      <c r="H6" s="7" t="s">
        <v>52</v>
      </c>
      <c r="I6" s="7" t="s">
        <v>53</v>
      </c>
    </row>
    <row r="7" spans="1:9" ht="15">
      <c r="A7" s="7">
        <v>0</v>
      </c>
      <c r="B7" s="7">
        <v>1</v>
      </c>
      <c r="C7" s="7">
        <v>2</v>
      </c>
      <c r="D7" s="7">
        <v>3</v>
      </c>
      <c r="E7" s="7">
        <v>4</v>
      </c>
      <c r="F7" s="7">
        <v>5</v>
      </c>
      <c r="G7" s="7">
        <v>6</v>
      </c>
      <c r="H7" s="7">
        <v>7</v>
      </c>
      <c r="I7" s="7">
        <v>8</v>
      </c>
    </row>
    <row r="8" spans="1:9" ht="15">
      <c r="A8" s="14" t="s">
        <v>54</v>
      </c>
      <c r="B8" s="14"/>
      <c r="C8" s="15" t="s">
        <v>1065</v>
      </c>
      <c r="D8" s="14"/>
      <c r="E8" s="14" t="s">
        <v>1066</v>
      </c>
      <c r="F8" s="14"/>
      <c r="G8" s="14"/>
      <c r="H8" s="14"/>
      <c r="I8" s="16">
        <f>SUMIFS(I9:I23,A9:A23,"P")</f>
        <v>0</v>
      </c>
    </row>
    <row r="9" spans="1:16" ht="15">
      <c r="A9" s="17" t="s">
        <v>57</v>
      </c>
      <c r="B9" s="17">
        <v>1</v>
      </c>
      <c r="C9" s="18" t="s">
        <v>1067</v>
      </c>
      <c r="E9" s="19" t="s">
        <v>1068</v>
      </c>
      <c r="F9" s="20" t="s">
        <v>90</v>
      </c>
      <c r="G9" s="21">
        <v>1</v>
      </c>
      <c r="H9" s="22">
        <v>0</v>
      </c>
      <c r="I9" s="23">
        <f>ROUND(G9*H9,P4)</f>
        <v>0</v>
      </c>
      <c r="O9" s="24">
        <f>I9*0.21</f>
        <v>0</v>
      </c>
      <c r="P9">
        <v>3</v>
      </c>
    </row>
    <row r="10" spans="1:5" ht="30">
      <c r="A10" s="17" t="s">
        <v>62</v>
      </c>
      <c r="E10" s="19" t="s">
        <v>1069</v>
      </c>
    </row>
    <row r="11" spans="1:5" ht="30">
      <c r="A11" s="17" t="s">
        <v>63</v>
      </c>
      <c r="E11" s="26" t="s">
        <v>1070</v>
      </c>
    </row>
    <row r="12" spans="1:5" ht="15">
      <c r="A12" s="17" t="s">
        <v>63</v>
      </c>
      <c r="E12" s="26" t="s">
        <v>499</v>
      </c>
    </row>
    <row r="13" spans="1:5" ht="30">
      <c r="A13" s="17" t="s">
        <v>67</v>
      </c>
      <c r="E13" s="19" t="s">
        <v>1071</v>
      </c>
    </row>
    <row r="14" spans="1:16" ht="30">
      <c r="A14" s="17" t="s">
        <v>57</v>
      </c>
      <c r="B14" s="17">
        <v>2</v>
      </c>
      <c r="C14" s="18" t="s">
        <v>1067</v>
      </c>
      <c r="D14" s="17" t="s">
        <v>1072</v>
      </c>
      <c r="E14" s="19" t="s">
        <v>1073</v>
      </c>
      <c r="F14" s="20" t="s">
        <v>1074</v>
      </c>
      <c r="G14" s="21">
        <v>6</v>
      </c>
      <c r="H14" s="22">
        <v>0</v>
      </c>
      <c r="I14" s="23">
        <f>ROUND(G14*H14,P4)</f>
        <v>0</v>
      </c>
      <c r="O14" s="24">
        <f>I14*0.21</f>
        <v>0</v>
      </c>
      <c r="P14">
        <v>3</v>
      </c>
    </row>
    <row r="15" spans="1:5" ht="15">
      <c r="A15" s="17" t="s">
        <v>62</v>
      </c>
      <c r="E15" s="25"/>
    </row>
    <row r="16" spans="1:5" ht="15">
      <c r="A16" s="17" t="s">
        <v>63</v>
      </c>
      <c r="E16" s="26" t="s">
        <v>1075</v>
      </c>
    </row>
    <row r="17" spans="1:5" ht="15">
      <c r="A17" s="17" t="s">
        <v>63</v>
      </c>
      <c r="E17" s="26" t="s">
        <v>1041</v>
      </c>
    </row>
    <row r="18" spans="1:5" ht="45">
      <c r="A18" s="17" t="s">
        <v>67</v>
      </c>
      <c r="E18" s="19" t="s">
        <v>1076</v>
      </c>
    </row>
    <row r="19" spans="1:16" ht="30">
      <c r="A19" s="17" t="s">
        <v>57</v>
      </c>
      <c r="B19" s="17">
        <v>3</v>
      </c>
      <c r="C19" s="18" t="s">
        <v>1077</v>
      </c>
      <c r="E19" s="19" t="s">
        <v>1078</v>
      </c>
      <c r="F19" s="20" t="s">
        <v>90</v>
      </c>
      <c r="G19" s="21">
        <v>1</v>
      </c>
      <c r="H19" s="22">
        <v>0</v>
      </c>
      <c r="I19" s="23">
        <f>ROUND(G19*H19,P4)</f>
        <v>0</v>
      </c>
      <c r="O19" s="24">
        <f>I19*0.21</f>
        <v>0</v>
      </c>
      <c r="P19">
        <v>3</v>
      </c>
    </row>
    <row r="20" spans="1:5" ht="105">
      <c r="A20" s="17" t="s">
        <v>62</v>
      </c>
      <c r="E20" s="19" t="s">
        <v>1079</v>
      </c>
    </row>
    <row r="21" spans="1:5" ht="30">
      <c r="A21" s="17" t="s">
        <v>63</v>
      </c>
      <c r="E21" s="26" t="s">
        <v>1080</v>
      </c>
    </row>
    <row r="22" spans="1:5" ht="15">
      <c r="A22" s="17" t="s">
        <v>63</v>
      </c>
      <c r="E22" s="26" t="s">
        <v>499</v>
      </c>
    </row>
    <row r="23" spans="1:5" ht="30">
      <c r="A23" s="17" t="s">
        <v>67</v>
      </c>
      <c r="E23" s="19" t="s">
        <v>1071</v>
      </c>
    </row>
    <row r="24" spans="1:9" ht="15">
      <c r="A24" s="14" t="s">
        <v>54</v>
      </c>
      <c r="B24" s="14"/>
      <c r="C24" s="15" t="s">
        <v>1081</v>
      </c>
      <c r="D24" s="14"/>
      <c r="E24" s="14" t="s">
        <v>1082</v>
      </c>
      <c r="F24" s="14"/>
      <c r="G24" s="14"/>
      <c r="H24" s="14"/>
      <c r="I24" s="16">
        <f>SUMIFS(I25:I33,A25:A33,"P")</f>
        <v>0</v>
      </c>
    </row>
    <row r="25" spans="1:16" ht="30">
      <c r="A25" s="17" t="s">
        <v>57</v>
      </c>
      <c r="B25" s="17">
        <v>4</v>
      </c>
      <c r="C25" s="18" t="s">
        <v>1083</v>
      </c>
      <c r="E25" s="19" t="s">
        <v>1084</v>
      </c>
      <c r="F25" s="20" t="s">
        <v>90</v>
      </c>
      <c r="G25" s="21">
        <v>1</v>
      </c>
      <c r="H25" s="22">
        <v>0</v>
      </c>
      <c r="I25" s="23">
        <f>ROUND(G25*H25,P4)</f>
        <v>0</v>
      </c>
      <c r="O25" s="24">
        <f>I25*0.21</f>
        <v>0</v>
      </c>
      <c r="P25">
        <v>3</v>
      </c>
    </row>
    <row r="26" spans="1:5" ht="15">
      <c r="A26" s="17" t="s">
        <v>62</v>
      </c>
      <c r="E26" s="25"/>
    </row>
    <row r="27" spans="1:5" ht="15">
      <c r="A27" s="17" t="s">
        <v>63</v>
      </c>
      <c r="E27" s="26" t="s">
        <v>1085</v>
      </c>
    </row>
    <row r="28" spans="1:5" ht="30">
      <c r="A28" s="17" t="s">
        <v>67</v>
      </c>
      <c r="E28" s="19" t="s">
        <v>1086</v>
      </c>
    </row>
    <row r="29" spans="1:16" ht="30">
      <c r="A29" s="17" t="s">
        <v>57</v>
      </c>
      <c r="B29" s="17">
        <v>5</v>
      </c>
      <c r="C29" s="18" t="s">
        <v>1087</v>
      </c>
      <c r="E29" s="19" t="s">
        <v>1088</v>
      </c>
      <c r="F29" s="20" t="s">
        <v>90</v>
      </c>
      <c r="G29" s="21">
        <v>1</v>
      </c>
      <c r="H29" s="22">
        <v>0</v>
      </c>
      <c r="I29" s="23">
        <f>ROUND(G29*H29,P4)</f>
        <v>0</v>
      </c>
      <c r="O29" s="24">
        <f>I29*0.21</f>
        <v>0</v>
      </c>
      <c r="P29">
        <v>3</v>
      </c>
    </row>
    <row r="30" spans="1:5" ht="90">
      <c r="A30" s="17" t="s">
        <v>62</v>
      </c>
      <c r="E30" s="19" t="s">
        <v>1089</v>
      </c>
    </row>
    <row r="31" spans="1:5" ht="15">
      <c r="A31" s="17" t="s">
        <v>63</v>
      </c>
      <c r="E31" s="26" t="s">
        <v>1090</v>
      </c>
    </row>
    <row r="32" spans="1:5" ht="15">
      <c r="A32" s="17" t="s">
        <v>63</v>
      </c>
      <c r="E32" s="26" t="s">
        <v>499</v>
      </c>
    </row>
    <row r="33" spans="1:5" ht="30">
      <c r="A33" s="17" t="s">
        <v>67</v>
      </c>
      <c r="E33" s="19" t="s">
        <v>1086</v>
      </c>
    </row>
    <row r="34" spans="1:9" ht="15">
      <c r="A34" s="14" t="s">
        <v>54</v>
      </c>
      <c r="B34" s="14"/>
      <c r="C34" s="15" t="s">
        <v>1091</v>
      </c>
      <c r="D34" s="14"/>
      <c r="E34" s="14" t="s">
        <v>1092</v>
      </c>
      <c r="F34" s="14"/>
      <c r="G34" s="14"/>
      <c r="H34" s="14"/>
      <c r="I34" s="16">
        <f>SUMIFS(I35:I45,A35:A45,"P")</f>
        <v>0</v>
      </c>
    </row>
    <row r="35" spans="1:16" ht="15">
      <c r="A35" s="17" t="s">
        <v>57</v>
      </c>
      <c r="B35" s="17">
        <v>6</v>
      </c>
      <c r="C35" s="18" t="s">
        <v>1093</v>
      </c>
      <c r="E35" s="19" t="s">
        <v>1094</v>
      </c>
      <c r="F35" s="20" t="s">
        <v>90</v>
      </c>
      <c r="G35" s="21">
        <v>1</v>
      </c>
      <c r="H35" s="22">
        <v>0</v>
      </c>
      <c r="I35" s="23">
        <f>ROUND(G35*H35,P4)</f>
        <v>0</v>
      </c>
      <c r="O35" s="24">
        <f>I35*0.21</f>
        <v>0</v>
      </c>
      <c r="P35">
        <v>3</v>
      </c>
    </row>
    <row r="36" spans="1:5" ht="45">
      <c r="A36" s="17" t="s">
        <v>62</v>
      </c>
      <c r="E36" s="19" t="s">
        <v>1095</v>
      </c>
    </row>
    <row r="37" spans="1:5" ht="15">
      <c r="A37" s="17" t="s">
        <v>63</v>
      </c>
      <c r="E37" s="26" t="s">
        <v>1096</v>
      </c>
    </row>
    <row r="38" spans="1:5" ht="15">
      <c r="A38" s="17" t="s">
        <v>63</v>
      </c>
      <c r="E38" s="26" t="s">
        <v>499</v>
      </c>
    </row>
    <row r="39" spans="1:5" ht="30">
      <c r="A39" s="17" t="s">
        <v>67</v>
      </c>
      <c r="E39" s="19" t="s">
        <v>1097</v>
      </c>
    </row>
    <row r="40" spans="1:16" ht="15">
      <c r="A40" s="17" t="s">
        <v>57</v>
      </c>
      <c r="B40" s="17">
        <v>7</v>
      </c>
      <c r="C40" s="18" t="s">
        <v>1098</v>
      </c>
      <c r="E40" s="19" t="s">
        <v>1099</v>
      </c>
      <c r="F40" s="20" t="s">
        <v>90</v>
      </c>
      <c r="G40" s="21">
        <v>1</v>
      </c>
      <c r="H40" s="22">
        <v>0</v>
      </c>
      <c r="I40" s="23">
        <f>ROUND(G40*H40,P4)</f>
        <v>0</v>
      </c>
      <c r="O40" s="24">
        <f>I40*0.21</f>
        <v>0</v>
      </c>
      <c r="P40">
        <v>3</v>
      </c>
    </row>
    <row r="41" spans="1:5" ht="15">
      <c r="A41" s="17" t="s">
        <v>62</v>
      </c>
      <c r="E41" s="25" t="s">
        <v>165</v>
      </c>
    </row>
    <row r="42" spans="1:5" ht="30">
      <c r="A42" s="17" t="s">
        <v>67</v>
      </c>
      <c r="E42" s="19" t="s">
        <v>94</v>
      </c>
    </row>
    <row r="43" spans="1:16" ht="15">
      <c r="A43" s="17" t="s">
        <v>57</v>
      </c>
      <c r="B43" s="17">
        <v>8</v>
      </c>
      <c r="C43" s="18" t="s">
        <v>1100</v>
      </c>
      <c r="E43" s="19" t="s">
        <v>1101</v>
      </c>
      <c r="F43" s="20" t="s">
        <v>90</v>
      </c>
      <c r="G43" s="21">
        <v>1</v>
      </c>
      <c r="H43" s="22">
        <v>0</v>
      </c>
      <c r="I43" s="23">
        <f>ROUND(G43*H43,P4)</f>
        <v>0</v>
      </c>
      <c r="O43" s="24">
        <f>I43*0.21</f>
        <v>0</v>
      </c>
      <c r="P43">
        <v>3</v>
      </c>
    </row>
    <row r="44" spans="1:5" ht="15">
      <c r="A44" s="17" t="s">
        <v>62</v>
      </c>
      <c r="E44" s="25" t="s">
        <v>165</v>
      </c>
    </row>
    <row r="45" spans="1:5" ht="30">
      <c r="A45" s="17" t="s">
        <v>67</v>
      </c>
      <c r="E45" s="19" t="s">
        <v>94</v>
      </c>
    </row>
    <row r="46" spans="1:9" ht="15">
      <c r="A46" s="14" t="s">
        <v>54</v>
      </c>
      <c r="B46" s="14"/>
      <c r="C46" s="15" t="s">
        <v>85</v>
      </c>
      <c r="D46" s="14"/>
      <c r="E46" s="14" t="s">
        <v>86</v>
      </c>
      <c r="F46" s="14"/>
      <c r="G46" s="14"/>
      <c r="H46" s="14"/>
      <c r="I46" s="16">
        <f>SUMIFS(I47:I73,A47:A73,"P")</f>
        <v>0</v>
      </c>
    </row>
    <row r="47" spans="1:16" ht="15">
      <c r="A47" s="17" t="s">
        <v>57</v>
      </c>
      <c r="B47" s="17">
        <v>9</v>
      </c>
      <c r="C47" s="18" t="s">
        <v>1102</v>
      </c>
      <c r="E47" s="19" t="s">
        <v>1103</v>
      </c>
      <c r="F47" s="20" t="s">
        <v>90</v>
      </c>
      <c r="G47" s="21">
        <v>1</v>
      </c>
      <c r="H47" s="22">
        <v>0</v>
      </c>
      <c r="I47" s="23">
        <f>ROUND(G47*H47,P4)</f>
        <v>0</v>
      </c>
      <c r="O47" s="24">
        <f>I47*0.21</f>
        <v>0</v>
      </c>
      <c r="P47">
        <v>3</v>
      </c>
    </row>
    <row r="48" spans="1:5" ht="75">
      <c r="A48" s="17" t="s">
        <v>62</v>
      </c>
      <c r="E48" s="19" t="s">
        <v>1104</v>
      </c>
    </row>
    <row r="49" spans="1:5" ht="15">
      <c r="A49" s="17" t="s">
        <v>63</v>
      </c>
      <c r="E49" s="26" t="s">
        <v>1105</v>
      </c>
    </row>
    <row r="50" spans="1:5" ht="60">
      <c r="A50" s="17" t="s">
        <v>67</v>
      </c>
      <c r="E50" s="19" t="s">
        <v>1106</v>
      </c>
    </row>
    <row r="51" spans="1:16" ht="15">
      <c r="A51" s="17" t="s">
        <v>57</v>
      </c>
      <c r="B51" s="17">
        <v>10</v>
      </c>
      <c r="C51" s="18" t="s">
        <v>1107</v>
      </c>
      <c r="E51" s="19" t="s">
        <v>1108</v>
      </c>
      <c r="F51" s="20" t="s">
        <v>90</v>
      </c>
      <c r="G51" s="21">
        <v>1</v>
      </c>
      <c r="H51" s="22">
        <v>0</v>
      </c>
      <c r="I51" s="23">
        <f>ROUND(G51*H51,P4)</f>
        <v>0</v>
      </c>
      <c r="O51" s="24">
        <f>I51*0.21</f>
        <v>0</v>
      </c>
      <c r="P51">
        <v>3</v>
      </c>
    </row>
    <row r="52" spans="1:5" ht="30">
      <c r="A52" s="17" t="s">
        <v>62</v>
      </c>
      <c r="E52" s="19" t="s">
        <v>1109</v>
      </c>
    </row>
    <row r="53" spans="1:5" ht="15">
      <c r="A53" s="17" t="s">
        <v>63</v>
      </c>
      <c r="E53" s="26" t="s">
        <v>1110</v>
      </c>
    </row>
    <row r="54" spans="1:5" ht="15">
      <c r="A54" s="17" t="s">
        <v>63</v>
      </c>
      <c r="E54" s="26" t="s">
        <v>499</v>
      </c>
    </row>
    <row r="55" spans="1:5" ht="30">
      <c r="A55" s="17" t="s">
        <v>67</v>
      </c>
      <c r="E55" s="19" t="s">
        <v>94</v>
      </c>
    </row>
    <row r="56" spans="1:16" ht="15">
      <c r="A56" s="17" t="s">
        <v>57</v>
      </c>
      <c r="B56" s="17">
        <v>11</v>
      </c>
      <c r="C56" s="18" t="s">
        <v>1111</v>
      </c>
      <c r="E56" s="19" t="s">
        <v>1112</v>
      </c>
      <c r="F56" s="20" t="s">
        <v>1113</v>
      </c>
      <c r="G56" s="21">
        <v>40</v>
      </c>
      <c r="H56" s="22">
        <v>0</v>
      </c>
      <c r="I56" s="23">
        <f>ROUND(G56*H56,P4)</f>
        <v>0</v>
      </c>
      <c r="O56" s="24">
        <f>I56*0.21</f>
        <v>0</v>
      </c>
      <c r="P56">
        <v>3</v>
      </c>
    </row>
    <row r="57" spans="1:5" ht="15">
      <c r="A57" s="17" t="s">
        <v>62</v>
      </c>
      <c r="E57" s="25" t="s">
        <v>165</v>
      </c>
    </row>
    <row r="58" spans="1:5" ht="30">
      <c r="A58" s="17" t="s">
        <v>67</v>
      </c>
      <c r="E58" s="19" t="s">
        <v>94</v>
      </c>
    </row>
    <row r="59" spans="1:16" ht="15">
      <c r="A59" s="17" t="s">
        <v>57</v>
      </c>
      <c r="B59" s="17">
        <v>12</v>
      </c>
      <c r="C59" s="18" t="s">
        <v>1114</v>
      </c>
      <c r="E59" s="19" t="s">
        <v>1115</v>
      </c>
      <c r="F59" s="20" t="s">
        <v>90</v>
      </c>
      <c r="G59" s="21">
        <v>1</v>
      </c>
      <c r="H59" s="22">
        <v>0</v>
      </c>
      <c r="I59" s="23">
        <f>ROUND(G59*H59,P4)</f>
        <v>0</v>
      </c>
      <c r="O59" s="24">
        <f>I59*0.21</f>
        <v>0</v>
      </c>
      <c r="P59">
        <v>3</v>
      </c>
    </row>
    <row r="60" spans="1:5" ht="75">
      <c r="A60" s="17" t="s">
        <v>62</v>
      </c>
      <c r="E60" s="19" t="s">
        <v>1116</v>
      </c>
    </row>
    <row r="61" spans="1:5" ht="15">
      <c r="A61" s="17" t="s">
        <v>63</v>
      </c>
      <c r="E61" s="26" t="s">
        <v>1117</v>
      </c>
    </row>
    <row r="62" spans="1:5" ht="15">
      <c r="A62" s="17" t="s">
        <v>63</v>
      </c>
      <c r="E62" s="26" t="s">
        <v>499</v>
      </c>
    </row>
    <row r="63" spans="1:5" ht="30">
      <c r="A63" s="17" t="s">
        <v>67</v>
      </c>
      <c r="E63" s="19" t="s">
        <v>1118</v>
      </c>
    </row>
    <row r="64" spans="1:16" ht="30">
      <c r="A64" s="17" t="s">
        <v>57</v>
      </c>
      <c r="B64" s="17">
        <v>13</v>
      </c>
      <c r="C64" s="18" t="s">
        <v>87</v>
      </c>
      <c r="E64" s="19" t="s">
        <v>1119</v>
      </c>
      <c r="F64" s="20" t="s">
        <v>90</v>
      </c>
      <c r="G64" s="21">
        <v>4</v>
      </c>
      <c r="H64" s="22">
        <v>0</v>
      </c>
      <c r="I64" s="23">
        <f>ROUND(G64*H64,P4)</f>
        <v>0</v>
      </c>
      <c r="O64" s="24">
        <f>I64*0.21</f>
        <v>0</v>
      </c>
      <c r="P64">
        <v>3</v>
      </c>
    </row>
    <row r="65" spans="1:5" ht="30">
      <c r="A65" s="17" t="s">
        <v>62</v>
      </c>
      <c r="E65" s="19" t="s">
        <v>91</v>
      </c>
    </row>
    <row r="66" spans="1:5" ht="15">
      <c r="A66" s="17" t="s">
        <v>63</v>
      </c>
      <c r="E66" s="26" t="s">
        <v>1120</v>
      </c>
    </row>
    <row r="67" spans="1:5" ht="15">
      <c r="A67" s="17" t="s">
        <v>63</v>
      </c>
      <c r="E67" s="26" t="s">
        <v>93</v>
      </c>
    </row>
    <row r="68" spans="1:5" ht="30">
      <c r="A68" s="17" t="s">
        <v>67</v>
      </c>
      <c r="E68" s="19" t="s">
        <v>94</v>
      </c>
    </row>
    <row r="69" spans="1:16" ht="15">
      <c r="A69" s="17" t="s">
        <v>57</v>
      </c>
      <c r="B69" s="17">
        <v>14</v>
      </c>
      <c r="C69" s="18" t="s">
        <v>1121</v>
      </c>
      <c r="E69" s="19" t="s">
        <v>1122</v>
      </c>
      <c r="F69" s="20" t="s">
        <v>90</v>
      </c>
      <c r="G69" s="21">
        <v>1</v>
      </c>
      <c r="H69" s="22">
        <v>0</v>
      </c>
      <c r="I69" s="23">
        <f>ROUND(G69*H69,P4)</f>
        <v>0</v>
      </c>
      <c r="O69" s="24">
        <f>I69*0.21</f>
        <v>0</v>
      </c>
      <c r="P69">
        <v>3</v>
      </c>
    </row>
    <row r="70" spans="1:5" ht="60">
      <c r="A70" s="17" t="s">
        <v>62</v>
      </c>
      <c r="E70" s="19" t="s">
        <v>1123</v>
      </c>
    </row>
    <row r="71" spans="1:5" ht="15">
      <c r="A71" s="17" t="s">
        <v>63</v>
      </c>
      <c r="E71" s="26" t="s">
        <v>1124</v>
      </c>
    </row>
    <row r="72" spans="1:5" ht="15">
      <c r="A72" s="17" t="s">
        <v>63</v>
      </c>
      <c r="E72" s="26" t="s">
        <v>499</v>
      </c>
    </row>
    <row r="73" spans="1:5" ht="105">
      <c r="A73" s="17" t="s">
        <v>67</v>
      </c>
      <c r="E73" s="19" t="s">
        <v>1125</v>
      </c>
    </row>
    <row r="74" spans="1:9" ht="15">
      <c r="A74" s="14" t="s">
        <v>54</v>
      </c>
      <c r="B74" s="14"/>
      <c r="C74" s="15" t="s">
        <v>1126</v>
      </c>
      <c r="D74" s="14"/>
      <c r="E74" s="14" t="s">
        <v>1127</v>
      </c>
      <c r="F74" s="14"/>
      <c r="G74" s="14"/>
      <c r="H74" s="14"/>
      <c r="I74" s="16">
        <f>SUMIFS(I75:I93,A75:A93,"P")</f>
        <v>0</v>
      </c>
    </row>
    <row r="75" spans="1:16" ht="15">
      <c r="A75" s="17" t="s">
        <v>57</v>
      </c>
      <c r="B75" s="17">
        <v>15</v>
      </c>
      <c r="C75" s="18" t="s">
        <v>1128</v>
      </c>
      <c r="E75" s="19" t="s">
        <v>1129</v>
      </c>
      <c r="F75" s="20" t="s">
        <v>90</v>
      </c>
      <c r="G75" s="21">
        <v>1</v>
      </c>
      <c r="H75" s="22">
        <v>0</v>
      </c>
      <c r="I75" s="23">
        <f>ROUND(G75*H75,P4)</f>
        <v>0</v>
      </c>
      <c r="O75" s="24">
        <f>I75*0.21</f>
        <v>0</v>
      </c>
      <c r="P75">
        <v>3</v>
      </c>
    </row>
    <row r="76" spans="1:5" ht="75">
      <c r="A76" s="17" t="s">
        <v>62</v>
      </c>
      <c r="E76" s="19" t="s">
        <v>1130</v>
      </c>
    </row>
    <row r="77" spans="1:5" ht="15">
      <c r="A77" s="17" t="s">
        <v>63</v>
      </c>
      <c r="E77" s="26" t="s">
        <v>1131</v>
      </c>
    </row>
    <row r="78" spans="1:5" ht="15">
      <c r="A78" s="17" t="s">
        <v>63</v>
      </c>
      <c r="E78" s="26" t="s">
        <v>499</v>
      </c>
    </row>
    <row r="79" spans="1:5" ht="30">
      <c r="A79" s="17" t="s">
        <v>67</v>
      </c>
      <c r="E79" s="19" t="s">
        <v>94</v>
      </c>
    </row>
    <row r="80" spans="1:16" ht="30">
      <c r="A80" s="17" t="s">
        <v>57</v>
      </c>
      <c r="B80" s="17">
        <v>16</v>
      </c>
      <c r="C80" s="18" t="s">
        <v>1132</v>
      </c>
      <c r="E80" s="19" t="s">
        <v>1133</v>
      </c>
      <c r="F80" s="20" t="s">
        <v>90</v>
      </c>
      <c r="G80" s="21">
        <v>1</v>
      </c>
      <c r="H80" s="22">
        <v>0</v>
      </c>
      <c r="I80" s="23">
        <f>ROUND(G80*H80,P4)</f>
        <v>0</v>
      </c>
      <c r="O80" s="24">
        <f>I80*0.21</f>
        <v>0</v>
      </c>
      <c r="P80">
        <v>3</v>
      </c>
    </row>
    <row r="81" spans="1:5" ht="120">
      <c r="A81" s="17" t="s">
        <v>62</v>
      </c>
      <c r="E81" s="19" t="s">
        <v>1134</v>
      </c>
    </row>
    <row r="82" spans="1:5" ht="15">
      <c r="A82" s="17" t="s">
        <v>63</v>
      </c>
      <c r="E82" s="26" t="s">
        <v>1135</v>
      </c>
    </row>
    <row r="83" spans="1:5" ht="15">
      <c r="A83" s="17" t="s">
        <v>63</v>
      </c>
      <c r="E83" s="26" t="s">
        <v>499</v>
      </c>
    </row>
    <row r="84" spans="1:5" ht="30">
      <c r="A84" s="17" t="s">
        <v>67</v>
      </c>
      <c r="E84" s="19" t="s">
        <v>94</v>
      </c>
    </row>
    <row r="85" spans="1:16" ht="15">
      <c r="A85" s="17" t="s">
        <v>57</v>
      </c>
      <c r="B85" s="17">
        <v>17</v>
      </c>
      <c r="C85" s="18" t="s">
        <v>1136</v>
      </c>
      <c r="E85" s="19" t="s">
        <v>1137</v>
      </c>
      <c r="F85" s="20" t="s">
        <v>90</v>
      </c>
      <c r="G85" s="21">
        <v>1</v>
      </c>
      <c r="H85" s="22">
        <v>0</v>
      </c>
      <c r="I85" s="23">
        <f>ROUND(G85*H85,P4)</f>
        <v>0</v>
      </c>
      <c r="O85" s="24">
        <f>I85*0.21</f>
        <v>0</v>
      </c>
      <c r="P85">
        <v>3</v>
      </c>
    </row>
    <row r="86" spans="1:5" ht="45">
      <c r="A86" s="17" t="s">
        <v>62</v>
      </c>
      <c r="E86" s="19" t="s">
        <v>1138</v>
      </c>
    </row>
    <row r="87" spans="1:5" ht="15">
      <c r="A87" s="17" t="s">
        <v>63</v>
      </c>
      <c r="E87" s="26" t="s">
        <v>1139</v>
      </c>
    </row>
    <row r="88" spans="1:5" ht="105">
      <c r="A88" s="17" t="s">
        <v>67</v>
      </c>
      <c r="E88" s="19" t="s">
        <v>1140</v>
      </c>
    </row>
    <row r="89" spans="1:16" ht="15">
      <c r="A89" s="17" t="s">
        <v>57</v>
      </c>
      <c r="B89" s="17">
        <v>18</v>
      </c>
      <c r="C89" s="18" t="s">
        <v>1141</v>
      </c>
      <c r="E89" s="19" t="s">
        <v>1142</v>
      </c>
      <c r="F89" s="20" t="s">
        <v>90</v>
      </c>
      <c r="G89" s="21">
        <v>1</v>
      </c>
      <c r="H89" s="22">
        <v>0</v>
      </c>
      <c r="I89" s="23">
        <f>ROUND(G89*H89,P4)</f>
        <v>0</v>
      </c>
      <c r="O89" s="24">
        <f>I89*0.21</f>
        <v>0</v>
      </c>
      <c r="P89">
        <v>3</v>
      </c>
    </row>
    <row r="90" spans="1:5" ht="135">
      <c r="A90" s="17" t="s">
        <v>62</v>
      </c>
      <c r="E90" s="19" t="s">
        <v>1143</v>
      </c>
    </row>
    <row r="91" spans="1:5" ht="15">
      <c r="A91" s="17" t="s">
        <v>63</v>
      </c>
      <c r="E91" s="26" t="s">
        <v>1144</v>
      </c>
    </row>
    <row r="92" spans="1:5" ht="15">
      <c r="A92" s="17" t="s">
        <v>63</v>
      </c>
      <c r="E92" s="26" t="s">
        <v>499</v>
      </c>
    </row>
    <row r="93" spans="1:5" ht="75">
      <c r="A93" s="17" t="s">
        <v>67</v>
      </c>
      <c r="E93" s="19" t="s">
        <v>1145</v>
      </c>
    </row>
    <row r="94" spans="1:9" ht="15">
      <c r="A94" s="14" t="s">
        <v>54</v>
      </c>
      <c r="B94" s="14"/>
      <c r="C94" s="15" t="s">
        <v>1146</v>
      </c>
      <c r="D94" s="14"/>
      <c r="E94" s="14" t="s">
        <v>1147</v>
      </c>
      <c r="F94" s="14"/>
      <c r="G94" s="14"/>
      <c r="H94" s="14"/>
      <c r="I94" s="16">
        <f>SUMIFS(I95:I104,A95:A104,"P")</f>
        <v>0</v>
      </c>
    </row>
    <row r="95" spans="1:16" ht="15">
      <c r="A95" s="17" t="s">
        <v>57</v>
      </c>
      <c r="B95" s="17">
        <v>19</v>
      </c>
      <c r="C95" s="18" t="s">
        <v>1148</v>
      </c>
      <c r="E95" s="19" t="s">
        <v>1149</v>
      </c>
      <c r="F95" s="20" t="s">
        <v>90</v>
      </c>
      <c r="G95" s="21">
        <v>1</v>
      </c>
      <c r="H95" s="22">
        <v>0</v>
      </c>
      <c r="I95" s="23">
        <f>ROUND(G95*H95,P4)</f>
        <v>0</v>
      </c>
      <c r="O95" s="24">
        <f>I95*0.21</f>
        <v>0</v>
      </c>
      <c r="P95">
        <v>3</v>
      </c>
    </row>
    <row r="96" spans="1:5" ht="15">
      <c r="A96" s="17" t="s">
        <v>62</v>
      </c>
      <c r="E96" s="25"/>
    </row>
    <row r="97" spans="1:5" ht="15">
      <c r="A97" s="17" t="s">
        <v>63</v>
      </c>
      <c r="E97" s="26" t="s">
        <v>1150</v>
      </c>
    </row>
    <row r="98" spans="1:5" ht="15">
      <c r="A98" s="17" t="s">
        <v>63</v>
      </c>
      <c r="E98" s="26" t="s">
        <v>499</v>
      </c>
    </row>
    <row r="99" spans="1:5" ht="30">
      <c r="A99" s="17" t="s">
        <v>67</v>
      </c>
      <c r="E99" s="19" t="s">
        <v>1151</v>
      </c>
    </row>
    <row r="100" spans="1:16" ht="15">
      <c r="A100" s="17" t="s">
        <v>57</v>
      </c>
      <c r="B100" s="17">
        <v>20</v>
      </c>
      <c r="C100" s="18" t="s">
        <v>1152</v>
      </c>
      <c r="E100" s="19" t="s">
        <v>1153</v>
      </c>
      <c r="F100" s="20" t="s">
        <v>90</v>
      </c>
      <c r="G100" s="21">
        <v>1</v>
      </c>
      <c r="H100" s="22">
        <v>0</v>
      </c>
      <c r="I100" s="23">
        <f>ROUND(G100*H100,P4)</f>
        <v>0</v>
      </c>
      <c r="O100" s="24">
        <f>I100*0.21</f>
        <v>0</v>
      </c>
      <c r="P100">
        <v>3</v>
      </c>
    </row>
    <row r="101" spans="1:5" ht="30">
      <c r="A101" s="17" t="s">
        <v>62</v>
      </c>
      <c r="E101" s="19" t="s">
        <v>1154</v>
      </c>
    </row>
    <row r="102" spans="1:5" ht="15">
      <c r="A102" s="17" t="s">
        <v>63</v>
      </c>
      <c r="E102" s="26" t="s">
        <v>1155</v>
      </c>
    </row>
    <row r="103" spans="1:5" ht="15">
      <c r="A103" s="17" t="s">
        <v>63</v>
      </c>
      <c r="E103" s="26" t="s">
        <v>499</v>
      </c>
    </row>
    <row r="104" spans="1:5" ht="30">
      <c r="A104" s="17" t="s">
        <v>67</v>
      </c>
      <c r="E104" s="19" t="s">
        <v>1151</v>
      </c>
    </row>
  </sheetData>
  <sheetProtection algorithmName="SHA-512" hashValue="NiVRc3PFUnNhPe8gUiyix69C5TmeTi6UX+7+xl7QjtmAw81vc1iEsbWWvvOjNRxkCSq32CGloVJBV5+vnbpGcA==" saltValue="CJOMrHqPyYqUJFBVJthCnBr7UZkLW8nI16JIp/qjcxa6WbphNjTnPwQQjYHEhh6WO4xzUMLpXMZgw7Pa/eSfow==" spinCount="100000" sheet="1" objects="1" scenarios="1"/>
  <mergeCells count="10">
    <mergeCell ref="E5:E6"/>
    <mergeCell ref="F5:F6"/>
    <mergeCell ref="G5:G6"/>
    <mergeCell ref="H5:I5"/>
    <mergeCell ref="C3:D3"/>
    <mergeCell ref="C4:D4"/>
    <mergeCell ref="A5:A6"/>
    <mergeCell ref="B5:B6"/>
    <mergeCell ref="C5:C6"/>
    <mergeCell ref="D5:D6"/>
  </mergeCells>
  <printOptions/>
  <pageMargins left="0.7" right="0.7" top="0.787401575" bottom="0.7874015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83"/>
  <sheetViews>
    <sheetView workbookViewId="0" topLeftCell="B67"/>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2" t="s">
        <v>1</v>
      </c>
      <c r="F1" s="3"/>
      <c r="G1" s="3"/>
      <c r="H1" s="3"/>
      <c r="I1" s="3"/>
      <c r="P1">
        <v>3</v>
      </c>
    </row>
    <row r="2" spans="2:9" ht="20.25">
      <c r="B2" s="3"/>
      <c r="C2" s="3"/>
      <c r="D2" s="3"/>
      <c r="E2" s="4" t="s">
        <v>37</v>
      </c>
      <c r="F2" s="3"/>
      <c r="G2" s="3"/>
      <c r="H2" s="3"/>
      <c r="I2" s="3"/>
    </row>
    <row r="3" spans="1:16" ht="30">
      <c r="A3" t="s">
        <v>38</v>
      </c>
      <c r="B3" s="11" t="s">
        <v>39</v>
      </c>
      <c r="C3" s="29" t="s">
        <v>40</v>
      </c>
      <c r="D3" s="30"/>
      <c r="E3" s="11" t="s">
        <v>41</v>
      </c>
      <c r="F3" s="3"/>
      <c r="G3" s="3"/>
      <c r="H3" s="12" t="s">
        <v>11</v>
      </c>
      <c r="I3" s="13">
        <f>SUMIFS(I8:I283,A8:A283,"SD")</f>
        <v>0</v>
      </c>
      <c r="O3">
        <v>0</v>
      </c>
      <c r="P3">
        <v>2</v>
      </c>
    </row>
    <row r="4" spans="1:16" ht="15">
      <c r="A4" t="s">
        <v>42</v>
      </c>
      <c r="B4" s="11" t="s">
        <v>43</v>
      </c>
      <c r="C4" s="29" t="s">
        <v>11</v>
      </c>
      <c r="D4" s="30"/>
      <c r="E4" s="11" t="s">
        <v>12</v>
      </c>
      <c r="F4" s="3"/>
      <c r="G4" s="3"/>
      <c r="H4" s="3"/>
      <c r="I4" s="3"/>
      <c r="O4">
        <v>0.15</v>
      </c>
      <c r="P4">
        <v>2</v>
      </c>
    </row>
    <row r="5" spans="1:15" ht="15">
      <c r="A5" s="31" t="s">
        <v>44</v>
      </c>
      <c r="B5" s="31" t="s">
        <v>45</v>
      </c>
      <c r="C5" s="31" t="s">
        <v>46</v>
      </c>
      <c r="D5" s="31" t="s">
        <v>47</v>
      </c>
      <c r="E5" s="31" t="s">
        <v>48</v>
      </c>
      <c r="F5" s="31" t="s">
        <v>49</v>
      </c>
      <c r="G5" s="31" t="s">
        <v>50</v>
      </c>
      <c r="H5" s="31" t="s">
        <v>51</v>
      </c>
      <c r="I5" s="31"/>
      <c r="O5">
        <v>0.21</v>
      </c>
    </row>
    <row r="6" spans="1:9" ht="15">
      <c r="A6" s="31"/>
      <c r="B6" s="31"/>
      <c r="C6" s="31"/>
      <c r="D6" s="31"/>
      <c r="E6" s="31"/>
      <c r="F6" s="31"/>
      <c r="G6" s="31"/>
      <c r="H6" s="7" t="s">
        <v>52</v>
      </c>
      <c r="I6" s="7" t="s">
        <v>53</v>
      </c>
    </row>
    <row r="7" spans="1:9" ht="15">
      <c r="A7" s="7">
        <v>0</v>
      </c>
      <c r="B7" s="7">
        <v>1</v>
      </c>
      <c r="C7" s="7">
        <v>2</v>
      </c>
      <c r="D7" s="7">
        <v>3</v>
      </c>
      <c r="E7" s="7">
        <v>4</v>
      </c>
      <c r="F7" s="7">
        <v>5</v>
      </c>
      <c r="G7" s="7">
        <v>6</v>
      </c>
      <c r="H7" s="7">
        <v>7</v>
      </c>
      <c r="I7" s="7">
        <v>8</v>
      </c>
    </row>
    <row r="8" spans="1:9" ht="15">
      <c r="A8" s="14" t="s">
        <v>54</v>
      </c>
      <c r="B8" s="14"/>
      <c r="C8" s="15" t="s">
        <v>55</v>
      </c>
      <c r="D8" s="14"/>
      <c r="E8" s="14" t="s">
        <v>56</v>
      </c>
      <c r="F8" s="14"/>
      <c r="G8" s="14"/>
      <c r="H8" s="14"/>
      <c r="I8" s="16">
        <f>SUMIFS(I9:I31,A9:A31,"P")</f>
        <v>0</v>
      </c>
    </row>
    <row r="9" spans="1:16" ht="15">
      <c r="A9" s="17" t="s">
        <v>57</v>
      </c>
      <c r="B9" s="17">
        <v>1</v>
      </c>
      <c r="C9" s="18" t="s">
        <v>58</v>
      </c>
      <c r="D9" s="17" t="s">
        <v>59</v>
      </c>
      <c r="E9" s="19" t="s">
        <v>60</v>
      </c>
      <c r="F9" s="20" t="s">
        <v>61</v>
      </c>
      <c r="G9" s="21">
        <v>3045.75</v>
      </c>
      <c r="H9" s="22">
        <v>0</v>
      </c>
      <c r="I9" s="23">
        <f>ROUND(G9*H9,P4)</f>
        <v>0</v>
      </c>
      <c r="O9" s="24">
        <f>I9*0.21</f>
        <v>0</v>
      </c>
      <c r="P9">
        <v>3</v>
      </c>
    </row>
    <row r="10" spans="1:5" ht="15">
      <c r="A10" s="17" t="s">
        <v>62</v>
      </c>
      <c r="E10" s="25"/>
    </row>
    <row r="11" spans="1:5" ht="15">
      <c r="A11" s="17" t="s">
        <v>63</v>
      </c>
      <c r="E11" s="26" t="s">
        <v>64</v>
      </c>
    </row>
    <row r="12" spans="1:5" ht="15">
      <c r="A12" s="17" t="s">
        <v>63</v>
      </c>
      <c r="E12" s="26" t="s">
        <v>65</v>
      </c>
    </row>
    <row r="13" spans="1:5" ht="15">
      <c r="A13" s="17" t="s">
        <v>63</v>
      </c>
      <c r="E13" s="26" t="s">
        <v>66</v>
      </c>
    </row>
    <row r="14" spans="1:5" ht="30">
      <c r="A14" s="17" t="s">
        <v>67</v>
      </c>
      <c r="E14" s="19" t="s">
        <v>68</v>
      </c>
    </row>
    <row r="15" spans="1:16" ht="15">
      <c r="A15" s="17" t="s">
        <v>57</v>
      </c>
      <c r="B15" s="17">
        <v>2</v>
      </c>
      <c r="C15" s="18" t="s">
        <v>58</v>
      </c>
      <c r="D15" s="17" t="s">
        <v>69</v>
      </c>
      <c r="E15" s="19" t="s">
        <v>70</v>
      </c>
      <c r="F15" s="20" t="s">
        <v>61</v>
      </c>
      <c r="G15" s="21">
        <v>66.834</v>
      </c>
      <c r="H15" s="22">
        <v>0</v>
      </c>
      <c r="I15" s="23">
        <f>ROUND(G15*H15,P4)</f>
        <v>0</v>
      </c>
      <c r="O15" s="24">
        <f>I15*0.21</f>
        <v>0</v>
      </c>
      <c r="P15">
        <v>3</v>
      </c>
    </row>
    <row r="16" spans="1:5" ht="15">
      <c r="A16" s="17" t="s">
        <v>62</v>
      </c>
      <c r="E16" s="25"/>
    </row>
    <row r="17" spans="1:5" ht="15">
      <c r="A17" s="17" t="s">
        <v>63</v>
      </c>
      <c r="E17" s="26" t="s">
        <v>71</v>
      </c>
    </row>
    <row r="18" spans="1:5" ht="15">
      <c r="A18" s="17" t="s">
        <v>63</v>
      </c>
      <c r="E18" s="26" t="s">
        <v>72</v>
      </c>
    </row>
    <row r="19" spans="1:5" ht="30">
      <c r="A19" s="17" t="s">
        <v>67</v>
      </c>
      <c r="E19" s="19" t="s">
        <v>68</v>
      </c>
    </row>
    <row r="20" spans="1:16" ht="15">
      <c r="A20" s="17" t="s">
        <v>57</v>
      </c>
      <c r="B20" s="17">
        <v>3</v>
      </c>
      <c r="C20" s="18" t="s">
        <v>73</v>
      </c>
      <c r="D20" s="17" t="s">
        <v>74</v>
      </c>
      <c r="E20" s="19" t="s">
        <v>75</v>
      </c>
      <c r="F20" s="20" t="s">
        <v>76</v>
      </c>
      <c r="G20" s="21">
        <v>237.908</v>
      </c>
      <c r="H20" s="22">
        <v>0</v>
      </c>
      <c r="I20" s="23">
        <f>ROUND(G20*H20,P4)</f>
        <v>0</v>
      </c>
      <c r="O20" s="24">
        <f>I20*0.21</f>
        <v>0</v>
      </c>
      <c r="P20">
        <v>3</v>
      </c>
    </row>
    <row r="21" spans="1:5" ht="15">
      <c r="A21" s="17" t="s">
        <v>62</v>
      </c>
      <c r="E21" s="25"/>
    </row>
    <row r="22" spans="1:5" ht="15">
      <c r="A22" s="17" t="s">
        <v>63</v>
      </c>
      <c r="E22" s="26" t="s">
        <v>77</v>
      </c>
    </row>
    <row r="23" spans="1:5" ht="15">
      <c r="A23" s="17" t="s">
        <v>63</v>
      </c>
      <c r="E23" s="26" t="s">
        <v>78</v>
      </c>
    </row>
    <row r="24" spans="1:5" ht="15">
      <c r="A24" s="17" t="s">
        <v>63</v>
      </c>
      <c r="E24" s="26" t="s">
        <v>79</v>
      </c>
    </row>
    <row r="25" spans="1:5" ht="15">
      <c r="A25" s="17" t="s">
        <v>63</v>
      </c>
      <c r="E25" s="26" t="s">
        <v>80</v>
      </c>
    </row>
    <row r="26" spans="1:5" ht="30">
      <c r="A26" s="17" t="s">
        <v>67</v>
      </c>
      <c r="E26" s="19" t="s">
        <v>68</v>
      </c>
    </row>
    <row r="27" spans="1:16" ht="15">
      <c r="A27" s="17" t="s">
        <v>57</v>
      </c>
      <c r="B27" s="17">
        <v>4</v>
      </c>
      <c r="C27" s="18" t="s">
        <v>73</v>
      </c>
      <c r="D27" s="17" t="s">
        <v>81</v>
      </c>
      <c r="E27" s="19" t="s">
        <v>82</v>
      </c>
      <c r="F27" s="20" t="s">
        <v>76</v>
      </c>
      <c r="G27" s="21">
        <v>2769.288</v>
      </c>
      <c r="H27" s="22">
        <v>0</v>
      </c>
      <c r="I27" s="23">
        <f>ROUND(G27*H27,P4)</f>
        <v>0</v>
      </c>
      <c r="O27" s="24">
        <f>I27*0.21</f>
        <v>0</v>
      </c>
      <c r="P27">
        <v>3</v>
      </c>
    </row>
    <row r="28" spans="1:5" ht="15">
      <c r="A28" s="17" t="s">
        <v>62</v>
      </c>
      <c r="E28" s="25"/>
    </row>
    <row r="29" spans="1:5" ht="15">
      <c r="A29" s="17" t="s">
        <v>63</v>
      </c>
      <c r="E29" s="26" t="s">
        <v>83</v>
      </c>
    </row>
    <row r="30" spans="1:5" ht="15">
      <c r="A30" s="17" t="s">
        <v>63</v>
      </c>
      <c r="E30" s="26" t="s">
        <v>84</v>
      </c>
    </row>
    <row r="31" spans="1:5" ht="30">
      <c r="A31" s="17" t="s">
        <v>67</v>
      </c>
      <c r="E31" s="19" t="s">
        <v>68</v>
      </c>
    </row>
    <row r="32" spans="1:9" ht="15">
      <c r="A32" s="14" t="s">
        <v>54</v>
      </c>
      <c r="B32" s="14"/>
      <c r="C32" s="15" t="s">
        <v>85</v>
      </c>
      <c r="D32" s="14"/>
      <c r="E32" s="14" t="s">
        <v>86</v>
      </c>
      <c r="F32" s="14"/>
      <c r="G32" s="14"/>
      <c r="H32" s="14"/>
      <c r="I32" s="16">
        <f>SUMIFS(I33:I37,A33:A37,"P")</f>
        <v>0</v>
      </c>
    </row>
    <row r="33" spans="1:16" ht="15">
      <c r="A33" s="17" t="s">
        <v>57</v>
      </c>
      <c r="B33" s="17">
        <v>5</v>
      </c>
      <c r="C33" s="18" t="s">
        <v>87</v>
      </c>
      <c r="D33" s="17" t="s">
        <v>88</v>
      </c>
      <c r="E33" s="19" t="s">
        <v>89</v>
      </c>
      <c r="F33" s="20" t="s">
        <v>90</v>
      </c>
      <c r="G33" s="21">
        <v>4</v>
      </c>
      <c r="H33" s="22">
        <v>0</v>
      </c>
      <c r="I33" s="23">
        <f>ROUND(G33*H33,P4)</f>
        <v>0</v>
      </c>
      <c r="O33" s="24">
        <f>I33*0.21</f>
        <v>0</v>
      </c>
      <c r="P33">
        <v>3</v>
      </c>
    </row>
    <row r="34" spans="1:5" ht="30">
      <c r="A34" s="17" t="s">
        <v>62</v>
      </c>
      <c r="E34" s="19" t="s">
        <v>91</v>
      </c>
    </row>
    <row r="35" spans="1:5" ht="15">
      <c r="A35" s="17" t="s">
        <v>63</v>
      </c>
      <c r="E35" s="26" t="s">
        <v>92</v>
      </c>
    </row>
    <row r="36" spans="1:5" ht="15">
      <c r="A36" s="17" t="s">
        <v>63</v>
      </c>
      <c r="E36" s="26" t="s">
        <v>93</v>
      </c>
    </row>
    <row r="37" spans="1:5" ht="30">
      <c r="A37" s="17" t="s">
        <v>67</v>
      </c>
      <c r="E37" s="19" t="s">
        <v>94</v>
      </c>
    </row>
    <row r="38" spans="1:9" ht="15">
      <c r="A38" s="14" t="s">
        <v>54</v>
      </c>
      <c r="B38" s="14"/>
      <c r="C38" s="15" t="s">
        <v>95</v>
      </c>
      <c r="D38" s="14"/>
      <c r="E38" s="14" t="s">
        <v>96</v>
      </c>
      <c r="F38" s="14"/>
      <c r="G38" s="14"/>
      <c r="H38" s="14"/>
      <c r="I38" s="16">
        <f>SUMIFS(I39:I43,A39:A43,"P")</f>
        <v>0</v>
      </c>
    </row>
    <row r="39" spans="1:16" ht="15">
      <c r="A39" s="17" t="s">
        <v>57</v>
      </c>
      <c r="B39" s="17">
        <v>6</v>
      </c>
      <c r="C39" s="18" t="s">
        <v>97</v>
      </c>
      <c r="D39" s="17" t="s">
        <v>98</v>
      </c>
      <c r="E39" s="19" t="s">
        <v>99</v>
      </c>
      <c r="F39" s="20" t="s">
        <v>100</v>
      </c>
      <c r="G39" s="21">
        <v>10</v>
      </c>
      <c r="H39" s="22">
        <v>0</v>
      </c>
      <c r="I39" s="23">
        <f>ROUND(G39*H39,P4)</f>
        <v>0</v>
      </c>
      <c r="O39" s="24">
        <f>I39*0.21</f>
        <v>0</v>
      </c>
      <c r="P39">
        <v>3</v>
      </c>
    </row>
    <row r="40" spans="1:5" ht="15">
      <c r="A40" s="17" t="s">
        <v>62</v>
      </c>
      <c r="E40" s="19" t="s">
        <v>101</v>
      </c>
    </row>
    <row r="41" spans="1:5" ht="15">
      <c r="A41" s="17" t="s">
        <v>63</v>
      </c>
      <c r="E41" s="26" t="s">
        <v>102</v>
      </c>
    </row>
    <row r="42" spans="1:5" ht="15">
      <c r="A42" s="17" t="s">
        <v>63</v>
      </c>
      <c r="E42" s="26" t="s">
        <v>103</v>
      </c>
    </row>
    <row r="43" spans="1:5" ht="45">
      <c r="A43" s="17" t="s">
        <v>67</v>
      </c>
      <c r="E43" s="19" t="s">
        <v>104</v>
      </c>
    </row>
    <row r="44" spans="1:9" ht="15">
      <c r="A44" s="14" t="s">
        <v>54</v>
      </c>
      <c r="B44" s="14"/>
      <c r="C44" s="15" t="s">
        <v>105</v>
      </c>
      <c r="D44" s="14"/>
      <c r="E44" s="14" t="s">
        <v>106</v>
      </c>
      <c r="F44" s="14"/>
      <c r="G44" s="14"/>
      <c r="H44" s="14"/>
      <c r="I44" s="16">
        <f>SUMIFS(I45:I49,A45:A49,"P")</f>
        <v>0</v>
      </c>
    </row>
    <row r="45" spans="1:16" ht="15">
      <c r="A45" s="17" t="s">
        <v>57</v>
      </c>
      <c r="B45" s="17">
        <v>7</v>
      </c>
      <c r="C45" s="18" t="s">
        <v>107</v>
      </c>
      <c r="E45" s="19" t="s">
        <v>108</v>
      </c>
      <c r="F45" s="20" t="s">
        <v>100</v>
      </c>
      <c r="G45" s="21">
        <v>4982.51</v>
      </c>
      <c r="H45" s="22">
        <v>0</v>
      </c>
      <c r="I45" s="23">
        <f>ROUND(G45*H45,P4)</f>
        <v>0</v>
      </c>
      <c r="O45" s="24">
        <f>I45*0.21</f>
        <v>0</v>
      </c>
      <c r="P45">
        <v>3</v>
      </c>
    </row>
    <row r="46" spans="1:5" ht="15">
      <c r="A46" s="17" t="s">
        <v>62</v>
      </c>
      <c r="E46" s="25"/>
    </row>
    <row r="47" spans="1:5" ht="15">
      <c r="A47" s="17" t="s">
        <v>63</v>
      </c>
      <c r="E47" s="26" t="s">
        <v>109</v>
      </c>
    </row>
    <row r="48" spans="1:5" ht="15">
      <c r="A48" s="17" t="s">
        <v>63</v>
      </c>
      <c r="E48" s="26" t="s">
        <v>110</v>
      </c>
    </row>
    <row r="49" spans="1:5" ht="15">
      <c r="A49" s="17" t="s">
        <v>67</v>
      </c>
      <c r="E49" s="19" t="s">
        <v>111</v>
      </c>
    </row>
    <row r="50" spans="1:9" ht="15">
      <c r="A50" s="14" t="s">
        <v>54</v>
      </c>
      <c r="B50" s="14"/>
      <c r="C50" s="15" t="s">
        <v>112</v>
      </c>
      <c r="D50" s="14"/>
      <c r="E50" s="14" t="s">
        <v>113</v>
      </c>
      <c r="F50" s="14"/>
      <c r="G50" s="14"/>
      <c r="H50" s="14"/>
      <c r="I50" s="16">
        <f>SUMIFS(I51:I55,A51:A55,"P")</f>
        <v>0</v>
      </c>
    </row>
    <row r="51" spans="1:16" ht="15">
      <c r="A51" s="17" t="s">
        <v>57</v>
      </c>
      <c r="B51" s="17">
        <v>8</v>
      </c>
      <c r="C51" s="18" t="s">
        <v>114</v>
      </c>
      <c r="D51" s="17" t="s">
        <v>115</v>
      </c>
      <c r="E51" s="19" t="s">
        <v>116</v>
      </c>
      <c r="F51" s="20" t="s">
        <v>61</v>
      </c>
      <c r="G51" s="21">
        <v>1.5</v>
      </c>
      <c r="H51" s="22">
        <v>0</v>
      </c>
      <c r="I51" s="23">
        <f>ROUND(G51*H51,P4)</f>
        <v>0</v>
      </c>
      <c r="O51" s="24">
        <f>I51*0.21</f>
        <v>0</v>
      </c>
      <c r="P51">
        <v>3</v>
      </c>
    </row>
    <row r="52" spans="1:5" ht="15">
      <c r="A52" s="17" t="s">
        <v>62</v>
      </c>
      <c r="E52" s="19" t="s">
        <v>117</v>
      </c>
    </row>
    <row r="53" spans="1:5" ht="15">
      <c r="A53" s="17" t="s">
        <v>63</v>
      </c>
      <c r="E53" s="26" t="s">
        <v>118</v>
      </c>
    </row>
    <row r="54" spans="1:5" ht="15">
      <c r="A54" s="17" t="s">
        <v>63</v>
      </c>
      <c r="E54" s="26" t="s">
        <v>119</v>
      </c>
    </row>
    <row r="55" spans="1:5" ht="150">
      <c r="A55" s="17" t="s">
        <v>67</v>
      </c>
      <c r="E55" s="19" t="s">
        <v>120</v>
      </c>
    </row>
    <row r="56" spans="1:9" ht="15">
      <c r="A56" s="14" t="s">
        <v>54</v>
      </c>
      <c r="B56" s="14"/>
      <c r="C56" s="15" t="s">
        <v>121</v>
      </c>
      <c r="D56" s="14"/>
      <c r="E56" s="14" t="s">
        <v>122</v>
      </c>
      <c r="F56" s="14"/>
      <c r="G56" s="14"/>
      <c r="H56" s="14"/>
      <c r="I56" s="16">
        <f>SUMIFS(I57:I62,A57:A62,"P")</f>
        <v>0</v>
      </c>
    </row>
    <row r="57" spans="1:16" ht="30">
      <c r="A57" s="17" t="s">
        <v>57</v>
      </c>
      <c r="B57" s="17">
        <v>9</v>
      </c>
      <c r="C57" s="18" t="s">
        <v>123</v>
      </c>
      <c r="D57" s="17" t="s">
        <v>115</v>
      </c>
      <c r="E57" s="19" t="s">
        <v>124</v>
      </c>
      <c r="F57" s="20" t="s">
        <v>61</v>
      </c>
      <c r="G57" s="21">
        <v>1153.87</v>
      </c>
      <c r="H57" s="22">
        <v>0</v>
      </c>
      <c r="I57" s="23">
        <f>ROUND(G57*H57,P4)</f>
        <v>0</v>
      </c>
      <c r="O57" s="24">
        <f>I57*0.21</f>
        <v>0</v>
      </c>
      <c r="P57">
        <v>3</v>
      </c>
    </row>
    <row r="58" spans="1:5" ht="15">
      <c r="A58" s="17" t="s">
        <v>62</v>
      </c>
      <c r="E58" s="25"/>
    </row>
    <row r="59" spans="1:5" ht="15">
      <c r="A59" s="17" t="s">
        <v>63</v>
      </c>
      <c r="E59" s="26" t="s">
        <v>125</v>
      </c>
    </row>
    <row r="60" spans="1:5" ht="15">
      <c r="A60" s="17" t="s">
        <v>63</v>
      </c>
      <c r="E60" s="26" t="s">
        <v>126</v>
      </c>
    </row>
    <row r="61" spans="1:5" ht="15">
      <c r="A61" s="17" t="s">
        <v>63</v>
      </c>
      <c r="E61" s="26" t="s">
        <v>127</v>
      </c>
    </row>
    <row r="62" spans="1:5" ht="90">
      <c r="A62" s="17" t="s">
        <v>67</v>
      </c>
      <c r="E62" s="19" t="s">
        <v>128</v>
      </c>
    </row>
    <row r="63" spans="1:9" ht="15">
      <c r="A63" s="14" t="s">
        <v>54</v>
      </c>
      <c r="B63" s="14"/>
      <c r="C63" s="15" t="s">
        <v>129</v>
      </c>
      <c r="D63" s="14"/>
      <c r="E63" s="14" t="s">
        <v>130</v>
      </c>
      <c r="F63" s="14"/>
      <c r="G63" s="14"/>
      <c r="H63" s="14"/>
      <c r="I63" s="16">
        <f>SUMIFS(I64:I69,A64:A69,"P")</f>
        <v>0</v>
      </c>
    </row>
    <row r="64" spans="1:16" ht="30">
      <c r="A64" s="17" t="s">
        <v>57</v>
      </c>
      <c r="B64" s="17">
        <v>10</v>
      </c>
      <c r="C64" s="18" t="s">
        <v>131</v>
      </c>
      <c r="D64" s="17" t="s">
        <v>74</v>
      </c>
      <c r="E64" s="19" t="s">
        <v>132</v>
      </c>
      <c r="F64" s="20" t="s">
        <v>61</v>
      </c>
      <c r="G64" s="21">
        <v>94.473</v>
      </c>
      <c r="H64" s="22">
        <v>0</v>
      </c>
      <c r="I64" s="23">
        <f>ROUND(G64*H64,P4)</f>
        <v>0</v>
      </c>
      <c r="O64" s="24">
        <f>I64*0.21</f>
        <v>0</v>
      </c>
      <c r="P64">
        <v>3</v>
      </c>
    </row>
    <row r="65" spans="1:5" ht="15">
      <c r="A65" s="17" t="s">
        <v>62</v>
      </c>
      <c r="E65" s="25"/>
    </row>
    <row r="66" spans="1:5" ht="15">
      <c r="A66" s="17" t="s">
        <v>63</v>
      </c>
      <c r="E66" s="26" t="s">
        <v>133</v>
      </c>
    </row>
    <row r="67" spans="1:5" ht="15">
      <c r="A67" s="17" t="s">
        <v>63</v>
      </c>
      <c r="E67" s="26" t="s">
        <v>134</v>
      </c>
    </row>
    <row r="68" spans="1:5" ht="15">
      <c r="A68" s="17" t="s">
        <v>63</v>
      </c>
      <c r="E68" s="26" t="s">
        <v>135</v>
      </c>
    </row>
    <row r="69" spans="1:5" ht="90">
      <c r="A69" s="17" t="s">
        <v>67</v>
      </c>
      <c r="E69" s="19" t="s">
        <v>128</v>
      </c>
    </row>
    <row r="70" spans="1:9" ht="15">
      <c r="A70" s="14" t="s">
        <v>54</v>
      </c>
      <c r="B70" s="14"/>
      <c r="C70" s="15" t="s">
        <v>136</v>
      </c>
      <c r="D70" s="14"/>
      <c r="E70" s="14" t="s">
        <v>137</v>
      </c>
      <c r="F70" s="14"/>
      <c r="G70" s="14"/>
      <c r="H70" s="14"/>
      <c r="I70" s="16">
        <f>SUMIFS(I71:I75,A71:A75,"P")</f>
        <v>0</v>
      </c>
    </row>
    <row r="71" spans="1:16" ht="30">
      <c r="A71" s="17" t="s">
        <v>57</v>
      </c>
      <c r="B71" s="17">
        <v>11</v>
      </c>
      <c r="C71" s="18" t="s">
        <v>138</v>
      </c>
      <c r="D71" s="17" t="s">
        <v>115</v>
      </c>
      <c r="E71" s="19" t="s">
        <v>139</v>
      </c>
      <c r="F71" s="20" t="s">
        <v>140</v>
      </c>
      <c r="G71" s="21">
        <v>68.68</v>
      </c>
      <c r="H71" s="22">
        <v>0</v>
      </c>
      <c r="I71" s="23">
        <f>ROUND(G71*H71,P4)</f>
        <v>0</v>
      </c>
      <c r="O71" s="24">
        <f>I71*0.21</f>
        <v>0</v>
      </c>
      <c r="P71">
        <v>3</v>
      </c>
    </row>
    <row r="72" spans="1:5" ht="15">
      <c r="A72" s="17" t="s">
        <v>62</v>
      </c>
      <c r="E72" s="25"/>
    </row>
    <row r="73" spans="1:5" ht="15">
      <c r="A73" s="17" t="s">
        <v>63</v>
      </c>
      <c r="E73" s="26" t="s">
        <v>141</v>
      </c>
    </row>
    <row r="74" spans="1:5" ht="15">
      <c r="A74" s="17" t="s">
        <v>63</v>
      </c>
      <c r="E74" s="26" t="s">
        <v>142</v>
      </c>
    </row>
    <row r="75" spans="1:5" ht="90">
      <c r="A75" s="17" t="s">
        <v>67</v>
      </c>
      <c r="E75" s="19" t="s">
        <v>128</v>
      </c>
    </row>
    <row r="76" spans="1:9" ht="15">
      <c r="A76" s="14" t="s">
        <v>54</v>
      </c>
      <c r="B76" s="14"/>
      <c r="C76" s="15" t="s">
        <v>143</v>
      </c>
      <c r="D76" s="14"/>
      <c r="E76" s="14" t="s">
        <v>144</v>
      </c>
      <c r="F76" s="14"/>
      <c r="G76" s="14"/>
      <c r="H76" s="14"/>
      <c r="I76" s="16">
        <f>SUMIFS(I77:I86,A77:A86,"P")</f>
        <v>0</v>
      </c>
    </row>
    <row r="77" spans="1:16" ht="30">
      <c r="A77" s="17" t="s">
        <v>57</v>
      </c>
      <c r="B77" s="17">
        <v>12</v>
      </c>
      <c r="C77" s="18" t="s">
        <v>145</v>
      </c>
      <c r="D77" s="17" t="s">
        <v>146</v>
      </c>
      <c r="E77" s="19" t="s">
        <v>147</v>
      </c>
      <c r="F77" s="20" t="s">
        <v>61</v>
      </c>
      <c r="G77" s="21">
        <v>399.691</v>
      </c>
      <c r="H77" s="22">
        <v>0</v>
      </c>
      <c r="I77" s="23">
        <f>ROUND(G77*H77,P4)</f>
        <v>0</v>
      </c>
      <c r="O77" s="24">
        <f>I77*0.21</f>
        <v>0</v>
      </c>
      <c r="P77">
        <v>3</v>
      </c>
    </row>
    <row r="78" spans="1:5" ht="15">
      <c r="A78" s="17" t="s">
        <v>62</v>
      </c>
      <c r="E78" s="19" t="s">
        <v>148</v>
      </c>
    </row>
    <row r="79" spans="1:5" ht="15">
      <c r="A79" s="17" t="s">
        <v>63</v>
      </c>
      <c r="E79" s="26" t="s">
        <v>149</v>
      </c>
    </row>
    <row r="80" spans="1:5" ht="15">
      <c r="A80" s="17" t="s">
        <v>63</v>
      </c>
      <c r="E80" s="26" t="s">
        <v>150</v>
      </c>
    </row>
    <row r="81" spans="1:5" ht="90">
      <c r="A81" s="17" t="s">
        <v>67</v>
      </c>
      <c r="E81" s="19" t="s">
        <v>128</v>
      </c>
    </row>
    <row r="82" spans="1:16" ht="15">
      <c r="A82" s="17" t="s">
        <v>57</v>
      </c>
      <c r="B82" s="17">
        <v>13</v>
      </c>
      <c r="C82" s="18" t="s">
        <v>151</v>
      </c>
      <c r="D82" s="17" t="s">
        <v>152</v>
      </c>
      <c r="E82" s="19" t="s">
        <v>153</v>
      </c>
      <c r="F82" s="20" t="s">
        <v>140</v>
      </c>
      <c r="G82" s="21">
        <v>1444.24</v>
      </c>
      <c r="H82" s="22">
        <v>0</v>
      </c>
      <c r="I82" s="23">
        <f>ROUND(G82*H82,P4)</f>
        <v>0</v>
      </c>
      <c r="O82" s="24">
        <f>I82*0.21</f>
        <v>0</v>
      </c>
      <c r="P82">
        <v>3</v>
      </c>
    </row>
    <row r="83" spans="1:5" ht="15">
      <c r="A83" s="17" t="s">
        <v>62</v>
      </c>
      <c r="E83" s="25"/>
    </row>
    <row r="84" spans="1:5" ht="15">
      <c r="A84" s="17" t="s">
        <v>63</v>
      </c>
      <c r="E84" s="26" t="s">
        <v>154</v>
      </c>
    </row>
    <row r="85" spans="1:5" ht="15">
      <c r="A85" s="17" t="s">
        <v>63</v>
      </c>
      <c r="E85" s="26" t="s">
        <v>155</v>
      </c>
    </row>
    <row r="86" spans="1:5" ht="30">
      <c r="A86" s="17" t="s">
        <v>67</v>
      </c>
      <c r="E86" s="19" t="s">
        <v>156</v>
      </c>
    </row>
    <row r="87" spans="1:9" ht="15">
      <c r="A87" s="14" t="s">
        <v>54</v>
      </c>
      <c r="B87" s="14"/>
      <c r="C87" s="15" t="s">
        <v>157</v>
      </c>
      <c r="D87" s="14"/>
      <c r="E87" s="14" t="s">
        <v>158</v>
      </c>
      <c r="F87" s="14"/>
      <c r="G87" s="14"/>
      <c r="H87" s="14"/>
      <c r="I87" s="16">
        <f>SUMIFS(I88:I98,A88:A98,"P")</f>
        <v>0</v>
      </c>
    </row>
    <row r="88" spans="1:16" ht="15">
      <c r="A88" s="17" t="s">
        <v>57</v>
      </c>
      <c r="B88" s="17">
        <v>14</v>
      </c>
      <c r="C88" s="18" t="s">
        <v>159</v>
      </c>
      <c r="D88" s="17" t="s">
        <v>69</v>
      </c>
      <c r="E88" s="19" t="s">
        <v>160</v>
      </c>
      <c r="F88" s="20" t="s">
        <v>61</v>
      </c>
      <c r="G88" s="21">
        <v>66.834</v>
      </c>
      <c r="H88" s="22">
        <v>0</v>
      </c>
      <c r="I88" s="23">
        <f>ROUND(G88*H88,P4)</f>
        <v>0</v>
      </c>
      <c r="O88" s="24">
        <f>I88*0.21</f>
        <v>0</v>
      </c>
      <c r="P88">
        <v>3</v>
      </c>
    </row>
    <row r="89" spans="1:5" ht="15">
      <c r="A89" s="17" t="s">
        <v>62</v>
      </c>
      <c r="E89" s="25"/>
    </row>
    <row r="90" spans="1:5" ht="15">
      <c r="A90" s="17" t="s">
        <v>63</v>
      </c>
      <c r="E90" s="26" t="s">
        <v>161</v>
      </c>
    </row>
    <row r="91" spans="1:5" ht="15">
      <c r="A91" s="17" t="s">
        <v>63</v>
      </c>
      <c r="E91" s="26" t="s">
        <v>162</v>
      </c>
    </row>
    <row r="92" spans="1:5" ht="15">
      <c r="A92" s="17" t="s">
        <v>63</v>
      </c>
      <c r="E92" s="26" t="s">
        <v>72</v>
      </c>
    </row>
    <row r="93" spans="1:5" ht="45">
      <c r="A93" s="17" t="s">
        <v>67</v>
      </c>
      <c r="E93" s="19" t="s">
        <v>163</v>
      </c>
    </row>
    <row r="94" spans="1:16" ht="15">
      <c r="A94" s="17" t="s">
        <v>57</v>
      </c>
      <c r="B94" s="17">
        <v>15</v>
      </c>
      <c r="C94" s="18" t="s">
        <v>164</v>
      </c>
      <c r="E94" s="19" t="s">
        <v>166</v>
      </c>
      <c r="F94" s="20" t="s">
        <v>61</v>
      </c>
      <c r="G94" s="21">
        <v>122.309</v>
      </c>
      <c r="H94" s="22">
        <v>0</v>
      </c>
      <c r="I94" s="23">
        <f>ROUND(G94*H94,P4)</f>
        <v>0</v>
      </c>
      <c r="O94" s="24">
        <f>I94*0.21</f>
        <v>0</v>
      </c>
      <c r="P94">
        <v>3</v>
      </c>
    </row>
    <row r="95" spans="1:5" ht="15">
      <c r="A95" s="17" t="s">
        <v>62</v>
      </c>
      <c r="E95" s="19" t="s">
        <v>167</v>
      </c>
    </row>
    <row r="96" spans="1:5" ht="15">
      <c r="A96" s="17" t="s">
        <v>63</v>
      </c>
      <c r="E96" s="26" t="s">
        <v>168</v>
      </c>
    </row>
    <row r="97" spans="1:5" ht="15">
      <c r="A97" s="17" t="s">
        <v>63</v>
      </c>
      <c r="E97" s="26" t="s">
        <v>169</v>
      </c>
    </row>
    <row r="98" spans="1:5" ht="45">
      <c r="A98" s="17" t="s">
        <v>67</v>
      </c>
      <c r="E98" s="19" t="s">
        <v>163</v>
      </c>
    </row>
    <row r="99" spans="1:9" ht="15">
      <c r="A99" s="14" t="s">
        <v>54</v>
      </c>
      <c r="B99" s="14"/>
      <c r="C99" s="15" t="s">
        <v>170</v>
      </c>
      <c r="D99" s="14"/>
      <c r="E99" s="14" t="s">
        <v>171</v>
      </c>
      <c r="F99" s="14"/>
      <c r="G99" s="14"/>
      <c r="H99" s="14"/>
      <c r="I99" s="16">
        <f>SUMIFS(I100:I111,A100:A111,"P")</f>
        <v>0</v>
      </c>
    </row>
    <row r="100" spans="1:16" ht="15">
      <c r="A100" s="17" t="s">
        <v>57</v>
      </c>
      <c r="B100" s="17">
        <v>16</v>
      </c>
      <c r="C100" s="18" t="s">
        <v>172</v>
      </c>
      <c r="E100" s="19" t="s">
        <v>173</v>
      </c>
      <c r="F100" s="20" t="s">
        <v>61</v>
      </c>
      <c r="G100" s="21">
        <v>398.97</v>
      </c>
      <c r="H100" s="22">
        <v>0</v>
      </c>
      <c r="I100" s="23">
        <f>ROUND(G100*H100,P4)</f>
        <v>0</v>
      </c>
      <c r="O100" s="24">
        <f>I100*0.21</f>
        <v>0</v>
      </c>
      <c r="P100">
        <v>3</v>
      </c>
    </row>
    <row r="101" spans="1:5" ht="15">
      <c r="A101" s="17" t="s">
        <v>62</v>
      </c>
      <c r="E101" s="25"/>
    </row>
    <row r="102" spans="1:5" ht="15">
      <c r="A102" s="17" t="s">
        <v>63</v>
      </c>
      <c r="E102" s="26" t="s">
        <v>174</v>
      </c>
    </row>
    <row r="103" spans="1:5" ht="15">
      <c r="A103" s="17" t="s">
        <v>63</v>
      </c>
      <c r="E103" s="26" t="s">
        <v>175</v>
      </c>
    </row>
    <row r="104" spans="1:5" ht="409.5">
      <c r="A104" s="17" t="s">
        <v>67</v>
      </c>
      <c r="E104" s="19" t="s">
        <v>176</v>
      </c>
    </row>
    <row r="105" spans="1:16" ht="30">
      <c r="A105" s="17" t="s">
        <v>57</v>
      </c>
      <c r="B105" s="17">
        <v>17</v>
      </c>
      <c r="C105" s="18" t="s">
        <v>177</v>
      </c>
      <c r="D105" s="17" t="s">
        <v>115</v>
      </c>
      <c r="E105" s="19" t="s">
        <v>178</v>
      </c>
      <c r="F105" s="20" t="s">
        <v>61</v>
      </c>
      <c r="G105" s="21">
        <v>2881.23</v>
      </c>
      <c r="H105" s="22">
        <v>0</v>
      </c>
      <c r="I105" s="23">
        <f>ROUND(G105*H105,P4)</f>
        <v>0</v>
      </c>
      <c r="O105" s="24">
        <f>I105*0.21</f>
        <v>0</v>
      </c>
      <c r="P105">
        <v>3</v>
      </c>
    </row>
    <row r="106" spans="1:5" ht="15">
      <c r="A106" s="17" t="s">
        <v>62</v>
      </c>
      <c r="E106" s="19" t="s">
        <v>179</v>
      </c>
    </row>
    <row r="107" spans="1:5" ht="15">
      <c r="A107" s="17" t="s">
        <v>63</v>
      </c>
      <c r="E107" s="26" t="s">
        <v>180</v>
      </c>
    </row>
    <row r="108" spans="1:5" ht="15">
      <c r="A108" s="17" t="s">
        <v>63</v>
      </c>
      <c r="E108" s="26" t="s">
        <v>181</v>
      </c>
    </row>
    <row r="109" spans="1:5" ht="15">
      <c r="A109" s="17" t="s">
        <v>63</v>
      </c>
      <c r="E109" s="26" t="s">
        <v>182</v>
      </c>
    </row>
    <row r="110" spans="1:5" ht="15">
      <c r="A110" s="17" t="s">
        <v>63</v>
      </c>
      <c r="E110" s="26" t="s">
        <v>183</v>
      </c>
    </row>
    <row r="111" spans="1:5" ht="409.5">
      <c r="A111" s="17" t="s">
        <v>67</v>
      </c>
      <c r="E111" s="19" t="s">
        <v>176</v>
      </c>
    </row>
    <row r="112" spans="1:9" ht="15">
      <c r="A112" s="14" t="s">
        <v>54</v>
      </c>
      <c r="B112" s="14"/>
      <c r="C112" s="15" t="s">
        <v>184</v>
      </c>
      <c r="D112" s="14"/>
      <c r="E112" s="14" t="s">
        <v>185</v>
      </c>
      <c r="F112" s="14"/>
      <c r="G112" s="14"/>
      <c r="H112" s="14"/>
      <c r="I112" s="16">
        <f>SUMIFS(I113:I122,A113:A122,"P")</f>
        <v>0</v>
      </c>
    </row>
    <row r="113" spans="1:16" ht="15">
      <c r="A113" s="17" t="s">
        <v>57</v>
      </c>
      <c r="B113" s="17">
        <v>18</v>
      </c>
      <c r="C113" s="18" t="s">
        <v>186</v>
      </c>
      <c r="D113" s="17" t="s">
        <v>69</v>
      </c>
      <c r="E113" s="19" t="s">
        <v>187</v>
      </c>
      <c r="F113" s="20" t="s">
        <v>61</v>
      </c>
      <c r="G113" s="21">
        <v>122.309</v>
      </c>
      <c r="H113" s="22">
        <v>0</v>
      </c>
      <c r="I113" s="23">
        <f>ROUND(G113*H113,P4)</f>
        <v>0</v>
      </c>
      <c r="O113" s="24">
        <f>I113*0.21</f>
        <v>0</v>
      </c>
      <c r="P113">
        <v>3</v>
      </c>
    </row>
    <row r="114" spans="1:5" ht="15">
      <c r="A114" s="17" t="s">
        <v>62</v>
      </c>
      <c r="E114" s="25"/>
    </row>
    <row r="115" spans="1:5" ht="15">
      <c r="A115" s="17" t="s">
        <v>63</v>
      </c>
      <c r="E115" s="26" t="s">
        <v>188</v>
      </c>
    </row>
    <row r="116" spans="1:5" ht="15">
      <c r="A116" s="17" t="s">
        <v>63</v>
      </c>
      <c r="E116" s="26" t="s">
        <v>169</v>
      </c>
    </row>
    <row r="117" spans="1:5" ht="405">
      <c r="A117" s="17" t="s">
        <v>67</v>
      </c>
      <c r="E117" s="19" t="s">
        <v>189</v>
      </c>
    </row>
    <row r="118" spans="1:16" ht="15">
      <c r="A118" s="17" t="s">
        <v>57</v>
      </c>
      <c r="B118" s="17">
        <v>19</v>
      </c>
      <c r="C118" s="18" t="s">
        <v>190</v>
      </c>
      <c r="D118" s="17" t="s">
        <v>59</v>
      </c>
      <c r="E118" s="19" t="s">
        <v>191</v>
      </c>
      <c r="F118" s="20" t="s">
        <v>61</v>
      </c>
      <c r="G118" s="21">
        <v>398.97</v>
      </c>
      <c r="H118" s="22">
        <v>0</v>
      </c>
      <c r="I118" s="23">
        <f>ROUND(G118*H118,P4)</f>
        <v>0</v>
      </c>
      <c r="O118" s="24">
        <f>I118*0.21</f>
        <v>0</v>
      </c>
      <c r="P118">
        <v>3</v>
      </c>
    </row>
    <row r="119" spans="1:5" ht="15">
      <c r="A119" s="17" t="s">
        <v>62</v>
      </c>
      <c r="E119" s="19" t="s">
        <v>192</v>
      </c>
    </row>
    <row r="120" spans="1:5" ht="15">
      <c r="A120" s="17" t="s">
        <v>63</v>
      </c>
      <c r="E120" s="26" t="s">
        <v>193</v>
      </c>
    </row>
    <row r="121" spans="1:5" ht="15">
      <c r="A121" s="17" t="s">
        <v>63</v>
      </c>
      <c r="E121" s="26" t="s">
        <v>175</v>
      </c>
    </row>
    <row r="122" spans="1:5" ht="405">
      <c r="A122" s="17" t="s">
        <v>67</v>
      </c>
      <c r="E122" s="19" t="s">
        <v>194</v>
      </c>
    </row>
    <row r="123" spans="1:9" ht="15">
      <c r="A123" s="14" t="s">
        <v>54</v>
      </c>
      <c r="B123" s="14"/>
      <c r="C123" s="15" t="s">
        <v>195</v>
      </c>
      <c r="D123" s="14"/>
      <c r="E123" s="14" t="s">
        <v>196</v>
      </c>
      <c r="F123" s="14"/>
      <c r="G123" s="14"/>
      <c r="H123" s="14"/>
      <c r="I123" s="16">
        <f>SUMIFS(I124:I128,A124:A128,"P")</f>
        <v>0</v>
      </c>
    </row>
    <row r="124" spans="1:16" ht="30">
      <c r="A124" s="17" t="s">
        <v>57</v>
      </c>
      <c r="B124" s="17">
        <v>20</v>
      </c>
      <c r="C124" s="18" t="s">
        <v>197</v>
      </c>
      <c r="D124" s="17" t="s">
        <v>115</v>
      </c>
      <c r="E124" s="19" t="s">
        <v>198</v>
      </c>
      <c r="F124" s="20" t="s">
        <v>61</v>
      </c>
      <c r="G124" s="21">
        <v>164.52</v>
      </c>
      <c r="H124" s="22">
        <v>0</v>
      </c>
      <c r="I124" s="23">
        <f>ROUND(G124*H124,P4)</f>
        <v>0</v>
      </c>
      <c r="O124" s="24">
        <f>I124*0.21</f>
        <v>0</v>
      </c>
      <c r="P124">
        <v>3</v>
      </c>
    </row>
    <row r="125" spans="1:5" ht="15">
      <c r="A125" s="17" t="s">
        <v>62</v>
      </c>
      <c r="E125" s="25"/>
    </row>
    <row r="126" spans="1:5" ht="15">
      <c r="A126" s="17" t="s">
        <v>63</v>
      </c>
      <c r="E126" s="26" t="s">
        <v>199</v>
      </c>
    </row>
    <row r="127" spans="1:5" ht="15">
      <c r="A127" s="17" t="s">
        <v>63</v>
      </c>
      <c r="E127" s="26" t="s">
        <v>200</v>
      </c>
    </row>
    <row r="128" spans="1:5" ht="409.5">
      <c r="A128" s="17" t="s">
        <v>67</v>
      </c>
      <c r="E128" s="19" t="s">
        <v>201</v>
      </c>
    </row>
    <row r="129" spans="1:9" ht="15">
      <c r="A129" s="14" t="s">
        <v>54</v>
      </c>
      <c r="B129" s="14"/>
      <c r="C129" s="15" t="s">
        <v>202</v>
      </c>
      <c r="D129" s="14"/>
      <c r="E129" s="14" t="s">
        <v>203</v>
      </c>
      <c r="F129" s="14"/>
      <c r="G129" s="14"/>
      <c r="H129" s="14"/>
      <c r="I129" s="16">
        <f>SUMIFS(I130:I134,A130:A134,"P")</f>
        <v>0</v>
      </c>
    </row>
    <row r="130" spans="1:16" ht="30">
      <c r="A130" s="17" t="s">
        <v>57</v>
      </c>
      <c r="B130" s="17">
        <v>21</v>
      </c>
      <c r="C130" s="18" t="s">
        <v>204</v>
      </c>
      <c r="D130" s="17" t="s">
        <v>205</v>
      </c>
      <c r="E130" s="19" t="s">
        <v>206</v>
      </c>
      <c r="F130" s="20" t="s">
        <v>61</v>
      </c>
      <c r="G130" s="21">
        <v>8.28</v>
      </c>
      <c r="H130" s="22">
        <v>0</v>
      </c>
      <c r="I130" s="23">
        <f>ROUND(G130*H130,P4)</f>
        <v>0</v>
      </c>
      <c r="O130" s="24">
        <f>I130*0.21</f>
        <v>0</v>
      </c>
      <c r="P130">
        <v>3</v>
      </c>
    </row>
    <row r="131" spans="1:5" ht="45">
      <c r="A131" s="17" t="s">
        <v>62</v>
      </c>
      <c r="E131" s="19" t="s">
        <v>207</v>
      </c>
    </row>
    <row r="132" spans="1:5" ht="15">
      <c r="A132" s="17" t="s">
        <v>63</v>
      </c>
      <c r="E132" s="26" t="s">
        <v>208</v>
      </c>
    </row>
    <row r="133" spans="1:5" ht="15">
      <c r="A133" s="17" t="s">
        <v>63</v>
      </c>
      <c r="E133" s="26" t="s">
        <v>209</v>
      </c>
    </row>
    <row r="134" spans="1:5" ht="405">
      <c r="A134" s="17" t="s">
        <v>67</v>
      </c>
      <c r="E134" s="19" t="s">
        <v>210</v>
      </c>
    </row>
    <row r="135" spans="1:9" ht="15">
      <c r="A135" s="14" t="s">
        <v>54</v>
      </c>
      <c r="B135" s="14"/>
      <c r="C135" s="15" t="s">
        <v>211</v>
      </c>
      <c r="D135" s="14"/>
      <c r="E135" s="14" t="s">
        <v>212</v>
      </c>
      <c r="F135" s="14"/>
      <c r="G135" s="14"/>
      <c r="H135" s="14"/>
      <c r="I135" s="16">
        <f>SUMIFS(I136:I140,A136:A140,"P")</f>
        <v>0</v>
      </c>
    </row>
    <row r="136" spans="1:16" ht="15">
      <c r="A136" s="17" t="s">
        <v>57</v>
      </c>
      <c r="B136" s="17">
        <v>22</v>
      </c>
      <c r="C136" s="18" t="s">
        <v>213</v>
      </c>
      <c r="E136" s="19" t="s">
        <v>214</v>
      </c>
      <c r="F136" s="20" t="s">
        <v>61</v>
      </c>
      <c r="G136" s="21">
        <v>398.97</v>
      </c>
      <c r="H136" s="22">
        <v>0</v>
      </c>
      <c r="I136" s="23">
        <f>ROUND(G136*H136,P4)</f>
        <v>0</v>
      </c>
      <c r="O136" s="24">
        <f>I136*0.21</f>
        <v>0</v>
      </c>
      <c r="P136">
        <v>3</v>
      </c>
    </row>
    <row r="137" spans="1:5" ht="15">
      <c r="A137" s="17" t="s">
        <v>62</v>
      </c>
      <c r="E137" s="25"/>
    </row>
    <row r="138" spans="1:5" ht="15">
      <c r="A138" s="17" t="s">
        <v>63</v>
      </c>
      <c r="E138" s="26" t="s">
        <v>215</v>
      </c>
    </row>
    <row r="139" spans="1:5" ht="15">
      <c r="A139" s="17" t="s">
        <v>63</v>
      </c>
      <c r="E139" s="26" t="s">
        <v>175</v>
      </c>
    </row>
    <row r="140" spans="1:5" ht="345">
      <c r="A140" s="17" t="s">
        <v>67</v>
      </c>
      <c r="E140" s="19" t="s">
        <v>216</v>
      </c>
    </row>
    <row r="141" spans="1:9" ht="15">
      <c r="A141" s="14" t="s">
        <v>54</v>
      </c>
      <c r="B141" s="14"/>
      <c r="C141" s="15" t="s">
        <v>217</v>
      </c>
      <c r="D141" s="14"/>
      <c r="E141" s="14" t="s">
        <v>218</v>
      </c>
      <c r="F141" s="14"/>
      <c r="G141" s="14"/>
      <c r="H141" s="14"/>
      <c r="I141" s="16">
        <f>SUMIFS(I142:I170,A142:A170,"P")</f>
        <v>0</v>
      </c>
    </row>
    <row r="142" spans="1:16" ht="15">
      <c r="A142" s="17" t="s">
        <v>57</v>
      </c>
      <c r="B142" s="17">
        <v>23</v>
      </c>
      <c r="C142" s="18" t="s">
        <v>219</v>
      </c>
      <c r="E142" s="19" t="s">
        <v>220</v>
      </c>
      <c r="F142" s="20" t="s">
        <v>100</v>
      </c>
      <c r="G142" s="21">
        <v>815.39</v>
      </c>
      <c r="H142" s="22">
        <v>0</v>
      </c>
      <c r="I142" s="23">
        <f>ROUND(G142*H142,P4)</f>
        <v>0</v>
      </c>
      <c r="O142" s="24">
        <f>I142*0.21</f>
        <v>0</v>
      </c>
      <c r="P142">
        <v>3</v>
      </c>
    </row>
    <row r="143" spans="1:5" ht="15">
      <c r="A143" s="17" t="s">
        <v>62</v>
      </c>
      <c r="E143" s="25"/>
    </row>
    <row r="144" spans="1:5" ht="15">
      <c r="A144" s="17" t="s">
        <v>63</v>
      </c>
      <c r="E144" s="26" t="s">
        <v>221</v>
      </c>
    </row>
    <row r="145" spans="1:5" ht="15">
      <c r="A145" s="17" t="s">
        <v>67</v>
      </c>
      <c r="E145" s="19" t="s">
        <v>222</v>
      </c>
    </row>
    <row r="146" spans="1:16" ht="15">
      <c r="A146" s="17" t="s">
        <v>57</v>
      </c>
      <c r="B146" s="17">
        <v>24</v>
      </c>
      <c r="C146" s="18" t="s">
        <v>223</v>
      </c>
      <c r="E146" s="19" t="s">
        <v>224</v>
      </c>
      <c r="F146" s="20" t="s">
        <v>100</v>
      </c>
      <c r="G146" s="21">
        <v>815.39</v>
      </c>
      <c r="H146" s="22">
        <v>0</v>
      </c>
      <c r="I146" s="23">
        <f>ROUND(G146*H146,P4)</f>
        <v>0</v>
      </c>
      <c r="O146" s="24">
        <f>I146*0.21</f>
        <v>0</v>
      </c>
      <c r="P146">
        <v>3</v>
      </c>
    </row>
    <row r="147" spans="1:5" ht="15">
      <c r="A147" s="17" t="s">
        <v>62</v>
      </c>
      <c r="E147" s="25"/>
    </row>
    <row r="148" spans="1:5" ht="15">
      <c r="A148" s="17" t="s">
        <v>63</v>
      </c>
      <c r="E148" s="26" t="s">
        <v>221</v>
      </c>
    </row>
    <row r="149" spans="1:5" ht="45">
      <c r="A149" s="17" t="s">
        <v>67</v>
      </c>
      <c r="E149" s="19" t="s">
        <v>225</v>
      </c>
    </row>
    <row r="150" spans="1:16" ht="15">
      <c r="A150" s="17" t="s">
        <v>57</v>
      </c>
      <c r="B150" s="17">
        <v>25</v>
      </c>
      <c r="C150" s="18" t="s">
        <v>226</v>
      </c>
      <c r="E150" s="19" t="s">
        <v>227</v>
      </c>
      <c r="F150" s="20" t="s">
        <v>100</v>
      </c>
      <c r="G150" s="21">
        <v>815.39</v>
      </c>
      <c r="H150" s="22">
        <v>0</v>
      </c>
      <c r="I150" s="23">
        <f>ROUND(G150*H150,P4)</f>
        <v>0</v>
      </c>
      <c r="O150" s="24">
        <f>I150*0.21</f>
        <v>0</v>
      </c>
      <c r="P150">
        <v>3</v>
      </c>
    </row>
    <row r="151" spans="1:5" ht="15">
      <c r="A151" s="17" t="s">
        <v>62</v>
      </c>
      <c r="E151" s="25"/>
    </row>
    <row r="152" spans="1:5" ht="15">
      <c r="A152" s="17" t="s">
        <v>63</v>
      </c>
      <c r="E152" s="26" t="s">
        <v>228</v>
      </c>
    </row>
    <row r="153" spans="1:5" ht="15">
      <c r="A153" s="17" t="s">
        <v>63</v>
      </c>
      <c r="E153" s="26" t="s">
        <v>229</v>
      </c>
    </row>
    <row r="154" spans="1:5" ht="30">
      <c r="A154" s="17" t="s">
        <v>67</v>
      </c>
      <c r="E154" s="19" t="s">
        <v>230</v>
      </c>
    </row>
    <row r="155" spans="1:16" ht="15">
      <c r="A155" s="17" t="s">
        <v>57</v>
      </c>
      <c r="B155" s="17">
        <v>26</v>
      </c>
      <c r="C155" s="18" t="s">
        <v>231</v>
      </c>
      <c r="E155" s="19" t="s">
        <v>232</v>
      </c>
      <c r="F155" s="20" t="s">
        <v>100</v>
      </c>
      <c r="G155" s="21">
        <v>815.39</v>
      </c>
      <c r="H155" s="22">
        <v>0</v>
      </c>
      <c r="I155" s="23">
        <f>ROUND(G155*H155,P4)</f>
        <v>0</v>
      </c>
      <c r="O155" s="24">
        <f>I155*0.21</f>
        <v>0</v>
      </c>
      <c r="P155">
        <v>3</v>
      </c>
    </row>
    <row r="156" spans="1:5" ht="15">
      <c r="A156" s="17" t="s">
        <v>62</v>
      </c>
      <c r="E156" s="25"/>
    </row>
    <row r="157" spans="1:5" ht="15">
      <c r="A157" s="17" t="s">
        <v>63</v>
      </c>
      <c r="E157" s="26" t="s">
        <v>221</v>
      </c>
    </row>
    <row r="158" spans="1:5" ht="60">
      <c r="A158" s="17" t="s">
        <v>67</v>
      </c>
      <c r="E158" s="19" t="s">
        <v>233</v>
      </c>
    </row>
    <row r="159" spans="1:16" ht="15">
      <c r="A159" s="17" t="s">
        <v>57</v>
      </c>
      <c r="B159" s="17">
        <v>27</v>
      </c>
      <c r="C159" s="18" t="s">
        <v>234</v>
      </c>
      <c r="E159" s="19" t="s">
        <v>235</v>
      </c>
      <c r="F159" s="20" t="s">
        <v>100</v>
      </c>
      <c r="G159" s="21">
        <v>815.39</v>
      </c>
      <c r="H159" s="22">
        <v>0</v>
      </c>
      <c r="I159" s="23">
        <f>ROUND(G159*H159,P4)</f>
        <v>0</v>
      </c>
      <c r="O159" s="24">
        <f>I159*0.21</f>
        <v>0</v>
      </c>
      <c r="P159">
        <v>3</v>
      </c>
    </row>
    <row r="160" spans="1:5" ht="15">
      <c r="A160" s="17" t="s">
        <v>62</v>
      </c>
      <c r="E160" s="25"/>
    </row>
    <row r="161" spans="1:5" ht="15">
      <c r="A161" s="17" t="s">
        <v>63</v>
      </c>
      <c r="E161" s="26" t="s">
        <v>221</v>
      </c>
    </row>
    <row r="162" spans="1:5" ht="60">
      <c r="A162" s="17" t="s">
        <v>67</v>
      </c>
      <c r="E162" s="19" t="s">
        <v>236</v>
      </c>
    </row>
    <row r="163" spans="1:16" ht="15">
      <c r="A163" s="17" t="s">
        <v>57</v>
      </c>
      <c r="B163" s="17">
        <v>28</v>
      </c>
      <c r="C163" s="18" t="s">
        <v>237</v>
      </c>
      <c r="E163" s="19" t="s">
        <v>238</v>
      </c>
      <c r="F163" s="20" t="s">
        <v>100</v>
      </c>
      <c r="G163" s="21">
        <v>815.39</v>
      </c>
      <c r="H163" s="22">
        <v>0</v>
      </c>
      <c r="I163" s="23">
        <f>ROUND(G163*H163,P4)</f>
        <v>0</v>
      </c>
      <c r="O163" s="24">
        <f>I163*0.21</f>
        <v>0</v>
      </c>
      <c r="P163">
        <v>3</v>
      </c>
    </row>
    <row r="164" spans="1:5" ht="15">
      <c r="A164" s="17" t="s">
        <v>62</v>
      </c>
      <c r="E164" s="25"/>
    </row>
    <row r="165" spans="1:5" ht="15">
      <c r="A165" s="17" t="s">
        <v>63</v>
      </c>
      <c r="E165" s="26" t="s">
        <v>221</v>
      </c>
    </row>
    <row r="166" spans="1:5" ht="45">
      <c r="A166" s="17" t="s">
        <v>67</v>
      </c>
      <c r="E166" s="19" t="s">
        <v>239</v>
      </c>
    </row>
    <row r="167" spans="1:16" ht="15">
      <c r="A167" s="17" t="s">
        <v>57</v>
      </c>
      <c r="B167" s="17">
        <v>29</v>
      </c>
      <c r="C167" s="18" t="s">
        <v>240</v>
      </c>
      <c r="E167" s="19" t="s">
        <v>241</v>
      </c>
      <c r="F167" s="20" t="s">
        <v>61</v>
      </c>
      <c r="G167" s="21">
        <v>122.309</v>
      </c>
      <c r="H167" s="22">
        <v>0</v>
      </c>
      <c r="I167" s="23">
        <f>ROUND(G167*H167,P4)</f>
        <v>0</v>
      </c>
      <c r="O167" s="24">
        <f>I167*0.21</f>
        <v>0</v>
      </c>
      <c r="P167">
        <v>3</v>
      </c>
    </row>
    <row r="168" spans="1:5" ht="15">
      <c r="A168" s="17" t="s">
        <v>62</v>
      </c>
      <c r="E168" s="25"/>
    </row>
    <row r="169" spans="1:5" ht="15">
      <c r="A169" s="17" t="s">
        <v>63</v>
      </c>
      <c r="E169" s="26" t="s">
        <v>242</v>
      </c>
    </row>
    <row r="170" spans="1:5" ht="45">
      <c r="A170" s="17" t="s">
        <v>67</v>
      </c>
      <c r="E170" s="19" t="s">
        <v>243</v>
      </c>
    </row>
    <row r="171" spans="1:9" ht="15">
      <c r="A171" s="14" t="s">
        <v>54</v>
      </c>
      <c r="B171" s="14"/>
      <c r="C171" s="15" t="s">
        <v>244</v>
      </c>
      <c r="D171" s="14"/>
      <c r="E171" s="14" t="s">
        <v>245</v>
      </c>
      <c r="F171" s="14"/>
      <c r="G171" s="14"/>
      <c r="H171" s="14"/>
      <c r="I171" s="16">
        <f>SUMIFS(I172:I177,A172:A177,"P")</f>
        <v>0</v>
      </c>
    </row>
    <row r="172" spans="1:16" ht="15">
      <c r="A172" s="17" t="s">
        <v>57</v>
      </c>
      <c r="B172" s="17">
        <v>30</v>
      </c>
      <c r="C172" s="18" t="s">
        <v>246</v>
      </c>
      <c r="E172" s="19" t="s">
        <v>247</v>
      </c>
      <c r="F172" s="20" t="s">
        <v>100</v>
      </c>
      <c r="G172" s="21">
        <v>6539.95</v>
      </c>
      <c r="H172" s="22">
        <v>0</v>
      </c>
      <c r="I172" s="23">
        <f>ROUND(G172*H172,P4)</f>
        <v>0</v>
      </c>
      <c r="O172" s="24">
        <f>I172*0.21</f>
        <v>0</v>
      </c>
      <c r="P172">
        <v>3</v>
      </c>
    </row>
    <row r="173" spans="1:5" ht="15">
      <c r="A173" s="17" t="s">
        <v>62</v>
      </c>
      <c r="E173" s="25"/>
    </row>
    <row r="174" spans="1:5" ht="15">
      <c r="A174" s="17" t="s">
        <v>63</v>
      </c>
      <c r="E174" s="26" t="s">
        <v>248</v>
      </c>
    </row>
    <row r="175" spans="1:5" ht="15">
      <c r="A175" s="17" t="s">
        <v>63</v>
      </c>
      <c r="E175" s="26" t="s">
        <v>249</v>
      </c>
    </row>
    <row r="176" spans="1:5" ht="15">
      <c r="A176" s="17" t="s">
        <v>63</v>
      </c>
      <c r="E176" s="26" t="s">
        <v>250</v>
      </c>
    </row>
    <row r="177" spans="1:5" ht="30">
      <c r="A177" s="17" t="s">
        <v>67</v>
      </c>
      <c r="E177" s="19" t="s">
        <v>251</v>
      </c>
    </row>
    <row r="178" spans="1:9" ht="15">
      <c r="A178" s="14" t="s">
        <v>54</v>
      </c>
      <c r="B178" s="14"/>
      <c r="C178" s="15" t="s">
        <v>252</v>
      </c>
      <c r="D178" s="14"/>
      <c r="E178" s="14" t="s">
        <v>253</v>
      </c>
      <c r="F178" s="14"/>
      <c r="G178" s="14"/>
      <c r="H178" s="14"/>
      <c r="I178" s="16">
        <f>SUMIFS(I179:I183,A179:A183,"P")</f>
        <v>0</v>
      </c>
    </row>
    <row r="179" spans="1:16" ht="15">
      <c r="A179" s="17" t="s">
        <v>57</v>
      </c>
      <c r="B179" s="17">
        <v>31</v>
      </c>
      <c r="C179" s="18" t="s">
        <v>254</v>
      </c>
      <c r="E179" s="19" t="s">
        <v>255</v>
      </c>
      <c r="F179" s="20" t="s">
        <v>100</v>
      </c>
      <c r="G179" s="21">
        <v>67.5</v>
      </c>
      <c r="H179" s="22">
        <v>0</v>
      </c>
      <c r="I179" s="23">
        <f>ROUND(G179*H179,P4)</f>
        <v>0</v>
      </c>
      <c r="O179" s="24">
        <f>I179*0.21</f>
        <v>0</v>
      </c>
      <c r="P179">
        <v>3</v>
      </c>
    </row>
    <row r="180" spans="1:5" ht="15">
      <c r="A180" s="17" t="s">
        <v>62</v>
      </c>
      <c r="E180" s="25"/>
    </row>
    <row r="181" spans="1:5" ht="15">
      <c r="A181" s="17" t="s">
        <v>63</v>
      </c>
      <c r="E181" s="26" t="s">
        <v>256</v>
      </c>
    </row>
    <row r="182" spans="1:5" ht="15">
      <c r="A182" s="17" t="s">
        <v>63</v>
      </c>
      <c r="E182" s="26" t="s">
        <v>257</v>
      </c>
    </row>
    <row r="183" spans="1:5" ht="45">
      <c r="A183" s="17" t="s">
        <v>67</v>
      </c>
      <c r="E183" s="19" t="s">
        <v>243</v>
      </c>
    </row>
    <row r="184" spans="1:9" ht="15">
      <c r="A184" s="14" t="s">
        <v>54</v>
      </c>
      <c r="B184" s="14"/>
      <c r="C184" s="15" t="s">
        <v>258</v>
      </c>
      <c r="D184" s="14"/>
      <c r="E184" s="14" t="s">
        <v>259</v>
      </c>
      <c r="F184" s="14"/>
      <c r="G184" s="14"/>
      <c r="H184" s="14"/>
      <c r="I184" s="16">
        <f>SUMIFS(I185:I194,A185:A194,"P")</f>
        <v>0</v>
      </c>
    </row>
    <row r="185" spans="1:16" ht="15">
      <c r="A185" s="17" t="s">
        <v>57</v>
      </c>
      <c r="B185" s="17">
        <v>32</v>
      </c>
      <c r="C185" s="18" t="s">
        <v>260</v>
      </c>
      <c r="E185" s="19" t="s">
        <v>261</v>
      </c>
      <c r="F185" s="20" t="s">
        <v>61</v>
      </c>
      <c r="G185" s="21">
        <v>2129.76</v>
      </c>
      <c r="H185" s="22">
        <v>0</v>
      </c>
      <c r="I185" s="23">
        <f>ROUND(G185*H185,P4)</f>
        <v>0</v>
      </c>
      <c r="O185" s="24">
        <f>I185*0.21</f>
        <v>0</v>
      </c>
      <c r="P185">
        <v>3</v>
      </c>
    </row>
    <row r="186" spans="1:5" ht="15">
      <c r="A186" s="17" t="s">
        <v>62</v>
      </c>
      <c r="E186" s="25"/>
    </row>
    <row r="187" spans="1:5" ht="15">
      <c r="A187" s="17" t="s">
        <v>63</v>
      </c>
      <c r="E187" s="26" t="s">
        <v>262</v>
      </c>
    </row>
    <row r="188" spans="1:5" ht="15">
      <c r="A188" s="17" t="s">
        <v>63</v>
      </c>
      <c r="E188" s="26" t="s">
        <v>263</v>
      </c>
    </row>
    <row r="189" spans="1:5" ht="60">
      <c r="A189" s="17" t="s">
        <v>67</v>
      </c>
      <c r="E189" s="19" t="s">
        <v>264</v>
      </c>
    </row>
    <row r="190" spans="1:16" ht="15">
      <c r="A190" s="17" t="s">
        <v>57</v>
      </c>
      <c r="B190" s="17">
        <v>33</v>
      </c>
      <c r="C190" s="18" t="s">
        <v>265</v>
      </c>
      <c r="D190" s="17" t="s">
        <v>266</v>
      </c>
      <c r="E190" s="19" t="s">
        <v>267</v>
      </c>
      <c r="F190" s="20" t="s">
        <v>100</v>
      </c>
      <c r="G190" s="21">
        <v>5324.4</v>
      </c>
      <c r="H190" s="22">
        <v>0</v>
      </c>
      <c r="I190" s="23">
        <f>ROUND(G190*H190,P4)</f>
        <v>0</v>
      </c>
      <c r="O190" s="24">
        <f>I190*0.21</f>
        <v>0</v>
      </c>
      <c r="P190">
        <v>3</v>
      </c>
    </row>
    <row r="191" spans="1:5" ht="30">
      <c r="A191" s="17" t="s">
        <v>62</v>
      </c>
      <c r="E191" s="19" t="s">
        <v>268</v>
      </c>
    </row>
    <row r="192" spans="1:5" ht="15">
      <c r="A192" s="17" t="s">
        <v>63</v>
      </c>
      <c r="E192" s="26" t="s">
        <v>269</v>
      </c>
    </row>
    <row r="193" spans="1:5" ht="15">
      <c r="A193" s="17" t="s">
        <v>63</v>
      </c>
      <c r="E193" s="26" t="s">
        <v>270</v>
      </c>
    </row>
    <row r="194" spans="1:5" ht="120">
      <c r="A194" s="17" t="s">
        <v>67</v>
      </c>
      <c r="E194" s="19" t="s">
        <v>271</v>
      </c>
    </row>
    <row r="195" spans="1:9" ht="15">
      <c r="A195" s="14" t="s">
        <v>54</v>
      </c>
      <c r="B195" s="14"/>
      <c r="C195" s="15" t="s">
        <v>272</v>
      </c>
      <c r="D195" s="14"/>
      <c r="E195" s="14" t="s">
        <v>273</v>
      </c>
      <c r="F195" s="14"/>
      <c r="G195" s="14"/>
      <c r="H195" s="14"/>
      <c r="I195" s="16">
        <f>SUMIFS(I196:I200,A196:A200,"P")</f>
        <v>0</v>
      </c>
    </row>
    <row r="196" spans="1:16" ht="30">
      <c r="A196" s="17" t="s">
        <v>57</v>
      </c>
      <c r="B196" s="17">
        <v>34</v>
      </c>
      <c r="C196" s="18" t="s">
        <v>274</v>
      </c>
      <c r="E196" s="19" t="s">
        <v>275</v>
      </c>
      <c r="F196" s="20" t="s">
        <v>100</v>
      </c>
      <c r="G196" s="21">
        <v>4167.12</v>
      </c>
      <c r="H196" s="22">
        <v>0</v>
      </c>
      <c r="I196" s="23">
        <f>ROUND(G196*H196,P4)</f>
        <v>0</v>
      </c>
      <c r="O196" s="24">
        <f>I196*0.21</f>
        <v>0</v>
      </c>
      <c r="P196">
        <v>3</v>
      </c>
    </row>
    <row r="197" spans="1:5" ht="15">
      <c r="A197" s="17" t="s">
        <v>62</v>
      </c>
      <c r="E197" s="25"/>
    </row>
    <row r="198" spans="1:5" ht="15">
      <c r="A198" s="17" t="s">
        <v>63</v>
      </c>
      <c r="E198" s="26" t="s">
        <v>276</v>
      </c>
    </row>
    <row r="199" spans="1:5" ht="15">
      <c r="A199" s="17" t="s">
        <v>63</v>
      </c>
      <c r="E199" s="26" t="s">
        <v>277</v>
      </c>
    </row>
    <row r="200" spans="1:5" ht="60">
      <c r="A200" s="17" t="s">
        <v>67</v>
      </c>
      <c r="E200" s="19" t="s">
        <v>278</v>
      </c>
    </row>
    <row r="201" spans="1:9" ht="15">
      <c r="A201" s="14" t="s">
        <v>54</v>
      </c>
      <c r="B201" s="14"/>
      <c r="C201" s="15" t="s">
        <v>279</v>
      </c>
      <c r="D201" s="14"/>
      <c r="E201" s="14" t="s">
        <v>280</v>
      </c>
      <c r="F201" s="14"/>
      <c r="G201" s="14"/>
      <c r="H201" s="14"/>
      <c r="I201" s="16">
        <f>SUMIFS(I202:I211,A202:A211,"P")</f>
        <v>0</v>
      </c>
    </row>
    <row r="202" spans="1:16" ht="15">
      <c r="A202" s="17" t="s">
        <v>57</v>
      </c>
      <c r="B202" s="17">
        <v>35</v>
      </c>
      <c r="C202" s="18" t="s">
        <v>281</v>
      </c>
      <c r="E202" s="19" t="s">
        <v>282</v>
      </c>
      <c r="F202" s="20" t="s">
        <v>61</v>
      </c>
      <c r="G202" s="21">
        <v>164.52</v>
      </c>
      <c r="H202" s="22">
        <v>0</v>
      </c>
      <c r="I202" s="23">
        <f>ROUND(G202*H202,P4)</f>
        <v>0</v>
      </c>
      <c r="O202" s="24">
        <f>I202*0.21</f>
        <v>0</v>
      </c>
      <c r="P202">
        <v>3</v>
      </c>
    </row>
    <row r="203" spans="1:5" ht="15">
      <c r="A203" s="17" t="s">
        <v>62</v>
      </c>
      <c r="E203" s="25"/>
    </row>
    <row r="204" spans="1:5" ht="15">
      <c r="A204" s="17" t="s">
        <v>63</v>
      </c>
      <c r="E204" s="26" t="s">
        <v>283</v>
      </c>
    </row>
    <row r="205" spans="1:5" ht="15">
      <c r="A205" s="17" t="s">
        <v>63</v>
      </c>
      <c r="E205" s="26" t="s">
        <v>200</v>
      </c>
    </row>
    <row r="206" spans="1:5" ht="60">
      <c r="A206" s="17" t="s">
        <v>67</v>
      </c>
      <c r="E206" s="19" t="s">
        <v>278</v>
      </c>
    </row>
    <row r="207" spans="1:16" ht="15">
      <c r="A207" s="17" t="s">
        <v>57</v>
      </c>
      <c r="B207" s="17">
        <v>36</v>
      </c>
      <c r="C207" s="18" t="s">
        <v>284</v>
      </c>
      <c r="E207" s="19" t="s">
        <v>285</v>
      </c>
      <c r="F207" s="20" t="s">
        <v>100</v>
      </c>
      <c r="G207" s="21">
        <v>2865.99</v>
      </c>
      <c r="H207" s="22">
        <v>0</v>
      </c>
      <c r="I207" s="23">
        <f>ROUND(G207*H207,P4)</f>
        <v>0</v>
      </c>
      <c r="O207" s="24">
        <f>I207*0.21</f>
        <v>0</v>
      </c>
      <c r="P207">
        <v>3</v>
      </c>
    </row>
    <row r="208" spans="1:5" ht="15">
      <c r="A208" s="17" t="s">
        <v>62</v>
      </c>
      <c r="E208" s="25"/>
    </row>
    <row r="209" spans="1:5" ht="15">
      <c r="A209" s="17" t="s">
        <v>63</v>
      </c>
      <c r="E209" s="26" t="s">
        <v>286</v>
      </c>
    </row>
    <row r="210" spans="1:5" ht="15">
      <c r="A210" s="17" t="s">
        <v>63</v>
      </c>
      <c r="E210" s="26" t="s">
        <v>287</v>
      </c>
    </row>
    <row r="211" spans="1:5" ht="60">
      <c r="A211" s="17" t="s">
        <v>67</v>
      </c>
      <c r="E211" s="19" t="s">
        <v>278</v>
      </c>
    </row>
    <row r="212" spans="1:9" ht="15">
      <c r="A212" s="14" t="s">
        <v>54</v>
      </c>
      <c r="B212" s="14"/>
      <c r="C212" s="15" t="s">
        <v>288</v>
      </c>
      <c r="D212" s="14"/>
      <c r="E212" s="14" t="s">
        <v>289</v>
      </c>
      <c r="F212" s="14"/>
      <c r="G212" s="14"/>
      <c r="H212" s="14"/>
      <c r="I212" s="16">
        <f>SUMIFS(I213:I217,A213:A217,"P")</f>
        <v>0</v>
      </c>
    </row>
    <row r="213" spans="1:16" ht="15">
      <c r="A213" s="17" t="s">
        <v>57</v>
      </c>
      <c r="B213" s="17">
        <v>37</v>
      </c>
      <c r="C213" s="18" t="s">
        <v>290</v>
      </c>
      <c r="E213" s="19" t="s">
        <v>291</v>
      </c>
      <c r="F213" s="20" t="s">
        <v>100</v>
      </c>
      <c r="G213" s="21">
        <v>51.09</v>
      </c>
      <c r="H213" s="22">
        <v>0</v>
      </c>
      <c r="I213" s="23">
        <f>ROUND(G213*H213,P4)</f>
        <v>0</v>
      </c>
      <c r="O213" s="24">
        <f>I213*0.21</f>
        <v>0</v>
      </c>
      <c r="P213">
        <v>3</v>
      </c>
    </row>
    <row r="214" spans="1:5" ht="15">
      <c r="A214" s="17" t="s">
        <v>62</v>
      </c>
      <c r="E214" s="19" t="s">
        <v>292</v>
      </c>
    </row>
    <row r="215" spans="1:5" ht="15">
      <c r="A215" s="17" t="s">
        <v>63</v>
      </c>
      <c r="E215" s="26" t="s">
        <v>293</v>
      </c>
    </row>
    <row r="216" spans="1:5" ht="15">
      <c r="A216" s="17" t="s">
        <v>63</v>
      </c>
      <c r="E216" s="26" t="s">
        <v>294</v>
      </c>
    </row>
    <row r="217" spans="1:5" ht="45">
      <c r="A217" s="17" t="s">
        <v>67</v>
      </c>
      <c r="E217" s="19" t="s">
        <v>295</v>
      </c>
    </row>
    <row r="218" spans="1:9" ht="15">
      <c r="A218" s="14" t="s">
        <v>54</v>
      </c>
      <c r="B218" s="14"/>
      <c r="C218" s="15" t="s">
        <v>296</v>
      </c>
      <c r="D218" s="14"/>
      <c r="E218" s="14" t="s">
        <v>297</v>
      </c>
      <c r="F218" s="14"/>
      <c r="G218" s="14"/>
      <c r="H218" s="14"/>
      <c r="I218" s="16">
        <f>SUMIFS(I219:I229,A219:A229,"P")</f>
        <v>0</v>
      </c>
    </row>
    <row r="219" spans="1:16" ht="15">
      <c r="A219" s="17" t="s">
        <v>57</v>
      </c>
      <c r="B219" s="17">
        <v>38</v>
      </c>
      <c r="C219" s="18" t="s">
        <v>298</v>
      </c>
      <c r="E219" s="19" t="s">
        <v>299</v>
      </c>
      <c r="F219" s="20" t="s">
        <v>100</v>
      </c>
      <c r="G219" s="21">
        <v>4205.48</v>
      </c>
      <c r="H219" s="22">
        <v>0</v>
      </c>
      <c r="I219" s="23">
        <f>ROUND(G219*H219,P4)</f>
        <v>0</v>
      </c>
      <c r="O219" s="24">
        <f>I219*0.21</f>
        <v>0</v>
      </c>
      <c r="P219">
        <v>3</v>
      </c>
    </row>
    <row r="220" spans="1:5" ht="15">
      <c r="A220" s="17" t="s">
        <v>62</v>
      </c>
      <c r="E220" s="25"/>
    </row>
    <row r="221" spans="1:5" ht="15">
      <c r="A221" s="17" t="s">
        <v>63</v>
      </c>
      <c r="E221" s="26" t="s">
        <v>300</v>
      </c>
    </row>
    <row r="222" spans="1:5" ht="15">
      <c r="A222" s="17" t="s">
        <v>63</v>
      </c>
      <c r="E222" s="26" t="s">
        <v>301</v>
      </c>
    </row>
    <row r="223" spans="1:5" ht="15">
      <c r="A223" s="17" t="s">
        <v>63</v>
      </c>
      <c r="E223" s="26" t="s">
        <v>302</v>
      </c>
    </row>
    <row r="224" spans="1:5" ht="75">
      <c r="A224" s="17" t="s">
        <v>67</v>
      </c>
      <c r="E224" s="19" t="s">
        <v>303</v>
      </c>
    </row>
    <row r="225" spans="1:16" ht="15">
      <c r="A225" s="17" t="s">
        <v>57</v>
      </c>
      <c r="B225" s="17">
        <v>39</v>
      </c>
      <c r="C225" s="18" t="s">
        <v>304</v>
      </c>
      <c r="E225" s="19" t="s">
        <v>305</v>
      </c>
      <c r="F225" s="20" t="s">
        <v>100</v>
      </c>
      <c r="G225" s="21">
        <v>4205.5</v>
      </c>
      <c r="H225" s="22">
        <v>0</v>
      </c>
      <c r="I225" s="23">
        <f>ROUND(G225*H225,P4)</f>
        <v>0</v>
      </c>
      <c r="O225" s="24">
        <f>I225*0.21</f>
        <v>0</v>
      </c>
      <c r="P225">
        <v>3</v>
      </c>
    </row>
    <row r="226" spans="1:5" ht="15">
      <c r="A226" s="17" t="s">
        <v>62</v>
      </c>
      <c r="E226" s="25"/>
    </row>
    <row r="227" spans="1:5" ht="15">
      <c r="A227" s="17" t="s">
        <v>63</v>
      </c>
      <c r="E227" s="26" t="s">
        <v>306</v>
      </c>
    </row>
    <row r="228" spans="1:5" ht="15">
      <c r="A228" s="17" t="s">
        <v>63</v>
      </c>
      <c r="E228" s="26" t="s">
        <v>307</v>
      </c>
    </row>
    <row r="229" spans="1:5" ht="75">
      <c r="A229" s="17" t="s">
        <v>67</v>
      </c>
      <c r="E229" s="19" t="s">
        <v>303</v>
      </c>
    </row>
    <row r="230" spans="1:9" ht="15">
      <c r="A230" s="14" t="s">
        <v>54</v>
      </c>
      <c r="B230" s="14"/>
      <c r="C230" s="15" t="s">
        <v>308</v>
      </c>
      <c r="D230" s="14"/>
      <c r="E230" s="14" t="s">
        <v>309</v>
      </c>
      <c r="F230" s="14"/>
      <c r="G230" s="14"/>
      <c r="H230" s="14"/>
      <c r="I230" s="16">
        <f>SUMIFS(I231:I242,A231:A242,"P")</f>
        <v>0</v>
      </c>
    </row>
    <row r="231" spans="1:16" ht="15">
      <c r="A231" s="17" t="s">
        <v>57</v>
      </c>
      <c r="B231" s="17">
        <v>40</v>
      </c>
      <c r="C231" s="18" t="s">
        <v>310</v>
      </c>
      <c r="E231" s="19" t="s">
        <v>311</v>
      </c>
      <c r="F231" s="20" t="s">
        <v>100</v>
      </c>
      <c r="G231" s="21">
        <v>4205.5</v>
      </c>
      <c r="H231" s="22">
        <v>0</v>
      </c>
      <c r="I231" s="23">
        <f>ROUND(G231*H231,P4)</f>
        <v>0</v>
      </c>
      <c r="O231" s="24">
        <f>I231*0.21</f>
        <v>0</v>
      </c>
      <c r="P231">
        <v>3</v>
      </c>
    </row>
    <row r="232" spans="1:5" ht="15">
      <c r="A232" s="17" t="s">
        <v>62</v>
      </c>
      <c r="E232" s="19" t="s">
        <v>312</v>
      </c>
    </row>
    <row r="233" spans="1:5" ht="15">
      <c r="A233" s="17" t="s">
        <v>63</v>
      </c>
      <c r="E233" s="26" t="s">
        <v>313</v>
      </c>
    </row>
    <row r="234" spans="1:5" ht="15">
      <c r="A234" s="17" t="s">
        <v>63</v>
      </c>
      <c r="E234" s="26" t="s">
        <v>314</v>
      </c>
    </row>
    <row r="235" spans="1:5" ht="15">
      <c r="A235" s="17" t="s">
        <v>63</v>
      </c>
      <c r="E235" s="26" t="s">
        <v>307</v>
      </c>
    </row>
    <row r="236" spans="1:5" ht="165">
      <c r="A236" s="17" t="s">
        <v>67</v>
      </c>
      <c r="E236" s="19" t="s">
        <v>315</v>
      </c>
    </row>
    <row r="237" spans="1:16" ht="15">
      <c r="A237" s="17" t="s">
        <v>57</v>
      </c>
      <c r="B237" s="17">
        <v>41</v>
      </c>
      <c r="C237" s="18" t="s">
        <v>316</v>
      </c>
      <c r="E237" s="19" t="s">
        <v>317</v>
      </c>
      <c r="F237" s="20" t="s">
        <v>100</v>
      </c>
      <c r="G237" s="21">
        <v>4186.3</v>
      </c>
      <c r="H237" s="22">
        <v>0</v>
      </c>
      <c r="I237" s="23">
        <f>ROUND(G237*H237,P4)</f>
        <v>0</v>
      </c>
      <c r="O237" s="24">
        <f>I237*0.21</f>
        <v>0</v>
      </c>
      <c r="P237">
        <v>3</v>
      </c>
    </row>
    <row r="238" spans="1:5" ht="15">
      <c r="A238" s="17" t="s">
        <v>62</v>
      </c>
      <c r="E238" s="19" t="s">
        <v>318</v>
      </c>
    </row>
    <row r="239" spans="1:5" ht="15">
      <c r="A239" s="17" t="s">
        <v>63</v>
      </c>
      <c r="E239" s="26" t="s">
        <v>319</v>
      </c>
    </row>
    <row r="240" spans="1:5" ht="15">
      <c r="A240" s="17" t="s">
        <v>63</v>
      </c>
      <c r="E240" s="26" t="s">
        <v>320</v>
      </c>
    </row>
    <row r="241" spans="1:5" ht="15">
      <c r="A241" s="17" t="s">
        <v>63</v>
      </c>
      <c r="E241" s="26" t="s">
        <v>321</v>
      </c>
    </row>
    <row r="242" spans="1:5" ht="165">
      <c r="A242" s="17" t="s">
        <v>67</v>
      </c>
      <c r="E242" s="19" t="s">
        <v>315</v>
      </c>
    </row>
    <row r="243" spans="1:9" ht="15">
      <c r="A243" s="14" t="s">
        <v>54</v>
      </c>
      <c r="B243" s="14"/>
      <c r="C243" s="15" t="s">
        <v>322</v>
      </c>
      <c r="D243" s="14"/>
      <c r="E243" s="14" t="s">
        <v>323</v>
      </c>
      <c r="F243" s="14"/>
      <c r="G243" s="14"/>
      <c r="H243" s="14"/>
      <c r="I243" s="16">
        <f>SUMIFS(I244:I253,A244:A253,"P")</f>
        <v>0</v>
      </c>
    </row>
    <row r="244" spans="1:16" ht="15">
      <c r="A244" s="17" t="s">
        <v>57</v>
      </c>
      <c r="B244" s="17">
        <v>42</v>
      </c>
      <c r="C244" s="18" t="s">
        <v>324</v>
      </c>
      <c r="E244" s="19" t="s">
        <v>325</v>
      </c>
      <c r="F244" s="20" t="s">
        <v>326</v>
      </c>
      <c r="G244" s="21">
        <v>15</v>
      </c>
      <c r="H244" s="22">
        <v>0</v>
      </c>
      <c r="I244" s="23">
        <f>ROUND(G244*H244,P4)</f>
        <v>0</v>
      </c>
      <c r="O244" s="24">
        <f>I244*0.21</f>
        <v>0</v>
      </c>
      <c r="P244">
        <v>3</v>
      </c>
    </row>
    <row r="245" spans="1:5" ht="15">
      <c r="A245" s="17" t="s">
        <v>62</v>
      </c>
      <c r="E245" s="25"/>
    </row>
    <row r="246" spans="1:5" ht="15">
      <c r="A246" s="17" t="s">
        <v>63</v>
      </c>
      <c r="E246" s="26" t="s">
        <v>327</v>
      </c>
    </row>
    <row r="247" spans="1:5" ht="15">
      <c r="A247" s="17" t="s">
        <v>63</v>
      </c>
      <c r="E247" s="26" t="s">
        <v>328</v>
      </c>
    </row>
    <row r="248" spans="1:5" ht="45">
      <c r="A248" s="17" t="s">
        <v>67</v>
      </c>
      <c r="E248" s="19" t="s">
        <v>329</v>
      </c>
    </row>
    <row r="249" spans="1:16" ht="15">
      <c r="A249" s="17" t="s">
        <v>57</v>
      </c>
      <c r="B249" s="17">
        <v>43</v>
      </c>
      <c r="C249" s="18" t="s">
        <v>330</v>
      </c>
      <c r="E249" s="19" t="s">
        <v>331</v>
      </c>
      <c r="F249" s="20" t="s">
        <v>326</v>
      </c>
      <c r="G249" s="21">
        <v>25</v>
      </c>
      <c r="H249" s="22">
        <v>0</v>
      </c>
      <c r="I249" s="23">
        <f>ROUND(G249*H249,P4)</f>
        <v>0</v>
      </c>
      <c r="O249" s="24">
        <f>I249*0.21</f>
        <v>0</v>
      </c>
      <c r="P249">
        <v>3</v>
      </c>
    </row>
    <row r="250" spans="1:5" ht="15">
      <c r="A250" s="17" t="s">
        <v>62</v>
      </c>
      <c r="E250" s="25"/>
    </row>
    <row r="251" spans="1:5" ht="15">
      <c r="A251" s="17" t="s">
        <v>63</v>
      </c>
      <c r="E251" s="26" t="s">
        <v>332</v>
      </c>
    </row>
    <row r="252" spans="1:5" ht="15">
      <c r="A252" s="17" t="s">
        <v>63</v>
      </c>
      <c r="E252" s="26" t="s">
        <v>333</v>
      </c>
    </row>
    <row r="253" spans="1:5" ht="45">
      <c r="A253" s="17" t="s">
        <v>67</v>
      </c>
      <c r="E253" s="19" t="s">
        <v>329</v>
      </c>
    </row>
    <row r="254" spans="1:9" ht="15">
      <c r="A254" s="14" t="s">
        <v>54</v>
      </c>
      <c r="B254" s="14"/>
      <c r="C254" s="15" t="s">
        <v>334</v>
      </c>
      <c r="D254" s="14"/>
      <c r="E254" s="14" t="s">
        <v>335</v>
      </c>
      <c r="F254" s="14"/>
      <c r="G254" s="14"/>
      <c r="H254" s="14"/>
      <c r="I254" s="16">
        <f>SUMIFS(I255:I261,A255:A261,"P")</f>
        <v>0</v>
      </c>
    </row>
    <row r="255" spans="1:16" ht="30">
      <c r="A255" s="17" t="s">
        <v>57</v>
      </c>
      <c r="B255" s="17">
        <v>44</v>
      </c>
      <c r="C255" s="18" t="s">
        <v>336</v>
      </c>
      <c r="E255" s="19" t="s">
        <v>337</v>
      </c>
      <c r="F255" s="20" t="s">
        <v>140</v>
      </c>
      <c r="G255" s="21">
        <v>783.44</v>
      </c>
      <c r="H255" s="22">
        <v>0</v>
      </c>
      <c r="I255" s="23">
        <f>ROUND(G255*H255,P4)</f>
        <v>0</v>
      </c>
      <c r="O255" s="24">
        <f>I255*0.21</f>
        <v>0</v>
      </c>
      <c r="P255">
        <v>3</v>
      </c>
    </row>
    <row r="256" spans="1:5" ht="15">
      <c r="A256" s="17" t="s">
        <v>62</v>
      </c>
      <c r="E256" s="19" t="s">
        <v>338</v>
      </c>
    </row>
    <row r="257" spans="1:5" ht="15">
      <c r="A257" s="17" t="s">
        <v>63</v>
      </c>
      <c r="E257" s="26" t="s">
        <v>339</v>
      </c>
    </row>
    <row r="258" spans="1:5" ht="15">
      <c r="A258" s="17" t="s">
        <v>63</v>
      </c>
      <c r="E258" s="26" t="s">
        <v>340</v>
      </c>
    </row>
    <row r="259" spans="1:5" ht="15">
      <c r="A259" s="17" t="s">
        <v>63</v>
      </c>
      <c r="E259" s="26" t="s">
        <v>341</v>
      </c>
    </row>
    <row r="260" spans="1:5" ht="15">
      <c r="A260" s="17" t="s">
        <v>63</v>
      </c>
      <c r="E260" s="26" t="s">
        <v>342</v>
      </c>
    </row>
    <row r="261" spans="1:5" ht="60">
      <c r="A261" s="17" t="s">
        <v>67</v>
      </c>
      <c r="E261" s="19" t="s">
        <v>343</v>
      </c>
    </row>
    <row r="262" spans="1:9" ht="15">
      <c r="A262" s="14" t="s">
        <v>54</v>
      </c>
      <c r="B262" s="14"/>
      <c r="C262" s="15" t="s">
        <v>344</v>
      </c>
      <c r="D262" s="14"/>
      <c r="E262" s="14" t="s">
        <v>345</v>
      </c>
      <c r="F262" s="14"/>
      <c r="G262" s="14"/>
      <c r="H262" s="14"/>
      <c r="I262" s="16">
        <f>SUMIFS(I263:I277,A263:A277,"P")</f>
        <v>0</v>
      </c>
    </row>
    <row r="263" spans="1:16" ht="15">
      <c r="A263" s="17" t="s">
        <v>57</v>
      </c>
      <c r="B263" s="17">
        <v>45</v>
      </c>
      <c r="C263" s="18" t="s">
        <v>346</v>
      </c>
      <c r="D263" s="17" t="s">
        <v>152</v>
      </c>
      <c r="E263" s="19" t="s">
        <v>347</v>
      </c>
      <c r="F263" s="20" t="s">
        <v>140</v>
      </c>
      <c r="G263" s="21">
        <v>1444.24</v>
      </c>
      <c r="H263" s="22">
        <v>0</v>
      </c>
      <c r="I263" s="23">
        <f>ROUND(G263*H263,P4)</f>
        <v>0</v>
      </c>
      <c r="O263" s="24">
        <f>I263*0.21</f>
        <v>0</v>
      </c>
      <c r="P263">
        <v>3</v>
      </c>
    </row>
    <row r="264" spans="1:5" ht="15">
      <c r="A264" s="17" t="s">
        <v>62</v>
      </c>
      <c r="E264" s="25"/>
    </row>
    <row r="265" spans="1:5" ht="15">
      <c r="A265" s="17" t="s">
        <v>63</v>
      </c>
      <c r="E265" s="26" t="s">
        <v>154</v>
      </c>
    </row>
    <row r="266" spans="1:5" ht="15">
      <c r="A266" s="17" t="s">
        <v>63</v>
      </c>
      <c r="E266" s="26" t="s">
        <v>155</v>
      </c>
    </row>
    <row r="267" spans="1:5" ht="30">
      <c r="A267" s="17" t="s">
        <v>67</v>
      </c>
      <c r="E267" s="19" t="s">
        <v>348</v>
      </c>
    </row>
    <row r="268" spans="1:16" ht="15">
      <c r="A268" s="17" t="s">
        <v>57</v>
      </c>
      <c r="B268" s="17">
        <v>46</v>
      </c>
      <c r="C268" s="18" t="s">
        <v>349</v>
      </c>
      <c r="D268" s="17" t="s">
        <v>152</v>
      </c>
      <c r="E268" s="19" t="s">
        <v>350</v>
      </c>
      <c r="F268" s="20" t="s">
        <v>140</v>
      </c>
      <c r="G268" s="21">
        <v>1444.24</v>
      </c>
      <c r="H268" s="22">
        <v>0</v>
      </c>
      <c r="I268" s="23">
        <f>ROUND(G268*H268,P4)</f>
        <v>0</v>
      </c>
      <c r="O268" s="24">
        <f>I268*0.21</f>
        <v>0</v>
      </c>
      <c r="P268">
        <v>3</v>
      </c>
    </row>
    <row r="269" spans="1:5" ht="15">
      <c r="A269" s="17" t="s">
        <v>62</v>
      </c>
      <c r="E269" s="25"/>
    </row>
    <row r="270" spans="1:5" ht="15">
      <c r="A270" s="17" t="s">
        <v>63</v>
      </c>
      <c r="E270" s="26" t="s">
        <v>154</v>
      </c>
    </row>
    <row r="271" spans="1:5" ht="15">
      <c r="A271" s="17" t="s">
        <v>63</v>
      </c>
      <c r="E271" s="26" t="s">
        <v>155</v>
      </c>
    </row>
    <row r="272" spans="1:5" ht="30">
      <c r="A272" s="17" t="s">
        <v>67</v>
      </c>
      <c r="E272" s="19" t="s">
        <v>348</v>
      </c>
    </row>
    <row r="273" spans="1:16" ht="15">
      <c r="A273" s="17" t="s">
        <v>57</v>
      </c>
      <c r="B273" s="17">
        <v>47</v>
      </c>
      <c r="C273" s="18" t="s">
        <v>351</v>
      </c>
      <c r="D273" s="17" t="s">
        <v>152</v>
      </c>
      <c r="E273" s="19" t="s">
        <v>352</v>
      </c>
      <c r="F273" s="20" t="s">
        <v>140</v>
      </c>
      <c r="G273" s="21">
        <v>1444.24</v>
      </c>
      <c r="H273" s="22">
        <v>0</v>
      </c>
      <c r="I273" s="23">
        <f>ROUND(G273*H273,P4)</f>
        <v>0</v>
      </c>
      <c r="O273" s="24">
        <f>I273*0.21</f>
        <v>0</v>
      </c>
      <c r="P273">
        <v>3</v>
      </c>
    </row>
    <row r="274" spans="1:5" ht="15">
      <c r="A274" s="17" t="s">
        <v>62</v>
      </c>
      <c r="E274" s="25"/>
    </row>
    <row r="275" spans="1:5" ht="15">
      <c r="A275" s="17" t="s">
        <v>63</v>
      </c>
      <c r="E275" s="26" t="s">
        <v>154</v>
      </c>
    </row>
    <row r="276" spans="1:5" ht="15">
      <c r="A276" s="17" t="s">
        <v>63</v>
      </c>
      <c r="E276" s="26" t="s">
        <v>155</v>
      </c>
    </row>
    <row r="277" spans="1:5" ht="30">
      <c r="A277" s="17" t="s">
        <v>67</v>
      </c>
      <c r="E277" s="19" t="s">
        <v>348</v>
      </c>
    </row>
    <row r="278" spans="1:9" ht="15">
      <c r="A278" s="14" t="s">
        <v>54</v>
      </c>
      <c r="B278" s="14"/>
      <c r="C278" s="15" t="s">
        <v>353</v>
      </c>
      <c r="D278" s="14"/>
      <c r="E278" s="14" t="s">
        <v>354</v>
      </c>
      <c r="F278" s="14"/>
      <c r="G278" s="14"/>
      <c r="H278" s="14"/>
      <c r="I278" s="16">
        <f>SUMIFS(I279:I283,A279:A283,"P")</f>
        <v>0</v>
      </c>
    </row>
    <row r="279" spans="1:16" ht="15">
      <c r="A279" s="17" t="s">
        <v>57</v>
      </c>
      <c r="B279" s="17">
        <v>48</v>
      </c>
      <c r="C279" s="18" t="s">
        <v>355</v>
      </c>
      <c r="D279" s="17" t="s">
        <v>152</v>
      </c>
      <c r="E279" s="19" t="s">
        <v>356</v>
      </c>
      <c r="F279" s="20" t="s">
        <v>140</v>
      </c>
      <c r="G279" s="21">
        <v>1444.24</v>
      </c>
      <c r="H279" s="22">
        <v>0</v>
      </c>
      <c r="I279" s="23">
        <f>ROUND(G279*H279,P4)</f>
        <v>0</v>
      </c>
      <c r="O279" s="24">
        <f>I279*0.21</f>
        <v>0</v>
      </c>
      <c r="P279">
        <v>3</v>
      </c>
    </row>
    <row r="280" spans="1:5" ht="15">
      <c r="A280" s="17" t="s">
        <v>62</v>
      </c>
      <c r="E280" s="19" t="s">
        <v>357</v>
      </c>
    </row>
    <row r="281" spans="1:5" ht="15">
      <c r="A281" s="17" t="s">
        <v>63</v>
      </c>
      <c r="E281" s="26" t="s">
        <v>358</v>
      </c>
    </row>
    <row r="282" spans="1:5" ht="15">
      <c r="A282" s="17" t="s">
        <v>63</v>
      </c>
      <c r="E282" s="26" t="s">
        <v>155</v>
      </c>
    </row>
    <row r="283" spans="1:5" ht="45">
      <c r="A283" s="17" t="s">
        <v>67</v>
      </c>
      <c r="E283" s="19" t="s">
        <v>359</v>
      </c>
    </row>
  </sheetData>
  <sheetProtection algorithmName="SHA-512" hashValue="dILZWsrgzaQBSGNFMWNxHw8sxWqQ+a6zmX3LtafQwZvNFdAx/CPvjvSolUUGVDDjpfvA6aBq4UZVUZlLrNq5fg==" saltValue="26uQQmnaQGg2lnl22DMf6cyyNj/pj2/4gelAVgJ9pKWrAj0111hOEUwZuWYyBjybN9l09kkNbmG9vpRiGEGU7w==" spinCount="100000" sheet="1" objects="1" scenarios="1"/>
  <mergeCells count="10">
    <mergeCell ref="E5:E6"/>
    <mergeCell ref="F5:F6"/>
    <mergeCell ref="G5:G6"/>
    <mergeCell ref="H5:I5"/>
    <mergeCell ref="C3:D3"/>
    <mergeCell ref="C4:D4"/>
    <mergeCell ref="A5:A6"/>
    <mergeCell ref="B5:B6"/>
    <mergeCell ref="C5:C6"/>
    <mergeCell ref="D5:D6"/>
  </mergeCells>
  <printOptions/>
  <pageMargins left="0.7" right="0.7" top="0.787401575" bottom="0.7874015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06"/>
  <sheetViews>
    <sheetView workbookViewId="0" topLeftCell="B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2" t="s">
        <v>1</v>
      </c>
      <c r="F1" s="3"/>
      <c r="G1" s="3"/>
      <c r="H1" s="3"/>
      <c r="I1" s="3"/>
      <c r="P1">
        <v>3</v>
      </c>
    </row>
    <row r="2" spans="2:9" ht="20.25">
      <c r="B2" s="3"/>
      <c r="C2" s="3"/>
      <c r="D2" s="3"/>
      <c r="E2" s="4" t="s">
        <v>37</v>
      </c>
      <c r="F2" s="3"/>
      <c r="G2" s="3"/>
      <c r="H2" s="3"/>
      <c r="I2" s="3"/>
    </row>
    <row r="3" spans="1:16" ht="30">
      <c r="A3" t="s">
        <v>38</v>
      </c>
      <c r="B3" s="11" t="s">
        <v>39</v>
      </c>
      <c r="C3" s="29" t="s">
        <v>40</v>
      </c>
      <c r="D3" s="30"/>
      <c r="E3" s="11" t="s">
        <v>41</v>
      </c>
      <c r="F3" s="3"/>
      <c r="G3" s="3"/>
      <c r="H3" s="12" t="s">
        <v>13</v>
      </c>
      <c r="I3" s="13">
        <f>SUMIFS(I8:I306,A8:A306,"SD")</f>
        <v>0</v>
      </c>
      <c r="O3">
        <v>0</v>
      </c>
      <c r="P3">
        <v>2</v>
      </c>
    </row>
    <row r="4" spans="1:16" ht="15">
      <c r="A4" t="s">
        <v>42</v>
      </c>
      <c r="B4" s="11" t="s">
        <v>43</v>
      </c>
      <c r="C4" s="29" t="s">
        <v>13</v>
      </c>
      <c r="D4" s="30"/>
      <c r="E4" s="11" t="s">
        <v>14</v>
      </c>
      <c r="F4" s="3"/>
      <c r="G4" s="3"/>
      <c r="H4" s="3"/>
      <c r="I4" s="3"/>
      <c r="O4">
        <v>0.15</v>
      </c>
      <c r="P4">
        <v>2</v>
      </c>
    </row>
    <row r="5" spans="1:15" ht="15">
      <c r="A5" s="31" t="s">
        <v>44</v>
      </c>
      <c r="B5" s="31" t="s">
        <v>45</v>
      </c>
      <c r="C5" s="31" t="s">
        <v>46</v>
      </c>
      <c r="D5" s="31" t="s">
        <v>47</v>
      </c>
      <c r="E5" s="31" t="s">
        <v>48</v>
      </c>
      <c r="F5" s="31" t="s">
        <v>49</v>
      </c>
      <c r="G5" s="31" t="s">
        <v>50</v>
      </c>
      <c r="H5" s="31" t="s">
        <v>51</v>
      </c>
      <c r="I5" s="31"/>
      <c r="O5">
        <v>0.21</v>
      </c>
    </row>
    <row r="6" spans="1:9" ht="15">
      <c r="A6" s="31"/>
      <c r="B6" s="31"/>
      <c r="C6" s="31"/>
      <c r="D6" s="31"/>
      <c r="E6" s="31"/>
      <c r="F6" s="31"/>
      <c r="G6" s="31"/>
      <c r="H6" s="7" t="s">
        <v>52</v>
      </c>
      <c r="I6" s="7" t="s">
        <v>53</v>
      </c>
    </row>
    <row r="7" spans="1:9" ht="15">
      <c r="A7" s="7">
        <v>0</v>
      </c>
      <c r="B7" s="7">
        <v>1</v>
      </c>
      <c r="C7" s="7">
        <v>2</v>
      </c>
      <c r="D7" s="7">
        <v>3</v>
      </c>
      <c r="E7" s="7">
        <v>4</v>
      </c>
      <c r="F7" s="7">
        <v>5</v>
      </c>
      <c r="G7" s="7">
        <v>6</v>
      </c>
      <c r="H7" s="7">
        <v>7</v>
      </c>
      <c r="I7" s="7">
        <v>8</v>
      </c>
    </row>
    <row r="8" spans="1:9" ht="15">
      <c r="A8" s="14" t="s">
        <v>54</v>
      </c>
      <c r="B8" s="14"/>
      <c r="C8" s="15" t="s">
        <v>55</v>
      </c>
      <c r="D8" s="14"/>
      <c r="E8" s="14" t="s">
        <v>56</v>
      </c>
      <c r="F8" s="14"/>
      <c r="G8" s="14"/>
      <c r="H8" s="14"/>
      <c r="I8" s="16">
        <f>SUMIFS(I9:I41,A9:A41,"P")</f>
        <v>0</v>
      </c>
    </row>
    <row r="9" spans="1:16" ht="15">
      <c r="A9" s="17" t="s">
        <v>57</v>
      </c>
      <c r="B9" s="17">
        <v>1</v>
      </c>
      <c r="C9" s="18" t="s">
        <v>58</v>
      </c>
      <c r="D9" s="17" t="s">
        <v>59</v>
      </c>
      <c r="E9" s="19" t="s">
        <v>60</v>
      </c>
      <c r="F9" s="20" t="s">
        <v>61</v>
      </c>
      <c r="G9" s="21">
        <v>2480.158</v>
      </c>
      <c r="H9" s="22">
        <v>0</v>
      </c>
      <c r="I9" s="23">
        <f>ROUND(G9*H9,P4)</f>
        <v>0</v>
      </c>
      <c r="O9" s="24">
        <f>I9*0.21</f>
        <v>0</v>
      </c>
      <c r="P9">
        <v>3</v>
      </c>
    </row>
    <row r="10" spans="1:5" ht="15">
      <c r="A10" s="17" t="s">
        <v>62</v>
      </c>
      <c r="E10" s="25"/>
    </row>
    <row r="11" spans="1:5" ht="15">
      <c r="A11" s="17" t="s">
        <v>63</v>
      </c>
      <c r="E11" s="26" t="s">
        <v>360</v>
      </c>
    </row>
    <row r="12" spans="1:5" ht="15">
      <c r="A12" s="17" t="s">
        <v>63</v>
      </c>
      <c r="E12" s="26" t="s">
        <v>361</v>
      </c>
    </row>
    <row r="13" spans="1:5" ht="15">
      <c r="A13" s="17" t="s">
        <v>63</v>
      </c>
      <c r="E13" s="26" t="s">
        <v>362</v>
      </c>
    </row>
    <row r="14" spans="1:5" ht="30">
      <c r="A14" s="17" t="s">
        <v>67</v>
      </c>
      <c r="E14" s="19" t="s">
        <v>68</v>
      </c>
    </row>
    <row r="15" spans="1:16" ht="15">
      <c r="A15" s="17" t="s">
        <v>57</v>
      </c>
      <c r="B15" s="17">
        <v>2</v>
      </c>
      <c r="C15" s="18" t="s">
        <v>58</v>
      </c>
      <c r="D15" s="17" t="s">
        <v>69</v>
      </c>
      <c r="E15" s="19" t="s">
        <v>70</v>
      </c>
      <c r="F15" s="20" t="s">
        <v>61</v>
      </c>
      <c r="G15" s="21">
        <v>138.249</v>
      </c>
      <c r="H15" s="22">
        <v>0</v>
      </c>
      <c r="I15" s="23">
        <f>ROUND(G15*H15,P4)</f>
        <v>0</v>
      </c>
      <c r="O15" s="24">
        <f>I15*0.21</f>
        <v>0</v>
      </c>
      <c r="P15">
        <v>3</v>
      </c>
    </row>
    <row r="16" spans="1:5" ht="15">
      <c r="A16" s="17" t="s">
        <v>62</v>
      </c>
      <c r="E16" s="25"/>
    </row>
    <row r="17" spans="1:5" ht="15">
      <c r="A17" s="17" t="s">
        <v>63</v>
      </c>
      <c r="E17" s="26" t="s">
        <v>363</v>
      </c>
    </row>
    <row r="18" spans="1:5" ht="15">
      <c r="A18" s="17" t="s">
        <v>63</v>
      </c>
      <c r="E18" s="26" t="s">
        <v>364</v>
      </c>
    </row>
    <row r="19" spans="1:5" ht="30">
      <c r="A19" s="17" t="s">
        <v>67</v>
      </c>
      <c r="E19" s="19" t="s">
        <v>68</v>
      </c>
    </row>
    <row r="20" spans="1:16" ht="15">
      <c r="A20" s="17" t="s">
        <v>57</v>
      </c>
      <c r="B20" s="17">
        <v>3</v>
      </c>
      <c r="C20" s="18" t="s">
        <v>73</v>
      </c>
      <c r="D20" s="17" t="s">
        <v>365</v>
      </c>
      <c r="E20" s="19" t="s">
        <v>366</v>
      </c>
      <c r="F20" s="20" t="s">
        <v>76</v>
      </c>
      <c r="G20" s="21">
        <v>670.719</v>
      </c>
      <c r="H20" s="22">
        <v>0</v>
      </c>
      <c r="I20" s="23">
        <f>ROUND(G20*H20,P4)</f>
        <v>0</v>
      </c>
      <c r="O20" s="24">
        <f>I20*0.21</f>
        <v>0</v>
      </c>
      <c r="P20">
        <v>3</v>
      </c>
    </row>
    <row r="21" spans="1:5" ht="15">
      <c r="A21" s="17" t="s">
        <v>62</v>
      </c>
      <c r="E21" s="25"/>
    </row>
    <row r="22" spans="1:5" ht="15">
      <c r="A22" s="17" t="s">
        <v>63</v>
      </c>
      <c r="E22" s="26" t="s">
        <v>367</v>
      </c>
    </row>
    <row r="23" spans="1:5" ht="15">
      <c r="A23" s="17" t="s">
        <v>63</v>
      </c>
      <c r="E23" s="26" t="s">
        <v>368</v>
      </c>
    </row>
    <row r="24" spans="1:5" ht="30">
      <c r="A24" s="17" t="s">
        <v>67</v>
      </c>
      <c r="E24" s="19" t="s">
        <v>68</v>
      </c>
    </row>
    <row r="25" spans="1:16" ht="15">
      <c r="A25" s="17" t="s">
        <v>57</v>
      </c>
      <c r="B25" s="17">
        <v>4</v>
      </c>
      <c r="C25" s="18" t="s">
        <v>73</v>
      </c>
      <c r="D25" s="17" t="s">
        <v>74</v>
      </c>
      <c r="E25" s="19" t="s">
        <v>75</v>
      </c>
      <c r="F25" s="20" t="s">
        <v>76</v>
      </c>
      <c r="G25" s="21">
        <v>67.661</v>
      </c>
      <c r="H25" s="22">
        <v>0</v>
      </c>
      <c r="I25" s="23">
        <f>ROUND(G25*H25,P4)</f>
        <v>0</v>
      </c>
      <c r="O25" s="24">
        <f>I25*0.21</f>
        <v>0</v>
      </c>
      <c r="P25">
        <v>3</v>
      </c>
    </row>
    <row r="26" spans="1:5" ht="15">
      <c r="A26" s="17" t="s">
        <v>62</v>
      </c>
      <c r="E26" s="25"/>
    </row>
    <row r="27" spans="1:5" ht="15">
      <c r="A27" s="17" t="s">
        <v>63</v>
      </c>
      <c r="E27" s="26" t="s">
        <v>369</v>
      </c>
    </row>
    <row r="28" spans="1:5" ht="15">
      <c r="A28" s="17" t="s">
        <v>63</v>
      </c>
      <c r="E28" s="26" t="s">
        <v>370</v>
      </c>
    </row>
    <row r="29" spans="1:5" ht="15">
      <c r="A29" s="17" t="s">
        <v>63</v>
      </c>
      <c r="E29" s="26" t="s">
        <v>371</v>
      </c>
    </row>
    <row r="30" spans="1:5" ht="30">
      <c r="A30" s="17" t="s">
        <v>67</v>
      </c>
      <c r="E30" s="19" t="s">
        <v>68</v>
      </c>
    </row>
    <row r="31" spans="1:16" ht="15">
      <c r="A31" s="17" t="s">
        <v>57</v>
      </c>
      <c r="B31" s="17">
        <v>5</v>
      </c>
      <c r="C31" s="18" t="s">
        <v>73</v>
      </c>
      <c r="D31" s="17" t="s">
        <v>81</v>
      </c>
      <c r="E31" s="19" t="s">
        <v>82</v>
      </c>
      <c r="F31" s="20" t="s">
        <v>76</v>
      </c>
      <c r="G31" s="21">
        <v>134.536</v>
      </c>
      <c r="H31" s="22">
        <v>0</v>
      </c>
      <c r="I31" s="23">
        <f>ROUND(G31*H31,P4)</f>
        <v>0</v>
      </c>
      <c r="O31" s="24">
        <f>I31*0.21</f>
        <v>0</v>
      </c>
      <c r="P31">
        <v>3</v>
      </c>
    </row>
    <row r="32" spans="1:5" ht="15">
      <c r="A32" s="17" t="s">
        <v>62</v>
      </c>
      <c r="E32" s="25"/>
    </row>
    <row r="33" spans="1:5" ht="15">
      <c r="A33" s="17" t="s">
        <v>63</v>
      </c>
      <c r="E33" s="26" t="s">
        <v>372</v>
      </c>
    </row>
    <row r="34" spans="1:5" ht="15">
      <c r="A34" s="17" t="s">
        <v>63</v>
      </c>
      <c r="E34" s="26" t="s">
        <v>373</v>
      </c>
    </row>
    <row r="35" spans="1:5" ht="30">
      <c r="A35" s="17" t="s">
        <v>67</v>
      </c>
      <c r="E35" s="19" t="s">
        <v>68</v>
      </c>
    </row>
    <row r="36" spans="1:16" ht="15">
      <c r="A36" s="17" t="s">
        <v>57</v>
      </c>
      <c r="B36" s="17">
        <v>6</v>
      </c>
      <c r="C36" s="18" t="s">
        <v>374</v>
      </c>
      <c r="D36" s="17" t="s">
        <v>375</v>
      </c>
      <c r="E36" s="19" t="s">
        <v>376</v>
      </c>
      <c r="F36" s="20" t="s">
        <v>76</v>
      </c>
      <c r="G36" s="21">
        <v>47.526</v>
      </c>
      <c r="H36" s="22">
        <v>0</v>
      </c>
      <c r="I36" s="23">
        <f>ROUND(G36*H36,P4)</f>
        <v>0</v>
      </c>
      <c r="O36" s="24">
        <f>I36*0.21</f>
        <v>0</v>
      </c>
      <c r="P36">
        <v>3</v>
      </c>
    </row>
    <row r="37" spans="1:5" ht="15">
      <c r="A37" s="17" t="s">
        <v>62</v>
      </c>
      <c r="E37" s="25"/>
    </row>
    <row r="38" spans="1:5" ht="15">
      <c r="A38" s="17" t="s">
        <v>63</v>
      </c>
      <c r="E38" s="26" t="s">
        <v>377</v>
      </c>
    </row>
    <row r="39" spans="1:5" ht="15">
      <c r="A39" s="17" t="s">
        <v>63</v>
      </c>
      <c r="E39" s="26" t="s">
        <v>378</v>
      </c>
    </row>
    <row r="40" spans="1:5" ht="15">
      <c r="A40" s="17" t="s">
        <v>63</v>
      </c>
      <c r="E40" s="26" t="s">
        <v>379</v>
      </c>
    </row>
    <row r="41" spans="1:5" ht="30">
      <c r="A41" s="17" t="s">
        <v>67</v>
      </c>
      <c r="E41" s="19" t="s">
        <v>68</v>
      </c>
    </row>
    <row r="42" spans="1:9" ht="15">
      <c r="A42" s="14" t="s">
        <v>54</v>
      </c>
      <c r="B42" s="14"/>
      <c r="C42" s="15" t="s">
        <v>85</v>
      </c>
      <c r="D42" s="14"/>
      <c r="E42" s="14" t="s">
        <v>86</v>
      </c>
      <c r="F42" s="14"/>
      <c r="G42" s="14"/>
      <c r="H42" s="14"/>
      <c r="I42" s="16">
        <f>SUMIFS(I43:I47,A43:A47,"P")</f>
        <v>0</v>
      </c>
    </row>
    <row r="43" spans="1:16" ht="15">
      <c r="A43" s="17" t="s">
        <v>57</v>
      </c>
      <c r="B43" s="17">
        <v>7</v>
      </c>
      <c r="C43" s="18" t="s">
        <v>87</v>
      </c>
      <c r="D43" s="17" t="s">
        <v>88</v>
      </c>
      <c r="E43" s="19" t="s">
        <v>89</v>
      </c>
      <c r="F43" s="20" t="s">
        <v>90</v>
      </c>
      <c r="G43" s="21">
        <v>4</v>
      </c>
      <c r="H43" s="22">
        <v>0</v>
      </c>
      <c r="I43" s="23">
        <f>ROUND(G43*H43,P4)</f>
        <v>0</v>
      </c>
      <c r="O43" s="24">
        <f>I43*0.21</f>
        <v>0</v>
      </c>
      <c r="P43">
        <v>3</v>
      </c>
    </row>
    <row r="44" spans="1:5" ht="30">
      <c r="A44" s="17" t="s">
        <v>62</v>
      </c>
      <c r="E44" s="19" t="s">
        <v>91</v>
      </c>
    </row>
    <row r="45" spans="1:5" ht="15">
      <c r="A45" s="17" t="s">
        <v>63</v>
      </c>
      <c r="E45" s="26" t="s">
        <v>92</v>
      </c>
    </row>
    <row r="46" spans="1:5" ht="15">
      <c r="A46" s="17" t="s">
        <v>63</v>
      </c>
      <c r="E46" s="26" t="s">
        <v>93</v>
      </c>
    </row>
    <row r="47" spans="1:5" ht="30">
      <c r="A47" s="17" t="s">
        <v>67</v>
      </c>
      <c r="E47" s="19" t="s">
        <v>94</v>
      </c>
    </row>
    <row r="48" spans="1:9" ht="15">
      <c r="A48" s="14" t="s">
        <v>54</v>
      </c>
      <c r="B48" s="14"/>
      <c r="C48" s="15" t="s">
        <v>95</v>
      </c>
      <c r="D48" s="14"/>
      <c r="E48" s="14" t="s">
        <v>96</v>
      </c>
      <c r="F48" s="14"/>
      <c r="G48" s="14"/>
      <c r="H48" s="14"/>
      <c r="I48" s="16">
        <f>SUMIFS(I49:I53,A49:A53,"P")</f>
        <v>0</v>
      </c>
    </row>
    <row r="49" spans="1:16" ht="15">
      <c r="A49" s="17" t="s">
        <v>57</v>
      </c>
      <c r="B49" s="17">
        <v>8</v>
      </c>
      <c r="C49" s="18" t="s">
        <v>97</v>
      </c>
      <c r="D49" s="17" t="s">
        <v>98</v>
      </c>
      <c r="E49" s="19" t="s">
        <v>99</v>
      </c>
      <c r="F49" s="20" t="s">
        <v>100</v>
      </c>
      <c r="G49" s="21">
        <v>50</v>
      </c>
      <c r="H49" s="22">
        <v>0</v>
      </c>
      <c r="I49" s="23">
        <f>ROUND(G49*H49,P4)</f>
        <v>0</v>
      </c>
      <c r="O49" s="24">
        <f>I49*0.21</f>
        <v>0</v>
      </c>
      <c r="P49">
        <v>3</v>
      </c>
    </row>
    <row r="50" spans="1:5" ht="15">
      <c r="A50" s="17" t="s">
        <v>62</v>
      </c>
      <c r="E50" s="19" t="s">
        <v>101</v>
      </c>
    </row>
    <row r="51" spans="1:5" ht="15">
      <c r="A51" s="17" t="s">
        <v>63</v>
      </c>
      <c r="E51" s="26" t="s">
        <v>380</v>
      </c>
    </row>
    <row r="52" spans="1:5" ht="15">
      <c r="A52" s="17" t="s">
        <v>63</v>
      </c>
      <c r="E52" s="26" t="s">
        <v>381</v>
      </c>
    </row>
    <row r="53" spans="1:5" ht="45">
      <c r="A53" s="17" t="s">
        <v>67</v>
      </c>
      <c r="E53" s="19" t="s">
        <v>104</v>
      </c>
    </row>
    <row r="54" spans="1:9" ht="15">
      <c r="A54" s="14" t="s">
        <v>54</v>
      </c>
      <c r="B54" s="14"/>
      <c r="C54" s="15" t="s">
        <v>105</v>
      </c>
      <c r="D54" s="14"/>
      <c r="E54" s="14" t="s">
        <v>106</v>
      </c>
      <c r="F54" s="14"/>
      <c r="G54" s="14"/>
      <c r="H54" s="14"/>
      <c r="I54" s="16">
        <f>SUMIFS(I55:I59,A55:A59,"P")</f>
        <v>0</v>
      </c>
    </row>
    <row r="55" spans="1:16" ht="15">
      <c r="A55" s="17" t="s">
        <v>57</v>
      </c>
      <c r="B55" s="17">
        <v>9</v>
      </c>
      <c r="C55" s="18" t="s">
        <v>107</v>
      </c>
      <c r="E55" s="19" t="s">
        <v>108</v>
      </c>
      <c r="F55" s="20" t="s">
        <v>100</v>
      </c>
      <c r="G55" s="21">
        <v>3430.16</v>
      </c>
      <c r="H55" s="22">
        <v>0</v>
      </c>
      <c r="I55" s="23">
        <f>ROUND(G55*H55,P4)</f>
        <v>0</v>
      </c>
      <c r="O55" s="24">
        <f>I55*0.21</f>
        <v>0</v>
      </c>
      <c r="P55">
        <v>3</v>
      </c>
    </row>
    <row r="56" spans="1:5" ht="15">
      <c r="A56" s="17" t="s">
        <v>62</v>
      </c>
      <c r="E56" s="25"/>
    </row>
    <row r="57" spans="1:5" ht="15">
      <c r="A57" s="17" t="s">
        <v>63</v>
      </c>
      <c r="E57" s="26" t="s">
        <v>382</v>
      </c>
    </row>
    <row r="58" spans="1:5" ht="15">
      <c r="A58" s="17" t="s">
        <v>63</v>
      </c>
      <c r="E58" s="26" t="s">
        <v>383</v>
      </c>
    </row>
    <row r="59" spans="1:5" ht="15">
      <c r="A59" s="17" t="s">
        <v>67</v>
      </c>
      <c r="E59" s="19" t="s">
        <v>111</v>
      </c>
    </row>
    <row r="60" spans="1:9" ht="15">
      <c r="A60" s="14" t="s">
        <v>54</v>
      </c>
      <c r="B60" s="14"/>
      <c r="C60" s="15" t="s">
        <v>384</v>
      </c>
      <c r="D60" s="14"/>
      <c r="E60" s="14" t="s">
        <v>385</v>
      </c>
      <c r="F60" s="14"/>
      <c r="G60" s="14"/>
      <c r="H60" s="14"/>
      <c r="I60" s="16">
        <f>SUMIFS(I61:I65,A61:A65,"P")</f>
        <v>0</v>
      </c>
    </row>
    <row r="61" spans="1:16" ht="30">
      <c r="A61" s="17" t="s">
        <v>57</v>
      </c>
      <c r="B61" s="17">
        <v>10</v>
      </c>
      <c r="C61" s="18" t="s">
        <v>386</v>
      </c>
      <c r="D61" s="17" t="s">
        <v>387</v>
      </c>
      <c r="E61" s="19" t="s">
        <v>388</v>
      </c>
      <c r="F61" s="20" t="s">
        <v>326</v>
      </c>
      <c r="G61" s="21">
        <v>5</v>
      </c>
      <c r="H61" s="22">
        <v>0</v>
      </c>
      <c r="I61" s="23">
        <f>ROUND(G61*H61,P4)</f>
        <v>0</v>
      </c>
      <c r="O61" s="24">
        <f>I61*0.21</f>
        <v>0</v>
      </c>
      <c r="P61">
        <v>3</v>
      </c>
    </row>
    <row r="62" spans="1:5" ht="15">
      <c r="A62" s="17" t="s">
        <v>62</v>
      </c>
      <c r="E62" s="25" t="s">
        <v>165</v>
      </c>
    </row>
    <row r="63" spans="1:5" ht="15">
      <c r="A63" s="17" t="s">
        <v>63</v>
      </c>
      <c r="E63" s="26" t="s">
        <v>389</v>
      </c>
    </row>
    <row r="64" spans="1:5" ht="15">
      <c r="A64" s="17" t="s">
        <v>63</v>
      </c>
      <c r="E64" s="26" t="s">
        <v>390</v>
      </c>
    </row>
    <row r="65" spans="1:5" ht="195">
      <c r="A65" s="17" t="s">
        <v>67</v>
      </c>
      <c r="E65" s="19" t="s">
        <v>391</v>
      </c>
    </row>
    <row r="66" spans="1:9" ht="15">
      <c r="A66" s="14" t="s">
        <v>54</v>
      </c>
      <c r="B66" s="14"/>
      <c r="C66" s="15" t="s">
        <v>112</v>
      </c>
      <c r="D66" s="14"/>
      <c r="E66" s="14" t="s">
        <v>113</v>
      </c>
      <c r="F66" s="14"/>
      <c r="G66" s="14"/>
      <c r="H66" s="14"/>
      <c r="I66" s="16">
        <f>SUMIFS(I67:I76,A67:A76,"P")</f>
        <v>0</v>
      </c>
    </row>
    <row r="67" spans="1:16" ht="30">
      <c r="A67" s="17" t="s">
        <v>57</v>
      </c>
      <c r="B67" s="17">
        <v>11</v>
      </c>
      <c r="C67" s="18" t="s">
        <v>392</v>
      </c>
      <c r="D67" s="17" t="s">
        <v>115</v>
      </c>
      <c r="E67" s="19" t="s">
        <v>393</v>
      </c>
      <c r="F67" s="20" t="s">
        <v>61</v>
      </c>
      <c r="G67" s="21">
        <v>294.175</v>
      </c>
      <c r="H67" s="22">
        <v>0</v>
      </c>
      <c r="I67" s="23">
        <f>ROUND(G67*H67,P4)</f>
        <v>0</v>
      </c>
      <c r="O67" s="24">
        <f>I67*0.21</f>
        <v>0</v>
      </c>
      <c r="P67">
        <v>3</v>
      </c>
    </row>
    <row r="68" spans="1:5" ht="15">
      <c r="A68" s="17" t="s">
        <v>62</v>
      </c>
      <c r="E68" s="25"/>
    </row>
    <row r="69" spans="1:5" ht="15">
      <c r="A69" s="17" t="s">
        <v>63</v>
      </c>
      <c r="E69" s="26" t="s">
        <v>394</v>
      </c>
    </row>
    <row r="70" spans="1:5" ht="15">
      <c r="A70" s="17" t="s">
        <v>63</v>
      </c>
      <c r="E70" s="26" t="s">
        <v>395</v>
      </c>
    </row>
    <row r="71" spans="1:5" ht="90">
      <c r="A71" s="17" t="s">
        <v>67</v>
      </c>
      <c r="E71" s="19" t="s">
        <v>128</v>
      </c>
    </row>
    <row r="72" spans="1:16" ht="30">
      <c r="A72" s="17" t="s">
        <v>57</v>
      </c>
      <c r="B72" s="17">
        <v>12</v>
      </c>
      <c r="C72" s="18" t="s">
        <v>396</v>
      </c>
      <c r="D72" s="17" t="s">
        <v>115</v>
      </c>
      <c r="E72" s="19" t="s">
        <v>397</v>
      </c>
      <c r="F72" s="20" t="s">
        <v>61</v>
      </c>
      <c r="G72" s="21">
        <v>2.57</v>
      </c>
      <c r="H72" s="22">
        <v>0</v>
      </c>
      <c r="I72" s="23">
        <f>ROUND(G72*H72,P4)</f>
        <v>0</v>
      </c>
      <c r="O72" s="24">
        <f>I72*0.21</f>
        <v>0</v>
      </c>
      <c r="P72">
        <v>3</v>
      </c>
    </row>
    <row r="73" spans="1:5" ht="15">
      <c r="A73" s="17" t="s">
        <v>62</v>
      </c>
      <c r="E73" s="25"/>
    </row>
    <row r="74" spans="1:5" ht="15">
      <c r="A74" s="17" t="s">
        <v>63</v>
      </c>
      <c r="E74" s="26" t="s">
        <v>398</v>
      </c>
    </row>
    <row r="75" spans="1:5" ht="15">
      <c r="A75" s="17" t="s">
        <v>63</v>
      </c>
      <c r="E75" s="26" t="s">
        <v>399</v>
      </c>
    </row>
    <row r="76" spans="1:5" ht="90">
      <c r="A76" s="17" t="s">
        <v>67</v>
      </c>
      <c r="E76" s="19" t="s">
        <v>128</v>
      </c>
    </row>
    <row r="77" spans="1:9" ht="15">
      <c r="A77" s="14" t="s">
        <v>54</v>
      </c>
      <c r="B77" s="14"/>
      <c r="C77" s="15" t="s">
        <v>121</v>
      </c>
      <c r="D77" s="14"/>
      <c r="E77" s="14" t="s">
        <v>122</v>
      </c>
      <c r="F77" s="14"/>
      <c r="G77" s="14"/>
      <c r="H77" s="14"/>
      <c r="I77" s="16">
        <f>SUMIFS(I78:I82,A78:A82,"P")</f>
        <v>0</v>
      </c>
    </row>
    <row r="78" spans="1:16" ht="30">
      <c r="A78" s="17" t="s">
        <v>57</v>
      </c>
      <c r="B78" s="17">
        <v>13</v>
      </c>
      <c r="C78" s="18" t="s">
        <v>123</v>
      </c>
      <c r="D78" s="17" t="s">
        <v>115</v>
      </c>
      <c r="E78" s="19" t="s">
        <v>124</v>
      </c>
      <c r="F78" s="20" t="s">
        <v>61</v>
      </c>
      <c r="G78" s="21">
        <v>56.057</v>
      </c>
      <c r="H78" s="22">
        <v>0</v>
      </c>
      <c r="I78" s="23">
        <f>ROUND(G78*H78,P4)</f>
        <v>0</v>
      </c>
      <c r="O78" s="24">
        <f>I78*0.21</f>
        <v>0</v>
      </c>
      <c r="P78">
        <v>3</v>
      </c>
    </row>
    <row r="79" spans="1:5" ht="15">
      <c r="A79" s="17" t="s">
        <v>62</v>
      </c>
      <c r="E79" s="25"/>
    </row>
    <row r="80" spans="1:5" ht="15">
      <c r="A80" s="17" t="s">
        <v>63</v>
      </c>
      <c r="E80" s="26" t="s">
        <v>400</v>
      </c>
    </row>
    <row r="81" spans="1:5" ht="15">
      <c r="A81" s="17" t="s">
        <v>63</v>
      </c>
      <c r="E81" s="26" t="s">
        <v>401</v>
      </c>
    </row>
    <row r="82" spans="1:5" ht="90">
      <c r="A82" s="17" t="s">
        <v>67</v>
      </c>
      <c r="E82" s="19" t="s">
        <v>128</v>
      </c>
    </row>
    <row r="83" spans="1:9" ht="15">
      <c r="A83" s="14" t="s">
        <v>54</v>
      </c>
      <c r="B83" s="14"/>
      <c r="C83" s="15" t="s">
        <v>136</v>
      </c>
      <c r="D83" s="14"/>
      <c r="E83" s="14" t="s">
        <v>137</v>
      </c>
      <c r="F83" s="14"/>
      <c r="G83" s="14"/>
      <c r="H83" s="14"/>
      <c r="I83" s="16">
        <f>SUMIFS(I84:I88,A84:A88,"P")</f>
        <v>0</v>
      </c>
    </row>
    <row r="84" spans="1:16" ht="30">
      <c r="A84" s="17" t="s">
        <v>57</v>
      </c>
      <c r="B84" s="17">
        <v>14</v>
      </c>
      <c r="C84" s="18" t="s">
        <v>138</v>
      </c>
      <c r="D84" s="17" t="s">
        <v>115</v>
      </c>
      <c r="E84" s="19" t="s">
        <v>139</v>
      </c>
      <c r="F84" s="20" t="s">
        <v>140</v>
      </c>
      <c r="G84" s="21">
        <v>247</v>
      </c>
      <c r="H84" s="22">
        <v>0</v>
      </c>
      <c r="I84" s="23">
        <f>ROUND(G84*H84,P4)</f>
        <v>0</v>
      </c>
      <c r="O84" s="24">
        <f>I84*0.21</f>
        <v>0</v>
      </c>
      <c r="P84">
        <v>3</v>
      </c>
    </row>
    <row r="85" spans="1:5" ht="15">
      <c r="A85" s="17" t="s">
        <v>62</v>
      </c>
      <c r="E85" s="25"/>
    </row>
    <row r="86" spans="1:5" ht="15">
      <c r="A86" s="17" t="s">
        <v>63</v>
      </c>
      <c r="E86" s="26" t="s">
        <v>402</v>
      </c>
    </row>
    <row r="87" spans="1:5" ht="15">
      <c r="A87" s="17" t="s">
        <v>63</v>
      </c>
      <c r="E87" s="26" t="s">
        <v>403</v>
      </c>
    </row>
    <row r="88" spans="1:5" ht="90">
      <c r="A88" s="17" t="s">
        <v>67</v>
      </c>
      <c r="E88" s="19" t="s">
        <v>128</v>
      </c>
    </row>
    <row r="89" spans="1:9" ht="15">
      <c r="A89" s="14" t="s">
        <v>54</v>
      </c>
      <c r="B89" s="14"/>
      <c r="C89" s="15" t="s">
        <v>143</v>
      </c>
      <c r="D89" s="14"/>
      <c r="E89" s="14" t="s">
        <v>144</v>
      </c>
      <c r="F89" s="14"/>
      <c r="G89" s="14"/>
      <c r="H89" s="14"/>
      <c r="I89" s="16">
        <f>SUMIFS(I90:I99,A90:A99,"P")</f>
        <v>0</v>
      </c>
    </row>
    <row r="90" spans="1:16" ht="30">
      <c r="A90" s="17" t="s">
        <v>57</v>
      </c>
      <c r="B90" s="17">
        <v>15</v>
      </c>
      <c r="C90" s="18" t="s">
        <v>145</v>
      </c>
      <c r="D90" s="17" t="s">
        <v>146</v>
      </c>
      <c r="E90" s="19" t="s">
        <v>147</v>
      </c>
      <c r="F90" s="20" t="s">
        <v>61</v>
      </c>
      <c r="G90" s="21">
        <v>101.879</v>
      </c>
      <c r="H90" s="22">
        <v>0</v>
      </c>
      <c r="I90" s="23">
        <f>ROUND(G90*H90,P4)</f>
        <v>0</v>
      </c>
      <c r="O90" s="24">
        <f>I90*0.21</f>
        <v>0</v>
      </c>
      <c r="P90">
        <v>3</v>
      </c>
    </row>
    <row r="91" spans="1:5" ht="15">
      <c r="A91" s="17" t="s">
        <v>62</v>
      </c>
      <c r="E91" s="19" t="s">
        <v>148</v>
      </c>
    </row>
    <row r="92" spans="1:5" ht="15">
      <c r="A92" s="17" t="s">
        <v>63</v>
      </c>
      <c r="E92" s="26" t="s">
        <v>404</v>
      </c>
    </row>
    <row r="93" spans="1:5" ht="15">
      <c r="A93" s="17" t="s">
        <v>63</v>
      </c>
      <c r="E93" s="26" t="s">
        <v>405</v>
      </c>
    </row>
    <row r="94" spans="1:5" ht="90">
      <c r="A94" s="17" t="s">
        <v>67</v>
      </c>
      <c r="E94" s="19" t="s">
        <v>128</v>
      </c>
    </row>
    <row r="95" spans="1:16" ht="15">
      <c r="A95" s="17" t="s">
        <v>57</v>
      </c>
      <c r="B95" s="17">
        <v>16</v>
      </c>
      <c r="C95" s="18" t="s">
        <v>151</v>
      </c>
      <c r="D95" s="17" t="s">
        <v>152</v>
      </c>
      <c r="E95" s="19" t="s">
        <v>153</v>
      </c>
      <c r="F95" s="20" t="s">
        <v>140</v>
      </c>
      <c r="G95" s="21">
        <v>995.7</v>
      </c>
      <c r="H95" s="22">
        <v>0</v>
      </c>
      <c r="I95" s="23">
        <f>ROUND(G95*H95,P4)</f>
        <v>0</v>
      </c>
      <c r="O95" s="24">
        <f>I95*0.21</f>
        <v>0</v>
      </c>
      <c r="P95">
        <v>3</v>
      </c>
    </row>
    <row r="96" spans="1:5" ht="15">
      <c r="A96" s="17" t="s">
        <v>62</v>
      </c>
      <c r="E96" s="25"/>
    </row>
    <row r="97" spans="1:5" ht="15">
      <c r="A97" s="17" t="s">
        <v>63</v>
      </c>
      <c r="E97" s="26" t="s">
        <v>406</v>
      </c>
    </row>
    <row r="98" spans="1:5" ht="15">
      <c r="A98" s="17" t="s">
        <v>63</v>
      </c>
      <c r="E98" s="26" t="s">
        <v>407</v>
      </c>
    </row>
    <row r="99" spans="1:5" ht="30">
      <c r="A99" s="17" t="s">
        <v>67</v>
      </c>
      <c r="E99" s="19" t="s">
        <v>156</v>
      </c>
    </row>
    <row r="100" spans="1:9" ht="15">
      <c r="A100" s="14" t="s">
        <v>54</v>
      </c>
      <c r="B100" s="14"/>
      <c r="C100" s="15" t="s">
        <v>157</v>
      </c>
      <c r="D100" s="14"/>
      <c r="E100" s="14" t="s">
        <v>158</v>
      </c>
      <c r="F100" s="14"/>
      <c r="G100" s="14"/>
      <c r="H100" s="14"/>
      <c r="I100" s="16">
        <f>SUMIFS(I101:I111,A101:A111,"P")</f>
        <v>0</v>
      </c>
    </row>
    <row r="101" spans="1:16" ht="15">
      <c r="A101" s="17" t="s">
        <v>57</v>
      </c>
      <c r="B101" s="17">
        <v>17</v>
      </c>
      <c r="C101" s="18" t="s">
        <v>159</v>
      </c>
      <c r="D101" s="17" t="s">
        <v>69</v>
      </c>
      <c r="E101" s="19" t="s">
        <v>160</v>
      </c>
      <c r="F101" s="20" t="s">
        <v>61</v>
      </c>
      <c r="G101" s="21">
        <v>138.249</v>
      </c>
      <c r="H101" s="22">
        <v>0</v>
      </c>
      <c r="I101" s="23">
        <f>ROUND(G101*H101,P4)</f>
        <v>0</v>
      </c>
      <c r="O101" s="24">
        <f>I101*0.21</f>
        <v>0</v>
      </c>
      <c r="P101">
        <v>3</v>
      </c>
    </row>
    <row r="102" spans="1:5" ht="15">
      <c r="A102" s="17" t="s">
        <v>62</v>
      </c>
      <c r="E102" s="25"/>
    </row>
    <row r="103" spans="1:5" ht="15">
      <c r="A103" s="17" t="s">
        <v>63</v>
      </c>
      <c r="E103" s="26" t="s">
        <v>408</v>
      </c>
    </row>
    <row r="104" spans="1:5" ht="15">
      <c r="A104" s="17" t="s">
        <v>63</v>
      </c>
      <c r="E104" s="26" t="s">
        <v>409</v>
      </c>
    </row>
    <row r="105" spans="1:5" ht="15">
      <c r="A105" s="17" t="s">
        <v>63</v>
      </c>
      <c r="E105" s="26" t="s">
        <v>364</v>
      </c>
    </row>
    <row r="106" spans="1:5" ht="45">
      <c r="A106" s="17" t="s">
        <v>67</v>
      </c>
      <c r="E106" s="19" t="s">
        <v>163</v>
      </c>
    </row>
    <row r="107" spans="1:16" ht="15">
      <c r="A107" s="17" t="s">
        <v>57</v>
      </c>
      <c r="B107" s="17">
        <v>18</v>
      </c>
      <c r="C107" s="18" t="s">
        <v>164</v>
      </c>
      <c r="E107" s="19" t="s">
        <v>166</v>
      </c>
      <c r="F107" s="20" t="s">
        <v>61</v>
      </c>
      <c r="G107" s="21">
        <v>75.042</v>
      </c>
      <c r="H107" s="22">
        <v>0</v>
      </c>
      <c r="I107" s="23">
        <f>ROUND(G107*H107,P4)</f>
        <v>0</v>
      </c>
      <c r="O107" s="24">
        <f>I107*0.21</f>
        <v>0</v>
      </c>
      <c r="P107">
        <v>3</v>
      </c>
    </row>
    <row r="108" spans="1:5" ht="15">
      <c r="A108" s="17" t="s">
        <v>62</v>
      </c>
      <c r="E108" s="19" t="s">
        <v>167</v>
      </c>
    </row>
    <row r="109" spans="1:5" ht="15">
      <c r="A109" s="17" t="s">
        <v>63</v>
      </c>
      <c r="E109" s="26" t="s">
        <v>410</v>
      </c>
    </row>
    <row r="110" spans="1:5" ht="15">
      <c r="A110" s="17" t="s">
        <v>63</v>
      </c>
      <c r="E110" s="26" t="s">
        <v>411</v>
      </c>
    </row>
    <row r="111" spans="1:5" ht="45">
      <c r="A111" s="17" t="s">
        <v>67</v>
      </c>
      <c r="E111" s="19" t="s">
        <v>163</v>
      </c>
    </row>
    <row r="112" spans="1:9" ht="15">
      <c r="A112" s="14" t="s">
        <v>54</v>
      </c>
      <c r="B112" s="14"/>
      <c r="C112" s="15" t="s">
        <v>170</v>
      </c>
      <c r="D112" s="14"/>
      <c r="E112" s="14" t="s">
        <v>171</v>
      </c>
      <c r="F112" s="14"/>
      <c r="G112" s="14"/>
      <c r="H112" s="14"/>
      <c r="I112" s="16">
        <f>SUMIFS(I113:I124,A113:A124,"P")</f>
        <v>0</v>
      </c>
    </row>
    <row r="113" spans="1:16" ht="15">
      <c r="A113" s="17" t="s">
        <v>57</v>
      </c>
      <c r="B113" s="17">
        <v>19</v>
      </c>
      <c r="C113" s="18" t="s">
        <v>172</v>
      </c>
      <c r="E113" s="19" t="s">
        <v>173</v>
      </c>
      <c r="F113" s="20" t="s">
        <v>61</v>
      </c>
      <c r="G113" s="21">
        <v>432.17</v>
      </c>
      <c r="H113" s="22">
        <v>0</v>
      </c>
      <c r="I113" s="23">
        <f>ROUND(G113*H113,P4)</f>
        <v>0</v>
      </c>
      <c r="O113" s="24">
        <f>I113*0.21</f>
        <v>0</v>
      </c>
      <c r="P113">
        <v>3</v>
      </c>
    </row>
    <row r="114" spans="1:5" ht="15">
      <c r="A114" s="17" t="s">
        <v>62</v>
      </c>
      <c r="E114" s="25"/>
    </row>
    <row r="115" spans="1:5" ht="15">
      <c r="A115" s="17" t="s">
        <v>63</v>
      </c>
      <c r="E115" s="26" t="s">
        <v>412</v>
      </c>
    </row>
    <row r="116" spans="1:5" ht="15">
      <c r="A116" s="17" t="s">
        <v>63</v>
      </c>
      <c r="E116" s="26" t="s">
        <v>413</v>
      </c>
    </row>
    <row r="117" spans="1:5" ht="409.5">
      <c r="A117" s="17" t="s">
        <v>67</v>
      </c>
      <c r="E117" s="19" t="s">
        <v>176</v>
      </c>
    </row>
    <row r="118" spans="1:16" ht="30">
      <c r="A118" s="17" t="s">
        <v>57</v>
      </c>
      <c r="B118" s="17">
        <v>20</v>
      </c>
      <c r="C118" s="18" t="s">
        <v>177</v>
      </c>
      <c r="D118" s="17" t="s">
        <v>115</v>
      </c>
      <c r="E118" s="19" t="s">
        <v>178</v>
      </c>
      <c r="F118" s="20" t="s">
        <v>61</v>
      </c>
      <c r="G118" s="21">
        <v>2279.743</v>
      </c>
      <c r="H118" s="22">
        <v>0</v>
      </c>
      <c r="I118" s="23">
        <f>ROUND(G118*H118,P4)</f>
        <v>0</v>
      </c>
      <c r="O118" s="24">
        <f>I118*0.21</f>
        <v>0</v>
      </c>
      <c r="P118">
        <v>3</v>
      </c>
    </row>
    <row r="119" spans="1:5" ht="15">
      <c r="A119" s="17" t="s">
        <v>62</v>
      </c>
      <c r="E119" s="19" t="s">
        <v>179</v>
      </c>
    </row>
    <row r="120" spans="1:5" ht="15">
      <c r="A120" s="17" t="s">
        <v>63</v>
      </c>
      <c r="E120" s="26" t="s">
        <v>414</v>
      </c>
    </row>
    <row r="121" spans="1:5" ht="15">
      <c r="A121" s="17" t="s">
        <v>63</v>
      </c>
      <c r="E121" s="26" t="s">
        <v>415</v>
      </c>
    </row>
    <row r="122" spans="1:5" ht="15">
      <c r="A122" s="17" t="s">
        <v>63</v>
      </c>
      <c r="E122" s="26" t="s">
        <v>416</v>
      </c>
    </row>
    <row r="123" spans="1:5" ht="15">
      <c r="A123" s="17" t="s">
        <v>63</v>
      </c>
      <c r="E123" s="26" t="s">
        <v>417</v>
      </c>
    </row>
    <row r="124" spans="1:5" ht="409.5">
      <c r="A124" s="17" t="s">
        <v>67</v>
      </c>
      <c r="E124" s="19" t="s">
        <v>176</v>
      </c>
    </row>
    <row r="125" spans="1:9" ht="15">
      <c r="A125" s="14" t="s">
        <v>54</v>
      </c>
      <c r="B125" s="14"/>
      <c r="C125" s="15" t="s">
        <v>184</v>
      </c>
      <c r="D125" s="14"/>
      <c r="E125" s="14" t="s">
        <v>185</v>
      </c>
      <c r="F125" s="14"/>
      <c r="G125" s="14"/>
      <c r="H125" s="14"/>
      <c r="I125" s="16">
        <f>SUMIFS(I126:I135,A126:A135,"P")</f>
        <v>0</v>
      </c>
    </row>
    <row r="126" spans="1:16" ht="15">
      <c r="A126" s="17" t="s">
        <v>57</v>
      </c>
      <c r="B126" s="17">
        <v>21</v>
      </c>
      <c r="C126" s="18" t="s">
        <v>186</v>
      </c>
      <c r="D126" s="17" t="s">
        <v>69</v>
      </c>
      <c r="E126" s="19" t="s">
        <v>187</v>
      </c>
      <c r="F126" s="20" t="s">
        <v>61</v>
      </c>
      <c r="G126" s="21">
        <v>75.042</v>
      </c>
      <c r="H126" s="22">
        <v>0</v>
      </c>
      <c r="I126" s="23">
        <f>ROUND(G126*H126,P4)</f>
        <v>0</v>
      </c>
      <c r="O126" s="24">
        <f>I126*0.21</f>
        <v>0</v>
      </c>
      <c r="P126">
        <v>3</v>
      </c>
    </row>
    <row r="127" spans="1:5" ht="15">
      <c r="A127" s="17" t="s">
        <v>62</v>
      </c>
      <c r="E127" s="25"/>
    </row>
    <row r="128" spans="1:5" ht="15">
      <c r="A128" s="17" t="s">
        <v>63</v>
      </c>
      <c r="E128" s="26" t="s">
        <v>418</v>
      </c>
    </row>
    <row r="129" spans="1:5" ht="15">
      <c r="A129" s="17" t="s">
        <v>63</v>
      </c>
      <c r="E129" s="26" t="s">
        <v>411</v>
      </c>
    </row>
    <row r="130" spans="1:5" ht="405">
      <c r="A130" s="17" t="s">
        <v>67</v>
      </c>
      <c r="E130" s="19" t="s">
        <v>189</v>
      </c>
    </row>
    <row r="131" spans="1:16" ht="15">
      <c r="A131" s="17" t="s">
        <v>57</v>
      </c>
      <c r="B131" s="17">
        <v>22</v>
      </c>
      <c r="C131" s="18" t="s">
        <v>190</v>
      </c>
      <c r="D131" s="17" t="s">
        <v>59</v>
      </c>
      <c r="E131" s="19" t="s">
        <v>191</v>
      </c>
      <c r="F131" s="20" t="s">
        <v>61</v>
      </c>
      <c r="G131" s="21">
        <v>432.17</v>
      </c>
      <c r="H131" s="22">
        <v>0</v>
      </c>
      <c r="I131" s="23">
        <f>ROUND(G131*H131,P4)</f>
        <v>0</v>
      </c>
      <c r="O131" s="24">
        <f>I131*0.21</f>
        <v>0</v>
      </c>
      <c r="P131">
        <v>3</v>
      </c>
    </row>
    <row r="132" spans="1:5" ht="15">
      <c r="A132" s="17" t="s">
        <v>62</v>
      </c>
      <c r="E132" s="19" t="s">
        <v>192</v>
      </c>
    </row>
    <row r="133" spans="1:5" ht="15">
      <c r="A133" s="17" t="s">
        <v>63</v>
      </c>
      <c r="E133" s="26" t="s">
        <v>419</v>
      </c>
    </row>
    <row r="134" spans="1:5" ht="15">
      <c r="A134" s="17" t="s">
        <v>63</v>
      </c>
      <c r="E134" s="26" t="s">
        <v>413</v>
      </c>
    </row>
    <row r="135" spans="1:5" ht="405">
      <c r="A135" s="17" t="s">
        <v>67</v>
      </c>
      <c r="E135" s="19" t="s">
        <v>194</v>
      </c>
    </row>
    <row r="136" spans="1:9" ht="15">
      <c r="A136" s="14" t="s">
        <v>54</v>
      </c>
      <c r="B136" s="14"/>
      <c r="C136" s="15" t="s">
        <v>195</v>
      </c>
      <c r="D136" s="14"/>
      <c r="E136" s="14" t="s">
        <v>196</v>
      </c>
      <c r="F136" s="14"/>
      <c r="G136" s="14"/>
      <c r="H136" s="14"/>
      <c r="I136" s="16">
        <f>SUMIFS(I137:I141,A137:A141,"P")</f>
        <v>0</v>
      </c>
    </row>
    <row r="137" spans="1:16" ht="30">
      <c r="A137" s="17" t="s">
        <v>57</v>
      </c>
      <c r="B137" s="17">
        <v>23</v>
      </c>
      <c r="C137" s="18" t="s">
        <v>197</v>
      </c>
      <c r="D137" s="17" t="s">
        <v>115</v>
      </c>
      <c r="E137" s="19" t="s">
        <v>198</v>
      </c>
      <c r="F137" s="20" t="s">
        <v>61</v>
      </c>
      <c r="G137" s="21">
        <v>200.415</v>
      </c>
      <c r="H137" s="22">
        <v>0</v>
      </c>
      <c r="I137" s="23">
        <f>ROUND(G137*H137,P4)</f>
        <v>0</v>
      </c>
      <c r="O137" s="24">
        <f>I137*0.21</f>
        <v>0</v>
      </c>
      <c r="P137">
        <v>3</v>
      </c>
    </row>
    <row r="138" spans="1:5" ht="15">
      <c r="A138" s="17" t="s">
        <v>62</v>
      </c>
      <c r="E138" s="25"/>
    </row>
    <row r="139" spans="1:5" ht="15">
      <c r="A139" s="17" t="s">
        <v>63</v>
      </c>
      <c r="E139" s="26" t="s">
        <v>420</v>
      </c>
    </row>
    <row r="140" spans="1:5" ht="15">
      <c r="A140" s="17" t="s">
        <v>63</v>
      </c>
      <c r="E140" s="26" t="s">
        <v>421</v>
      </c>
    </row>
    <row r="141" spans="1:5" ht="409.5">
      <c r="A141" s="17" t="s">
        <v>67</v>
      </c>
      <c r="E141" s="19" t="s">
        <v>201</v>
      </c>
    </row>
    <row r="142" spans="1:9" ht="15">
      <c r="A142" s="14" t="s">
        <v>54</v>
      </c>
      <c r="B142" s="14"/>
      <c r="C142" s="15" t="s">
        <v>202</v>
      </c>
      <c r="D142" s="14"/>
      <c r="E142" s="14" t="s">
        <v>203</v>
      </c>
      <c r="F142" s="14"/>
      <c r="G142" s="14"/>
      <c r="H142" s="14"/>
      <c r="I142" s="16">
        <f>SUMIFS(I143:I147,A143:A147,"P")</f>
        <v>0</v>
      </c>
    </row>
    <row r="143" spans="1:16" ht="30">
      <c r="A143" s="17" t="s">
        <v>57</v>
      </c>
      <c r="B143" s="17">
        <v>24</v>
      </c>
      <c r="C143" s="18" t="s">
        <v>204</v>
      </c>
      <c r="D143" s="17" t="s">
        <v>205</v>
      </c>
      <c r="E143" s="19" t="s">
        <v>206</v>
      </c>
      <c r="F143" s="20" t="s">
        <v>61</v>
      </c>
      <c r="G143" s="21">
        <v>40.28</v>
      </c>
      <c r="H143" s="22">
        <v>0</v>
      </c>
      <c r="I143" s="23">
        <f>ROUND(G143*H143,P4)</f>
        <v>0</v>
      </c>
      <c r="O143" s="24">
        <f>I143*0.21</f>
        <v>0</v>
      </c>
      <c r="P143">
        <v>3</v>
      </c>
    </row>
    <row r="144" spans="1:5" ht="45">
      <c r="A144" s="17" t="s">
        <v>62</v>
      </c>
      <c r="E144" s="19" t="s">
        <v>207</v>
      </c>
    </row>
    <row r="145" spans="1:5" ht="15">
      <c r="A145" s="17" t="s">
        <v>63</v>
      </c>
      <c r="E145" s="26" t="s">
        <v>422</v>
      </c>
    </row>
    <row r="146" spans="1:5" ht="15">
      <c r="A146" s="17" t="s">
        <v>63</v>
      </c>
      <c r="E146" s="26" t="s">
        <v>423</v>
      </c>
    </row>
    <row r="147" spans="1:5" ht="405">
      <c r="A147" s="17" t="s">
        <v>67</v>
      </c>
      <c r="E147" s="19" t="s">
        <v>210</v>
      </c>
    </row>
    <row r="148" spans="1:9" ht="15">
      <c r="A148" s="14" t="s">
        <v>54</v>
      </c>
      <c r="B148" s="14"/>
      <c r="C148" s="15" t="s">
        <v>211</v>
      </c>
      <c r="D148" s="14"/>
      <c r="E148" s="14" t="s">
        <v>212</v>
      </c>
      <c r="F148" s="14"/>
      <c r="G148" s="14"/>
      <c r="H148" s="14"/>
      <c r="I148" s="16">
        <f>SUMIFS(I149:I153,A149:A153,"P")</f>
        <v>0</v>
      </c>
    </row>
    <row r="149" spans="1:16" ht="15">
      <c r="A149" s="17" t="s">
        <v>57</v>
      </c>
      <c r="B149" s="17">
        <v>25</v>
      </c>
      <c r="C149" s="18" t="s">
        <v>213</v>
      </c>
      <c r="E149" s="19" t="s">
        <v>214</v>
      </c>
      <c r="F149" s="20" t="s">
        <v>61</v>
      </c>
      <c r="G149" s="21">
        <v>432.17</v>
      </c>
      <c r="H149" s="22">
        <v>0</v>
      </c>
      <c r="I149" s="23">
        <f>ROUND(G149*H149,P4)</f>
        <v>0</v>
      </c>
      <c r="O149" s="24">
        <f>I149*0.21</f>
        <v>0</v>
      </c>
      <c r="P149">
        <v>3</v>
      </c>
    </row>
    <row r="150" spans="1:5" ht="15">
      <c r="A150" s="17" t="s">
        <v>62</v>
      </c>
      <c r="E150" s="25"/>
    </row>
    <row r="151" spans="1:5" ht="15">
      <c r="A151" s="17" t="s">
        <v>63</v>
      </c>
      <c r="E151" s="26" t="s">
        <v>424</v>
      </c>
    </row>
    <row r="152" spans="1:5" ht="15">
      <c r="A152" s="17" t="s">
        <v>63</v>
      </c>
      <c r="E152" s="26" t="s">
        <v>413</v>
      </c>
    </row>
    <row r="153" spans="1:5" ht="345">
      <c r="A153" s="17" t="s">
        <v>67</v>
      </c>
      <c r="E153" s="19" t="s">
        <v>216</v>
      </c>
    </row>
    <row r="154" spans="1:9" ht="15">
      <c r="A154" s="14" t="s">
        <v>54</v>
      </c>
      <c r="B154" s="14"/>
      <c r="C154" s="15" t="s">
        <v>217</v>
      </c>
      <c r="D154" s="14"/>
      <c r="E154" s="14" t="s">
        <v>218</v>
      </c>
      <c r="F154" s="14"/>
      <c r="G154" s="14"/>
      <c r="H154" s="14"/>
      <c r="I154" s="16">
        <f>SUMIFS(I155:I183,A155:A183,"P")</f>
        <v>0</v>
      </c>
    </row>
    <row r="155" spans="1:16" ht="15">
      <c r="A155" s="17" t="s">
        <v>57</v>
      </c>
      <c r="B155" s="17">
        <v>26</v>
      </c>
      <c r="C155" s="18" t="s">
        <v>219</v>
      </c>
      <c r="E155" s="19" t="s">
        <v>220</v>
      </c>
      <c r="F155" s="20" t="s">
        <v>100</v>
      </c>
      <c r="G155" s="21">
        <v>500.28</v>
      </c>
      <c r="H155" s="22">
        <v>0</v>
      </c>
      <c r="I155" s="23">
        <f>ROUND(G155*H155,P4)</f>
        <v>0</v>
      </c>
      <c r="O155" s="24">
        <f>I155*0.21</f>
        <v>0</v>
      </c>
      <c r="P155">
        <v>3</v>
      </c>
    </row>
    <row r="156" spans="1:5" ht="15">
      <c r="A156" s="17" t="s">
        <v>62</v>
      </c>
      <c r="E156" s="25"/>
    </row>
    <row r="157" spans="1:5" ht="15">
      <c r="A157" s="17" t="s">
        <v>63</v>
      </c>
      <c r="E157" s="26" t="s">
        <v>425</v>
      </c>
    </row>
    <row r="158" spans="1:5" ht="15">
      <c r="A158" s="17" t="s">
        <v>67</v>
      </c>
      <c r="E158" s="19" t="s">
        <v>222</v>
      </c>
    </row>
    <row r="159" spans="1:16" ht="15">
      <c r="A159" s="17" t="s">
        <v>57</v>
      </c>
      <c r="B159" s="17">
        <v>27</v>
      </c>
      <c r="C159" s="18" t="s">
        <v>223</v>
      </c>
      <c r="E159" s="19" t="s">
        <v>224</v>
      </c>
      <c r="F159" s="20" t="s">
        <v>100</v>
      </c>
      <c r="G159" s="21">
        <v>500.28</v>
      </c>
      <c r="H159" s="22">
        <v>0</v>
      </c>
      <c r="I159" s="23">
        <f>ROUND(G159*H159,P4)</f>
        <v>0</v>
      </c>
      <c r="O159" s="24">
        <f>I159*0.21</f>
        <v>0</v>
      </c>
      <c r="P159">
        <v>3</v>
      </c>
    </row>
    <row r="160" spans="1:5" ht="15">
      <c r="A160" s="17" t="s">
        <v>62</v>
      </c>
      <c r="E160" s="25"/>
    </row>
    <row r="161" spans="1:5" ht="15">
      <c r="A161" s="17" t="s">
        <v>63</v>
      </c>
      <c r="E161" s="26" t="s">
        <v>425</v>
      </c>
    </row>
    <row r="162" spans="1:5" ht="45">
      <c r="A162" s="17" t="s">
        <v>67</v>
      </c>
      <c r="E162" s="19" t="s">
        <v>225</v>
      </c>
    </row>
    <row r="163" spans="1:16" ht="15">
      <c r="A163" s="17" t="s">
        <v>57</v>
      </c>
      <c r="B163" s="17">
        <v>28</v>
      </c>
      <c r="C163" s="18" t="s">
        <v>226</v>
      </c>
      <c r="E163" s="19" t="s">
        <v>227</v>
      </c>
      <c r="F163" s="20" t="s">
        <v>100</v>
      </c>
      <c r="G163" s="21">
        <v>500.28</v>
      </c>
      <c r="H163" s="22">
        <v>0</v>
      </c>
      <c r="I163" s="23">
        <f>ROUND(G163*H163,P4)</f>
        <v>0</v>
      </c>
      <c r="O163" s="24">
        <f>I163*0.21</f>
        <v>0</v>
      </c>
      <c r="P163">
        <v>3</v>
      </c>
    </row>
    <row r="164" spans="1:5" ht="15">
      <c r="A164" s="17" t="s">
        <v>62</v>
      </c>
      <c r="E164" s="25"/>
    </row>
    <row r="165" spans="1:5" ht="15">
      <c r="A165" s="17" t="s">
        <v>63</v>
      </c>
      <c r="E165" s="26" t="s">
        <v>426</v>
      </c>
    </row>
    <row r="166" spans="1:5" ht="15">
      <c r="A166" s="17" t="s">
        <v>63</v>
      </c>
      <c r="E166" s="26" t="s">
        <v>427</v>
      </c>
    </row>
    <row r="167" spans="1:5" ht="30">
      <c r="A167" s="17" t="s">
        <v>67</v>
      </c>
      <c r="E167" s="19" t="s">
        <v>230</v>
      </c>
    </row>
    <row r="168" spans="1:16" ht="15">
      <c r="A168" s="17" t="s">
        <v>57</v>
      </c>
      <c r="B168" s="17">
        <v>29</v>
      </c>
      <c r="C168" s="18" t="s">
        <v>231</v>
      </c>
      <c r="E168" s="19" t="s">
        <v>232</v>
      </c>
      <c r="F168" s="20" t="s">
        <v>100</v>
      </c>
      <c r="G168" s="21">
        <v>500.28</v>
      </c>
      <c r="H168" s="22">
        <v>0</v>
      </c>
      <c r="I168" s="23">
        <f>ROUND(G168*H168,P4)</f>
        <v>0</v>
      </c>
      <c r="O168" s="24">
        <f>I168*0.21</f>
        <v>0</v>
      </c>
      <c r="P168">
        <v>3</v>
      </c>
    </row>
    <row r="169" spans="1:5" ht="15">
      <c r="A169" s="17" t="s">
        <v>62</v>
      </c>
      <c r="E169" s="25"/>
    </row>
    <row r="170" spans="1:5" ht="15">
      <c r="A170" s="17" t="s">
        <v>63</v>
      </c>
      <c r="E170" s="26" t="s">
        <v>425</v>
      </c>
    </row>
    <row r="171" spans="1:5" ht="60">
      <c r="A171" s="17" t="s">
        <v>67</v>
      </c>
      <c r="E171" s="19" t="s">
        <v>233</v>
      </c>
    </row>
    <row r="172" spans="1:16" ht="15">
      <c r="A172" s="17" t="s">
        <v>57</v>
      </c>
      <c r="B172" s="17">
        <v>30</v>
      </c>
      <c r="C172" s="18" t="s">
        <v>234</v>
      </c>
      <c r="E172" s="19" t="s">
        <v>235</v>
      </c>
      <c r="F172" s="20" t="s">
        <v>100</v>
      </c>
      <c r="G172" s="21">
        <v>500.28</v>
      </c>
      <c r="H172" s="22">
        <v>0</v>
      </c>
      <c r="I172" s="23">
        <f>ROUND(G172*H172,P4)</f>
        <v>0</v>
      </c>
      <c r="O172" s="24">
        <f>I172*0.21</f>
        <v>0</v>
      </c>
      <c r="P172">
        <v>3</v>
      </c>
    </row>
    <row r="173" spans="1:5" ht="15">
      <c r="A173" s="17" t="s">
        <v>62</v>
      </c>
      <c r="E173" s="25"/>
    </row>
    <row r="174" spans="1:5" ht="15">
      <c r="A174" s="17" t="s">
        <v>63</v>
      </c>
      <c r="E174" s="26" t="s">
        <v>425</v>
      </c>
    </row>
    <row r="175" spans="1:5" ht="60">
      <c r="A175" s="17" t="s">
        <v>67</v>
      </c>
      <c r="E175" s="19" t="s">
        <v>236</v>
      </c>
    </row>
    <row r="176" spans="1:16" ht="15">
      <c r="A176" s="17" t="s">
        <v>57</v>
      </c>
      <c r="B176" s="17">
        <v>31</v>
      </c>
      <c r="C176" s="18" t="s">
        <v>237</v>
      </c>
      <c r="E176" s="19" t="s">
        <v>238</v>
      </c>
      <c r="F176" s="20" t="s">
        <v>100</v>
      </c>
      <c r="G176" s="21">
        <v>500.28</v>
      </c>
      <c r="H176" s="22">
        <v>0</v>
      </c>
      <c r="I176" s="23">
        <f>ROUND(G176*H176,P4)</f>
        <v>0</v>
      </c>
      <c r="O176" s="24">
        <f>I176*0.21</f>
        <v>0</v>
      </c>
      <c r="P176">
        <v>3</v>
      </c>
    </row>
    <row r="177" spans="1:5" ht="15">
      <c r="A177" s="17" t="s">
        <v>62</v>
      </c>
      <c r="E177" s="25"/>
    </row>
    <row r="178" spans="1:5" ht="15">
      <c r="A178" s="17" t="s">
        <v>63</v>
      </c>
      <c r="E178" s="26" t="s">
        <v>425</v>
      </c>
    </row>
    <row r="179" spans="1:5" ht="45">
      <c r="A179" s="17" t="s">
        <v>67</v>
      </c>
      <c r="E179" s="19" t="s">
        <v>239</v>
      </c>
    </row>
    <row r="180" spans="1:16" ht="15">
      <c r="A180" s="17" t="s">
        <v>57</v>
      </c>
      <c r="B180" s="17">
        <v>32</v>
      </c>
      <c r="C180" s="18" t="s">
        <v>240</v>
      </c>
      <c r="E180" s="19" t="s">
        <v>241</v>
      </c>
      <c r="F180" s="20" t="s">
        <v>61</v>
      </c>
      <c r="G180" s="21">
        <v>75.042</v>
      </c>
      <c r="H180" s="22">
        <v>0</v>
      </c>
      <c r="I180" s="23">
        <f>ROUND(G180*H180,P4)</f>
        <v>0</v>
      </c>
      <c r="O180" s="24">
        <f>I180*0.21</f>
        <v>0</v>
      </c>
      <c r="P180">
        <v>3</v>
      </c>
    </row>
    <row r="181" spans="1:5" ht="15">
      <c r="A181" s="17" t="s">
        <v>62</v>
      </c>
      <c r="E181" s="25"/>
    </row>
    <row r="182" spans="1:5" ht="15">
      <c r="A182" s="17" t="s">
        <v>63</v>
      </c>
      <c r="E182" s="26" t="s">
        <v>428</v>
      </c>
    </row>
    <row r="183" spans="1:5" ht="45">
      <c r="A183" s="17" t="s">
        <v>67</v>
      </c>
      <c r="E183" s="19" t="s">
        <v>243</v>
      </c>
    </row>
    <row r="184" spans="1:9" ht="15">
      <c r="A184" s="14" t="s">
        <v>54</v>
      </c>
      <c r="B184" s="14"/>
      <c r="C184" s="15" t="s">
        <v>244</v>
      </c>
      <c r="D184" s="14"/>
      <c r="E184" s="14" t="s">
        <v>245</v>
      </c>
      <c r="F184" s="14"/>
      <c r="G184" s="14"/>
      <c r="H184" s="14"/>
      <c r="I184" s="16">
        <f>SUMIFS(I185:I190,A185:A190,"P")</f>
        <v>0</v>
      </c>
    </row>
    <row r="185" spans="1:16" ht="15">
      <c r="A185" s="17" t="s">
        <v>57</v>
      </c>
      <c r="B185" s="17">
        <v>33</v>
      </c>
      <c r="C185" s="18" t="s">
        <v>246</v>
      </c>
      <c r="E185" s="19" t="s">
        <v>247</v>
      </c>
      <c r="F185" s="20" t="s">
        <v>100</v>
      </c>
      <c r="G185" s="21">
        <v>4819.87</v>
      </c>
      <c r="H185" s="22">
        <v>0</v>
      </c>
      <c r="I185" s="23">
        <f>ROUND(G185*H185,P4)</f>
        <v>0</v>
      </c>
      <c r="O185" s="24">
        <f>I185*0.21</f>
        <v>0</v>
      </c>
      <c r="P185">
        <v>3</v>
      </c>
    </row>
    <row r="186" spans="1:5" ht="15">
      <c r="A186" s="17" t="s">
        <v>62</v>
      </c>
      <c r="E186" s="25"/>
    </row>
    <row r="187" spans="1:5" ht="15">
      <c r="A187" s="17" t="s">
        <v>63</v>
      </c>
      <c r="E187" s="26" t="s">
        <v>429</v>
      </c>
    </row>
    <row r="188" spans="1:5" ht="15">
      <c r="A188" s="17" t="s">
        <v>63</v>
      </c>
      <c r="E188" s="26" t="s">
        <v>430</v>
      </c>
    </row>
    <row r="189" spans="1:5" ht="15">
      <c r="A189" s="17" t="s">
        <v>63</v>
      </c>
      <c r="E189" s="26" t="s">
        <v>431</v>
      </c>
    </row>
    <row r="190" spans="1:5" ht="30">
      <c r="A190" s="17" t="s">
        <v>67</v>
      </c>
      <c r="E190" s="19" t="s">
        <v>251</v>
      </c>
    </row>
    <row r="191" spans="1:9" ht="15">
      <c r="A191" s="14" t="s">
        <v>54</v>
      </c>
      <c r="B191" s="14"/>
      <c r="C191" s="15" t="s">
        <v>252</v>
      </c>
      <c r="D191" s="14"/>
      <c r="E191" s="14" t="s">
        <v>253</v>
      </c>
      <c r="F191" s="14"/>
      <c r="G191" s="14"/>
      <c r="H191" s="14"/>
      <c r="I191" s="16">
        <f>SUMIFS(I192:I196,A192:A196,"P")</f>
        <v>0</v>
      </c>
    </row>
    <row r="192" spans="1:16" ht="15">
      <c r="A192" s="17" t="s">
        <v>57</v>
      </c>
      <c r="B192" s="17">
        <v>34</v>
      </c>
      <c r="C192" s="18" t="s">
        <v>254</v>
      </c>
      <c r="E192" s="19" t="s">
        <v>255</v>
      </c>
      <c r="F192" s="20" t="s">
        <v>100</v>
      </c>
      <c r="G192" s="21">
        <v>60</v>
      </c>
      <c r="H192" s="22">
        <v>0</v>
      </c>
      <c r="I192" s="23">
        <f>ROUND(G192*H192,P4)</f>
        <v>0</v>
      </c>
      <c r="O192" s="24">
        <f>I192*0.21</f>
        <v>0</v>
      </c>
      <c r="P192">
        <v>3</v>
      </c>
    </row>
    <row r="193" spans="1:5" ht="15">
      <c r="A193" s="17" t="s">
        <v>62</v>
      </c>
      <c r="E193" s="25"/>
    </row>
    <row r="194" spans="1:5" ht="15">
      <c r="A194" s="17" t="s">
        <v>63</v>
      </c>
      <c r="E194" s="26" t="s">
        <v>432</v>
      </c>
    </row>
    <row r="195" spans="1:5" ht="15">
      <c r="A195" s="17" t="s">
        <v>63</v>
      </c>
      <c r="E195" s="26" t="s">
        <v>433</v>
      </c>
    </row>
    <row r="196" spans="1:5" ht="45">
      <c r="A196" s="17" t="s">
        <v>67</v>
      </c>
      <c r="E196" s="19" t="s">
        <v>243</v>
      </c>
    </row>
    <row r="197" spans="1:9" ht="15">
      <c r="A197" s="14" t="s">
        <v>54</v>
      </c>
      <c r="B197" s="14"/>
      <c r="C197" s="15" t="s">
        <v>258</v>
      </c>
      <c r="D197" s="14"/>
      <c r="E197" s="14" t="s">
        <v>259</v>
      </c>
      <c r="F197" s="14"/>
      <c r="G197" s="14"/>
      <c r="H197" s="14"/>
      <c r="I197" s="16">
        <f>SUMIFS(I198:I207,A198:A207,"P")</f>
        <v>0</v>
      </c>
    </row>
    <row r="198" spans="1:16" ht="15">
      <c r="A198" s="17" t="s">
        <v>57</v>
      </c>
      <c r="B198" s="17">
        <v>35</v>
      </c>
      <c r="C198" s="18" t="s">
        <v>260</v>
      </c>
      <c r="E198" s="19" t="s">
        <v>261</v>
      </c>
      <c r="F198" s="20" t="s">
        <v>61</v>
      </c>
      <c r="G198" s="21">
        <v>1432.74</v>
      </c>
      <c r="H198" s="22">
        <v>0</v>
      </c>
      <c r="I198" s="23">
        <f>ROUND(G198*H198,P4)</f>
        <v>0</v>
      </c>
      <c r="O198" s="24">
        <f>I198*0.21</f>
        <v>0</v>
      </c>
      <c r="P198">
        <v>3</v>
      </c>
    </row>
    <row r="199" spans="1:5" ht="15">
      <c r="A199" s="17" t="s">
        <v>62</v>
      </c>
      <c r="E199" s="25"/>
    </row>
    <row r="200" spans="1:5" ht="30">
      <c r="A200" s="17" t="s">
        <v>63</v>
      </c>
      <c r="E200" s="26" t="s">
        <v>434</v>
      </c>
    </row>
    <row r="201" spans="1:5" ht="15">
      <c r="A201" s="17" t="s">
        <v>63</v>
      </c>
      <c r="E201" s="26" t="s">
        <v>435</v>
      </c>
    </row>
    <row r="202" spans="1:5" ht="60">
      <c r="A202" s="17" t="s">
        <v>67</v>
      </c>
      <c r="E202" s="19" t="s">
        <v>264</v>
      </c>
    </row>
    <row r="203" spans="1:16" ht="15">
      <c r="A203" s="17" t="s">
        <v>57</v>
      </c>
      <c r="B203" s="17">
        <v>36</v>
      </c>
      <c r="C203" s="18" t="s">
        <v>265</v>
      </c>
      <c r="D203" s="17" t="s">
        <v>266</v>
      </c>
      <c r="E203" s="19" t="s">
        <v>267</v>
      </c>
      <c r="F203" s="20" t="s">
        <v>100</v>
      </c>
      <c r="G203" s="21">
        <v>3581.85</v>
      </c>
      <c r="H203" s="22">
        <v>0</v>
      </c>
      <c r="I203" s="23">
        <f>ROUND(G203*H203,P4)</f>
        <v>0</v>
      </c>
      <c r="O203" s="24">
        <f>I203*0.21</f>
        <v>0</v>
      </c>
      <c r="P203">
        <v>3</v>
      </c>
    </row>
    <row r="204" spans="1:5" ht="30">
      <c r="A204" s="17" t="s">
        <v>62</v>
      </c>
      <c r="E204" s="19" t="s">
        <v>268</v>
      </c>
    </row>
    <row r="205" spans="1:5" ht="15">
      <c r="A205" s="17" t="s">
        <v>63</v>
      </c>
      <c r="E205" s="26" t="s">
        <v>436</v>
      </c>
    </row>
    <row r="206" spans="1:5" ht="15">
      <c r="A206" s="17" t="s">
        <v>63</v>
      </c>
      <c r="E206" s="26" t="s">
        <v>437</v>
      </c>
    </row>
    <row r="207" spans="1:5" ht="120">
      <c r="A207" s="17" t="s">
        <v>67</v>
      </c>
      <c r="E207" s="19" t="s">
        <v>271</v>
      </c>
    </row>
    <row r="208" spans="1:9" ht="15">
      <c r="A208" s="14" t="s">
        <v>54</v>
      </c>
      <c r="B208" s="14"/>
      <c r="C208" s="15" t="s">
        <v>272</v>
      </c>
      <c r="D208" s="14"/>
      <c r="E208" s="14" t="s">
        <v>273</v>
      </c>
      <c r="F208" s="14"/>
      <c r="G208" s="14"/>
      <c r="H208" s="14"/>
      <c r="I208" s="16">
        <f>SUMIFS(I209:I213,A209:A213,"P")</f>
        <v>0</v>
      </c>
    </row>
    <row r="209" spans="1:16" ht="30">
      <c r="A209" s="17" t="s">
        <v>57</v>
      </c>
      <c r="B209" s="17">
        <v>37</v>
      </c>
      <c r="C209" s="18" t="s">
        <v>274</v>
      </c>
      <c r="E209" s="19" t="s">
        <v>275</v>
      </c>
      <c r="F209" s="20" t="s">
        <v>100</v>
      </c>
      <c r="G209" s="21">
        <v>2920.68</v>
      </c>
      <c r="H209" s="22">
        <v>0</v>
      </c>
      <c r="I209" s="23">
        <f>ROUND(G209*H209,P4)</f>
        <v>0</v>
      </c>
      <c r="O209" s="24">
        <f>I209*0.21</f>
        <v>0</v>
      </c>
      <c r="P209">
        <v>3</v>
      </c>
    </row>
    <row r="210" spans="1:5" ht="15">
      <c r="A210" s="17" t="s">
        <v>62</v>
      </c>
      <c r="E210" s="25"/>
    </row>
    <row r="211" spans="1:5" ht="15">
      <c r="A211" s="17" t="s">
        <v>63</v>
      </c>
      <c r="E211" s="26" t="s">
        <v>438</v>
      </c>
    </row>
    <row r="212" spans="1:5" ht="15">
      <c r="A212" s="17" t="s">
        <v>63</v>
      </c>
      <c r="E212" s="26" t="s">
        <v>439</v>
      </c>
    </row>
    <row r="213" spans="1:5" ht="60">
      <c r="A213" s="17" t="s">
        <v>67</v>
      </c>
      <c r="E213" s="19" t="s">
        <v>278</v>
      </c>
    </row>
    <row r="214" spans="1:9" ht="15">
      <c r="A214" s="14" t="s">
        <v>54</v>
      </c>
      <c r="B214" s="14"/>
      <c r="C214" s="15" t="s">
        <v>279</v>
      </c>
      <c r="D214" s="14"/>
      <c r="E214" s="14" t="s">
        <v>280</v>
      </c>
      <c r="F214" s="14"/>
      <c r="G214" s="14"/>
      <c r="H214" s="14"/>
      <c r="I214" s="16">
        <f>SUMIFS(I215:I224,A215:A224,"P")</f>
        <v>0</v>
      </c>
    </row>
    <row r="215" spans="1:16" ht="15">
      <c r="A215" s="17" t="s">
        <v>57</v>
      </c>
      <c r="B215" s="17">
        <v>38</v>
      </c>
      <c r="C215" s="18" t="s">
        <v>281</v>
      </c>
      <c r="E215" s="19" t="s">
        <v>282</v>
      </c>
      <c r="F215" s="20" t="s">
        <v>61</v>
      </c>
      <c r="G215" s="21">
        <v>200.415</v>
      </c>
      <c r="H215" s="22">
        <v>0</v>
      </c>
      <c r="I215" s="23">
        <f>ROUND(G215*H215,P4)</f>
        <v>0</v>
      </c>
      <c r="O215" s="24">
        <f>I215*0.21</f>
        <v>0</v>
      </c>
      <c r="P215">
        <v>3</v>
      </c>
    </row>
    <row r="216" spans="1:5" ht="15">
      <c r="A216" s="17" t="s">
        <v>62</v>
      </c>
      <c r="E216" s="25"/>
    </row>
    <row r="217" spans="1:5" ht="15">
      <c r="A217" s="17" t="s">
        <v>63</v>
      </c>
      <c r="E217" s="26" t="s">
        <v>440</v>
      </c>
    </row>
    <row r="218" spans="1:5" ht="15">
      <c r="A218" s="17" t="s">
        <v>63</v>
      </c>
      <c r="E218" s="26" t="s">
        <v>421</v>
      </c>
    </row>
    <row r="219" spans="1:5" ht="60">
      <c r="A219" s="17" t="s">
        <v>67</v>
      </c>
      <c r="E219" s="19" t="s">
        <v>278</v>
      </c>
    </row>
    <row r="220" spans="1:16" ht="15">
      <c r="A220" s="17" t="s">
        <v>57</v>
      </c>
      <c r="B220" s="17">
        <v>39</v>
      </c>
      <c r="C220" s="18" t="s">
        <v>284</v>
      </c>
      <c r="E220" s="19" t="s">
        <v>285</v>
      </c>
      <c r="F220" s="20" t="s">
        <v>100</v>
      </c>
      <c r="G220" s="21">
        <v>2142.64</v>
      </c>
      <c r="H220" s="22">
        <v>0</v>
      </c>
      <c r="I220" s="23">
        <f>ROUND(G220*H220,P4)</f>
        <v>0</v>
      </c>
      <c r="O220" s="24">
        <f>I220*0.21</f>
        <v>0</v>
      </c>
      <c r="P220">
        <v>3</v>
      </c>
    </row>
    <row r="221" spans="1:5" ht="15">
      <c r="A221" s="17" t="s">
        <v>62</v>
      </c>
      <c r="E221" s="25"/>
    </row>
    <row r="222" spans="1:5" ht="15">
      <c r="A222" s="17" t="s">
        <v>63</v>
      </c>
      <c r="E222" s="26" t="s">
        <v>441</v>
      </c>
    </row>
    <row r="223" spans="1:5" ht="15">
      <c r="A223" s="17" t="s">
        <v>63</v>
      </c>
      <c r="E223" s="26" t="s">
        <v>442</v>
      </c>
    </row>
    <row r="224" spans="1:5" ht="60">
      <c r="A224" s="17" t="s">
        <v>67</v>
      </c>
      <c r="E224" s="19" t="s">
        <v>278</v>
      </c>
    </row>
    <row r="225" spans="1:9" ht="15">
      <c r="A225" s="14" t="s">
        <v>54</v>
      </c>
      <c r="B225" s="14"/>
      <c r="C225" s="15" t="s">
        <v>288</v>
      </c>
      <c r="D225" s="14"/>
      <c r="E225" s="14" t="s">
        <v>289</v>
      </c>
      <c r="F225" s="14"/>
      <c r="G225" s="14"/>
      <c r="H225" s="14"/>
      <c r="I225" s="16">
        <f>SUMIFS(I226:I230,A226:A230,"P")</f>
        <v>0</v>
      </c>
    </row>
    <row r="226" spans="1:16" ht="15">
      <c r="A226" s="17" t="s">
        <v>57</v>
      </c>
      <c r="B226" s="17">
        <v>40</v>
      </c>
      <c r="C226" s="18" t="s">
        <v>443</v>
      </c>
      <c r="E226" s="19" t="s">
        <v>444</v>
      </c>
      <c r="F226" s="20" t="s">
        <v>100</v>
      </c>
      <c r="G226" s="21">
        <v>9.2</v>
      </c>
      <c r="H226" s="22">
        <v>0</v>
      </c>
      <c r="I226" s="23">
        <f>ROUND(G226*H226,P4)</f>
        <v>0</v>
      </c>
      <c r="O226" s="24">
        <f>I226*0.21</f>
        <v>0</v>
      </c>
      <c r="P226">
        <v>3</v>
      </c>
    </row>
    <row r="227" spans="1:5" ht="15">
      <c r="A227" s="17" t="s">
        <v>62</v>
      </c>
      <c r="E227" s="19" t="s">
        <v>292</v>
      </c>
    </row>
    <row r="228" spans="1:5" ht="15">
      <c r="A228" s="17" t="s">
        <v>63</v>
      </c>
      <c r="E228" s="26" t="s">
        <v>445</v>
      </c>
    </row>
    <row r="229" spans="1:5" ht="15">
      <c r="A229" s="17" t="s">
        <v>63</v>
      </c>
      <c r="E229" s="26" t="s">
        <v>446</v>
      </c>
    </row>
    <row r="230" spans="1:5" ht="120">
      <c r="A230" s="17" t="s">
        <v>67</v>
      </c>
      <c r="E230" s="19" t="s">
        <v>447</v>
      </c>
    </row>
    <row r="231" spans="1:9" ht="15">
      <c r="A231" s="14" t="s">
        <v>54</v>
      </c>
      <c r="B231" s="14"/>
      <c r="C231" s="15" t="s">
        <v>296</v>
      </c>
      <c r="D231" s="14"/>
      <c r="E231" s="14" t="s">
        <v>297</v>
      </c>
      <c r="F231" s="14"/>
      <c r="G231" s="14"/>
      <c r="H231" s="14"/>
      <c r="I231" s="16">
        <f>SUMIFS(I232:I241,A232:A241,"P")</f>
        <v>0</v>
      </c>
    </row>
    <row r="232" spans="1:16" ht="15">
      <c r="A232" s="17" t="s">
        <v>57</v>
      </c>
      <c r="B232" s="17">
        <v>41</v>
      </c>
      <c r="C232" s="18" t="s">
        <v>298</v>
      </c>
      <c r="E232" s="19" t="s">
        <v>299</v>
      </c>
      <c r="F232" s="20" t="s">
        <v>100</v>
      </c>
      <c r="G232" s="21">
        <v>2923.08</v>
      </c>
      <c r="H232" s="22">
        <v>0</v>
      </c>
      <c r="I232" s="23">
        <f>ROUND(G232*H232,P4)</f>
        <v>0</v>
      </c>
      <c r="O232" s="24">
        <f>I232*0.21</f>
        <v>0</v>
      </c>
      <c r="P232">
        <v>3</v>
      </c>
    </row>
    <row r="233" spans="1:5" ht="15">
      <c r="A233" s="17" t="s">
        <v>62</v>
      </c>
      <c r="E233" s="25"/>
    </row>
    <row r="234" spans="1:5" ht="15">
      <c r="A234" s="17" t="s">
        <v>63</v>
      </c>
      <c r="E234" s="26" t="s">
        <v>448</v>
      </c>
    </row>
    <row r="235" spans="1:5" ht="15">
      <c r="A235" s="17" t="s">
        <v>63</v>
      </c>
      <c r="E235" s="26" t="s">
        <v>449</v>
      </c>
    </row>
    <row r="236" spans="1:5" ht="75">
      <c r="A236" s="17" t="s">
        <v>67</v>
      </c>
      <c r="E236" s="19" t="s">
        <v>303</v>
      </c>
    </row>
    <row r="237" spans="1:16" ht="15">
      <c r="A237" s="17" t="s">
        <v>57</v>
      </c>
      <c r="B237" s="17">
        <v>42</v>
      </c>
      <c r="C237" s="18" t="s">
        <v>304</v>
      </c>
      <c r="E237" s="19" t="s">
        <v>305</v>
      </c>
      <c r="F237" s="20" t="s">
        <v>100</v>
      </c>
      <c r="G237" s="21">
        <v>2925.48</v>
      </c>
      <c r="H237" s="22">
        <v>0</v>
      </c>
      <c r="I237" s="23">
        <f>ROUND(G237*H237,P4)</f>
        <v>0</v>
      </c>
      <c r="O237" s="24">
        <f>I237*0.21</f>
        <v>0</v>
      </c>
      <c r="P237">
        <v>3</v>
      </c>
    </row>
    <row r="238" spans="1:5" ht="15">
      <c r="A238" s="17" t="s">
        <v>62</v>
      </c>
      <c r="E238" s="25"/>
    </row>
    <row r="239" spans="1:5" ht="15">
      <c r="A239" s="17" t="s">
        <v>63</v>
      </c>
      <c r="E239" s="26" t="s">
        <v>450</v>
      </c>
    </row>
    <row r="240" spans="1:5" ht="15">
      <c r="A240" s="17" t="s">
        <v>63</v>
      </c>
      <c r="E240" s="26" t="s">
        <v>451</v>
      </c>
    </row>
    <row r="241" spans="1:5" ht="75">
      <c r="A241" s="17" t="s">
        <v>67</v>
      </c>
      <c r="E241" s="19" t="s">
        <v>303</v>
      </c>
    </row>
    <row r="242" spans="1:9" ht="15">
      <c r="A242" s="14" t="s">
        <v>54</v>
      </c>
      <c r="B242" s="14"/>
      <c r="C242" s="15" t="s">
        <v>308</v>
      </c>
      <c r="D242" s="14"/>
      <c r="E242" s="14" t="s">
        <v>309</v>
      </c>
      <c r="F242" s="14"/>
      <c r="G242" s="14"/>
      <c r="H242" s="14"/>
      <c r="I242" s="16">
        <f>SUMIFS(I243:I254,A243:A254,"P")</f>
        <v>0</v>
      </c>
    </row>
    <row r="243" spans="1:16" ht="15">
      <c r="A243" s="17" t="s">
        <v>57</v>
      </c>
      <c r="B243" s="17">
        <v>43</v>
      </c>
      <c r="C243" s="18" t="s">
        <v>310</v>
      </c>
      <c r="E243" s="19" t="s">
        <v>311</v>
      </c>
      <c r="F243" s="20" t="s">
        <v>100</v>
      </c>
      <c r="G243" s="21">
        <v>2925.48</v>
      </c>
      <c r="H243" s="22">
        <v>0</v>
      </c>
      <c r="I243" s="23">
        <f>ROUND(G243*H243,P4)</f>
        <v>0</v>
      </c>
      <c r="O243" s="24">
        <f>I243*0.21</f>
        <v>0</v>
      </c>
      <c r="P243">
        <v>3</v>
      </c>
    </row>
    <row r="244" spans="1:5" ht="15">
      <c r="A244" s="17" t="s">
        <v>62</v>
      </c>
      <c r="E244" s="19" t="s">
        <v>312</v>
      </c>
    </row>
    <row r="245" spans="1:5" ht="15">
      <c r="A245" s="17" t="s">
        <v>63</v>
      </c>
      <c r="E245" s="26" t="s">
        <v>452</v>
      </c>
    </row>
    <row r="246" spans="1:5" ht="15">
      <c r="A246" s="17" t="s">
        <v>63</v>
      </c>
      <c r="E246" s="26" t="s">
        <v>453</v>
      </c>
    </row>
    <row r="247" spans="1:5" ht="15">
      <c r="A247" s="17" t="s">
        <v>63</v>
      </c>
      <c r="E247" s="26" t="s">
        <v>451</v>
      </c>
    </row>
    <row r="248" spans="1:5" ht="165">
      <c r="A248" s="17" t="s">
        <v>67</v>
      </c>
      <c r="E248" s="19" t="s">
        <v>315</v>
      </c>
    </row>
    <row r="249" spans="1:16" ht="15">
      <c r="A249" s="17" t="s">
        <v>57</v>
      </c>
      <c r="B249" s="17">
        <v>44</v>
      </c>
      <c r="C249" s="18" t="s">
        <v>454</v>
      </c>
      <c r="E249" s="19" t="s">
        <v>455</v>
      </c>
      <c r="F249" s="20" t="s">
        <v>100</v>
      </c>
      <c r="G249" s="21">
        <v>2923.08</v>
      </c>
      <c r="H249" s="22">
        <v>0</v>
      </c>
      <c r="I249" s="23">
        <f>ROUND(G249*H249,P4)</f>
        <v>0</v>
      </c>
      <c r="O249" s="24">
        <f>I249*0.21</f>
        <v>0</v>
      </c>
      <c r="P249">
        <v>3</v>
      </c>
    </row>
    <row r="250" spans="1:5" ht="15">
      <c r="A250" s="17" t="s">
        <v>62</v>
      </c>
      <c r="E250" s="19" t="s">
        <v>318</v>
      </c>
    </row>
    <row r="251" spans="1:5" ht="15">
      <c r="A251" s="17" t="s">
        <v>63</v>
      </c>
      <c r="E251" s="26" t="s">
        <v>456</v>
      </c>
    </row>
    <row r="252" spans="1:5" ht="15">
      <c r="A252" s="17" t="s">
        <v>63</v>
      </c>
      <c r="E252" s="26" t="s">
        <v>457</v>
      </c>
    </row>
    <row r="253" spans="1:5" ht="15">
      <c r="A253" s="17" t="s">
        <v>63</v>
      </c>
      <c r="E253" s="26" t="s">
        <v>449</v>
      </c>
    </row>
    <row r="254" spans="1:5" ht="165">
      <c r="A254" s="17" t="s">
        <v>67</v>
      </c>
      <c r="E254" s="19" t="s">
        <v>315</v>
      </c>
    </row>
    <row r="255" spans="1:9" ht="15">
      <c r="A255" s="14" t="s">
        <v>54</v>
      </c>
      <c r="B255" s="14"/>
      <c r="C255" s="15" t="s">
        <v>458</v>
      </c>
      <c r="D255" s="14"/>
      <c r="E255" s="14" t="s">
        <v>459</v>
      </c>
      <c r="F255" s="14"/>
      <c r="G255" s="14"/>
      <c r="H255" s="14"/>
      <c r="I255" s="16">
        <f>SUMIFS(I256:I260,A256:A260,"P")</f>
        <v>0</v>
      </c>
    </row>
    <row r="256" spans="1:16" ht="15">
      <c r="A256" s="17" t="s">
        <v>57</v>
      </c>
      <c r="B256" s="17">
        <v>45</v>
      </c>
      <c r="C256" s="18" t="s">
        <v>460</v>
      </c>
      <c r="D256" s="17" t="s">
        <v>461</v>
      </c>
      <c r="E256" s="19" t="s">
        <v>462</v>
      </c>
      <c r="F256" s="20" t="s">
        <v>100</v>
      </c>
      <c r="G256" s="21">
        <v>24</v>
      </c>
      <c r="H256" s="22">
        <v>0</v>
      </c>
      <c r="I256" s="23">
        <f>ROUND(G256*H256,P4)</f>
        <v>0</v>
      </c>
      <c r="O256" s="24">
        <f>I256*0.21</f>
        <v>0</v>
      </c>
      <c r="P256">
        <v>3</v>
      </c>
    </row>
    <row r="257" spans="1:5" ht="15">
      <c r="A257" s="17" t="s">
        <v>62</v>
      </c>
      <c r="E257" s="19" t="s">
        <v>463</v>
      </c>
    </row>
    <row r="258" spans="1:5" ht="15">
      <c r="A258" s="17" t="s">
        <v>63</v>
      </c>
      <c r="E258" s="26" t="s">
        <v>464</v>
      </c>
    </row>
    <row r="259" spans="1:5" ht="15">
      <c r="A259" s="17" t="s">
        <v>63</v>
      </c>
      <c r="E259" s="26" t="s">
        <v>465</v>
      </c>
    </row>
    <row r="260" spans="1:5" ht="135">
      <c r="A260" s="17" t="s">
        <v>67</v>
      </c>
      <c r="E260" s="19" t="s">
        <v>466</v>
      </c>
    </row>
    <row r="261" spans="1:9" ht="15">
      <c r="A261" s="14" t="s">
        <v>54</v>
      </c>
      <c r="B261" s="14"/>
      <c r="C261" s="15" t="s">
        <v>322</v>
      </c>
      <c r="D261" s="14"/>
      <c r="E261" s="14" t="s">
        <v>323</v>
      </c>
      <c r="F261" s="14"/>
      <c r="G261" s="14"/>
      <c r="H261" s="14"/>
      <c r="I261" s="16">
        <f>SUMIFS(I262:I271,A262:A271,"P")</f>
        <v>0</v>
      </c>
    </row>
    <row r="262" spans="1:16" ht="15">
      <c r="A262" s="17" t="s">
        <v>57</v>
      </c>
      <c r="B262" s="17">
        <v>46</v>
      </c>
      <c r="C262" s="18" t="s">
        <v>324</v>
      </c>
      <c r="E262" s="19" t="s">
        <v>325</v>
      </c>
      <c r="F262" s="20" t="s">
        <v>326</v>
      </c>
      <c r="G262" s="21">
        <v>25</v>
      </c>
      <c r="H262" s="22">
        <v>0</v>
      </c>
      <c r="I262" s="23">
        <f>ROUND(G262*H262,P4)</f>
        <v>0</v>
      </c>
      <c r="O262" s="24">
        <f>I262*0.21</f>
        <v>0</v>
      </c>
      <c r="P262">
        <v>3</v>
      </c>
    </row>
    <row r="263" spans="1:5" ht="15">
      <c r="A263" s="17" t="s">
        <v>62</v>
      </c>
      <c r="E263" s="25"/>
    </row>
    <row r="264" spans="1:5" ht="15">
      <c r="A264" s="17" t="s">
        <v>63</v>
      </c>
      <c r="E264" s="26" t="s">
        <v>467</v>
      </c>
    </row>
    <row r="265" spans="1:5" ht="15">
      <c r="A265" s="17" t="s">
        <v>63</v>
      </c>
      <c r="E265" s="26" t="s">
        <v>333</v>
      </c>
    </row>
    <row r="266" spans="1:5" ht="45">
      <c r="A266" s="17" t="s">
        <v>67</v>
      </c>
      <c r="E266" s="19" t="s">
        <v>329</v>
      </c>
    </row>
    <row r="267" spans="1:16" ht="15">
      <c r="A267" s="17" t="s">
        <v>57</v>
      </c>
      <c r="B267" s="17">
        <v>47</v>
      </c>
      <c r="C267" s="18" t="s">
        <v>330</v>
      </c>
      <c r="E267" s="19" t="s">
        <v>331</v>
      </c>
      <c r="F267" s="20" t="s">
        <v>326</v>
      </c>
      <c r="G267" s="21">
        <v>20</v>
      </c>
      <c r="H267" s="22">
        <v>0</v>
      </c>
      <c r="I267" s="23">
        <f>ROUND(G267*H267,P4)</f>
        <v>0</v>
      </c>
      <c r="O267" s="24">
        <f>I267*0.21</f>
        <v>0</v>
      </c>
      <c r="P267">
        <v>3</v>
      </c>
    </row>
    <row r="268" spans="1:5" ht="15">
      <c r="A268" s="17" t="s">
        <v>62</v>
      </c>
      <c r="E268" s="25"/>
    </row>
    <row r="269" spans="1:5" ht="15">
      <c r="A269" s="17" t="s">
        <v>63</v>
      </c>
      <c r="E269" s="26" t="s">
        <v>468</v>
      </c>
    </row>
    <row r="270" spans="1:5" ht="15">
      <c r="A270" s="17" t="s">
        <v>63</v>
      </c>
      <c r="E270" s="26" t="s">
        <v>469</v>
      </c>
    </row>
    <row r="271" spans="1:5" ht="45">
      <c r="A271" s="17" t="s">
        <v>67</v>
      </c>
      <c r="E271" s="19" t="s">
        <v>329</v>
      </c>
    </row>
    <row r="272" spans="1:9" ht="15">
      <c r="A272" s="14" t="s">
        <v>54</v>
      </c>
      <c r="B272" s="14"/>
      <c r="C272" s="15" t="s">
        <v>334</v>
      </c>
      <c r="D272" s="14"/>
      <c r="E272" s="14" t="s">
        <v>335</v>
      </c>
      <c r="F272" s="14"/>
      <c r="G272" s="14"/>
      <c r="H272" s="14"/>
      <c r="I272" s="16">
        <f>SUMIFS(I273:I279,A273:A279,"P")</f>
        <v>0</v>
      </c>
    </row>
    <row r="273" spans="1:16" ht="30">
      <c r="A273" s="17" t="s">
        <v>57</v>
      </c>
      <c r="B273" s="17">
        <v>48</v>
      </c>
      <c r="C273" s="18" t="s">
        <v>336</v>
      </c>
      <c r="E273" s="19" t="s">
        <v>337</v>
      </c>
      <c r="F273" s="20" t="s">
        <v>140</v>
      </c>
      <c r="G273" s="21">
        <v>871.37</v>
      </c>
      <c r="H273" s="22">
        <v>0</v>
      </c>
      <c r="I273" s="23">
        <f>ROUND(G273*H273,P4)</f>
        <v>0</v>
      </c>
      <c r="O273" s="24">
        <f>I273*0.21</f>
        <v>0</v>
      </c>
      <c r="P273">
        <v>3</v>
      </c>
    </row>
    <row r="274" spans="1:5" ht="15">
      <c r="A274" s="17" t="s">
        <v>62</v>
      </c>
      <c r="E274" s="19" t="s">
        <v>338</v>
      </c>
    </row>
    <row r="275" spans="1:5" ht="30">
      <c r="A275" s="17" t="s">
        <v>63</v>
      </c>
      <c r="E275" s="26" t="s">
        <v>470</v>
      </c>
    </row>
    <row r="276" spans="1:5" ht="15">
      <c r="A276" s="17" t="s">
        <v>63</v>
      </c>
      <c r="E276" s="26" t="s">
        <v>471</v>
      </c>
    </row>
    <row r="277" spans="1:5" ht="15">
      <c r="A277" s="17" t="s">
        <v>63</v>
      </c>
      <c r="E277" s="26" t="s">
        <v>472</v>
      </c>
    </row>
    <row r="278" spans="1:5" ht="15">
      <c r="A278" s="17" t="s">
        <v>63</v>
      </c>
      <c r="E278" s="26" t="s">
        <v>473</v>
      </c>
    </row>
    <row r="279" spans="1:5" ht="60">
      <c r="A279" s="17" t="s">
        <v>67</v>
      </c>
      <c r="E279" s="19" t="s">
        <v>343</v>
      </c>
    </row>
    <row r="280" spans="1:9" ht="15">
      <c r="A280" s="14" t="s">
        <v>54</v>
      </c>
      <c r="B280" s="14"/>
      <c r="C280" s="15" t="s">
        <v>344</v>
      </c>
      <c r="D280" s="14"/>
      <c r="E280" s="14" t="s">
        <v>345</v>
      </c>
      <c r="F280" s="14"/>
      <c r="G280" s="14"/>
      <c r="H280" s="14"/>
      <c r="I280" s="16">
        <f>SUMIFS(I281:I295,A281:A295,"P")</f>
        <v>0</v>
      </c>
    </row>
    <row r="281" spans="1:16" ht="15">
      <c r="A281" s="17" t="s">
        <v>57</v>
      </c>
      <c r="B281" s="17">
        <v>49</v>
      </c>
      <c r="C281" s="18" t="s">
        <v>346</v>
      </c>
      <c r="D281" s="17" t="s">
        <v>152</v>
      </c>
      <c r="E281" s="19" t="s">
        <v>347</v>
      </c>
      <c r="F281" s="20" t="s">
        <v>140</v>
      </c>
      <c r="G281" s="21">
        <v>995.7</v>
      </c>
      <c r="H281" s="22">
        <v>0</v>
      </c>
      <c r="I281" s="23">
        <f>ROUND(G281*H281,P4)</f>
        <v>0</v>
      </c>
      <c r="O281" s="24">
        <f>I281*0.21</f>
        <v>0</v>
      </c>
      <c r="P281">
        <v>3</v>
      </c>
    </row>
    <row r="282" spans="1:5" ht="15">
      <c r="A282" s="17" t="s">
        <v>62</v>
      </c>
      <c r="E282" s="25"/>
    </row>
    <row r="283" spans="1:5" ht="15">
      <c r="A283" s="17" t="s">
        <v>63</v>
      </c>
      <c r="E283" s="26" t="s">
        <v>406</v>
      </c>
    </row>
    <row r="284" spans="1:5" ht="15">
      <c r="A284" s="17" t="s">
        <v>63</v>
      </c>
      <c r="E284" s="26" t="s">
        <v>407</v>
      </c>
    </row>
    <row r="285" spans="1:5" ht="30">
      <c r="A285" s="17" t="s">
        <v>67</v>
      </c>
      <c r="E285" s="19" t="s">
        <v>348</v>
      </c>
    </row>
    <row r="286" spans="1:16" ht="15">
      <c r="A286" s="17" t="s">
        <v>57</v>
      </c>
      <c r="B286" s="17">
        <v>50</v>
      </c>
      <c r="C286" s="18" t="s">
        <v>349</v>
      </c>
      <c r="D286" s="17" t="s">
        <v>152</v>
      </c>
      <c r="E286" s="19" t="s">
        <v>350</v>
      </c>
      <c r="F286" s="20" t="s">
        <v>140</v>
      </c>
      <c r="G286" s="21">
        <v>995.7</v>
      </c>
      <c r="H286" s="22">
        <v>0</v>
      </c>
      <c r="I286" s="23">
        <f>ROUND(G286*H286,P4)</f>
        <v>0</v>
      </c>
      <c r="O286" s="24">
        <f>I286*0.21</f>
        <v>0</v>
      </c>
      <c r="P286">
        <v>3</v>
      </c>
    </row>
    <row r="287" spans="1:5" ht="15">
      <c r="A287" s="17" t="s">
        <v>62</v>
      </c>
      <c r="E287" s="25"/>
    </row>
    <row r="288" spans="1:5" ht="15">
      <c r="A288" s="17" t="s">
        <v>63</v>
      </c>
      <c r="E288" s="26" t="s">
        <v>406</v>
      </c>
    </row>
    <row r="289" spans="1:5" ht="15">
      <c r="A289" s="17" t="s">
        <v>63</v>
      </c>
      <c r="E289" s="26" t="s">
        <v>407</v>
      </c>
    </row>
    <row r="290" spans="1:5" ht="30">
      <c r="A290" s="17" t="s">
        <v>67</v>
      </c>
      <c r="E290" s="19" t="s">
        <v>348</v>
      </c>
    </row>
    <row r="291" spans="1:16" ht="15">
      <c r="A291" s="17" t="s">
        <v>57</v>
      </c>
      <c r="B291" s="17">
        <v>51</v>
      </c>
      <c r="C291" s="18" t="s">
        <v>351</v>
      </c>
      <c r="D291" s="17" t="s">
        <v>152</v>
      </c>
      <c r="E291" s="19" t="s">
        <v>352</v>
      </c>
      <c r="F291" s="20" t="s">
        <v>140</v>
      </c>
      <c r="G291" s="21">
        <v>995.7</v>
      </c>
      <c r="H291" s="22">
        <v>0</v>
      </c>
      <c r="I291" s="23">
        <f>ROUND(G291*H291,P4)</f>
        <v>0</v>
      </c>
      <c r="O291" s="24">
        <f>I291*0.21</f>
        <v>0</v>
      </c>
      <c r="P291">
        <v>3</v>
      </c>
    </row>
    <row r="292" spans="1:5" ht="15">
      <c r="A292" s="17" t="s">
        <v>62</v>
      </c>
      <c r="E292" s="25"/>
    </row>
    <row r="293" spans="1:5" ht="15">
      <c r="A293" s="17" t="s">
        <v>63</v>
      </c>
      <c r="E293" s="26" t="s">
        <v>406</v>
      </c>
    </row>
    <row r="294" spans="1:5" ht="15">
      <c r="A294" s="17" t="s">
        <v>63</v>
      </c>
      <c r="E294" s="26" t="s">
        <v>407</v>
      </c>
    </row>
    <row r="295" spans="1:5" ht="30">
      <c r="A295" s="17" t="s">
        <v>67</v>
      </c>
      <c r="E295" s="19" t="s">
        <v>348</v>
      </c>
    </row>
    <row r="296" spans="1:9" ht="15">
      <c r="A296" s="14" t="s">
        <v>54</v>
      </c>
      <c r="B296" s="14"/>
      <c r="C296" s="15" t="s">
        <v>353</v>
      </c>
      <c r="D296" s="14"/>
      <c r="E296" s="14" t="s">
        <v>354</v>
      </c>
      <c r="F296" s="14"/>
      <c r="G296" s="14"/>
      <c r="H296" s="14"/>
      <c r="I296" s="16">
        <f>SUMIFS(I297:I301,A297:A301,"P")</f>
        <v>0</v>
      </c>
    </row>
    <row r="297" spans="1:16" ht="15">
      <c r="A297" s="17" t="s">
        <v>57</v>
      </c>
      <c r="B297" s="17">
        <v>52</v>
      </c>
      <c r="C297" s="18" t="s">
        <v>355</v>
      </c>
      <c r="D297" s="17" t="s">
        <v>152</v>
      </c>
      <c r="E297" s="19" t="s">
        <v>356</v>
      </c>
      <c r="F297" s="20" t="s">
        <v>140</v>
      </c>
      <c r="G297" s="21">
        <v>995.7</v>
      </c>
      <c r="H297" s="22">
        <v>0</v>
      </c>
      <c r="I297" s="23">
        <f>ROUND(G297*H297,P4)</f>
        <v>0</v>
      </c>
      <c r="O297" s="24">
        <f>I297*0.21</f>
        <v>0</v>
      </c>
      <c r="P297">
        <v>3</v>
      </c>
    </row>
    <row r="298" spans="1:5" ht="15">
      <c r="A298" s="17" t="s">
        <v>62</v>
      </c>
      <c r="E298" s="19" t="s">
        <v>357</v>
      </c>
    </row>
    <row r="299" spans="1:5" ht="15">
      <c r="A299" s="17" t="s">
        <v>63</v>
      </c>
      <c r="E299" s="26" t="s">
        <v>474</v>
      </c>
    </row>
    <row r="300" spans="1:5" ht="15">
      <c r="A300" s="17" t="s">
        <v>63</v>
      </c>
      <c r="E300" s="26" t="s">
        <v>407</v>
      </c>
    </row>
    <row r="301" spans="1:5" ht="45">
      <c r="A301" s="17" t="s">
        <v>67</v>
      </c>
      <c r="E301" s="19" t="s">
        <v>359</v>
      </c>
    </row>
    <row r="302" spans="1:9" ht="15">
      <c r="A302" s="14" t="s">
        <v>54</v>
      </c>
      <c r="B302" s="14"/>
      <c r="C302" s="15" t="s">
        <v>475</v>
      </c>
      <c r="D302" s="14"/>
      <c r="E302" s="14" t="s">
        <v>476</v>
      </c>
      <c r="F302" s="14"/>
      <c r="G302" s="14"/>
      <c r="H302" s="14"/>
      <c r="I302" s="16">
        <f>SUMIFS(I303:I306,A303:A306,"P")</f>
        <v>0</v>
      </c>
    </row>
    <row r="303" spans="1:16" ht="15">
      <c r="A303" s="17" t="s">
        <v>57</v>
      </c>
      <c r="B303" s="17">
        <v>53</v>
      </c>
      <c r="C303" s="18" t="s">
        <v>477</v>
      </c>
      <c r="D303" s="17" t="s">
        <v>478</v>
      </c>
      <c r="E303" s="19" t="s">
        <v>479</v>
      </c>
      <c r="F303" s="20" t="s">
        <v>140</v>
      </c>
      <c r="G303" s="21">
        <v>8</v>
      </c>
      <c r="H303" s="22">
        <v>0</v>
      </c>
      <c r="I303" s="23">
        <f>ROUND(G303*H303,P4)</f>
        <v>0</v>
      </c>
      <c r="O303" s="24">
        <f>I303*0.21</f>
        <v>0</v>
      </c>
      <c r="P303">
        <v>3</v>
      </c>
    </row>
    <row r="304" spans="1:5" ht="15">
      <c r="A304" s="17" t="s">
        <v>62</v>
      </c>
      <c r="E304" s="19" t="s">
        <v>101</v>
      </c>
    </row>
    <row r="305" spans="1:5" ht="15">
      <c r="A305" s="17" t="s">
        <v>63</v>
      </c>
      <c r="E305" s="26" t="s">
        <v>480</v>
      </c>
    </row>
    <row r="306" spans="1:5" ht="105">
      <c r="A306" s="17" t="s">
        <v>67</v>
      </c>
      <c r="E306" s="19" t="s">
        <v>481</v>
      </c>
    </row>
  </sheetData>
  <sheetProtection algorithmName="SHA-512" hashValue="OEviVKWniMdeBlJWk6UPLQ+WtBgVOMEJXd2SjPetr9BGWv3s+xIqFfYRJmyO6aUS/Yl8hVfuK5ew0HujVzVmDg==" saltValue="+gh4maRkGFYaTIatiHQBDOoXz4stWucgToIOIgXD4d2DpbK4y8twxJ4wV25Wj7BFmzJMOcZwLhjNp2fdMpU1fg==" spinCount="100000" sheet="1" objects="1" scenarios="1"/>
  <mergeCells count="10">
    <mergeCell ref="E5:E6"/>
    <mergeCell ref="F5:F6"/>
    <mergeCell ref="G5:G6"/>
    <mergeCell ref="H5:I5"/>
    <mergeCell ref="C3:D3"/>
    <mergeCell ref="C4:D4"/>
    <mergeCell ref="A5:A6"/>
    <mergeCell ref="B5:B6"/>
    <mergeCell ref="C5:C6"/>
    <mergeCell ref="D5:D6"/>
  </mergeCells>
  <printOptions/>
  <pageMargins left="0.7" right="0.7" top="0.787401575" bottom="0.7874015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68"/>
  <sheetViews>
    <sheetView workbookViewId="0" topLeftCell="B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2" t="s">
        <v>1</v>
      </c>
      <c r="F1" s="3"/>
      <c r="G1" s="3"/>
      <c r="H1" s="3"/>
      <c r="I1" s="3"/>
      <c r="P1">
        <v>3</v>
      </c>
    </row>
    <row r="2" spans="2:9" ht="20.25">
      <c r="B2" s="3"/>
      <c r="C2" s="3"/>
      <c r="D2" s="3"/>
      <c r="E2" s="4" t="s">
        <v>37</v>
      </c>
      <c r="F2" s="3"/>
      <c r="G2" s="3"/>
      <c r="H2" s="3"/>
      <c r="I2" s="3"/>
    </row>
    <row r="3" spans="1:16" ht="30">
      <c r="A3" t="s">
        <v>38</v>
      </c>
      <c r="B3" s="11" t="s">
        <v>39</v>
      </c>
      <c r="C3" s="29" t="s">
        <v>40</v>
      </c>
      <c r="D3" s="30"/>
      <c r="E3" s="11" t="s">
        <v>41</v>
      </c>
      <c r="F3" s="3"/>
      <c r="G3" s="3"/>
      <c r="H3" s="12" t="s">
        <v>15</v>
      </c>
      <c r="I3" s="13">
        <f>SUMIFS(I8:I268,A8:A268,"SD")</f>
        <v>0</v>
      </c>
      <c r="O3">
        <v>0</v>
      </c>
      <c r="P3">
        <v>2</v>
      </c>
    </row>
    <row r="4" spans="1:16" ht="15">
      <c r="A4" t="s">
        <v>42</v>
      </c>
      <c r="B4" s="11" t="s">
        <v>43</v>
      </c>
      <c r="C4" s="29" t="s">
        <v>15</v>
      </c>
      <c r="D4" s="30"/>
      <c r="E4" s="11" t="s">
        <v>16</v>
      </c>
      <c r="F4" s="3"/>
      <c r="G4" s="3"/>
      <c r="H4" s="3"/>
      <c r="I4" s="3"/>
      <c r="O4">
        <v>0.15</v>
      </c>
      <c r="P4">
        <v>2</v>
      </c>
    </row>
    <row r="5" spans="1:15" ht="15">
      <c r="A5" s="31" t="s">
        <v>44</v>
      </c>
      <c r="B5" s="31" t="s">
        <v>45</v>
      </c>
      <c r="C5" s="31" t="s">
        <v>46</v>
      </c>
      <c r="D5" s="31" t="s">
        <v>47</v>
      </c>
      <c r="E5" s="31" t="s">
        <v>48</v>
      </c>
      <c r="F5" s="31" t="s">
        <v>49</v>
      </c>
      <c r="G5" s="31" t="s">
        <v>50</v>
      </c>
      <c r="H5" s="31" t="s">
        <v>51</v>
      </c>
      <c r="I5" s="31"/>
      <c r="O5">
        <v>0.21</v>
      </c>
    </row>
    <row r="6" spans="1:9" ht="15">
      <c r="A6" s="31"/>
      <c r="B6" s="31"/>
      <c r="C6" s="31"/>
      <c r="D6" s="31"/>
      <c r="E6" s="31"/>
      <c r="F6" s="31"/>
      <c r="G6" s="31"/>
      <c r="H6" s="7" t="s">
        <v>52</v>
      </c>
      <c r="I6" s="7" t="s">
        <v>53</v>
      </c>
    </row>
    <row r="7" spans="1:9" ht="15">
      <c r="A7" s="7">
        <v>0</v>
      </c>
      <c r="B7" s="7">
        <v>1</v>
      </c>
      <c r="C7" s="7">
        <v>2</v>
      </c>
      <c r="D7" s="7">
        <v>3</v>
      </c>
      <c r="E7" s="7">
        <v>4</v>
      </c>
      <c r="F7" s="7">
        <v>5</v>
      </c>
      <c r="G7" s="7">
        <v>6</v>
      </c>
      <c r="H7" s="7">
        <v>7</v>
      </c>
      <c r="I7" s="7">
        <v>8</v>
      </c>
    </row>
    <row r="8" spans="1:9" ht="15">
      <c r="A8" s="14" t="s">
        <v>54</v>
      </c>
      <c r="B8" s="14"/>
      <c r="C8" s="15" t="s">
        <v>55</v>
      </c>
      <c r="D8" s="14"/>
      <c r="E8" s="14" t="s">
        <v>56</v>
      </c>
      <c r="F8" s="14"/>
      <c r="G8" s="14"/>
      <c r="H8" s="14"/>
      <c r="I8" s="16">
        <f>SUMIFS(I9:I42,A9:A42,"P")</f>
        <v>0</v>
      </c>
    </row>
    <row r="9" spans="1:16" ht="15">
      <c r="A9" s="17" t="s">
        <v>57</v>
      </c>
      <c r="B9" s="17">
        <v>1</v>
      </c>
      <c r="C9" s="18" t="s">
        <v>58</v>
      </c>
      <c r="D9" s="17" t="s">
        <v>59</v>
      </c>
      <c r="E9" s="19" t="s">
        <v>60</v>
      </c>
      <c r="F9" s="20" t="s">
        <v>61</v>
      </c>
      <c r="G9" s="21">
        <v>275.954</v>
      </c>
      <c r="H9" s="22">
        <v>0</v>
      </c>
      <c r="I9" s="23">
        <f>ROUND(G9*H9,P4)</f>
        <v>0</v>
      </c>
      <c r="O9" s="24">
        <f>I9*0.21</f>
        <v>0</v>
      </c>
      <c r="P9">
        <v>3</v>
      </c>
    </row>
    <row r="10" spans="1:5" ht="15">
      <c r="A10" s="17" t="s">
        <v>62</v>
      </c>
      <c r="E10" s="25"/>
    </row>
    <row r="11" spans="1:5" ht="15">
      <c r="A11" s="17" t="s">
        <v>63</v>
      </c>
      <c r="E11" s="26" t="s">
        <v>482</v>
      </c>
    </row>
    <row r="12" spans="1:5" ht="15">
      <c r="A12" s="17" t="s">
        <v>63</v>
      </c>
      <c r="E12" s="26" t="s">
        <v>483</v>
      </c>
    </row>
    <row r="13" spans="1:5" ht="15">
      <c r="A13" s="17" t="s">
        <v>63</v>
      </c>
      <c r="E13" s="26" t="s">
        <v>484</v>
      </c>
    </row>
    <row r="14" spans="1:5" ht="15">
      <c r="A14" s="17" t="s">
        <v>63</v>
      </c>
      <c r="E14" s="26" t="s">
        <v>485</v>
      </c>
    </row>
    <row r="15" spans="1:5" ht="30">
      <c r="A15" s="17" t="s">
        <v>67</v>
      </c>
      <c r="E15" s="19" t="s">
        <v>68</v>
      </c>
    </row>
    <row r="16" spans="1:16" ht="15">
      <c r="A16" s="17" t="s">
        <v>57</v>
      </c>
      <c r="B16" s="17">
        <v>2</v>
      </c>
      <c r="C16" s="18" t="s">
        <v>58</v>
      </c>
      <c r="D16" s="17" t="s">
        <v>69</v>
      </c>
      <c r="E16" s="19" t="s">
        <v>70</v>
      </c>
      <c r="F16" s="20" t="s">
        <v>61</v>
      </c>
      <c r="G16" s="21">
        <v>2.985</v>
      </c>
      <c r="H16" s="22">
        <v>0</v>
      </c>
      <c r="I16" s="23">
        <f>ROUND(G16*H16,P4)</f>
        <v>0</v>
      </c>
      <c r="O16" s="24">
        <f>I16*0.21</f>
        <v>0</v>
      </c>
      <c r="P16">
        <v>3</v>
      </c>
    </row>
    <row r="17" spans="1:5" ht="15">
      <c r="A17" s="17" t="s">
        <v>62</v>
      </c>
      <c r="E17" s="25"/>
    </row>
    <row r="18" spans="1:5" ht="15">
      <c r="A18" s="17" t="s">
        <v>63</v>
      </c>
      <c r="E18" s="26" t="s">
        <v>486</v>
      </c>
    </row>
    <row r="19" spans="1:5" ht="15">
      <c r="A19" s="17" t="s">
        <v>63</v>
      </c>
      <c r="E19" s="26" t="s">
        <v>487</v>
      </c>
    </row>
    <row r="20" spans="1:5" ht="30">
      <c r="A20" s="17" t="s">
        <v>67</v>
      </c>
      <c r="E20" s="19" t="s">
        <v>68</v>
      </c>
    </row>
    <row r="21" spans="1:16" ht="15">
      <c r="A21" s="17" t="s">
        <v>57</v>
      </c>
      <c r="B21" s="17">
        <v>3</v>
      </c>
      <c r="C21" s="18" t="s">
        <v>73</v>
      </c>
      <c r="D21" s="17" t="s">
        <v>365</v>
      </c>
      <c r="E21" s="19" t="s">
        <v>366</v>
      </c>
      <c r="F21" s="20" t="s">
        <v>76</v>
      </c>
      <c r="G21" s="21">
        <v>48.329</v>
      </c>
      <c r="H21" s="22">
        <v>0</v>
      </c>
      <c r="I21" s="23">
        <f>ROUND(G21*H21,P4)</f>
        <v>0</v>
      </c>
      <c r="O21" s="24">
        <f>I21*0.21</f>
        <v>0</v>
      </c>
      <c r="P21">
        <v>3</v>
      </c>
    </row>
    <row r="22" spans="1:5" ht="15">
      <c r="A22" s="17" t="s">
        <v>62</v>
      </c>
      <c r="E22" s="25"/>
    </row>
    <row r="23" spans="1:5" ht="15">
      <c r="A23" s="17" t="s">
        <v>63</v>
      </c>
      <c r="E23" s="26" t="s">
        <v>488</v>
      </c>
    </row>
    <row r="24" spans="1:5" ht="15">
      <c r="A24" s="17" t="s">
        <v>63</v>
      </c>
      <c r="E24" s="26" t="s">
        <v>489</v>
      </c>
    </row>
    <row r="25" spans="1:5" ht="30">
      <c r="A25" s="17" t="s">
        <v>67</v>
      </c>
      <c r="E25" s="19" t="s">
        <v>68</v>
      </c>
    </row>
    <row r="26" spans="1:16" ht="15">
      <c r="A26" s="17" t="s">
        <v>57</v>
      </c>
      <c r="B26" s="17">
        <v>4</v>
      </c>
      <c r="C26" s="18" t="s">
        <v>73</v>
      </c>
      <c r="D26" s="17" t="s">
        <v>74</v>
      </c>
      <c r="E26" s="19" t="s">
        <v>75</v>
      </c>
      <c r="F26" s="20" t="s">
        <v>76</v>
      </c>
      <c r="G26" s="21">
        <v>24.888</v>
      </c>
      <c r="H26" s="22">
        <v>0</v>
      </c>
      <c r="I26" s="23">
        <f>ROUND(G26*H26,P4)</f>
        <v>0</v>
      </c>
      <c r="O26" s="24">
        <f>I26*0.21</f>
        <v>0</v>
      </c>
      <c r="P26">
        <v>3</v>
      </c>
    </row>
    <row r="27" spans="1:5" ht="15">
      <c r="A27" s="17" t="s">
        <v>62</v>
      </c>
      <c r="E27" s="25"/>
    </row>
    <row r="28" spans="1:5" ht="15">
      <c r="A28" s="17" t="s">
        <v>63</v>
      </c>
      <c r="E28" s="26" t="s">
        <v>490</v>
      </c>
    </row>
    <row r="29" spans="1:5" ht="15">
      <c r="A29" s="17" t="s">
        <v>63</v>
      </c>
      <c r="E29" s="26" t="s">
        <v>491</v>
      </c>
    </row>
    <row r="30" spans="1:5" ht="15">
      <c r="A30" s="17" t="s">
        <v>63</v>
      </c>
      <c r="E30" s="26" t="s">
        <v>492</v>
      </c>
    </row>
    <row r="31" spans="1:5" ht="30">
      <c r="A31" s="17" t="s">
        <v>67</v>
      </c>
      <c r="E31" s="19" t="s">
        <v>68</v>
      </c>
    </row>
    <row r="32" spans="1:16" ht="15">
      <c r="A32" s="17" t="s">
        <v>57</v>
      </c>
      <c r="B32" s="17">
        <v>5</v>
      </c>
      <c r="C32" s="18" t="s">
        <v>73</v>
      </c>
      <c r="D32" s="17" t="s">
        <v>81</v>
      </c>
      <c r="E32" s="19" t="s">
        <v>82</v>
      </c>
      <c r="F32" s="20" t="s">
        <v>76</v>
      </c>
      <c r="G32" s="21">
        <v>42.912</v>
      </c>
      <c r="H32" s="22">
        <v>0</v>
      </c>
      <c r="I32" s="23">
        <f>ROUND(G32*H32,P4)</f>
        <v>0</v>
      </c>
      <c r="O32" s="24">
        <f>I32*0.21</f>
        <v>0</v>
      </c>
      <c r="P32">
        <v>3</v>
      </c>
    </row>
    <row r="33" spans="1:5" ht="15">
      <c r="A33" s="17" t="s">
        <v>62</v>
      </c>
      <c r="E33" s="25"/>
    </row>
    <row r="34" spans="1:5" ht="15">
      <c r="A34" s="17" t="s">
        <v>63</v>
      </c>
      <c r="E34" s="26" t="s">
        <v>493</v>
      </c>
    </row>
    <row r="35" spans="1:5" ht="15">
      <c r="A35" s="17" t="s">
        <v>63</v>
      </c>
      <c r="E35" s="26" t="s">
        <v>494</v>
      </c>
    </row>
    <row r="36" spans="1:5" ht="30">
      <c r="A36" s="17" t="s">
        <v>67</v>
      </c>
      <c r="E36" s="19" t="s">
        <v>68</v>
      </c>
    </row>
    <row r="37" spans="1:16" ht="15">
      <c r="A37" s="17" t="s">
        <v>57</v>
      </c>
      <c r="B37" s="17">
        <v>6</v>
      </c>
      <c r="C37" s="18" t="s">
        <v>374</v>
      </c>
      <c r="D37" s="17" t="s">
        <v>375</v>
      </c>
      <c r="E37" s="19" t="s">
        <v>376</v>
      </c>
      <c r="F37" s="20" t="s">
        <v>76</v>
      </c>
      <c r="G37" s="21">
        <v>4.703</v>
      </c>
      <c r="H37" s="22">
        <v>0</v>
      </c>
      <c r="I37" s="23">
        <f>ROUND(G37*H37,P4)</f>
        <v>0</v>
      </c>
      <c r="O37" s="24">
        <f>I37*0.21</f>
        <v>0</v>
      </c>
      <c r="P37">
        <v>3</v>
      </c>
    </row>
    <row r="38" spans="1:5" ht="15">
      <c r="A38" s="17" t="s">
        <v>62</v>
      </c>
      <c r="E38" s="25"/>
    </row>
    <row r="39" spans="1:5" ht="15">
      <c r="A39" s="17" t="s">
        <v>63</v>
      </c>
      <c r="E39" s="26" t="s">
        <v>495</v>
      </c>
    </row>
    <row r="40" spans="1:5" ht="15">
      <c r="A40" s="17" t="s">
        <v>63</v>
      </c>
      <c r="E40" s="26" t="s">
        <v>496</v>
      </c>
    </row>
    <row r="41" spans="1:5" ht="15">
      <c r="A41" s="17" t="s">
        <v>63</v>
      </c>
      <c r="E41" s="26" t="s">
        <v>497</v>
      </c>
    </row>
    <row r="42" spans="1:5" ht="30">
      <c r="A42" s="17" t="s">
        <v>67</v>
      </c>
      <c r="E42" s="19" t="s">
        <v>68</v>
      </c>
    </row>
    <row r="43" spans="1:9" ht="15">
      <c r="A43" s="14" t="s">
        <v>54</v>
      </c>
      <c r="B43" s="14"/>
      <c r="C43" s="15" t="s">
        <v>85</v>
      </c>
      <c r="D43" s="14"/>
      <c r="E43" s="14" t="s">
        <v>86</v>
      </c>
      <c r="F43" s="14"/>
      <c r="G43" s="14"/>
      <c r="H43" s="14"/>
      <c r="I43" s="16">
        <f>SUMIFS(I44:I48,A44:A48,"P")</f>
        <v>0</v>
      </c>
    </row>
    <row r="44" spans="1:16" ht="15">
      <c r="A44" s="17" t="s">
        <v>57</v>
      </c>
      <c r="B44" s="17">
        <v>7</v>
      </c>
      <c r="C44" s="18" t="s">
        <v>87</v>
      </c>
      <c r="D44" s="17" t="s">
        <v>88</v>
      </c>
      <c r="E44" s="19" t="s">
        <v>89</v>
      </c>
      <c r="F44" s="20" t="s">
        <v>90</v>
      </c>
      <c r="G44" s="21">
        <v>1</v>
      </c>
      <c r="H44" s="22">
        <v>0</v>
      </c>
      <c r="I44" s="23">
        <f>ROUND(G44*H44,P4)</f>
        <v>0</v>
      </c>
      <c r="O44" s="24">
        <f>I44*0.21</f>
        <v>0</v>
      </c>
      <c r="P44">
        <v>3</v>
      </c>
    </row>
    <row r="45" spans="1:5" ht="30">
      <c r="A45" s="17" t="s">
        <v>62</v>
      </c>
      <c r="E45" s="19" t="s">
        <v>91</v>
      </c>
    </row>
    <row r="46" spans="1:5" ht="15">
      <c r="A46" s="17" t="s">
        <v>63</v>
      </c>
      <c r="E46" s="26" t="s">
        <v>498</v>
      </c>
    </row>
    <row r="47" spans="1:5" ht="15">
      <c r="A47" s="17" t="s">
        <v>63</v>
      </c>
      <c r="E47" s="26" t="s">
        <v>499</v>
      </c>
    </row>
    <row r="48" spans="1:5" ht="30">
      <c r="A48" s="17" t="s">
        <v>67</v>
      </c>
      <c r="E48" s="19" t="s">
        <v>94</v>
      </c>
    </row>
    <row r="49" spans="1:9" ht="15">
      <c r="A49" s="14" t="s">
        <v>54</v>
      </c>
      <c r="B49" s="14"/>
      <c r="C49" s="15" t="s">
        <v>105</v>
      </c>
      <c r="D49" s="14"/>
      <c r="E49" s="14" t="s">
        <v>106</v>
      </c>
      <c r="F49" s="14"/>
      <c r="G49" s="14"/>
      <c r="H49" s="14"/>
      <c r="I49" s="16">
        <f>SUMIFS(I50:I54,A50:A54,"P")</f>
        <v>0</v>
      </c>
    </row>
    <row r="50" spans="1:16" ht="15">
      <c r="A50" s="17" t="s">
        <v>57</v>
      </c>
      <c r="B50" s="17">
        <v>8</v>
      </c>
      <c r="C50" s="18" t="s">
        <v>107</v>
      </c>
      <c r="E50" s="19" t="s">
        <v>108</v>
      </c>
      <c r="F50" s="20" t="s">
        <v>100</v>
      </c>
      <c r="G50" s="21">
        <v>447.47</v>
      </c>
      <c r="H50" s="22">
        <v>0</v>
      </c>
      <c r="I50" s="23">
        <f>ROUND(G50*H50,P4)</f>
        <v>0</v>
      </c>
      <c r="O50" s="24">
        <f>I50*0.21</f>
        <v>0</v>
      </c>
      <c r="P50">
        <v>3</v>
      </c>
    </row>
    <row r="51" spans="1:5" ht="15">
      <c r="A51" s="17" t="s">
        <v>62</v>
      </c>
      <c r="E51" s="25"/>
    </row>
    <row r="52" spans="1:5" ht="15">
      <c r="A52" s="17" t="s">
        <v>63</v>
      </c>
      <c r="E52" s="26" t="s">
        <v>500</v>
      </c>
    </row>
    <row r="53" spans="1:5" ht="15">
      <c r="A53" s="17" t="s">
        <v>63</v>
      </c>
      <c r="E53" s="26" t="s">
        <v>501</v>
      </c>
    </row>
    <row r="54" spans="1:5" ht="15">
      <c r="A54" s="17" t="s">
        <v>67</v>
      </c>
      <c r="E54" s="19" t="s">
        <v>111</v>
      </c>
    </row>
    <row r="55" spans="1:9" ht="15">
      <c r="A55" s="14" t="s">
        <v>54</v>
      </c>
      <c r="B55" s="14"/>
      <c r="C55" s="15" t="s">
        <v>112</v>
      </c>
      <c r="D55" s="14"/>
      <c r="E55" s="14" t="s">
        <v>113</v>
      </c>
      <c r="F55" s="14"/>
      <c r="G55" s="14"/>
      <c r="H55" s="14"/>
      <c r="I55" s="16">
        <f>SUMIFS(I56:I60,A56:A60,"P")</f>
        <v>0</v>
      </c>
    </row>
    <row r="56" spans="1:16" ht="30">
      <c r="A56" s="17" t="s">
        <v>57</v>
      </c>
      <c r="B56" s="17">
        <v>9</v>
      </c>
      <c r="C56" s="18" t="s">
        <v>392</v>
      </c>
      <c r="D56" s="17" t="s">
        <v>115</v>
      </c>
      <c r="E56" s="19" t="s">
        <v>393</v>
      </c>
      <c r="F56" s="20" t="s">
        <v>61</v>
      </c>
      <c r="G56" s="21">
        <v>21.197</v>
      </c>
      <c r="H56" s="22">
        <v>0</v>
      </c>
      <c r="I56" s="23">
        <f>ROUND(G56*H56,P4)</f>
        <v>0</v>
      </c>
      <c r="O56" s="24">
        <f>I56*0.21</f>
        <v>0</v>
      </c>
      <c r="P56">
        <v>3</v>
      </c>
    </row>
    <row r="57" spans="1:5" ht="15">
      <c r="A57" s="17" t="s">
        <v>62</v>
      </c>
      <c r="E57" s="25"/>
    </row>
    <row r="58" spans="1:5" ht="15">
      <c r="A58" s="17" t="s">
        <v>63</v>
      </c>
      <c r="E58" s="26" t="s">
        <v>502</v>
      </c>
    </row>
    <row r="59" spans="1:5" ht="15">
      <c r="A59" s="17" t="s">
        <v>63</v>
      </c>
      <c r="E59" s="26" t="s">
        <v>503</v>
      </c>
    </row>
    <row r="60" spans="1:5" ht="90">
      <c r="A60" s="17" t="s">
        <v>67</v>
      </c>
      <c r="E60" s="19" t="s">
        <v>128</v>
      </c>
    </row>
    <row r="61" spans="1:9" ht="15">
      <c r="A61" s="14" t="s">
        <v>54</v>
      </c>
      <c r="B61" s="14"/>
      <c r="C61" s="15" t="s">
        <v>121</v>
      </c>
      <c r="D61" s="14"/>
      <c r="E61" s="14" t="s">
        <v>122</v>
      </c>
      <c r="F61" s="14"/>
      <c r="G61" s="14"/>
      <c r="H61" s="14"/>
      <c r="I61" s="16">
        <f>SUMIFS(I62:I66,A62:A66,"P")</f>
        <v>0</v>
      </c>
    </row>
    <row r="62" spans="1:16" ht="30">
      <c r="A62" s="17" t="s">
        <v>57</v>
      </c>
      <c r="B62" s="17">
        <v>10</v>
      </c>
      <c r="C62" s="18" t="s">
        <v>123</v>
      </c>
      <c r="D62" s="17" t="s">
        <v>115</v>
      </c>
      <c r="E62" s="19" t="s">
        <v>124</v>
      </c>
      <c r="F62" s="20" t="s">
        <v>61</v>
      </c>
      <c r="G62" s="21">
        <v>17.88</v>
      </c>
      <c r="H62" s="22">
        <v>0</v>
      </c>
      <c r="I62" s="23">
        <f>ROUND(G62*H62,P4)</f>
        <v>0</v>
      </c>
      <c r="O62" s="24">
        <f>I62*0.21</f>
        <v>0</v>
      </c>
      <c r="P62">
        <v>3</v>
      </c>
    </row>
    <row r="63" spans="1:5" ht="15">
      <c r="A63" s="17" t="s">
        <v>62</v>
      </c>
      <c r="E63" s="25"/>
    </row>
    <row r="64" spans="1:5" ht="15">
      <c r="A64" s="17" t="s">
        <v>63</v>
      </c>
      <c r="E64" s="26" t="s">
        <v>504</v>
      </c>
    </row>
    <row r="65" spans="1:5" ht="15">
      <c r="A65" s="17" t="s">
        <v>63</v>
      </c>
      <c r="E65" s="26" t="s">
        <v>505</v>
      </c>
    </row>
    <row r="66" spans="1:5" ht="90">
      <c r="A66" s="17" t="s">
        <v>67</v>
      </c>
      <c r="E66" s="19" t="s">
        <v>128</v>
      </c>
    </row>
    <row r="67" spans="1:9" ht="15">
      <c r="A67" s="14" t="s">
        <v>54</v>
      </c>
      <c r="B67" s="14"/>
      <c r="C67" s="15" t="s">
        <v>136</v>
      </c>
      <c r="D67" s="14"/>
      <c r="E67" s="14" t="s">
        <v>137</v>
      </c>
      <c r="F67" s="14"/>
      <c r="G67" s="14"/>
      <c r="H67" s="14"/>
      <c r="I67" s="16">
        <f>SUMIFS(I68:I72,A68:A72,"P")</f>
        <v>0</v>
      </c>
    </row>
    <row r="68" spans="1:16" ht="30">
      <c r="A68" s="17" t="s">
        <v>57</v>
      </c>
      <c r="B68" s="17">
        <v>11</v>
      </c>
      <c r="C68" s="18" t="s">
        <v>138</v>
      </c>
      <c r="D68" s="17" t="s">
        <v>115</v>
      </c>
      <c r="E68" s="19" t="s">
        <v>139</v>
      </c>
      <c r="F68" s="20" t="s">
        <v>140</v>
      </c>
      <c r="G68" s="21">
        <v>75.95</v>
      </c>
      <c r="H68" s="22">
        <v>0</v>
      </c>
      <c r="I68" s="23">
        <f>ROUND(G68*H68,P4)</f>
        <v>0</v>
      </c>
      <c r="O68" s="24">
        <f>I68*0.21</f>
        <v>0</v>
      </c>
      <c r="P68">
        <v>3</v>
      </c>
    </row>
    <row r="69" spans="1:5" ht="15">
      <c r="A69" s="17" t="s">
        <v>62</v>
      </c>
      <c r="E69" s="25"/>
    </row>
    <row r="70" spans="1:5" ht="15">
      <c r="A70" s="17" t="s">
        <v>63</v>
      </c>
      <c r="E70" s="26" t="s">
        <v>506</v>
      </c>
    </row>
    <row r="71" spans="1:5" ht="15">
      <c r="A71" s="17" t="s">
        <v>63</v>
      </c>
      <c r="E71" s="26" t="s">
        <v>507</v>
      </c>
    </row>
    <row r="72" spans="1:5" ht="90">
      <c r="A72" s="17" t="s">
        <v>67</v>
      </c>
      <c r="E72" s="19" t="s">
        <v>128</v>
      </c>
    </row>
    <row r="73" spans="1:9" ht="15">
      <c r="A73" s="14" t="s">
        <v>54</v>
      </c>
      <c r="B73" s="14"/>
      <c r="C73" s="15" t="s">
        <v>143</v>
      </c>
      <c r="D73" s="14"/>
      <c r="E73" s="14" t="s">
        <v>144</v>
      </c>
      <c r="F73" s="14"/>
      <c r="G73" s="14"/>
      <c r="H73" s="14"/>
      <c r="I73" s="16">
        <f>SUMIFS(I74:I84,A74:A84,"P")</f>
        <v>0</v>
      </c>
    </row>
    <row r="74" spans="1:16" ht="30">
      <c r="A74" s="17" t="s">
        <v>57</v>
      </c>
      <c r="B74" s="17">
        <v>12</v>
      </c>
      <c r="C74" s="18" t="s">
        <v>145</v>
      </c>
      <c r="D74" s="17" t="s">
        <v>146</v>
      </c>
      <c r="E74" s="19" t="s">
        <v>147</v>
      </c>
      <c r="F74" s="20" t="s">
        <v>61</v>
      </c>
      <c r="G74" s="21">
        <v>17.989</v>
      </c>
      <c r="H74" s="22">
        <v>0</v>
      </c>
      <c r="I74" s="23">
        <f>ROUND(G74*H74,P4)</f>
        <v>0</v>
      </c>
      <c r="O74" s="24">
        <f>I74*0.21</f>
        <v>0</v>
      </c>
      <c r="P74">
        <v>3</v>
      </c>
    </row>
    <row r="75" spans="1:5" ht="15">
      <c r="A75" s="17" t="s">
        <v>62</v>
      </c>
      <c r="E75" s="25"/>
    </row>
    <row r="76" spans="1:5" ht="15">
      <c r="A76" s="17" t="s">
        <v>63</v>
      </c>
      <c r="E76" s="26" t="s">
        <v>508</v>
      </c>
    </row>
    <row r="77" spans="1:5" ht="15">
      <c r="A77" s="17" t="s">
        <v>63</v>
      </c>
      <c r="E77" s="26" t="s">
        <v>509</v>
      </c>
    </row>
    <row r="78" spans="1:5" ht="15">
      <c r="A78" s="17" t="s">
        <v>63</v>
      </c>
      <c r="E78" s="26" t="s">
        <v>510</v>
      </c>
    </row>
    <row r="79" spans="1:5" ht="90">
      <c r="A79" s="17" t="s">
        <v>67</v>
      </c>
      <c r="E79" s="19" t="s">
        <v>128</v>
      </c>
    </row>
    <row r="80" spans="1:16" ht="15">
      <c r="A80" s="17" t="s">
        <v>57</v>
      </c>
      <c r="B80" s="17">
        <v>13</v>
      </c>
      <c r="C80" s="18" t="s">
        <v>151</v>
      </c>
      <c r="D80" s="17" t="s">
        <v>152</v>
      </c>
      <c r="E80" s="19" t="s">
        <v>153</v>
      </c>
      <c r="F80" s="20" t="s">
        <v>140</v>
      </c>
      <c r="G80" s="21">
        <v>47.9</v>
      </c>
      <c r="H80" s="22">
        <v>0</v>
      </c>
      <c r="I80" s="23">
        <f>ROUND(G80*H80,P4)</f>
        <v>0</v>
      </c>
      <c r="O80" s="24">
        <f>I80*0.21</f>
        <v>0</v>
      </c>
      <c r="P80">
        <v>3</v>
      </c>
    </row>
    <row r="81" spans="1:5" ht="15">
      <c r="A81" s="17" t="s">
        <v>62</v>
      </c>
      <c r="E81" s="25"/>
    </row>
    <row r="82" spans="1:5" ht="15">
      <c r="A82" s="17" t="s">
        <v>63</v>
      </c>
      <c r="E82" s="26" t="s">
        <v>511</v>
      </c>
    </row>
    <row r="83" spans="1:5" ht="15">
      <c r="A83" s="17" t="s">
        <v>63</v>
      </c>
      <c r="E83" s="26" t="s">
        <v>512</v>
      </c>
    </row>
    <row r="84" spans="1:5" ht="30">
      <c r="A84" s="17" t="s">
        <v>67</v>
      </c>
      <c r="E84" s="19" t="s">
        <v>156</v>
      </c>
    </row>
    <row r="85" spans="1:9" ht="15">
      <c r="A85" s="14" t="s">
        <v>54</v>
      </c>
      <c r="B85" s="14"/>
      <c r="C85" s="15" t="s">
        <v>157</v>
      </c>
      <c r="D85" s="14"/>
      <c r="E85" s="14" t="s">
        <v>158</v>
      </c>
      <c r="F85" s="14"/>
      <c r="G85" s="14"/>
      <c r="H85" s="14"/>
      <c r="I85" s="16">
        <f>SUMIFS(I86:I96,A86:A96,"P")</f>
        <v>0</v>
      </c>
    </row>
    <row r="86" spans="1:16" ht="15">
      <c r="A86" s="17" t="s">
        <v>57</v>
      </c>
      <c r="B86" s="17">
        <v>14</v>
      </c>
      <c r="C86" s="18" t="s">
        <v>159</v>
      </c>
      <c r="D86" s="17" t="s">
        <v>69</v>
      </c>
      <c r="E86" s="19" t="s">
        <v>160</v>
      </c>
      <c r="F86" s="20" t="s">
        <v>61</v>
      </c>
      <c r="G86" s="21">
        <v>2.985</v>
      </c>
      <c r="H86" s="22">
        <v>0</v>
      </c>
      <c r="I86" s="23">
        <f>ROUND(G86*H86,P4)</f>
        <v>0</v>
      </c>
      <c r="O86" s="24">
        <f>I86*0.21</f>
        <v>0</v>
      </c>
      <c r="P86">
        <v>3</v>
      </c>
    </row>
    <row r="87" spans="1:5" ht="15">
      <c r="A87" s="17" t="s">
        <v>62</v>
      </c>
      <c r="E87" s="25"/>
    </row>
    <row r="88" spans="1:5" ht="15">
      <c r="A88" s="17" t="s">
        <v>63</v>
      </c>
      <c r="E88" s="26" t="s">
        <v>513</v>
      </c>
    </row>
    <row r="89" spans="1:5" ht="15">
      <c r="A89" s="17" t="s">
        <v>63</v>
      </c>
      <c r="E89" s="26" t="s">
        <v>514</v>
      </c>
    </row>
    <row r="90" spans="1:5" ht="15">
      <c r="A90" s="17" t="s">
        <v>63</v>
      </c>
      <c r="E90" s="26" t="s">
        <v>487</v>
      </c>
    </row>
    <row r="91" spans="1:5" ht="45">
      <c r="A91" s="17" t="s">
        <v>67</v>
      </c>
      <c r="E91" s="19" t="s">
        <v>163</v>
      </c>
    </row>
    <row r="92" spans="1:16" ht="15">
      <c r="A92" s="17" t="s">
        <v>57</v>
      </c>
      <c r="B92" s="17">
        <v>15</v>
      </c>
      <c r="C92" s="18" t="s">
        <v>164</v>
      </c>
      <c r="E92" s="19" t="s">
        <v>166</v>
      </c>
      <c r="F92" s="20" t="s">
        <v>61</v>
      </c>
      <c r="G92" s="21">
        <v>21.821</v>
      </c>
      <c r="H92" s="22">
        <v>0</v>
      </c>
      <c r="I92" s="23">
        <f>ROUND(G92*H92,P4)</f>
        <v>0</v>
      </c>
      <c r="O92" s="24">
        <f>I92*0.21</f>
        <v>0</v>
      </c>
      <c r="P92">
        <v>3</v>
      </c>
    </row>
    <row r="93" spans="1:5" ht="15">
      <c r="A93" s="17" t="s">
        <v>62</v>
      </c>
      <c r="E93" s="19" t="s">
        <v>167</v>
      </c>
    </row>
    <row r="94" spans="1:5" ht="15">
      <c r="A94" s="17" t="s">
        <v>63</v>
      </c>
      <c r="E94" s="26" t="s">
        <v>515</v>
      </c>
    </row>
    <row r="95" spans="1:5" ht="15">
      <c r="A95" s="17" t="s">
        <v>63</v>
      </c>
      <c r="E95" s="26" t="s">
        <v>516</v>
      </c>
    </row>
    <row r="96" spans="1:5" ht="45">
      <c r="A96" s="17" t="s">
        <v>67</v>
      </c>
      <c r="E96" s="19" t="s">
        <v>163</v>
      </c>
    </row>
    <row r="97" spans="1:9" ht="15">
      <c r="A97" s="14" t="s">
        <v>54</v>
      </c>
      <c r="B97" s="14"/>
      <c r="C97" s="15" t="s">
        <v>170</v>
      </c>
      <c r="D97" s="14"/>
      <c r="E97" s="14" t="s">
        <v>171</v>
      </c>
      <c r="F97" s="14"/>
      <c r="G97" s="14"/>
      <c r="H97" s="14"/>
      <c r="I97" s="16">
        <f>SUMIFS(I98:I103,A98:A103,"P")</f>
        <v>0</v>
      </c>
    </row>
    <row r="98" spans="1:16" ht="30">
      <c r="A98" s="17" t="s">
        <v>57</v>
      </c>
      <c r="B98" s="17">
        <v>16</v>
      </c>
      <c r="C98" s="18" t="s">
        <v>177</v>
      </c>
      <c r="D98" s="17" t="s">
        <v>115</v>
      </c>
      <c r="E98" s="19" t="s">
        <v>178</v>
      </c>
      <c r="F98" s="20" t="s">
        <v>61</v>
      </c>
      <c r="G98" s="21">
        <v>266.254</v>
      </c>
      <c r="H98" s="22">
        <v>0</v>
      </c>
      <c r="I98" s="23">
        <f>ROUND(G98*H98,P4)</f>
        <v>0</v>
      </c>
      <c r="O98" s="24">
        <f>I98*0.21</f>
        <v>0</v>
      </c>
      <c r="P98">
        <v>3</v>
      </c>
    </row>
    <row r="99" spans="1:5" ht="15">
      <c r="A99" s="17" t="s">
        <v>62</v>
      </c>
      <c r="E99" s="19" t="s">
        <v>179</v>
      </c>
    </row>
    <row r="100" spans="1:5" ht="15">
      <c r="A100" s="17" t="s">
        <v>63</v>
      </c>
      <c r="E100" s="26" t="s">
        <v>517</v>
      </c>
    </row>
    <row r="101" spans="1:5" ht="15">
      <c r="A101" s="17" t="s">
        <v>63</v>
      </c>
      <c r="E101" s="26" t="s">
        <v>518</v>
      </c>
    </row>
    <row r="102" spans="1:5" ht="15">
      <c r="A102" s="17" t="s">
        <v>63</v>
      </c>
      <c r="E102" s="26" t="s">
        <v>519</v>
      </c>
    </row>
    <row r="103" spans="1:5" ht="409.5">
      <c r="A103" s="17" t="s">
        <v>67</v>
      </c>
      <c r="E103" s="19" t="s">
        <v>176</v>
      </c>
    </row>
    <row r="104" spans="1:9" ht="15">
      <c r="A104" s="14" t="s">
        <v>54</v>
      </c>
      <c r="B104" s="14"/>
      <c r="C104" s="15" t="s">
        <v>184</v>
      </c>
      <c r="D104" s="14"/>
      <c r="E104" s="14" t="s">
        <v>185</v>
      </c>
      <c r="F104" s="14"/>
      <c r="G104" s="14"/>
      <c r="H104" s="14"/>
      <c r="I104" s="16">
        <f>SUMIFS(I105:I109,A105:A109,"P")</f>
        <v>0</v>
      </c>
    </row>
    <row r="105" spans="1:16" ht="15">
      <c r="A105" s="17" t="s">
        <v>57</v>
      </c>
      <c r="B105" s="17">
        <v>17</v>
      </c>
      <c r="C105" s="18" t="s">
        <v>186</v>
      </c>
      <c r="D105" s="17" t="s">
        <v>69</v>
      </c>
      <c r="E105" s="19" t="s">
        <v>187</v>
      </c>
      <c r="F105" s="20" t="s">
        <v>61</v>
      </c>
      <c r="G105" s="21">
        <v>21.821</v>
      </c>
      <c r="H105" s="22">
        <v>0</v>
      </c>
      <c r="I105" s="23">
        <f>ROUND(G105*H105,P4)</f>
        <v>0</v>
      </c>
      <c r="O105" s="24">
        <f>I105*0.21</f>
        <v>0</v>
      </c>
      <c r="P105">
        <v>3</v>
      </c>
    </row>
    <row r="106" spans="1:5" ht="15">
      <c r="A106" s="17" t="s">
        <v>62</v>
      </c>
      <c r="E106" s="25"/>
    </row>
    <row r="107" spans="1:5" ht="15">
      <c r="A107" s="17" t="s">
        <v>63</v>
      </c>
      <c r="E107" s="26" t="s">
        <v>520</v>
      </c>
    </row>
    <row r="108" spans="1:5" ht="15">
      <c r="A108" s="17" t="s">
        <v>63</v>
      </c>
      <c r="E108" s="26" t="s">
        <v>516</v>
      </c>
    </row>
    <row r="109" spans="1:5" ht="405">
      <c r="A109" s="17" t="s">
        <v>67</v>
      </c>
      <c r="E109" s="19" t="s">
        <v>189</v>
      </c>
    </row>
    <row r="110" spans="1:9" ht="15">
      <c r="A110" s="14" t="s">
        <v>54</v>
      </c>
      <c r="B110" s="14"/>
      <c r="C110" s="15" t="s">
        <v>195</v>
      </c>
      <c r="D110" s="14"/>
      <c r="E110" s="14" t="s">
        <v>196</v>
      </c>
      <c r="F110" s="14"/>
      <c r="G110" s="14"/>
      <c r="H110" s="14"/>
      <c r="I110" s="16">
        <f>SUMIFS(I111:I115,A111:A115,"P")</f>
        <v>0</v>
      </c>
    </row>
    <row r="111" spans="1:16" ht="30">
      <c r="A111" s="17" t="s">
        <v>57</v>
      </c>
      <c r="B111" s="17">
        <v>18</v>
      </c>
      <c r="C111" s="18" t="s">
        <v>197</v>
      </c>
      <c r="D111" s="17" t="s">
        <v>115</v>
      </c>
      <c r="E111" s="19" t="s">
        <v>198</v>
      </c>
      <c r="F111" s="20" t="s">
        <v>61</v>
      </c>
      <c r="G111" s="21">
        <v>9.7</v>
      </c>
      <c r="H111" s="22">
        <v>0</v>
      </c>
      <c r="I111" s="23">
        <f>ROUND(G111*H111,P4)</f>
        <v>0</v>
      </c>
      <c r="O111" s="24">
        <f>I111*0.21</f>
        <v>0</v>
      </c>
      <c r="P111">
        <v>3</v>
      </c>
    </row>
    <row r="112" spans="1:5" ht="15">
      <c r="A112" s="17" t="s">
        <v>62</v>
      </c>
      <c r="E112" s="25"/>
    </row>
    <row r="113" spans="1:5" ht="15">
      <c r="A113" s="17" t="s">
        <v>63</v>
      </c>
      <c r="E113" s="26" t="s">
        <v>521</v>
      </c>
    </row>
    <row r="114" spans="1:5" ht="15">
      <c r="A114" s="17" t="s">
        <v>63</v>
      </c>
      <c r="E114" s="26" t="s">
        <v>522</v>
      </c>
    </row>
    <row r="115" spans="1:5" ht="409.5">
      <c r="A115" s="17" t="s">
        <v>67</v>
      </c>
      <c r="E115" s="19" t="s">
        <v>201</v>
      </c>
    </row>
    <row r="116" spans="1:9" ht="15">
      <c r="A116" s="14" t="s">
        <v>54</v>
      </c>
      <c r="B116" s="14"/>
      <c r="C116" s="15" t="s">
        <v>217</v>
      </c>
      <c r="D116" s="14"/>
      <c r="E116" s="14" t="s">
        <v>218</v>
      </c>
      <c r="F116" s="14"/>
      <c r="G116" s="14"/>
      <c r="H116" s="14"/>
      <c r="I116" s="16">
        <f>SUMIFS(I117:I145,A117:A145,"P")</f>
        <v>0</v>
      </c>
    </row>
    <row r="117" spans="1:16" ht="15">
      <c r="A117" s="17" t="s">
        <v>57</v>
      </c>
      <c r="B117" s="17">
        <v>19</v>
      </c>
      <c r="C117" s="18" t="s">
        <v>219</v>
      </c>
      <c r="E117" s="19" t="s">
        <v>220</v>
      </c>
      <c r="F117" s="20" t="s">
        <v>100</v>
      </c>
      <c r="G117" s="21">
        <v>145.47</v>
      </c>
      <c r="H117" s="22">
        <v>0</v>
      </c>
      <c r="I117" s="23">
        <f>ROUND(G117*H117,P4)</f>
        <v>0</v>
      </c>
      <c r="O117" s="24">
        <f>I117*0.21</f>
        <v>0</v>
      </c>
      <c r="P117">
        <v>3</v>
      </c>
    </row>
    <row r="118" spans="1:5" ht="15">
      <c r="A118" s="17" t="s">
        <v>62</v>
      </c>
      <c r="E118" s="25"/>
    </row>
    <row r="119" spans="1:5" ht="15">
      <c r="A119" s="17" t="s">
        <v>63</v>
      </c>
      <c r="E119" s="26" t="s">
        <v>523</v>
      </c>
    </row>
    <row r="120" spans="1:5" ht="15">
      <c r="A120" s="17" t="s">
        <v>67</v>
      </c>
      <c r="E120" s="19" t="s">
        <v>222</v>
      </c>
    </row>
    <row r="121" spans="1:16" ht="15">
      <c r="A121" s="17" t="s">
        <v>57</v>
      </c>
      <c r="B121" s="17">
        <v>20</v>
      </c>
      <c r="C121" s="18" t="s">
        <v>223</v>
      </c>
      <c r="E121" s="19" t="s">
        <v>224</v>
      </c>
      <c r="F121" s="20" t="s">
        <v>100</v>
      </c>
      <c r="G121" s="21">
        <v>145.47</v>
      </c>
      <c r="H121" s="22">
        <v>0</v>
      </c>
      <c r="I121" s="23">
        <f>ROUND(G121*H121,P4)</f>
        <v>0</v>
      </c>
      <c r="O121" s="24">
        <f>I121*0.21</f>
        <v>0</v>
      </c>
      <c r="P121">
        <v>3</v>
      </c>
    </row>
    <row r="122" spans="1:5" ht="15">
      <c r="A122" s="17" t="s">
        <v>62</v>
      </c>
      <c r="E122" s="25"/>
    </row>
    <row r="123" spans="1:5" ht="15">
      <c r="A123" s="17" t="s">
        <v>63</v>
      </c>
      <c r="E123" s="26" t="s">
        <v>523</v>
      </c>
    </row>
    <row r="124" spans="1:5" ht="45">
      <c r="A124" s="17" t="s">
        <v>67</v>
      </c>
      <c r="E124" s="19" t="s">
        <v>225</v>
      </c>
    </row>
    <row r="125" spans="1:16" ht="15">
      <c r="A125" s="17" t="s">
        <v>57</v>
      </c>
      <c r="B125" s="17">
        <v>21</v>
      </c>
      <c r="C125" s="18" t="s">
        <v>226</v>
      </c>
      <c r="E125" s="19" t="s">
        <v>227</v>
      </c>
      <c r="F125" s="20" t="s">
        <v>100</v>
      </c>
      <c r="G125" s="21">
        <v>145.47</v>
      </c>
      <c r="H125" s="22">
        <v>0</v>
      </c>
      <c r="I125" s="23">
        <f>ROUND(G125*H125,P4)</f>
        <v>0</v>
      </c>
      <c r="O125" s="24">
        <f>I125*0.21</f>
        <v>0</v>
      </c>
      <c r="P125">
        <v>3</v>
      </c>
    </row>
    <row r="126" spans="1:5" ht="15">
      <c r="A126" s="17" t="s">
        <v>62</v>
      </c>
      <c r="E126" s="25"/>
    </row>
    <row r="127" spans="1:5" ht="15">
      <c r="A127" s="17" t="s">
        <v>63</v>
      </c>
      <c r="E127" s="26" t="s">
        <v>524</v>
      </c>
    </row>
    <row r="128" spans="1:5" ht="15">
      <c r="A128" s="17" t="s">
        <v>63</v>
      </c>
      <c r="E128" s="26" t="s">
        <v>525</v>
      </c>
    </row>
    <row r="129" spans="1:5" ht="30">
      <c r="A129" s="17" t="s">
        <v>67</v>
      </c>
      <c r="E129" s="19" t="s">
        <v>230</v>
      </c>
    </row>
    <row r="130" spans="1:16" ht="15">
      <c r="A130" s="17" t="s">
        <v>57</v>
      </c>
      <c r="B130" s="17">
        <v>22</v>
      </c>
      <c r="C130" s="18" t="s">
        <v>231</v>
      </c>
      <c r="E130" s="19" t="s">
        <v>232</v>
      </c>
      <c r="F130" s="20" t="s">
        <v>100</v>
      </c>
      <c r="G130" s="21">
        <v>145.47</v>
      </c>
      <c r="H130" s="22">
        <v>0</v>
      </c>
      <c r="I130" s="23">
        <f>ROUND(G130*H130,P4)</f>
        <v>0</v>
      </c>
      <c r="O130" s="24">
        <f>I130*0.21</f>
        <v>0</v>
      </c>
      <c r="P130">
        <v>3</v>
      </c>
    </row>
    <row r="131" spans="1:5" ht="15">
      <c r="A131" s="17" t="s">
        <v>62</v>
      </c>
      <c r="E131" s="25"/>
    </row>
    <row r="132" spans="1:5" ht="15">
      <c r="A132" s="17" t="s">
        <v>63</v>
      </c>
      <c r="E132" s="26" t="s">
        <v>523</v>
      </c>
    </row>
    <row r="133" spans="1:5" ht="60">
      <c r="A133" s="17" t="s">
        <v>67</v>
      </c>
      <c r="E133" s="19" t="s">
        <v>233</v>
      </c>
    </row>
    <row r="134" spans="1:16" ht="15">
      <c r="A134" s="17" t="s">
        <v>57</v>
      </c>
      <c r="B134" s="17">
        <v>23</v>
      </c>
      <c r="C134" s="18" t="s">
        <v>234</v>
      </c>
      <c r="E134" s="19" t="s">
        <v>235</v>
      </c>
      <c r="F134" s="20" t="s">
        <v>100</v>
      </c>
      <c r="G134" s="21">
        <v>145.47</v>
      </c>
      <c r="H134" s="22">
        <v>0</v>
      </c>
      <c r="I134" s="23">
        <f>ROUND(G134*H134,P4)</f>
        <v>0</v>
      </c>
      <c r="O134" s="24">
        <f>I134*0.21</f>
        <v>0</v>
      </c>
      <c r="P134">
        <v>3</v>
      </c>
    </row>
    <row r="135" spans="1:5" ht="15">
      <c r="A135" s="17" t="s">
        <v>62</v>
      </c>
      <c r="E135" s="25"/>
    </row>
    <row r="136" spans="1:5" ht="15">
      <c r="A136" s="17" t="s">
        <v>63</v>
      </c>
      <c r="E136" s="26" t="s">
        <v>523</v>
      </c>
    </row>
    <row r="137" spans="1:5" ht="60">
      <c r="A137" s="17" t="s">
        <v>67</v>
      </c>
      <c r="E137" s="19" t="s">
        <v>236</v>
      </c>
    </row>
    <row r="138" spans="1:16" ht="15">
      <c r="A138" s="17" t="s">
        <v>57</v>
      </c>
      <c r="B138" s="17">
        <v>24</v>
      </c>
      <c r="C138" s="18" t="s">
        <v>237</v>
      </c>
      <c r="E138" s="19" t="s">
        <v>238</v>
      </c>
      <c r="F138" s="20" t="s">
        <v>100</v>
      </c>
      <c r="G138" s="21">
        <v>145.47</v>
      </c>
      <c r="H138" s="22">
        <v>0</v>
      </c>
      <c r="I138" s="23">
        <f>ROUND(G138*H138,P4)</f>
        <v>0</v>
      </c>
      <c r="O138" s="24">
        <f>I138*0.21</f>
        <v>0</v>
      </c>
      <c r="P138">
        <v>3</v>
      </c>
    </row>
    <row r="139" spans="1:5" ht="15">
      <c r="A139" s="17" t="s">
        <v>62</v>
      </c>
      <c r="E139" s="25"/>
    </row>
    <row r="140" spans="1:5" ht="15">
      <c r="A140" s="17" t="s">
        <v>63</v>
      </c>
      <c r="E140" s="26" t="s">
        <v>523</v>
      </c>
    </row>
    <row r="141" spans="1:5" ht="45">
      <c r="A141" s="17" t="s">
        <v>67</v>
      </c>
      <c r="E141" s="19" t="s">
        <v>239</v>
      </c>
    </row>
    <row r="142" spans="1:16" ht="15">
      <c r="A142" s="17" t="s">
        <v>57</v>
      </c>
      <c r="B142" s="17">
        <v>25</v>
      </c>
      <c r="C142" s="18" t="s">
        <v>240</v>
      </c>
      <c r="E142" s="19" t="s">
        <v>241</v>
      </c>
      <c r="F142" s="20" t="s">
        <v>61</v>
      </c>
      <c r="G142" s="21">
        <v>21.821</v>
      </c>
      <c r="H142" s="22">
        <v>0</v>
      </c>
      <c r="I142" s="23">
        <f>ROUND(G142*H142,P4)</f>
        <v>0</v>
      </c>
      <c r="O142" s="24">
        <f>I142*0.21</f>
        <v>0</v>
      </c>
      <c r="P142">
        <v>3</v>
      </c>
    </row>
    <row r="143" spans="1:5" ht="15">
      <c r="A143" s="17" t="s">
        <v>62</v>
      </c>
      <c r="E143" s="25"/>
    </row>
    <row r="144" spans="1:5" ht="15">
      <c r="A144" s="17" t="s">
        <v>63</v>
      </c>
      <c r="E144" s="26" t="s">
        <v>526</v>
      </c>
    </row>
    <row r="145" spans="1:5" ht="45">
      <c r="A145" s="17" t="s">
        <v>67</v>
      </c>
      <c r="E145" s="19" t="s">
        <v>243</v>
      </c>
    </row>
    <row r="146" spans="1:9" ht="15">
      <c r="A146" s="14" t="s">
        <v>54</v>
      </c>
      <c r="B146" s="14"/>
      <c r="C146" s="15" t="s">
        <v>244</v>
      </c>
      <c r="D146" s="14"/>
      <c r="E146" s="14" t="s">
        <v>245</v>
      </c>
      <c r="F146" s="14"/>
      <c r="G146" s="14"/>
      <c r="H146" s="14"/>
      <c r="I146" s="16">
        <f>SUMIFS(I147:I152,A147:A152,"P")</f>
        <v>0</v>
      </c>
    </row>
    <row r="147" spans="1:16" ht="15">
      <c r="A147" s="17" t="s">
        <v>57</v>
      </c>
      <c r="B147" s="17">
        <v>26</v>
      </c>
      <c r="C147" s="18" t="s">
        <v>246</v>
      </c>
      <c r="E147" s="19" t="s">
        <v>247</v>
      </c>
      <c r="F147" s="20" t="s">
        <v>100</v>
      </c>
      <c r="G147" s="21">
        <v>374.74</v>
      </c>
      <c r="H147" s="22">
        <v>0</v>
      </c>
      <c r="I147" s="23">
        <f>ROUND(G147*H147,P4)</f>
        <v>0</v>
      </c>
      <c r="O147" s="24">
        <f>I147*0.21</f>
        <v>0</v>
      </c>
      <c r="P147">
        <v>3</v>
      </c>
    </row>
    <row r="148" spans="1:5" ht="15">
      <c r="A148" s="17" t="s">
        <v>62</v>
      </c>
      <c r="E148" s="25"/>
    </row>
    <row r="149" spans="1:5" ht="15">
      <c r="A149" s="17" t="s">
        <v>63</v>
      </c>
      <c r="E149" s="26" t="s">
        <v>527</v>
      </c>
    </row>
    <row r="150" spans="1:5" ht="15">
      <c r="A150" s="17" t="s">
        <v>63</v>
      </c>
      <c r="E150" s="26" t="s">
        <v>528</v>
      </c>
    </row>
    <row r="151" spans="1:5" ht="15">
      <c r="A151" s="17" t="s">
        <v>63</v>
      </c>
      <c r="E151" s="26" t="s">
        <v>529</v>
      </c>
    </row>
    <row r="152" spans="1:5" ht="30">
      <c r="A152" s="17" t="s">
        <v>67</v>
      </c>
      <c r="E152" s="19" t="s">
        <v>251</v>
      </c>
    </row>
    <row r="153" spans="1:9" ht="15">
      <c r="A153" s="14" t="s">
        <v>54</v>
      </c>
      <c r="B153" s="14"/>
      <c r="C153" s="15" t="s">
        <v>258</v>
      </c>
      <c r="D153" s="14"/>
      <c r="E153" s="14" t="s">
        <v>259</v>
      </c>
      <c r="F153" s="14"/>
      <c r="G153" s="14"/>
      <c r="H153" s="14"/>
      <c r="I153" s="16">
        <f>SUMIFS(I154:I163,A154:A163,"P")</f>
        <v>0</v>
      </c>
    </row>
    <row r="154" spans="1:16" ht="15">
      <c r="A154" s="17" t="s">
        <v>57</v>
      </c>
      <c r="B154" s="17">
        <v>27</v>
      </c>
      <c r="C154" s="18" t="s">
        <v>260</v>
      </c>
      <c r="E154" s="19" t="s">
        <v>261</v>
      </c>
      <c r="F154" s="20" t="s">
        <v>61</v>
      </c>
      <c r="G154" s="21">
        <v>151</v>
      </c>
      <c r="H154" s="22">
        <v>0</v>
      </c>
      <c r="I154" s="23">
        <f>ROUND(G154*H154,P4)</f>
        <v>0</v>
      </c>
      <c r="O154" s="24">
        <f>I154*0.21</f>
        <v>0</v>
      </c>
      <c r="P154">
        <v>3</v>
      </c>
    </row>
    <row r="155" spans="1:5" ht="15">
      <c r="A155" s="17" t="s">
        <v>62</v>
      </c>
      <c r="E155" s="25"/>
    </row>
    <row r="156" spans="1:5" ht="15">
      <c r="A156" s="17" t="s">
        <v>63</v>
      </c>
      <c r="E156" s="26" t="s">
        <v>530</v>
      </c>
    </row>
    <row r="157" spans="1:5" ht="15">
      <c r="A157" s="17" t="s">
        <v>63</v>
      </c>
      <c r="E157" s="26" t="s">
        <v>531</v>
      </c>
    </row>
    <row r="158" spans="1:5" ht="60">
      <c r="A158" s="17" t="s">
        <v>67</v>
      </c>
      <c r="E158" s="19" t="s">
        <v>264</v>
      </c>
    </row>
    <row r="159" spans="1:16" ht="15">
      <c r="A159" s="17" t="s">
        <v>57</v>
      </c>
      <c r="B159" s="17">
        <v>28</v>
      </c>
      <c r="C159" s="18" t="s">
        <v>265</v>
      </c>
      <c r="D159" s="17" t="s">
        <v>266</v>
      </c>
      <c r="E159" s="19" t="s">
        <v>267</v>
      </c>
      <c r="F159" s="20" t="s">
        <v>100</v>
      </c>
      <c r="G159" s="21">
        <v>302</v>
      </c>
      <c r="H159" s="22">
        <v>0</v>
      </c>
      <c r="I159" s="23">
        <f>ROUND(G159*H159,P4)</f>
        <v>0</v>
      </c>
      <c r="O159" s="24">
        <f>I159*0.21</f>
        <v>0</v>
      </c>
      <c r="P159">
        <v>3</v>
      </c>
    </row>
    <row r="160" spans="1:5" ht="30">
      <c r="A160" s="17" t="s">
        <v>62</v>
      </c>
      <c r="E160" s="19" t="s">
        <v>268</v>
      </c>
    </row>
    <row r="161" spans="1:5" ht="15">
      <c r="A161" s="17" t="s">
        <v>63</v>
      </c>
      <c r="E161" s="26" t="s">
        <v>532</v>
      </c>
    </row>
    <row r="162" spans="1:5" ht="15">
      <c r="A162" s="17" t="s">
        <v>63</v>
      </c>
      <c r="E162" s="26" t="s">
        <v>533</v>
      </c>
    </row>
    <row r="163" spans="1:5" ht="120">
      <c r="A163" s="17" t="s">
        <v>67</v>
      </c>
      <c r="E163" s="19" t="s">
        <v>271</v>
      </c>
    </row>
    <row r="164" spans="1:9" ht="15">
      <c r="A164" s="14" t="s">
        <v>54</v>
      </c>
      <c r="B164" s="14"/>
      <c r="C164" s="15" t="s">
        <v>272</v>
      </c>
      <c r="D164" s="14"/>
      <c r="E164" s="14" t="s">
        <v>273</v>
      </c>
      <c r="F164" s="14"/>
      <c r="G164" s="14"/>
      <c r="H164" s="14"/>
      <c r="I164" s="16">
        <f>SUMIFS(I165:I169,A165:A169,"P")</f>
        <v>0</v>
      </c>
    </row>
    <row r="165" spans="1:16" ht="30">
      <c r="A165" s="17" t="s">
        <v>57</v>
      </c>
      <c r="B165" s="17">
        <v>29</v>
      </c>
      <c r="C165" s="18" t="s">
        <v>274</v>
      </c>
      <c r="E165" s="19" t="s">
        <v>275</v>
      </c>
      <c r="F165" s="20" t="s">
        <v>100</v>
      </c>
      <c r="G165" s="21">
        <v>302</v>
      </c>
      <c r="H165" s="22">
        <v>0</v>
      </c>
      <c r="I165" s="23">
        <f>ROUND(G165*H165,P4)</f>
        <v>0</v>
      </c>
      <c r="O165" s="24">
        <f>I165*0.21</f>
        <v>0</v>
      </c>
      <c r="P165">
        <v>3</v>
      </c>
    </row>
    <row r="166" spans="1:5" ht="15">
      <c r="A166" s="17" t="s">
        <v>62</v>
      </c>
      <c r="E166" s="25"/>
    </row>
    <row r="167" spans="1:5" ht="15">
      <c r="A167" s="17" t="s">
        <v>63</v>
      </c>
      <c r="E167" s="26" t="s">
        <v>534</v>
      </c>
    </row>
    <row r="168" spans="1:5" ht="15">
      <c r="A168" s="17" t="s">
        <v>63</v>
      </c>
      <c r="E168" s="26" t="s">
        <v>533</v>
      </c>
    </row>
    <row r="169" spans="1:5" ht="60">
      <c r="A169" s="17" t="s">
        <v>67</v>
      </c>
      <c r="E169" s="19" t="s">
        <v>278</v>
      </c>
    </row>
    <row r="170" spans="1:9" ht="15">
      <c r="A170" s="14" t="s">
        <v>54</v>
      </c>
      <c r="B170" s="14"/>
      <c r="C170" s="15" t="s">
        <v>279</v>
      </c>
      <c r="D170" s="14"/>
      <c r="E170" s="14" t="s">
        <v>280</v>
      </c>
      <c r="F170" s="14"/>
      <c r="G170" s="14"/>
      <c r="H170" s="14"/>
      <c r="I170" s="16">
        <f>SUMIFS(I171:I180,A171:A180,"P")</f>
        <v>0</v>
      </c>
    </row>
    <row r="171" spans="1:16" ht="15">
      <c r="A171" s="17" t="s">
        <v>57</v>
      </c>
      <c r="B171" s="17">
        <v>30</v>
      </c>
      <c r="C171" s="18" t="s">
        <v>281</v>
      </c>
      <c r="E171" s="19" t="s">
        <v>282</v>
      </c>
      <c r="F171" s="20" t="s">
        <v>61</v>
      </c>
      <c r="G171" s="21">
        <v>9.7</v>
      </c>
      <c r="H171" s="22">
        <v>0</v>
      </c>
      <c r="I171" s="23">
        <f>ROUND(G171*H171,P4)</f>
        <v>0</v>
      </c>
      <c r="O171" s="24">
        <f>I171*0.21</f>
        <v>0</v>
      </c>
      <c r="P171">
        <v>3</v>
      </c>
    </row>
    <row r="172" spans="1:5" ht="15">
      <c r="A172" s="17" t="s">
        <v>62</v>
      </c>
      <c r="E172" s="25"/>
    </row>
    <row r="173" spans="1:5" ht="15">
      <c r="A173" s="17" t="s">
        <v>63</v>
      </c>
      <c r="E173" s="26" t="s">
        <v>535</v>
      </c>
    </row>
    <row r="174" spans="1:5" ht="15">
      <c r="A174" s="17" t="s">
        <v>63</v>
      </c>
      <c r="E174" s="26" t="s">
        <v>522</v>
      </c>
    </row>
    <row r="175" spans="1:5" ht="60">
      <c r="A175" s="17" t="s">
        <v>67</v>
      </c>
      <c r="E175" s="19" t="s">
        <v>278</v>
      </c>
    </row>
    <row r="176" spans="1:16" ht="15">
      <c r="A176" s="17" t="s">
        <v>57</v>
      </c>
      <c r="B176" s="17">
        <v>31</v>
      </c>
      <c r="C176" s="18" t="s">
        <v>284</v>
      </c>
      <c r="E176" s="19" t="s">
        <v>285</v>
      </c>
      <c r="F176" s="20" t="s">
        <v>100</v>
      </c>
      <c r="G176" s="21">
        <v>302</v>
      </c>
      <c r="H176" s="22">
        <v>0</v>
      </c>
      <c r="I176" s="23">
        <f>ROUND(G176*H176,P4)</f>
        <v>0</v>
      </c>
      <c r="O176" s="24">
        <f>I176*0.21</f>
        <v>0</v>
      </c>
      <c r="P176">
        <v>3</v>
      </c>
    </row>
    <row r="177" spans="1:5" ht="15">
      <c r="A177" s="17" t="s">
        <v>62</v>
      </c>
      <c r="E177" s="25"/>
    </row>
    <row r="178" spans="1:5" ht="15">
      <c r="A178" s="17" t="s">
        <v>63</v>
      </c>
      <c r="E178" s="26" t="s">
        <v>536</v>
      </c>
    </row>
    <row r="179" spans="1:5" ht="15">
      <c r="A179" s="17" t="s">
        <v>63</v>
      </c>
      <c r="E179" s="26" t="s">
        <v>533</v>
      </c>
    </row>
    <row r="180" spans="1:5" ht="60">
      <c r="A180" s="17" t="s">
        <v>67</v>
      </c>
      <c r="E180" s="19" t="s">
        <v>278</v>
      </c>
    </row>
    <row r="181" spans="1:9" ht="15">
      <c r="A181" s="14" t="s">
        <v>54</v>
      </c>
      <c r="B181" s="14"/>
      <c r="C181" s="15" t="s">
        <v>296</v>
      </c>
      <c r="D181" s="14"/>
      <c r="E181" s="14" t="s">
        <v>297</v>
      </c>
      <c r="F181" s="14"/>
      <c r="G181" s="14"/>
      <c r="H181" s="14"/>
      <c r="I181" s="16">
        <f>SUMIFS(I182:I192,A182:A192,"P")</f>
        <v>0</v>
      </c>
    </row>
    <row r="182" spans="1:16" ht="15">
      <c r="A182" s="17" t="s">
        <v>57</v>
      </c>
      <c r="B182" s="17">
        <v>32</v>
      </c>
      <c r="C182" s="18" t="s">
        <v>298</v>
      </c>
      <c r="E182" s="19" t="s">
        <v>299</v>
      </c>
      <c r="F182" s="20" t="s">
        <v>100</v>
      </c>
      <c r="G182" s="21">
        <v>302</v>
      </c>
      <c r="H182" s="22">
        <v>0</v>
      </c>
      <c r="I182" s="23">
        <f>ROUND(G182*H182,P4)</f>
        <v>0</v>
      </c>
      <c r="O182" s="24">
        <f>I182*0.21</f>
        <v>0</v>
      </c>
      <c r="P182">
        <v>3</v>
      </c>
    </row>
    <row r="183" spans="1:5" ht="15">
      <c r="A183" s="17" t="s">
        <v>62</v>
      </c>
      <c r="E183" s="25"/>
    </row>
    <row r="184" spans="1:5" ht="15">
      <c r="A184" s="17" t="s">
        <v>63</v>
      </c>
      <c r="E184" s="26" t="s">
        <v>537</v>
      </c>
    </row>
    <row r="185" spans="1:5" ht="15">
      <c r="A185" s="17" t="s">
        <v>63</v>
      </c>
      <c r="E185" s="26" t="s">
        <v>538</v>
      </c>
    </row>
    <row r="186" spans="1:5" ht="15">
      <c r="A186" s="17" t="s">
        <v>63</v>
      </c>
      <c r="E186" s="26" t="s">
        <v>533</v>
      </c>
    </row>
    <row r="187" spans="1:5" ht="75">
      <c r="A187" s="17" t="s">
        <v>67</v>
      </c>
      <c r="E187" s="19" t="s">
        <v>303</v>
      </c>
    </row>
    <row r="188" spans="1:16" ht="15">
      <c r="A188" s="17" t="s">
        <v>57</v>
      </c>
      <c r="B188" s="17">
        <v>33</v>
      </c>
      <c r="C188" s="18" t="s">
        <v>304</v>
      </c>
      <c r="E188" s="19" t="s">
        <v>305</v>
      </c>
      <c r="F188" s="20" t="s">
        <v>100</v>
      </c>
      <c r="G188" s="21">
        <v>320.95</v>
      </c>
      <c r="H188" s="22">
        <v>0</v>
      </c>
      <c r="I188" s="23">
        <f>ROUND(G188*H188,P4)</f>
        <v>0</v>
      </c>
      <c r="O188" s="24">
        <f>I188*0.21</f>
        <v>0</v>
      </c>
      <c r="P188">
        <v>3</v>
      </c>
    </row>
    <row r="189" spans="1:5" ht="15">
      <c r="A189" s="17" t="s">
        <v>62</v>
      </c>
      <c r="E189" s="25"/>
    </row>
    <row r="190" spans="1:5" ht="15">
      <c r="A190" s="17" t="s">
        <v>63</v>
      </c>
      <c r="E190" s="26" t="s">
        <v>539</v>
      </c>
    </row>
    <row r="191" spans="1:5" ht="15">
      <c r="A191" s="17" t="s">
        <v>63</v>
      </c>
      <c r="E191" s="26" t="s">
        <v>540</v>
      </c>
    </row>
    <row r="192" spans="1:5" ht="75">
      <c r="A192" s="17" t="s">
        <v>67</v>
      </c>
      <c r="E192" s="19" t="s">
        <v>303</v>
      </c>
    </row>
    <row r="193" spans="1:9" ht="15">
      <c r="A193" s="14" t="s">
        <v>54</v>
      </c>
      <c r="B193" s="14"/>
      <c r="C193" s="15" t="s">
        <v>308</v>
      </c>
      <c r="D193" s="14"/>
      <c r="E193" s="14" t="s">
        <v>309</v>
      </c>
      <c r="F193" s="14"/>
      <c r="G193" s="14"/>
      <c r="H193" s="14"/>
      <c r="I193" s="16">
        <f>SUMIFS(I194:I209,A194:A209,"P")</f>
        <v>0</v>
      </c>
    </row>
    <row r="194" spans="1:16" ht="15">
      <c r="A194" s="17" t="s">
        <v>57</v>
      </c>
      <c r="B194" s="17">
        <v>34</v>
      </c>
      <c r="C194" s="18" t="s">
        <v>310</v>
      </c>
      <c r="E194" s="19" t="s">
        <v>311</v>
      </c>
      <c r="F194" s="20" t="s">
        <v>100</v>
      </c>
      <c r="G194" s="21">
        <v>320.95</v>
      </c>
      <c r="H194" s="22">
        <v>0</v>
      </c>
      <c r="I194" s="23">
        <f>ROUND(G194*H194,P4)</f>
        <v>0</v>
      </c>
      <c r="O194" s="24">
        <f>I194*0.21</f>
        <v>0</v>
      </c>
      <c r="P194">
        <v>3</v>
      </c>
    </row>
    <row r="195" spans="1:5" ht="15">
      <c r="A195" s="17" t="s">
        <v>62</v>
      </c>
      <c r="E195" s="19" t="s">
        <v>312</v>
      </c>
    </row>
    <row r="196" spans="1:5" ht="15">
      <c r="A196" s="17" t="s">
        <v>63</v>
      </c>
      <c r="E196" s="26" t="s">
        <v>541</v>
      </c>
    </row>
    <row r="197" spans="1:5" ht="15">
      <c r="A197" s="17" t="s">
        <v>63</v>
      </c>
      <c r="E197" s="26" t="s">
        <v>542</v>
      </c>
    </row>
    <row r="198" spans="1:5" ht="15">
      <c r="A198" s="17" t="s">
        <v>63</v>
      </c>
      <c r="E198" s="26" t="s">
        <v>540</v>
      </c>
    </row>
    <row r="199" spans="1:5" ht="165">
      <c r="A199" s="17" t="s">
        <v>67</v>
      </c>
      <c r="E199" s="19" t="s">
        <v>315</v>
      </c>
    </row>
    <row r="200" spans="1:16" ht="15">
      <c r="A200" s="17" t="s">
        <v>57</v>
      </c>
      <c r="B200" s="17">
        <v>35</v>
      </c>
      <c r="C200" s="18" t="s">
        <v>454</v>
      </c>
      <c r="E200" s="19" t="s">
        <v>455</v>
      </c>
      <c r="F200" s="20" t="s">
        <v>100</v>
      </c>
      <c r="G200" s="21">
        <v>192.75</v>
      </c>
      <c r="H200" s="22">
        <v>0</v>
      </c>
      <c r="I200" s="23">
        <f>ROUND(G200*H200,P4)</f>
        <v>0</v>
      </c>
      <c r="O200" s="24">
        <f>I200*0.21</f>
        <v>0</v>
      </c>
      <c r="P200">
        <v>3</v>
      </c>
    </row>
    <row r="201" spans="1:5" ht="15">
      <c r="A201" s="17" t="s">
        <v>62</v>
      </c>
      <c r="E201" s="19" t="s">
        <v>318</v>
      </c>
    </row>
    <row r="202" spans="1:5" ht="15">
      <c r="A202" s="17" t="s">
        <v>63</v>
      </c>
      <c r="E202" s="26" t="s">
        <v>543</v>
      </c>
    </row>
    <row r="203" spans="1:5" ht="15">
      <c r="A203" s="17" t="s">
        <v>63</v>
      </c>
      <c r="E203" s="26" t="s">
        <v>544</v>
      </c>
    </row>
    <row r="204" spans="1:5" ht="165">
      <c r="A204" s="17" t="s">
        <v>67</v>
      </c>
      <c r="E204" s="19" t="s">
        <v>315</v>
      </c>
    </row>
    <row r="205" spans="1:16" ht="15">
      <c r="A205" s="17" t="s">
        <v>57</v>
      </c>
      <c r="B205" s="17">
        <v>36</v>
      </c>
      <c r="C205" s="18" t="s">
        <v>316</v>
      </c>
      <c r="E205" s="19" t="s">
        <v>317</v>
      </c>
      <c r="F205" s="20" t="s">
        <v>100</v>
      </c>
      <c r="G205" s="21">
        <v>109.25</v>
      </c>
      <c r="H205" s="22">
        <v>0</v>
      </c>
      <c r="I205" s="23">
        <f>ROUND(G205*H205,P4)</f>
        <v>0</v>
      </c>
      <c r="O205" s="24">
        <f>I205*0.21</f>
        <v>0</v>
      </c>
      <c r="P205">
        <v>3</v>
      </c>
    </row>
    <row r="206" spans="1:5" ht="15">
      <c r="A206" s="17" t="s">
        <v>62</v>
      </c>
      <c r="E206" s="19" t="s">
        <v>318</v>
      </c>
    </row>
    <row r="207" spans="1:5" ht="15">
      <c r="A207" s="17" t="s">
        <v>63</v>
      </c>
      <c r="E207" s="26" t="s">
        <v>545</v>
      </c>
    </row>
    <row r="208" spans="1:5" ht="15">
      <c r="A208" s="17" t="s">
        <v>63</v>
      </c>
      <c r="E208" s="26" t="s">
        <v>546</v>
      </c>
    </row>
    <row r="209" spans="1:5" ht="165">
      <c r="A209" s="17" t="s">
        <v>67</v>
      </c>
      <c r="E209" s="19" t="s">
        <v>315</v>
      </c>
    </row>
    <row r="210" spans="1:9" ht="15">
      <c r="A210" s="14" t="s">
        <v>54</v>
      </c>
      <c r="B210" s="14"/>
      <c r="C210" s="15" t="s">
        <v>547</v>
      </c>
      <c r="D210" s="14"/>
      <c r="E210" s="14" t="s">
        <v>548</v>
      </c>
      <c r="F210" s="14"/>
      <c r="G210" s="14"/>
      <c r="H210" s="14"/>
      <c r="I210" s="16">
        <f>SUMIFS(I211:I215,A211:A215,"P")</f>
        <v>0</v>
      </c>
    </row>
    <row r="211" spans="1:16" ht="15">
      <c r="A211" s="17" t="s">
        <v>57</v>
      </c>
      <c r="B211" s="17">
        <v>37</v>
      </c>
      <c r="C211" s="18" t="s">
        <v>549</v>
      </c>
      <c r="E211" s="19" t="s">
        <v>550</v>
      </c>
      <c r="F211" s="20" t="s">
        <v>100</v>
      </c>
      <c r="G211" s="21">
        <v>2.39</v>
      </c>
      <c r="H211" s="22">
        <v>0</v>
      </c>
      <c r="I211" s="23">
        <f>ROUND(G211*H211,P4)</f>
        <v>0</v>
      </c>
      <c r="O211" s="24">
        <f>I211*0.21</f>
        <v>0</v>
      </c>
      <c r="P211">
        <v>3</v>
      </c>
    </row>
    <row r="212" spans="1:5" ht="15">
      <c r="A212" s="17" t="s">
        <v>62</v>
      </c>
      <c r="E212" s="25" t="s">
        <v>165</v>
      </c>
    </row>
    <row r="213" spans="1:5" ht="15">
      <c r="A213" s="17" t="s">
        <v>63</v>
      </c>
      <c r="E213" s="26" t="s">
        <v>551</v>
      </c>
    </row>
    <row r="214" spans="1:5" ht="15">
      <c r="A214" s="17" t="s">
        <v>63</v>
      </c>
      <c r="E214" s="26" t="s">
        <v>552</v>
      </c>
    </row>
    <row r="215" spans="1:5" ht="195">
      <c r="A215" s="17" t="s">
        <v>67</v>
      </c>
      <c r="E215" s="19" t="s">
        <v>553</v>
      </c>
    </row>
    <row r="216" spans="1:9" ht="15">
      <c r="A216" s="14" t="s">
        <v>54</v>
      </c>
      <c r="B216" s="14"/>
      <c r="C216" s="15" t="s">
        <v>458</v>
      </c>
      <c r="D216" s="14"/>
      <c r="E216" s="14" t="s">
        <v>459</v>
      </c>
      <c r="F216" s="14"/>
      <c r="G216" s="14"/>
      <c r="H216" s="14"/>
      <c r="I216" s="16">
        <f>SUMIFS(I217:I221,A217:A221,"P")</f>
        <v>0</v>
      </c>
    </row>
    <row r="217" spans="1:16" ht="15">
      <c r="A217" s="17" t="s">
        <v>57</v>
      </c>
      <c r="B217" s="17">
        <v>38</v>
      </c>
      <c r="C217" s="18" t="s">
        <v>554</v>
      </c>
      <c r="D217" s="17" t="s">
        <v>461</v>
      </c>
      <c r="E217" s="19" t="s">
        <v>555</v>
      </c>
      <c r="F217" s="20" t="s">
        <v>100</v>
      </c>
      <c r="G217" s="21">
        <v>2.25</v>
      </c>
      <c r="H217" s="22">
        <v>0</v>
      </c>
      <c r="I217" s="23">
        <f>ROUND(G217*H217,P4)</f>
        <v>0</v>
      </c>
      <c r="O217" s="24">
        <f>I217*0.21</f>
        <v>0</v>
      </c>
      <c r="P217">
        <v>3</v>
      </c>
    </row>
    <row r="218" spans="1:5" ht="15">
      <c r="A218" s="17" t="s">
        <v>62</v>
      </c>
      <c r="E218" s="25" t="s">
        <v>165</v>
      </c>
    </row>
    <row r="219" spans="1:5" ht="15">
      <c r="A219" s="17" t="s">
        <v>63</v>
      </c>
      <c r="E219" s="26" t="s">
        <v>556</v>
      </c>
    </row>
    <row r="220" spans="1:5" ht="15">
      <c r="A220" s="17" t="s">
        <v>63</v>
      </c>
      <c r="E220" s="26" t="s">
        <v>557</v>
      </c>
    </row>
    <row r="221" spans="1:5" ht="135">
      <c r="A221" s="17" t="s">
        <v>67</v>
      </c>
      <c r="E221" s="19" t="s">
        <v>466</v>
      </c>
    </row>
    <row r="222" spans="1:9" ht="15">
      <c r="A222" s="14" t="s">
        <v>54</v>
      </c>
      <c r="B222" s="14"/>
      <c r="C222" s="15" t="s">
        <v>322</v>
      </c>
      <c r="D222" s="14"/>
      <c r="E222" s="14" t="s">
        <v>323</v>
      </c>
      <c r="F222" s="14"/>
      <c r="G222" s="14"/>
      <c r="H222" s="14"/>
      <c r="I222" s="16">
        <f>SUMIFS(I223:I232,A223:A232,"P")</f>
        <v>0</v>
      </c>
    </row>
    <row r="223" spans="1:16" ht="15">
      <c r="A223" s="17" t="s">
        <v>57</v>
      </c>
      <c r="B223" s="17">
        <v>39</v>
      </c>
      <c r="C223" s="18" t="s">
        <v>324</v>
      </c>
      <c r="E223" s="19" t="s">
        <v>325</v>
      </c>
      <c r="F223" s="20" t="s">
        <v>326</v>
      </c>
      <c r="G223" s="21">
        <v>5</v>
      </c>
      <c r="H223" s="22">
        <v>0</v>
      </c>
      <c r="I223" s="23">
        <f>ROUND(G223*H223,P4)</f>
        <v>0</v>
      </c>
      <c r="O223" s="24">
        <f>I223*0.21</f>
        <v>0</v>
      </c>
      <c r="P223">
        <v>3</v>
      </c>
    </row>
    <row r="224" spans="1:5" ht="15">
      <c r="A224" s="17" t="s">
        <v>62</v>
      </c>
      <c r="E224" s="25"/>
    </row>
    <row r="225" spans="1:5" ht="15">
      <c r="A225" s="17" t="s">
        <v>63</v>
      </c>
      <c r="E225" s="26" t="s">
        <v>558</v>
      </c>
    </row>
    <row r="226" spans="1:5" ht="15">
      <c r="A226" s="17" t="s">
        <v>63</v>
      </c>
      <c r="E226" s="26" t="s">
        <v>390</v>
      </c>
    </row>
    <row r="227" spans="1:5" ht="45">
      <c r="A227" s="17" t="s">
        <v>67</v>
      </c>
      <c r="E227" s="19" t="s">
        <v>329</v>
      </c>
    </row>
    <row r="228" spans="1:16" ht="15">
      <c r="A228" s="17" t="s">
        <v>57</v>
      </c>
      <c r="B228" s="17">
        <v>40</v>
      </c>
      <c r="C228" s="18" t="s">
        <v>330</v>
      </c>
      <c r="E228" s="19" t="s">
        <v>331</v>
      </c>
      <c r="F228" s="20" t="s">
        <v>326</v>
      </c>
      <c r="G228" s="21">
        <v>4</v>
      </c>
      <c r="H228" s="22">
        <v>0</v>
      </c>
      <c r="I228" s="23">
        <f>ROUND(G228*H228,P4)</f>
        <v>0</v>
      </c>
      <c r="O228" s="24">
        <f>I228*0.21</f>
        <v>0</v>
      </c>
      <c r="P228">
        <v>3</v>
      </c>
    </row>
    <row r="229" spans="1:5" ht="15">
      <c r="A229" s="17" t="s">
        <v>62</v>
      </c>
      <c r="E229" s="25"/>
    </row>
    <row r="230" spans="1:5" ht="15">
      <c r="A230" s="17" t="s">
        <v>63</v>
      </c>
      <c r="E230" s="26" t="s">
        <v>559</v>
      </c>
    </row>
    <row r="231" spans="1:5" ht="15">
      <c r="A231" s="17" t="s">
        <v>63</v>
      </c>
      <c r="E231" s="26" t="s">
        <v>93</v>
      </c>
    </row>
    <row r="232" spans="1:5" ht="45">
      <c r="A232" s="17" t="s">
        <v>67</v>
      </c>
      <c r="E232" s="19" t="s">
        <v>329</v>
      </c>
    </row>
    <row r="233" spans="1:9" ht="15">
      <c r="A233" s="14" t="s">
        <v>54</v>
      </c>
      <c r="B233" s="14"/>
      <c r="C233" s="15" t="s">
        <v>334</v>
      </c>
      <c r="D233" s="14"/>
      <c r="E233" s="14" t="s">
        <v>335</v>
      </c>
      <c r="F233" s="14"/>
      <c r="G233" s="14"/>
      <c r="H233" s="14"/>
      <c r="I233" s="16">
        <f>SUMIFS(I234:I240,A234:A240,"P")</f>
        <v>0</v>
      </c>
    </row>
    <row r="234" spans="1:16" ht="30">
      <c r="A234" s="17" t="s">
        <v>57</v>
      </c>
      <c r="B234" s="17">
        <v>41</v>
      </c>
      <c r="C234" s="18" t="s">
        <v>336</v>
      </c>
      <c r="E234" s="19" t="s">
        <v>337</v>
      </c>
      <c r="F234" s="20" t="s">
        <v>140</v>
      </c>
      <c r="G234" s="21">
        <v>96.98</v>
      </c>
      <c r="H234" s="22">
        <v>0</v>
      </c>
      <c r="I234" s="23">
        <f>ROUND(G234*H234,P4)</f>
        <v>0</v>
      </c>
      <c r="O234" s="24">
        <f>I234*0.21</f>
        <v>0</v>
      </c>
      <c r="P234">
        <v>3</v>
      </c>
    </row>
    <row r="235" spans="1:5" ht="15">
      <c r="A235" s="17" t="s">
        <v>62</v>
      </c>
      <c r="E235" s="19" t="s">
        <v>338</v>
      </c>
    </row>
    <row r="236" spans="1:5" ht="15">
      <c r="A236" s="17" t="s">
        <v>63</v>
      </c>
      <c r="E236" s="26" t="s">
        <v>560</v>
      </c>
    </row>
    <row r="237" spans="1:5" ht="15">
      <c r="A237" s="17" t="s">
        <v>63</v>
      </c>
      <c r="E237" s="26" t="s">
        <v>561</v>
      </c>
    </row>
    <row r="238" spans="1:5" ht="15">
      <c r="A238" s="17" t="s">
        <v>63</v>
      </c>
      <c r="E238" s="26" t="s">
        <v>562</v>
      </c>
    </row>
    <row r="239" spans="1:5" ht="15">
      <c r="A239" s="17" t="s">
        <v>63</v>
      </c>
      <c r="E239" s="26" t="s">
        <v>563</v>
      </c>
    </row>
    <row r="240" spans="1:5" ht="60">
      <c r="A240" s="17" t="s">
        <v>67</v>
      </c>
      <c r="E240" s="19" t="s">
        <v>343</v>
      </c>
    </row>
    <row r="241" spans="1:9" ht="15">
      <c r="A241" s="14" t="s">
        <v>54</v>
      </c>
      <c r="B241" s="14"/>
      <c r="C241" s="15" t="s">
        <v>344</v>
      </c>
      <c r="D241" s="14"/>
      <c r="E241" s="14" t="s">
        <v>345</v>
      </c>
      <c r="F241" s="14"/>
      <c r="G241" s="14"/>
      <c r="H241" s="14"/>
      <c r="I241" s="16">
        <f>SUMIFS(I242:I256,A242:A256,"P")</f>
        <v>0</v>
      </c>
    </row>
    <row r="242" spans="1:16" ht="15">
      <c r="A242" s="17" t="s">
        <v>57</v>
      </c>
      <c r="B242" s="17">
        <v>42</v>
      </c>
      <c r="C242" s="18" t="s">
        <v>346</v>
      </c>
      <c r="D242" s="17" t="s">
        <v>152</v>
      </c>
      <c r="E242" s="19" t="s">
        <v>347</v>
      </c>
      <c r="F242" s="20" t="s">
        <v>140</v>
      </c>
      <c r="G242" s="21">
        <v>47.9</v>
      </c>
      <c r="H242" s="22">
        <v>0</v>
      </c>
      <c r="I242" s="23">
        <f>ROUND(G242*H242,P4)</f>
        <v>0</v>
      </c>
      <c r="O242" s="24">
        <f>I242*0.21</f>
        <v>0</v>
      </c>
      <c r="P242">
        <v>3</v>
      </c>
    </row>
    <row r="243" spans="1:5" ht="15">
      <c r="A243" s="17" t="s">
        <v>62</v>
      </c>
      <c r="E243" s="25"/>
    </row>
    <row r="244" spans="1:5" ht="15">
      <c r="A244" s="17" t="s">
        <v>63</v>
      </c>
      <c r="E244" s="26" t="s">
        <v>511</v>
      </c>
    </row>
    <row r="245" spans="1:5" ht="15">
      <c r="A245" s="17" t="s">
        <v>63</v>
      </c>
      <c r="E245" s="26" t="s">
        <v>512</v>
      </c>
    </row>
    <row r="246" spans="1:5" ht="30">
      <c r="A246" s="17" t="s">
        <v>67</v>
      </c>
      <c r="E246" s="19" t="s">
        <v>348</v>
      </c>
    </row>
    <row r="247" spans="1:16" ht="15">
      <c r="A247" s="17" t="s">
        <v>57</v>
      </c>
      <c r="B247" s="17">
        <v>43</v>
      </c>
      <c r="C247" s="18" t="s">
        <v>349</v>
      </c>
      <c r="D247" s="17" t="s">
        <v>152</v>
      </c>
      <c r="E247" s="19" t="s">
        <v>350</v>
      </c>
      <c r="F247" s="20" t="s">
        <v>140</v>
      </c>
      <c r="G247" s="21">
        <v>47.9</v>
      </c>
      <c r="H247" s="22">
        <v>0</v>
      </c>
      <c r="I247" s="23">
        <f>ROUND(G247*H247,P4)</f>
        <v>0</v>
      </c>
      <c r="O247" s="24">
        <f>I247*0.21</f>
        <v>0</v>
      </c>
      <c r="P247">
        <v>3</v>
      </c>
    </row>
    <row r="248" spans="1:5" ht="15">
      <c r="A248" s="17" t="s">
        <v>62</v>
      </c>
      <c r="E248" s="25"/>
    </row>
    <row r="249" spans="1:5" ht="15">
      <c r="A249" s="17" t="s">
        <v>63</v>
      </c>
      <c r="E249" s="26" t="s">
        <v>511</v>
      </c>
    </row>
    <row r="250" spans="1:5" ht="15">
      <c r="A250" s="17" t="s">
        <v>63</v>
      </c>
      <c r="E250" s="26" t="s">
        <v>512</v>
      </c>
    </row>
    <row r="251" spans="1:5" ht="30">
      <c r="A251" s="17" t="s">
        <v>67</v>
      </c>
      <c r="E251" s="19" t="s">
        <v>348</v>
      </c>
    </row>
    <row r="252" spans="1:16" ht="15">
      <c r="A252" s="17" t="s">
        <v>57</v>
      </c>
      <c r="B252" s="17">
        <v>44</v>
      </c>
      <c r="C252" s="18" t="s">
        <v>351</v>
      </c>
      <c r="D252" s="17" t="s">
        <v>152</v>
      </c>
      <c r="E252" s="19" t="s">
        <v>352</v>
      </c>
      <c r="F252" s="20" t="s">
        <v>140</v>
      </c>
      <c r="G252" s="21">
        <v>47.9</v>
      </c>
      <c r="H252" s="22">
        <v>0</v>
      </c>
      <c r="I252" s="23">
        <f>ROUND(G252*H252,P4)</f>
        <v>0</v>
      </c>
      <c r="O252" s="24">
        <f>I252*0.21</f>
        <v>0</v>
      </c>
      <c r="P252">
        <v>3</v>
      </c>
    </row>
    <row r="253" spans="1:5" ht="15">
      <c r="A253" s="17" t="s">
        <v>62</v>
      </c>
      <c r="E253" s="25"/>
    </row>
    <row r="254" spans="1:5" ht="15">
      <c r="A254" s="17" t="s">
        <v>63</v>
      </c>
      <c r="E254" s="26" t="s">
        <v>511</v>
      </c>
    </row>
    <row r="255" spans="1:5" ht="15">
      <c r="A255" s="17" t="s">
        <v>63</v>
      </c>
      <c r="E255" s="26" t="s">
        <v>512</v>
      </c>
    </row>
    <row r="256" spans="1:5" ht="30">
      <c r="A256" s="17" t="s">
        <v>67</v>
      </c>
      <c r="E256" s="19" t="s">
        <v>348</v>
      </c>
    </row>
    <row r="257" spans="1:9" ht="15">
      <c r="A257" s="14" t="s">
        <v>54</v>
      </c>
      <c r="B257" s="14"/>
      <c r="C257" s="15" t="s">
        <v>353</v>
      </c>
      <c r="D257" s="14"/>
      <c r="E257" s="14" t="s">
        <v>354</v>
      </c>
      <c r="F257" s="14"/>
      <c r="G257" s="14"/>
      <c r="H257" s="14"/>
      <c r="I257" s="16">
        <f>SUMIFS(I258:I262,A258:A262,"P")</f>
        <v>0</v>
      </c>
    </row>
    <row r="258" spans="1:16" ht="15">
      <c r="A258" s="17" t="s">
        <v>57</v>
      </c>
      <c r="B258" s="17">
        <v>45</v>
      </c>
      <c r="C258" s="18" t="s">
        <v>355</v>
      </c>
      <c r="D258" s="17" t="s">
        <v>152</v>
      </c>
      <c r="E258" s="19" t="s">
        <v>356</v>
      </c>
      <c r="F258" s="20" t="s">
        <v>140</v>
      </c>
      <c r="G258" s="21">
        <v>47.9</v>
      </c>
      <c r="H258" s="22">
        <v>0</v>
      </c>
      <c r="I258" s="23">
        <f>ROUND(G258*H258,P4)</f>
        <v>0</v>
      </c>
      <c r="O258" s="24">
        <f>I258*0.21</f>
        <v>0</v>
      </c>
      <c r="P258">
        <v>3</v>
      </c>
    </row>
    <row r="259" spans="1:5" ht="15">
      <c r="A259" s="17" t="s">
        <v>62</v>
      </c>
      <c r="E259" s="19" t="s">
        <v>357</v>
      </c>
    </row>
    <row r="260" spans="1:5" ht="15">
      <c r="A260" s="17" t="s">
        <v>63</v>
      </c>
      <c r="E260" s="26" t="s">
        <v>564</v>
      </c>
    </row>
    <row r="261" spans="1:5" ht="15">
      <c r="A261" s="17" t="s">
        <v>63</v>
      </c>
      <c r="E261" s="26" t="s">
        <v>512</v>
      </c>
    </row>
    <row r="262" spans="1:5" ht="45">
      <c r="A262" s="17" t="s">
        <v>67</v>
      </c>
      <c r="E262" s="19" t="s">
        <v>359</v>
      </c>
    </row>
    <row r="263" spans="1:9" ht="15">
      <c r="A263" s="14" t="s">
        <v>54</v>
      </c>
      <c r="B263" s="14"/>
      <c r="C263" s="15" t="s">
        <v>475</v>
      </c>
      <c r="D263" s="14"/>
      <c r="E263" s="14" t="s">
        <v>476</v>
      </c>
      <c r="F263" s="14"/>
      <c r="G263" s="14"/>
      <c r="H263" s="14"/>
      <c r="I263" s="16">
        <f>SUMIFS(I264:I268,A264:A268,"P")</f>
        <v>0</v>
      </c>
    </row>
    <row r="264" spans="1:16" ht="15">
      <c r="A264" s="17" t="s">
        <v>57</v>
      </c>
      <c r="B264" s="17">
        <v>46</v>
      </c>
      <c r="C264" s="18" t="s">
        <v>114</v>
      </c>
      <c r="D264" s="17" t="s">
        <v>115</v>
      </c>
      <c r="E264" s="19" t="s">
        <v>116</v>
      </c>
      <c r="F264" s="20" t="s">
        <v>61</v>
      </c>
      <c r="G264" s="21">
        <v>2.565</v>
      </c>
      <c r="H264" s="22">
        <v>0</v>
      </c>
      <c r="I264" s="23">
        <f>ROUND(G264*H264,P4)</f>
        <v>0</v>
      </c>
      <c r="O264" s="24">
        <f>I264*0.21</f>
        <v>0</v>
      </c>
      <c r="P264">
        <v>3</v>
      </c>
    </row>
    <row r="265" spans="1:5" ht="15">
      <c r="A265" s="17" t="s">
        <v>62</v>
      </c>
      <c r="E265" s="19" t="s">
        <v>565</v>
      </c>
    </row>
    <row r="266" spans="1:5" ht="15">
      <c r="A266" s="17" t="s">
        <v>63</v>
      </c>
      <c r="E266" s="26" t="s">
        <v>566</v>
      </c>
    </row>
    <row r="267" spans="1:5" ht="15">
      <c r="A267" s="17" t="s">
        <v>63</v>
      </c>
      <c r="E267" s="26" t="s">
        <v>567</v>
      </c>
    </row>
    <row r="268" spans="1:5" ht="150">
      <c r="A268" s="17" t="s">
        <v>67</v>
      </c>
      <c r="E268" s="19" t="s">
        <v>120</v>
      </c>
    </row>
  </sheetData>
  <sheetProtection algorithmName="SHA-512" hashValue="parvSDCBQtqcUkYWpmcd+66wva1MU6TcPIPMzHRQD8PLQLTbX/5wKEsyhI94XPQu0mojk+RfTDn1aYT16B6zGw==" saltValue="UynwDiCnlDobMYYaGUdv42Z9iwdQ8d+wGmGki5tHctrRRNMqG7rl0fXQu8WKSo9OtezyoiwfUufCnK4G8Bf/1A==" spinCount="100000" sheet="1" objects="1" scenarios="1"/>
  <mergeCells count="10">
    <mergeCell ref="E5:E6"/>
    <mergeCell ref="F5:F6"/>
    <mergeCell ref="G5:G6"/>
    <mergeCell ref="H5:I5"/>
    <mergeCell ref="C3:D3"/>
    <mergeCell ref="C4:D4"/>
    <mergeCell ref="A5:A6"/>
    <mergeCell ref="B5:B6"/>
    <mergeCell ref="C5:C6"/>
    <mergeCell ref="D5:D6"/>
  </mergeCells>
  <printOptions/>
  <pageMargins left="0.7" right="0.7" top="0.787401575" bottom="0.7874015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04"/>
  <sheetViews>
    <sheetView workbookViewId="0" topLeftCell="B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2" t="s">
        <v>1</v>
      </c>
      <c r="F1" s="3"/>
      <c r="G1" s="3"/>
      <c r="H1" s="3"/>
      <c r="I1" s="3"/>
      <c r="P1">
        <v>3</v>
      </c>
    </row>
    <row r="2" spans="2:9" ht="20.25">
      <c r="B2" s="3"/>
      <c r="C2" s="3"/>
      <c r="D2" s="3"/>
      <c r="E2" s="4" t="s">
        <v>37</v>
      </c>
      <c r="F2" s="3"/>
      <c r="G2" s="3"/>
      <c r="H2" s="3"/>
      <c r="I2" s="3"/>
    </row>
    <row r="3" spans="1:16" ht="30">
      <c r="A3" t="s">
        <v>38</v>
      </c>
      <c r="B3" s="11" t="s">
        <v>39</v>
      </c>
      <c r="C3" s="29" t="s">
        <v>40</v>
      </c>
      <c r="D3" s="30"/>
      <c r="E3" s="11" t="s">
        <v>41</v>
      </c>
      <c r="F3" s="3"/>
      <c r="G3" s="3"/>
      <c r="H3" s="12" t="s">
        <v>17</v>
      </c>
      <c r="I3" s="13">
        <f>SUMIFS(I8:I404,A8:A404,"SD")</f>
        <v>0</v>
      </c>
      <c r="O3">
        <v>0</v>
      </c>
      <c r="P3">
        <v>2</v>
      </c>
    </row>
    <row r="4" spans="1:16" ht="15">
      <c r="A4" t="s">
        <v>42</v>
      </c>
      <c r="B4" s="11" t="s">
        <v>43</v>
      </c>
      <c r="C4" s="29" t="s">
        <v>17</v>
      </c>
      <c r="D4" s="30"/>
      <c r="E4" s="11" t="s">
        <v>18</v>
      </c>
      <c r="F4" s="3"/>
      <c r="G4" s="3"/>
      <c r="H4" s="3"/>
      <c r="I4" s="3"/>
      <c r="O4">
        <v>0.15</v>
      </c>
      <c r="P4">
        <v>2</v>
      </c>
    </row>
    <row r="5" spans="1:15" ht="15">
      <c r="A5" s="31" t="s">
        <v>44</v>
      </c>
      <c r="B5" s="31" t="s">
        <v>45</v>
      </c>
      <c r="C5" s="31" t="s">
        <v>46</v>
      </c>
      <c r="D5" s="31" t="s">
        <v>47</v>
      </c>
      <c r="E5" s="31" t="s">
        <v>48</v>
      </c>
      <c r="F5" s="31" t="s">
        <v>49</v>
      </c>
      <c r="G5" s="31" t="s">
        <v>50</v>
      </c>
      <c r="H5" s="31" t="s">
        <v>51</v>
      </c>
      <c r="I5" s="31"/>
      <c r="O5">
        <v>0.21</v>
      </c>
    </row>
    <row r="6" spans="1:9" ht="15">
      <c r="A6" s="31"/>
      <c r="B6" s="31"/>
      <c r="C6" s="31"/>
      <c r="D6" s="31"/>
      <c r="E6" s="31"/>
      <c r="F6" s="31"/>
      <c r="G6" s="31"/>
      <c r="H6" s="7" t="s">
        <v>52</v>
      </c>
      <c r="I6" s="7" t="s">
        <v>53</v>
      </c>
    </row>
    <row r="7" spans="1:9" ht="15">
      <c r="A7" s="7">
        <v>0</v>
      </c>
      <c r="B7" s="7">
        <v>1</v>
      </c>
      <c r="C7" s="7">
        <v>2</v>
      </c>
      <c r="D7" s="7">
        <v>3</v>
      </c>
      <c r="E7" s="7">
        <v>4</v>
      </c>
      <c r="F7" s="7">
        <v>5</v>
      </c>
      <c r="G7" s="7">
        <v>6</v>
      </c>
      <c r="H7" s="7">
        <v>7</v>
      </c>
      <c r="I7" s="7">
        <v>8</v>
      </c>
    </row>
    <row r="8" spans="1:9" ht="15">
      <c r="A8" s="14" t="s">
        <v>54</v>
      </c>
      <c r="B8" s="14"/>
      <c r="C8" s="15" t="s">
        <v>55</v>
      </c>
      <c r="D8" s="14"/>
      <c r="E8" s="14" t="s">
        <v>56</v>
      </c>
      <c r="F8" s="14"/>
      <c r="G8" s="14"/>
      <c r="H8" s="14"/>
      <c r="I8" s="16">
        <f>SUMIFS(I9:I35,A9:A35,"P")</f>
        <v>0</v>
      </c>
    </row>
    <row r="9" spans="1:16" ht="15">
      <c r="A9" s="17" t="s">
        <v>57</v>
      </c>
      <c r="B9" s="17">
        <v>1</v>
      </c>
      <c r="C9" s="18" t="s">
        <v>58</v>
      </c>
      <c r="D9" s="17" t="s">
        <v>59</v>
      </c>
      <c r="E9" s="19" t="s">
        <v>60</v>
      </c>
      <c r="F9" s="20" t="s">
        <v>61</v>
      </c>
      <c r="G9" s="21">
        <v>936.314</v>
      </c>
      <c r="H9" s="22">
        <v>0</v>
      </c>
      <c r="I9" s="23">
        <f>ROUND(G9*H9,P4)</f>
        <v>0</v>
      </c>
      <c r="O9" s="24">
        <f>I9*0.21</f>
        <v>0</v>
      </c>
      <c r="P9">
        <v>3</v>
      </c>
    </row>
    <row r="10" spans="1:5" ht="15">
      <c r="A10" s="17" t="s">
        <v>62</v>
      </c>
      <c r="E10" s="25"/>
    </row>
    <row r="11" spans="1:5" ht="15">
      <c r="A11" s="17" t="s">
        <v>63</v>
      </c>
      <c r="E11" s="26" t="s">
        <v>568</v>
      </c>
    </row>
    <row r="12" spans="1:5" ht="15">
      <c r="A12" s="17" t="s">
        <v>63</v>
      </c>
      <c r="E12" s="26" t="s">
        <v>569</v>
      </c>
    </row>
    <row r="13" spans="1:5" ht="30">
      <c r="A13" s="17" t="s">
        <v>67</v>
      </c>
      <c r="E13" s="19" t="s">
        <v>68</v>
      </c>
    </row>
    <row r="14" spans="1:16" ht="15">
      <c r="A14" s="17" t="s">
        <v>57</v>
      </c>
      <c r="B14" s="17">
        <v>2</v>
      </c>
      <c r="C14" s="18" t="s">
        <v>73</v>
      </c>
      <c r="D14" s="17" t="s">
        <v>365</v>
      </c>
      <c r="E14" s="19" t="s">
        <v>366</v>
      </c>
      <c r="F14" s="20" t="s">
        <v>76</v>
      </c>
      <c r="G14" s="21">
        <v>6.327</v>
      </c>
      <c r="H14" s="22">
        <v>0</v>
      </c>
      <c r="I14" s="23">
        <f>ROUND(G14*H14,P4)</f>
        <v>0</v>
      </c>
      <c r="O14" s="24">
        <f>I14*0.21</f>
        <v>0</v>
      </c>
      <c r="P14">
        <v>3</v>
      </c>
    </row>
    <row r="15" spans="1:5" ht="15">
      <c r="A15" s="17" t="s">
        <v>62</v>
      </c>
      <c r="E15" s="25"/>
    </row>
    <row r="16" spans="1:5" ht="15">
      <c r="A16" s="17" t="s">
        <v>63</v>
      </c>
      <c r="E16" s="26" t="s">
        <v>570</v>
      </c>
    </row>
    <row r="17" spans="1:5" ht="15">
      <c r="A17" s="17" t="s">
        <v>63</v>
      </c>
      <c r="E17" s="26" t="s">
        <v>571</v>
      </c>
    </row>
    <row r="18" spans="1:5" ht="30">
      <c r="A18" s="17" t="s">
        <v>67</v>
      </c>
      <c r="E18" s="19" t="s">
        <v>68</v>
      </c>
    </row>
    <row r="19" spans="1:16" ht="15">
      <c r="A19" s="17" t="s">
        <v>57</v>
      </c>
      <c r="B19" s="17">
        <v>3</v>
      </c>
      <c r="C19" s="18" t="s">
        <v>73</v>
      </c>
      <c r="D19" s="17" t="s">
        <v>74</v>
      </c>
      <c r="E19" s="19" t="s">
        <v>75</v>
      </c>
      <c r="F19" s="20" t="s">
        <v>76</v>
      </c>
      <c r="G19" s="21">
        <v>2737.545</v>
      </c>
      <c r="H19" s="22">
        <v>0</v>
      </c>
      <c r="I19" s="23">
        <f>ROUND(G19*H19,P4)</f>
        <v>0</v>
      </c>
      <c r="O19" s="24">
        <f>I19*0.21</f>
        <v>0</v>
      </c>
      <c r="P19">
        <v>3</v>
      </c>
    </row>
    <row r="20" spans="1:5" ht="15">
      <c r="A20" s="17" t="s">
        <v>62</v>
      </c>
      <c r="E20" s="25"/>
    </row>
    <row r="21" spans="1:5" ht="15">
      <c r="A21" s="17" t="s">
        <v>63</v>
      </c>
      <c r="E21" s="26" t="s">
        <v>572</v>
      </c>
    </row>
    <row r="22" spans="1:5" ht="15">
      <c r="A22" s="17" t="s">
        <v>63</v>
      </c>
      <c r="E22" s="26" t="s">
        <v>573</v>
      </c>
    </row>
    <row r="23" spans="1:5" ht="15">
      <c r="A23" s="17" t="s">
        <v>63</v>
      </c>
      <c r="E23" s="26" t="s">
        <v>574</v>
      </c>
    </row>
    <row r="24" spans="1:5" ht="15">
      <c r="A24" s="17" t="s">
        <v>63</v>
      </c>
      <c r="E24" s="26" t="s">
        <v>575</v>
      </c>
    </row>
    <row r="25" spans="1:5" ht="30">
      <c r="A25" s="17" t="s">
        <v>67</v>
      </c>
      <c r="E25" s="19" t="s">
        <v>68</v>
      </c>
    </row>
    <row r="26" spans="1:16" ht="15">
      <c r="A26" s="17" t="s">
        <v>57</v>
      </c>
      <c r="B26" s="17">
        <v>4</v>
      </c>
      <c r="C26" s="18" t="s">
        <v>73</v>
      </c>
      <c r="D26" s="17" t="s">
        <v>81</v>
      </c>
      <c r="E26" s="19" t="s">
        <v>82</v>
      </c>
      <c r="F26" s="20" t="s">
        <v>76</v>
      </c>
      <c r="G26" s="21">
        <v>179.827</v>
      </c>
      <c r="H26" s="22">
        <v>0</v>
      </c>
      <c r="I26" s="23">
        <f>ROUND(G26*H26,P4)</f>
        <v>0</v>
      </c>
      <c r="O26" s="24">
        <f>I26*0.21</f>
        <v>0</v>
      </c>
      <c r="P26">
        <v>3</v>
      </c>
    </row>
    <row r="27" spans="1:5" ht="15">
      <c r="A27" s="17" t="s">
        <v>62</v>
      </c>
      <c r="E27" s="25"/>
    </row>
    <row r="28" spans="1:5" ht="15">
      <c r="A28" s="17" t="s">
        <v>63</v>
      </c>
      <c r="E28" s="26" t="s">
        <v>576</v>
      </c>
    </row>
    <row r="29" spans="1:5" ht="15">
      <c r="A29" s="17" t="s">
        <v>63</v>
      </c>
      <c r="E29" s="26" t="s">
        <v>577</v>
      </c>
    </row>
    <row r="30" spans="1:5" ht="30">
      <c r="A30" s="17" t="s">
        <v>67</v>
      </c>
      <c r="E30" s="19" t="s">
        <v>68</v>
      </c>
    </row>
    <row r="31" spans="1:16" ht="15">
      <c r="A31" s="17" t="s">
        <v>57</v>
      </c>
      <c r="B31" s="17">
        <v>5</v>
      </c>
      <c r="C31" s="18" t="s">
        <v>374</v>
      </c>
      <c r="D31" s="17" t="s">
        <v>375</v>
      </c>
      <c r="E31" s="19" t="s">
        <v>376</v>
      </c>
      <c r="F31" s="20" t="s">
        <v>76</v>
      </c>
      <c r="G31" s="21">
        <v>0.333</v>
      </c>
      <c r="H31" s="22">
        <v>0</v>
      </c>
      <c r="I31" s="23">
        <f>ROUND(G31*H31,P4)</f>
        <v>0</v>
      </c>
      <c r="O31" s="24">
        <f>I31*0.21</f>
        <v>0</v>
      </c>
      <c r="P31">
        <v>3</v>
      </c>
    </row>
    <row r="32" spans="1:5" ht="15">
      <c r="A32" s="17" t="s">
        <v>62</v>
      </c>
      <c r="E32" s="25"/>
    </row>
    <row r="33" spans="1:5" ht="15">
      <c r="A33" s="17" t="s">
        <v>63</v>
      </c>
      <c r="E33" s="26" t="s">
        <v>578</v>
      </c>
    </row>
    <row r="34" spans="1:5" ht="15">
      <c r="A34" s="17" t="s">
        <v>63</v>
      </c>
      <c r="E34" s="26" t="s">
        <v>579</v>
      </c>
    </row>
    <row r="35" spans="1:5" ht="30">
      <c r="A35" s="17" t="s">
        <v>67</v>
      </c>
      <c r="E35" s="19" t="s">
        <v>68</v>
      </c>
    </row>
    <row r="36" spans="1:9" ht="15">
      <c r="A36" s="14" t="s">
        <v>54</v>
      </c>
      <c r="B36" s="14"/>
      <c r="C36" s="15" t="s">
        <v>85</v>
      </c>
      <c r="D36" s="14"/>
      <c r="E36" s="14" t="s">
        <v>86</v>
      </c>
      <c r="F36" s="14"/>
      <c r="G36" s="14"/>
      <c r="H36" s="14"/>
      <c r="I36" s="16">
        <f>SUMIFS(I37:I46,A37:A46,"P")</f>
        <v>0</v>
      </c>
    </row>
    <row r="37" spans="1:16" ht="15">
      <c r="A37" s="17" t="s">
        <v>57</v>
      </c>
      <c r="B37" s="17">
        <v>6</v>
      </c>
      <c r="C37" s="18" t="s">
        <v>580</v>
      </c>
      <c r="E37" s="19" t="s">
        <v>581</v>
      </c>
      <c r="F37" s="20" t="s">
        <v>90</v>
      </c>
      <c r="G37" s="21">
        <v>1</v>
      </c>
      <c r="H37" s="22">
        <v>0</v>
      </c>
      <c r="I37" s="23">
        <f>ROUND(G37*H37,P4)</f>
        <v>0</v>
      </c>
      <c r="O37" s="24">
        <f>I37*0.21</f>
        <v>0</v>
      </c>
      <c r="P37">
        <v>3</v>
      </c>
    </row>
    <row r="38" spans="1:5" ht="15">
      <c r="A38" s="17" t="s">
        <v>62</v>
      </c>
      <c r="E38" s="19" t="s">
        <v>582</v>
      </c>
    </row>
    <row r="39" spans="1:5" ht="15">
      <c r="A39" s="17" t="s">
        <v>63</v>
      </c>
      <c r="E39" s="26" t="s">
        <v>583</v>
      </c>
    </row>
    <row r="40" spans="1:5" ht="15">
      <c r="A40" s="17" t="s">
        <v>63</v>
      </c>
      <c r="E40" s="26" t="s">
        <v>499</v>
      </c>
    </row>
    <row r="41" spans="1:5" ht="30">
      <c r="A41" s="17" t="s">
        <v>67</v>
      </c>
      <c r="E41" s="19" t="s">
        <v>94</v>
      </c>
    </row>
    <row r="42" spans="1:16" ht="15">
      <c r="A42" s="17" t="s">
        <v>57</v>
      </c>
      <c r="B42" s="17">
        <v>7</v>
      </c>
      <c r="C42" s="18" t="s">
        <v>87</v>
      </c>
      <c r="D42" s="17" t="s">
        <v>88</v>
      </c>
      <c r="E42" s="19" t="s">
        <v>89</v>
      </c>
      <c r="F42" s="20" t="s">
        <v>90</v>
      </c>
      <c r="G42" s="21">
        <v>2</v>
      </c>
      <c r="H42" s="22">
        <v>0</v>
      </c>
      <c r="I42" s="23">
        <f>ROUND(G42*H42,P4)</f>
        <v>0</v>
      </c>
      <c r="O42" s="24">
        <f>I42*0.21</f>
        <v>0</v>
      </c>
      <c r="P42">
        <v>3</v>
      </c>
    </row>
    <row r="43" spans="1:5" ht="30">
      <c r="A43" s="17" t="s">
        <v>62</v>
      </c>
      <c r="E43" s="19" t="s">
        <v>91</v>
      </c>
    </row>
    <row r="44" spans="1:5" ht="15">
      <c r="A44" s="17" t="s">
        <v>63</v>
      </c>
      <c r="E44" s="26" t="s">
        <v>584</v>
      </c>
    </row>
    <row r="45" spans="1:5" ht="15">
      <c r="A45" s="17" t="s">
        <v>63</v>
      </c>
      <c r="E45" s="26" t="s">
        <v>585</v>
      </c>
    </row>
    <row r="46" spans="1:5" ht="30">
      <c r="A46" s="17" t="s">
        <v>67</v>
      </c>
      <c r="E46" s="19" t="s">
        <v>94</v>
      </c>
    </row>
    <row r="47" spans="1:9" ht="15">
      <c r="A47" s="14" t="s">
        <v>54</v>
      </c>
      <c r="B47" s="14"/>
      <c r="C47" s="15" t="s">
        <v>95</v>
      </c>
      <c r="D47" s="14"/>
      <c r="E47" s="14" t="s">
        <v>96</v>
      </c>
      <c r="F47" s="14"/>
      <c r="G47" s="14"/>
      <c r="H47" s="14"/>
      <c r="I47" s="16">
        <f>SUMIFS(I48:I52,A48:A52,"P")</f>
        <v>0</v>
      </c>
    </row>
    <row r="48" spans="1:16" ht="15">
      <c r="A48" s="17" t="s">
        <v>57</v>
      </c>
      <c r="B48" s="17">
        <v>8</v>
      </c>
      <c r="C48" s="18" t="s">
        <v>97</v>
      </c>
      <c r="D48" s="17" t="s">
        <v>98</v>
      </c>
      <c r="E48" s="19" t="s">
        <v>99</v>
      </c>
      <c r="F48" s="20" t="s">
        <v>100</v>
      </c>
      <c r="G48" s="21">
        <v>20</v>
      </c>
      <c r="H48" s="22">
        <v>0</v>
      </c>
      <c r="I48" s="23">
        <f>ROUND(G48*H48,P4)</f>
        <v>0</v>
      </c>
      <c r="O48" s="24">
        <f>I48*0.21</f>
        <v>0</v>
      </c>
      <c r="P48">
        <v>3</v>
      </c>
    </row>
    <row r="49" spans="1:5" ht="15">
      <c r="A49" s="17" t="s">
        <v>62</v>
      </c>
      <c r="E49" s="19" t="s">
        <v>101</v>
      </c>
    </row>
    <row r="50" spans="1:5" ht="15">
      <c r="A50" s="17" t="s">
        <v>63</v>
      </c>
      <c r="E50" s="26" t="s">
        <v>586</v>
      </c>
    </row>
    <row r="51" spans="1:5" ht="15">
      <c r="A51" s="17" t="s">
        <v>63</v>
      </c>
      <c r="E51" s="26" t="s">
        <v>469</v>
      </c>
    </row>
    <row r="52" spans="1:5" ht="60">
      <c r="A52" s="17" t="s">
        <v>67</v>
      </c>
      <c r="E52" s="19" t="s">
        <v>587</v>
      </c>
    </row>
    <row r="53" spans="1:9" ht="15">
      <c r="A53" s="14" t="s">
        <v>54</v>
      </c>
      <c r="B53" s="14"/>
      <c r="C53" s="15" t="s">
        <v>105</v>
      </c>
      <c r="D53" s="14"/>
      <c r="E53" s="14" t="s">
        <v>106</v>
      </c>
      <c r="F53" s="14"/>
      <c r="G53" s="14"/>
      <c r="H53" s="14"/>
      <c r="I53" s="16">
        <f>SUMIFS(I54:I58,A54:A58,"P")</f>
        <v>0</v>
      </c>
    </row>
    <row r="54" spans="1:16" ht="15">
      <c r="A54" s="17" t="s">
        <v>57</v>
      </c>
      <c r="B54" s="17">
        <v>9</v>
      </c>
      <c r="C54" s="18" t="s">
        <v>107</v>
      </c>
      <c r="E54" s="19" t="s">
        <v>108</v>
      </c>
      <c r="F54" s="20" t="s">
        <v>100</v>
      </c>
      <c r="G54" s="21">
        <v>4264.38</v>
      </c>
      <c r="H54" s="22">
        <v>0</v>
      </c>
      <c r="I54" s="23">
        <f>ROUND(G54*H54,P4)</f>
        <v>0</v>
      </c>
      <c r="O54" s="24">
        <f>I54*0.21</f>
        <v>0</v>
      </c>
      <c r="P54">
        <v>3</v>
      </c>
    </row>
    <row r="55" spans="1:5" ht="15">
      <c r="A55" s="17" t="s">
        <v>62</v>
      </c>
      <c r="E55" s="25"/>
    </row>
    <row r="56" spans="1:5" ht="15">
      <c r="A56" s="17" t="s">
        <v>63</v>
      </c>
      <c r="E56" s="26" t="s">
        <v>588</v>
      </c>
    </row>
    <row r="57" spans="1:5" ht="15">
      <c r="A57" s="17" t="s">
        <v>63</v>
      </c>
      <c r="E57" s="26" t="s">
        <v>589</v>
      </c>
    </row>
    <row r="58" spans="1:5" ht="15">
      <c r="A58" s="17" t="s">
        <v>67</v>
      </c>
      <c r="E58" s="19" t="s">
        <v>111</v>
      </c>
    </row>
    <row r="59" spans="1:9" ht="15">
      <c r="A59" s="14" t="s">
        <v>54</v>
      </c>
      <c r="B59" s="14"/>
      <c r="C59" s="15" t="s">
        <v>384</v>
      </c>
      <c r="D59" s="14"/>
      <c r="E59" s="14" t="s">
        <v>385</v>
      </c>
      <c r="F59" s="14"/>
      <c r="G59" s="14"/>
      <c r="H59" s="14"/>
      <c r="I59" s="16">
        <f>SUMIFS(I60:I64,A60:A64,"P")</f>
        <v>0</v>
      </c>
    </row>
    <row r="60" spans="1:16" ht="15">
      <c r="A60" s="17" t="s">
        <v>57</v>
      </c>
      <c r="B60" s="17">
        <v>10</v>
      </c>
      <c r="C60" s="18" t="s">
        <v>386</v>
      </c>
      <c r="D60" s="17" t="s">
        <v>387</v>
      </c>
      <c r="E60" s="19" t="s">
        <v>590</v>
      </c>
      <c r="F60" s="20" t="s">
        <v>326</v>
      </c>
      <c r="G60" s="21">
        <v>3</v>
      </c>
      <c r="H60" s="22">
        <v>0</v>
      </c>
      <c r="I60" s="23">
        <f>ROUND(G60*H60,P4)</f>
        <v>0</v>
      </c>
      <c r="O60" s="24">
        <f>I60*0.21</f>
        <v>0</v>
      </c>
      <c r="P60">
        <v>3</v>
      </c>
    </row>
    <row r="61" spans="1:5" ht="15">
      <c r="A61" s="17" t="s">
        <v>62</v>
      </c>
      <c r="E61" s="25" t="s">
        <v>165</v>
      </c>
    </row>
    <row r="62" spans="1:5" ht="15">
      <c r="A62" s="17" t="s">
        <v>63</v>
      </c>
      <c r="E62" s="26" t="s">
        <v>591</v>
      </c>
    </row>
    <row r="63" spans="1:5" ht="15">
      <c r="A63" s="17" t="s">
        <v>63</v>
      </c>
      <c r="E63" s="26" t="s">
        <v>592</v>
      </c>
    </row>
    <row r="64" spans="1:5" ht="195">
      <c r="A64" s="17" t="s">
        <v>67</v>
      </c>
      <c r="E64" s="19" t="s">
        <v>391</v>
      </c>
    </row>
    <row r="65" spans="1:9" ht="15">
      <c r="A65" s="14" t="s">
        <v>54</v>
      </c>
      <c r="B65" s="14"/>
      <c r="C65" s="15" t="s">
        <v>112</v>
      </c>
      <c r="D65" s="14"/>
      <c r="E65" s="14" t="s">
        <v>113</v>
      </c>
      <c r="F65" s="14"/>
      <c r="G65" s="14"/>
      <c r="H65" s="14"/>
      <c r="I65" s="16">
        <f>SUMIFS(I66:I70,A66:A70,"P")</f>
        <v>0</v>
      </c>
    </row>
    <row r="66" spans="1:16" ht="30">
      <c r="A66" s="17" t="s">
        <v>57</v>
      </c>
      <c r="B66" s="17">
        <v>11</v>
      </c>
      <c r="C66" s="18" t="s">
        <v>593</v>
      </c>
      <c r="D66" s="17" t="s">
        <v>115</v>
      </c>
      <c r="E66" s="19" t="s">
        <v>594</v>
      </c>
      <c r="F66" s="20" t="s">
        <v>61</v>
      </c>
      <c r="G66" s="21">
        <v>10.852</v>
      </c>
      <c r="H66" s="22">
        <v>0</v>
      </c>
      <c r="I66" s="23">
        <f>ROUND(G66*H66,P4)</f>
        <v>0</v>
      </c>
      <c r="O66" s="24">
        <f>I66*0.21</f>
        <v>0</v>
      </c>
      <c r="P66">
        <v>3</v>
      </c>
    </row>
    <row r="67" spans="1:5" ht="15">
      <c r="A67" s="17" t="s">
        <v>62</v>
      </c>
      <c r="E67" s="19" t="s">
        <v>595</v>
      </c>
    </row>
    <row r="68" spans="1:5" ht="15">
      <c r="A68" s="17" t="s">
        <v>63</v>
      </c>
      <c r="E68" s="26" t="s">
        <v>596</v>
      </c>
    </row>
    <row r="69" spans="1:5" ht="15">
      <c r="A69" s="17" t="s">
        <v>63</v>
      </c>
      <c r="E69" s="26" t="s">
        <v>597</v>
      </c>
    </row>
    <row r="70" spans="1:5" ht="90">
      <c r="A70" s="17" t="s">
        <v>67</v>
      </c>
      <c r="E70" s="19" t="s">
        <v>128</v>
      </c>
    </row>
    <row r="71" spans="1:9" ht="15">
      <c r="A71" s="14" t="s">
        <v>54</v>
      </c>
      <c r="B71" s="14"/>
      <c r="C71" s="15" t="s">
        <v>121</v>
      </c>
      <c r="D71" s="14"/>
      <c r="E71" s="14" t="s">
        <v>122</v>
      </c>
      <c r="F71" s="14"/>
      <c r="G71" s="14"/>
      <c r="H71" s="14"/>
      <c r="I71" s="16">
        <f>SUMIFS(I72:I77,A72:A77,"P")</f>
        <v>0</v>
      </c>
    </row>
    <row r="72" spans="1:16" ht="30">
      <c r="A72" s="17" t="s">
        <v>57</v>
      </c>
      <c r="B72" s="17">
        <v>12</v>
      </c>
      <c r="C72" s="18" t="s">
        <v>123</v>
      </c>
      <c r="D72" s="17" t="s">
        <v>115</v>
      </c>
      <c r="E72" s="19" t="s">
        <v>124</v>
      </c>
      <c r="F72" s="20" t="s">
        <v>61</v>
      </c>
      <c r="G72" s="21">
        <v>74.928</v>
      </c>
      <c r="H72" s="22">
        <v>0</v>
      </c>
      <c r="I72" s="23">
        <f>ROUND(G72*H72,P4)</f>
        <v>0</v>
      </c>
      <c r="O72" s="24">
        <f>I72*0.21</f>
        <v>0</v>
      </c>
      <c r="P72">
        <v>3</v>
      </c>
    </row>
    <row r="73" spans="1:5" ht="15">
      <c r="A73" s="17" t="s">
        <v>62</v>
      </c>
      <c r="E73" s="25"/>
    </row>
    <row r="74" spans="1:5" ht="15">
      <c r="A74" s="17" t="s">
        <v>63</v>
      </c>
      <c r="E74" s="26" t="s">
        <v>598</v>
      </c>
    </row>
    <row r="75" spans="1:5" ht="15">
      <c r="A75" s="17" t="s">
        <v>63</v>
      </c>
      <c r="E75" s="26" t="s">
        <v>599</v>
      </c>
    </row>
    <row r="76" spans="1:5" ht="15">
      <c r="A76" s="17" t="s">
        <v>63</v>
      </c>
      <c r="E76" s="26" t="s">
        <v>600</v>
      </c>
    </row>
    <row r="77" spans="1:5" ht="90">
      <c r="A77" s="17" t="s">
        <v>67</v>
      </c>
      <c r="E77" s="19" t="s">
        <v>128</v>
      </c>
    </row>
    <row r="78" spans="1:9" ht="15">
      <c r="A78" s="14" t="s">
        <v>54</v>
      </c>
      <c r="B78" s="14"/>
      <c r="C78" s="15" t="s">
        <v>129</v>
      </c>
      <c r="D78" s="14"/>
      <c r="E78" s="14" t="s">
        <v>130</v>
      </c>
      <c r="F78" s="14"/>
      <c r="G78" s="14"/>
      <c r="H78" s="14"/>
      <c r="I78" s="16">
        <f>SUMIFS(I79:I96,A79:A96,"P")</f>
        <v>0</v>
      </c>
    </row>
    <row r="79" spans="1:16" ht="30">
      <c r="A79" s="17" t="s">
        <v>57</v>
      </c>
      <c r="B79" s="17">
        <v>13</v>
      </c>
      <c r="C79" s="18" t="s">
        <v>601</v>
      </c>
      <c r="D79" s="17" t="s">
        <v>115</v>
      </c>
      <c r="E79" s="19" t="s">
        <v>602</v>
      </c>
      <c r="F79" s="20" t="s">
        <v>61</v>
      </c>
      <c r="G79" s="21">
        <v>2.775</v>
      </c>
      <c r="H79" s="22">
        <v>0</v>
      </c>
      <c r="I79" s="23">
        <f>ROUND(G79*H79,P4)</f>
        <v>0</v>
      </c>
      <c r="O79" s="24">
        <f>I79*0.21</f>
        <v>0</v>
      </c>
      <c r="P79">
        <v>3</v>
      </c>
    </row>
    <row r="80" spans="1:5" ht="15">
      <c r="A80" s="17" t="s">
        <v>62</v>
      </c>
      <c r="E80" s="25"/>
    </row>
    <row r="81" spans="1:5" ht="15">
      <c r="A81" s="17" t="s">
        <v>63</v>
      </c>
      <c r="E81" s="26" t="s">
        <v>603</v>
      </c>
    </row>
    <row r="82" spans="1:5" ht="15">
      <c r="A82" s="17" t="s">
        <v>63</v>
      </c>
      <c r="E82" s="26" t="s">
        <v>604</v>
      </c>
    </row>
    <row r="83" spans="1:5" ht="15">
      <c r="A83" s="17" t="s">
        <v>63</v>
      </c>
      <c r="E83" s="26" t="s">
        <v>605</v>
      </c>
    </row>
    <row r="84" spans="1:5" ht="90">
      <c r="A84" s="17" t="s">
        <v>67</v>
      </c>
      <c r="E84" s="19" t="s">
        <v>128</v>
      </c>
    </row>
    <row r="85" spans="1:16" ht="30">
      <c r="A85" s="17" t="s">
        <v>57</v>
      </c>
      <c r="B85" s="17">
        <v>14</v>
      </c>
      <c r="C85" s="18" t="s">
        <v>606</v>
      </c>
      <c r="D85" s="17" t="s">
        <v>115</v>
      </c>
      <c r="E85" s="19" t="s">
        <v>607</v>
      </c>
      <c r="F85" s="20" t="s">
        <v>61</v>
      </c>
      <c r="G85" s="21">
        <v>25.92</v>
      </c>
      <c r="H85" s="22">
        <v>0</v>
      </c>
      <c r="I85" s="23">
        <f>ROUND(G85*H85,P4)</f>
        <v>0</v>
      </c>
      <c r="O85" s="24">
        <f>I85*0.21</f>
        <v>0</v>
      </c>
      <c r="P85">
        <v>3</v>
      </c>
    </row>
    <row r="86" spans="1:5" ht="15">
      <c r="A86" s="17" t="s">
        <v>62</v>
      </c>
      <c r="E86" s="25"/>
    </row>
    <row r="87" spans="1:5" ht="15">
      <c r="A87" s="17" t="s">
        <v>63</v>
      </c>
      <c r="E87" s="26" t="s">
        <v>608</v>
      </c>
    </row>
    <row r="88" spans="1:5" ht="15">
      <c r="A88" s="17" t="s">
        <v>63</v>
      </c>
      <c r="E88" s="26" t="s">
        <v>609</v>
      </c>
    </row>
    <row r="89" spans="1:5" ht="15">
      <c r="A89" s="17" t="s">
        <v>63</v>
      </c>
      <c r="E89" s="26" t="s">
        <v>610</v>
      </c>
    </row>
    <row r="90" spans="1:5" ht="90">
      <c r="A90" s="17" t="s">
        <v>67</v>
      </c>
      <c r="E90" s="19" t="s">
        <v>128</v>
      </c>
    </row>
    <row r="91" spans="1:16" ht="30">
      <c r="A91" s="17" t="s">
        <v>57</v>
      </c>
      <c r="B91" s="17">
        <v>15</v>
      </c>
      <c r="C91" s="18" t="s">
        <v>611</v>
      </c>
      <c r="D91" s="17" t="s">
        <v>115</v>
      </c>
      <c r="E91" s="19" t="s">
        <v>612</v>
      </c>
      <c r="F91" s="20" t="s">
        <v>61</v>
      </c>
      <c r="G91" s="21">
        <v>1114.304</v>
      </c>
      <c r="H91" s="22">
        <v>0</v>
      </c>
      <c r="I91" s="23">
        <f>ROUND(G91*H91,P4)</f>
        <v>0</v>
      </c>
      <c r="O91" s="24">
        <f>I91*0.21</f>
        <v>0</v>
      </c>
      <c r="P91">
        <v>3</v>
      </c>
    </row>
    <row r="92" spans="1:5" ht="15">
      <c r="A92" s="17" t="s">
        <v>62</v>
      </c>
      <c r="E92" s="25"/>
    </row>
    <row r="93" spans="1:5" ht="30">
      <c r="A93" s="17" t="s">
        <v>63</v>
      </c>
      <c r="E93" s="26" t="s">
        <v>613</v>
      </c>
    </row>
    <row r="94" spans="1:5" ht="30">
      <c r="A94" s="17" t="s">
        <v>63</v>
      </c>
      <c r="E94" s="26" t="s">
        <v>614</v>
      </c>
    </row>
    <row r="95" spans="1:5" ht="15">
      <c r="A95" s="17" t="s">
        <v>63</v>
      </c>
      <c r="E95" s="26" t="s">
        <v>615</v>
      </c>
    </row>
    <row r="96" spans="1:5" ht="90">
      <c r="A96" s="17" t="s">
        <v>67</v>
      </c>
      <c r="E96" s="19" t="s">
        <v>128</v>
      </c>
    </row>
    <row r="97" spans="1:9" ht="15">
      <c r="A97" s="14" t="s">
        <v>54</v>
      </c>
      <c r="B97" s="14"/>
      <c r="C97" s="15" t="s">
        <v>136</v>
      </c>
      <c r="D97" s="14"/>
      <c r="E97" s="14" t="s">
        <v>137</v>
      </c>
      <c r="F97" s="14"/>
      <c r="G97" s="14"/>
      <c r="H97" s="14"/>
      <c r="I97" s="16">
        <f>SUMIFS(I98:I107,A98:A107,"P")</f>
        <v>0</v>
      </c>
    </row>
    <row r="98" spans="1:16" ht="30">
      <c r="A98" s="17" t="s">
        <v>57</v>
      </c>
      <c r="B98" s="17">
        <v>16</v>
      </c>
      <c r="C98" s="18" t="s">
        <v>138</v>
      </c>
      <c r="D98" s="17" t="s">
        <v>115</v>
      </c>
      <c r="E98" s="19" t="s">
        <v>139</v>
      </c>
      <c r="F98" s="20" t="s">
        <v>140</v>
      </c>
      <c r="G98" s="21">
        <v>460.12</v>
      </c>
      <c r="H98" s="22">
        <v>0</v>
      </c>
      <c r="I98" s="23">
        <f>ROUND(G98*H98,P4)</f>
        <v>0</v>
      </c>
      <c r="O98" s="24">
        <f>I98*0.21</f>
        <v>0</v>
      </c>
      <c r="P98">
        <v>3</v>
      </c>
    </row>
    <row r="99" spans="1:5" ht="15">
      <c r="A99" s="17" t="s">
        <v>62</v>
      </c>
      <c r="E99" s="25"/>
    </row>
    <row r="100" spans="1:5" ht="15">
      <c r="A100" s="17" t="s">
        <v>63</v>
      </c>
      <c r="E100" s="26" t="s">
        <v>616</v>
      </c>
    </row>
    <row r="101" spans="1:5" ht="15">
      <c r="A101" s="17" t="s">
        <v>63</v>
      </c>
      <c r="E101" s="26" t="s">
        <v>617</v>
      </c>
    </row>
    <row r="102" spans="1:5" ht="90">
      <c r="A102" s="17" t="s">
        <v>67</v>
      </c>
      <c r="E102" s="19" t="s">
        <v>128</v>
      </c>
    </row>
    <row r="103" spans="1:16" ht="15">
      <c r="A103" s="17" t="s">
        <v>57</v>
      </c>
      <c r="B103" s="17">
        <v>17</v>
      </c>
      <c r="C103" s="18" t="s">
        <v>618</v>
      </c>
      <c r="D103" s="17" t="s">
        <v>115</v>
      </c>
      <c r="E103" s="19" t="s">
        <v>619</v>
      </c>
      <c r="F103" s="20" t="s">
        <v>140</v>
      </c>
      <c r="G103" s="21">
        <v>401</v>
      </c>
      <c r="H103" s="22">
        <v>0</v>
      </c>
      <c r="I103" s="23">
        <f>ROUND(G103*H103,P4)</f>
        <v>0</v>
      </c>
      <c r="O103" s="24">
        <f>I103*0.21</f>
        <v>0</v>
      </c>
      <c r="P103">
        <v>3</v>
      </c>
    </row>
    <row r="104" spans="1:5" ht="15">
      <c r="A104" s="17" t="s">
        <v>62</v>
      </c>
      <c r="E104" s="19" t="s">
        <v>595</v>
      </c>
    </row>
    <row r="105" spans="1:5" ht="15">
      <c r="A105" s="17" t="s">
        <v>63</v>
      </c>
      <c r="E105" s="26" t="s">
        <v>620</v>
      </c>
    </row>
    <row r="106" spans="1:5" ht="15">
      <c r="A106" s="17" t="s">
        <v>63</v>
      </c>
      <c r="E106" s="26" t="s">
        <v>621</v>
      </c>
    </row>
    <row r="107" spans="1:5" ht="90">
      <c r="A107" s="17" t="s">
        <v>67</v>
      </c>
      <c r="E107" s="19" t="s">
        <v>128</v>
      </c>
    </row>
    <row r="108" spans="1:9" ht="15">
      <c r="A108" s="14" t="s">
        <v>54</v>
      </c>
      <c r="B108" s="14"/>
      <c r="C108" s="15" t="s">
        <v>157</v>
      </c>
      <c r="D108" s="14"/>
      <c r="E108" s="14" t="s">
        <v>158</v>
      </c>
      <c r="F108" s="14"/>
      <c r="G108" s="14"/>
      <c r="H108" s="14"/>
      <c r="I108" s="16">
        <f>SUMIFS(I109:I113,A109:A113,"P")</f>
        <v>0</v>
      </c>
    </row>
    <row r="109" spans="1:16" ht="15">
      <c r="A109" s="17" t="s">
        <v>57</v>
      </c>
      <c r="B109" s="17">
        <v>18</v>
      </c>
      <c r="C109" s="18" t="s">
        <v>164</v>
      </c>
      <c r="E109" s="19" t="s">
        <v>166</v>
      </c>
      <c r="F109" s="20" t="s">
        <v>61</v>
      </c>
      <c r="G109" s="21">
        <v>253.311</v>
      </c>
      <c r="H109" s="22">
        <v>0</v>
      </c>
      <c r="I109" s="23">
        <f>ROUND(G109*H109,P4)</f>
        <v>0</v>
      </c>
      <c r="O109" s="24">
        <f>I109*0.21</f>
        <v>0</v>
      </c>
      <c r="P109">
        <v>3</v>
      </c>
    </row>
    <row r="110" spans="1:5" ht="15">
      <c r="A110" s="17" t="s">
        <v>62</v>
      </c>
      <c r="E110" s="19" t="s">
        <v>167</v>
      </c>
    </row>
    <row r="111" spans="1:5" ht="15">
      <c r="A111" s="17" t="s">
        <v>63</v>
      </c>
      <c r="E111" s="26" t="s">
        <v>622</v>
      </c>
    </row>
    <row r="112" spans="1:5" ht="15">
      <c r="A112" s="17" t="s">
        <v>63</v>
      </c>
      <c r="E112" s="26" t="s">
        <v>623</v>
      </c>
    </row>
    <row r="113" spans="1:5" ht="45">
      <c r="A113" s="17" t="s">
        <v>67</v>
      </c>
      <c r="E113" s="19" t="s">
        <v>163</v>
      </c>
    </row>
    <row r="114" spans="1:9" ht="15">
      <c r="A114" s="14" t="s">
        <v>54</v>
      </c>
      <c r="B114" s="14"/>
      <c r="C114" s="15" t="s">
        <v>170</v>
      </c>
      <c r="D114" s="14"/>
      <c r="E114" s="14" t="s">
        <v>171</v>
      </c>
      <c r="F114" s="14"/>
      <c r="G114" s="14"/>
      <c r="H114" s="14"/>
      <c r="I114" s="16">
        <f>SUMIFS(I115:I120,A115:A120,"P")</f>
        <v>0</v>
      </c>
    </row>
    <row r="115" spans="1:16" ht="30">
      <c r="A115" s="17" t="s">
        <v>57</v>
      </c>
      <c r="B115" s="17">
        <v>19</v>
      </c>
      <c r="C115" s="18" t="s">
        <v>177</v>
      </c>
      <c r="D115" s="17" t="s">
        <v>115</v>
      </c>
      <c r="E115" s="19" t="s">
        <v>178</v>
      </c>
      <c r="F115" s="20" t="s">
        <v>61</v>
      </c>
      <c r="G115" s="21">
        <v>936.314</v>
      </c>
      <c r="H115" s="22">
        <v>0</v>
      </c>
      <c r="I115" s="23">
        <f>ROUND(G115*H115,P4)</f>
        <v>0</v>
      </c>
      <c r="O115" s="24">
        <f>I115*0.21</f>
        <v>0</v>
      </c>
      <c r="P115">
        <v>3</v>
      </c>
    </row>
    <row r="116" spans="1:5" ht="15">
      <c r="A116" s="17" t="s">
        <v>62</v>
      </c>
      <c r="E116" s="19" t="s">
        <v>179</v>
      </c>
    </row>
    <row r="117" spans="1:5" ht="15">
      <c r="A117" s="17" t="s">
        <v>63</v>
      </c>
      <c r="E117" s="26" t="s">
        <v>624</v>
      </c>
    </row>
    <row r="118" spans="1:5" ht="15">
      <c r="A118" s="17" t="s">
        <v>63</v>
      </c>
      <c r="E118" s="26" t="s">
        <v>625</v>
      </c>
    </row>
    <row r="119" spans="1:5" ht="15">
      <c r="A119" s="17" t="s">
        <v>63</v>
      </c>
      <c r="E119" s="26" t="s">
        <v>569</v>
      </c>
    </row>
    <row r="120" spans="1:5" ht="409.5">
      <c r="A120" s="17" t="s">
        <v>67</v>
      </c>
      <c r="E120" s="19" t="s">
        <v>176</v>
      </c>
    </row>
    <row r="121" spans="1:9" ht="15">
      <c r="A121" s="14" t="s">
        <v>54</v>
      </c>
      <c r="B121" s="14"/>
      <c r="C121" s="15" t="s">
        <v>184</v>
      </c>
      <c r="D121" s="14"/>
      <c r="E121" s="14" t="s">
        <v>185</v>
      </c>
      <c r="F121" s="14"/>
      <c r="G121" s="14"/>
      <c r="H121" s="14"/>
      <c r="I121" s="16">
        <f>SUMIFS(I122:I131,A122:A131,"P")</f>
        <v>0</v>
      </c>
    </row>
    <row r="122" spans="1:16" ht="15">
      <c r="A122" s="17" t="s">
        <v>57</v>
      </c>
      <c r="B122" s="17">
        <v>20</v>
      </c>
      <c r="C122" s="18" t="s">
        <v>186</v>
      </c>
      <c r="D122" s="17" t="s">
        <v>69</v>
      </c>
      <c r="E122" s="19" t="s">
        <v>187</v>
      </c>
      <c r="F122" s="20" t="s">
        <v>61</v>
      </c>
      <c r="G122" s="21">
        <v>253.311</v>
      </c>
      <c r="H122" s="22">
        <v>0</v>
      </c>
      <c r="I122" s="23">
        <f>ROUND(G122*H122,P4)</f>
        <v>0</v>
      </c>
      <c r="O122" s="24">
        <f>I122*0.21</f>
        <v>0</v>
      </c>
      <c r="P122">
        <v>3</v>
      </c>
    </row>
    <row r="123" spans="1:5" ht="15">
      <c r="A123" s="17" t="s">
        <v>62</v>
      </c>
      <c r="E123" s="25"/>
    </row>
    <row r="124" spans="1:5" ht="15">
      <c r="A124" s="17" t="s">
        <v>63</v>
      </c>
      <c r="E124" s="26" t="s">
        <v>626</v>
      </c>
    </row>
    <row r="125" spans="1:5" ht="15">
      <c r="A125" s="17" t="s">
        <v>63</v>
      </c>
      <c r="E125" s="26" t="s">
        <v>623</v>
      </c>
    </row>
    <row r="126" spans="1:5" ht="405">
      <c r="A126" s="17" t="s">
        <v>67</v>
      </c>
      <c r="E126" s="19" t="s">
        <v>189</v>
      </c>
    </row>
    <row r="127" spans="1:16" ht="15">
      <c r="A127" s="17" t="s">
        <v>57</v>
      </c>
      <c r="B127" s="17">
        <v>21</v>
      </c>
      <c r="C127" s="18" t="s">
        <v>627</v>
      </c>
      <c r="D127" s="17" t="s">
        <v>115</v>
      </c>
      <c r="E127" s="19" t="s">
        <v>628</v>
      </c>
      <c r="F127" s="20" t="s">
        <v>61</v>
      </c>
      <c r="G127" s="21">
        <v>74.195</v>
      </c>
      <c r="H127" s="22">
        <v>0</v>
      </c>
      <c r="I127" s="23">
        <f>ROUND(G127*H127,P4)</f>
        <v>0</v>
      </c>
      <c r="O127" s="24">
        <f>I127*0.21</f>
        <v>0</v>
      </c>
      <c r="P127">
        <v>3</v>
      </c>
    </row>
    <row r="128" spans="1:5" ht="15">
      <c r="A128" s="17" t="s">
        <v>62</v>
      </c>
      <c r="E128" s="25"/>
    </row>
    <row r="129" spans="1:5" ht="15">
      <c r="A129" s="17" t="s">
        <v>63</v>
      </c>
      <c r="E129" s="26" t="s">
        <v>629</v>
      </c>
    </row>
    <row r="130" spans="1:5" ht="15">
      <c r="A130" s="17" t="s">
        <v>63</v>
      </c>
      <c r="E130" s="26" t="s">
        <v>630</v>
      </c>
    </row>
    <row r="131" spans="1:5" ht="405">
      <c r="A131" s="17" t="s">
        <v>67</v>
      </c>
      <c r="E131" s="19" t="s">
        <v>189</v>
      </c>
    </row>
    <row r="132" spans="1:9" ht="15">
      <c r="A132" s="14" t="s">
        <v>54</v>
      </c>
      <c r="B132" s="14"/>
      <c r="C132" s="15" t="s">
        <v>217</v>
      </c>
      <c r="D132" s="14"/>
      <c r="E132" s="14" t="s">
        <v>218</v>
      </c>
      <c r="F132" s="14"/>
      <c r="G132" s="14"/>
      <c r="H132" s="14"/>
      <c r="I132" s="16">
        <f>SUMIFS(I133:I162,A133:A162,"P")</f>
        <v>0</v>
      </c>
    </row>
    <row r="133" spans="1:16" ht="15">
      <c r="A133" s="17" t="s">
        <v>57</v>
      </c>
      <c r="B133" s="17">
        <v>22</v>
      </c>
      <c r="C133" s="18" t="s">
        <v>219</v>
      </c>
      <c r="E133" s="19" t="s">
        <v>220</v>
      </c>
      <c r="F133" s="20" t="s">
        <v>100</v>
      </c>
      <c r="G133" s="21">
        <v>1688.74</v>
      </c>
      <c r="H133" s="22">
        <v>0</v>
      </c>
      <c r="I133" s="23">
        <f>ROUND(G133*H133,P4)</f>
        <v>0</v>
      </c>
      <c r="O133" s="24">
        <f>I133*0.21</f>
        <v>0</v>
      </c>
      <c r="P133">
        <v>3</v>
      </c>
    </row>
    <row r="134" spans="1:5" ht="15">
      <c r="A134" s="17" t="s">
        <v>62</v>
      </c>
      <c r="E134" s="25"/>
    </row>
    <row r="135" spans="1:5" ht="15">
      <c r="A135" s="17" t="s">
        <v>63</v>
      </c>
      <c r="E135" s="26" t="s">
        <v>631</v>
      </c>
    </row>
    <row r="136" spans="1:5" ht="15">
      <c r="A136" s="17" t="s">
        <v>67</v>
      </c>
      <c r="E136" s="19" t="s">
        <v>222</v>
      </c>
    </row>
    <row r="137" spans="1:16" ht="15">
      <c r="A137" s="17" t="s">
        <v>57</v>
      </c>
      <c r="B137" s="17">
        <v>23</v>
      </c>
      <c r="C137" s="18" t="s">
        <v>223</v>
      </c>
      <c r="E137" s="19" t="s">
        <v>224</v>
      </c>
      <c r="F137" s="20" t="s">
        <v>100</v>
      </c>
      <c r="G137" s="21">
        <v>1688.74</v>
      </c>
      <c r="H137" s="22">
        <v>0</v>
      </c>
      <c r="I137" s="23">
        <f>ROUND(G137*H137,P4)</f>
        <v>0</v>
      </c>
      <c r="O137" s="24">
        <f>I137*0.21</f>
        <v>0</v>
      </c>
      <c r="P137">
        <v>3</v>
      </c>
    </row>
    <row r="138" spans="1:5" ht="15">
      <c r="A138" s="17" t="s">
        <v>62</v>
      </c>
      <c r="E138" s="25"/>
    </row>
    <row r="139" spans="1:5" ht="15">
      <c r="A139" s="17" t="s">
        <v>63</v>
      </c>
      <c r="E139" s="26" t="s">
        <v>631</v>
      </c>
    </row>
    <row r="140" spans="1:5" ht="45">
      <c r="A140" s="17" t="s">
        <v>67</v>
      </c>
      <c r="E140" s="19" t="s">
        <v>225</v>
      </c>
    </row>
    <row r="141" spans="1:16" ht="15">
      <c r="A141" s="17" t="s">
        <v>57</v>
      </c>
      <c r="B141" s="17">
        <v>24</v>
      </c>
      <c r="C141" s="18" t="s">
        <v>226</v>
      </c>
      <c r="E141" s="19" t="s">
        <v>227</v>
      </c>
      <c r="F141" s="20" t="s">
        <v>100</v>
      </c>
      <c r="G141" s="21">
        <v>1688.74</v>
      </c>
      <c r="H141" s="22">
        <v>0</v>
      </c>
      <c r="I141" s="23">
        <f>ROUND(G141*H141,P4)</f>
        <v>0</v>
      </c>
      <c r="O141" s="24">
        <f>I141*0.21</f>
        <v>0</v>
      </c>
      <c r="P141">
        <v>3</v>
      </c>
    </row>
    <row r="142" spans="1:5" ht="15">
      <c r="A142" s="17" t="s">
        <v>62</v>
      </c>
      <c r="E142" s="25"/>
    </row>
    <row r="143" spans="1:5" ht="15">
      <c r="A143" s="17" t="s">
        <v>63</v>
      </c>
      <c r="E143" s="26" t="s">
        <v>632</v>
      </c>
    </row>
    <row r="144" spans="1:5" ht="15">
      <c r="A144" s="17" t="s">
        <v>63</v>
      </c>
      <c r="E144" s="26" t="s">
        <v>633</v>
      </c>
    </row>
    <row r="145" spans="1:5" ht="15">
      <c r="A145" s="17" t="s">
        <v>63</v>
      </c>
      <c r="E145" s="26" t="s">
        <v>634</v>
      </c>
    </row>
    <row r="146" spans="1:5" ht="30">
      <c r="A146" s="17" t="s">
        <v>67</v>
      </c>
      <c r="E146" s="19" t="s">
        <v>230</v>
      </c>
    </row>
    <row r="147" spans="1:16" ht="15">
      <c r="A147" s="17" t="s">
        <v>57</v>
      </c>
      <c r="B147" s="17">
        <v>25</v>
      </c>
      <c r="C147" s="18" t="s">
        <v>231</v>
      </c>
      <c r="E147" s="19" t="s">
        <v>232</v>
      </c>
      <c r="F147" s="20" t="s">
        <v>100</v>
      </c>
      <c r="G147" s="21">
        <v>1688.74</v>
      </c>
      <c r="H147" s="22">
        <v>0</v>
      </c>
      <c r="I147" s="23">
        <f>ROUND(G147*H147,P4)</f>
        <v>0</v>
      </c>
      <c r="O147" s="24">
        <f>I147*0.21</f>
        <v>0</v>
      </c>
      <c r="P147">
        <v>3</v>
      </c>
    </row>
    <row r="148" spans="1:5" ht="15">
      <c r="A148" s="17" t="s">
        <v>62</v>
      </c>
      <c r="E148" s="25"/>
    </row>
    <row r="149" spans="1:5" ht="15">
      <c r="A149" s="17" t="s">
        <v>63</v>
      </c>
      <c r="E149" s="26" t="s">
        <v>631</v>
      </c>
    </row>
    <row r="150" spans="1:5" ht="60">
      <c r="A150" s="17" t="s">
        <v>67</v>
      </c>
      <c r="E150" s="19" t="s">
        <v>233</v>
      </c>
    </row>
    <row r="151" spans="1:16" ht="15">
      <c r="A151" s="17" t="s">
        <v>57</v>
      </c>
      <c r="B151" s="17">
        <v>26</v>
      </c>
      <c r="C151" s="18" t="s">
        <v>234</v>
      </c>
      <c r="E151" s="19" t="s">
        <v>235</v>
      </c>
      <c r="F151" s="20" t="s">
        <v>100</v>
      </c>
      <c r="G151" s="21">
        <v>1688.74</v>
      </c>
      <c r="H151" s="22">
        <v>0</v>
      </c>
      <c r="I151" s="23">
        <f>ROUND(G151*H151,P4)</f>
        <v>0</v>
      </c>
      <c r="O151" s="24">
        <f>I151*0.21</f>
        <v>0</v>
      </c>
      <c r="P151">
        <v>3</v>
      </c>
    </row>
    <row r="152" spans="1:5" ht="15">
      <c r="A152" s="17" t="s">
        <v>62</v>
      </c>
      <c r="E152" s="25"/>
    </row>
    <row r="153" spans="1:5" ht="15">
      <c r="A153" s="17" t="s">
        <v>63</v>
      </c>
      <c r="E153" s="26" t="s">
        <v>631</v>
      </c>
    </row>
    <row r="154" spans="1:5" ht="60">
      <c r="A154" s="17" t="s">
        <v>67</v>
      </c>
      <c r="E154" s="19" t="s">
        <v>236</v>
      </c>
    </row>
    <row r="155" spans="1:16" ht="15">
      <c r="A155" s="17" t="s">
        <v>57</v>
      </c>
      <c r="B155" s="17">
        <v>27</v>
      </c>
      <c r="C155" s="18" t="s">
        <v>237</v>
      </c>
      <c r="E155" s="19" t="s">
        <v>238</v>
      </c>
      <c r="F155" s="20" t="s">
        <v>100</v>
      </c>
      <c r="G155" s="21">
        <v>1688.74</v>
      </c>
      <c r="H155" s="22">
        <v>0</v>
      </c>
      <c r="I155" s="23">
        <f>ROUND(G155*H155,P4)</f>
        <v>0</v>
      </c>
      <c r="O155" s="24">
        <f>I155*0.21</f>
        <v>0</v>
      </c>
      <c r="P155">
        <v>3</v>
      </c>
    </row>
    <row r="156" spans="1:5" ht="15">
      <c r="A156" s="17" t="s">
        <v>62</v>
      </c>
      <c r="E156" s="25"/>
    </row>
    <row r="157" spans="1:5" ht="15">
      <c r="A157" s="17" t="s">
        <v>63</v>
      </c>
      <c r="E157" s="26" t="s">
        <v>631</v>
      </c>
    </row>
    <row r="158" spans="1:5" ht="45">
      <c r="A158" s="17" t="s">
        <v>67</v>
      </c>
      <c r="E158" s="19" t="s">
        <v>239</v>
      </c>
    </row>
    <row r="159" spans="1:16" ht="15">
      <c r="A159" s="17" t="s">
        <v>57</v>
      </c>
      <c r="B159" s="17">
        <v>28</v>
      </c>
      <c r="C159" s="18" t="s">
        <v>240</v>
      </c>
      <c r="E159" s="19" t="s">
        <v>241</v>
      </c>
      <c r="F159" s="20" t="s">
        <v>61</v>
      </c>
      <c r="G159" s="21">
        <v>253.311</v>
      </c>
      <c r="H159" s="22">
        <v>0</v>
      </c>
      <c r="I159" s="23">
        <f>ROUND(G159*H159,P4)</f>
        <v>0</v>
      </c>
      <c r="O159" s="24">
        <f>I159*0.21</f>
        <v>0</v>
      </c>
      <c r="P159">
        <v>3</v>
      </c>
    </row>
    <row r="160" spans="1:5" ht="15">
      <c r="A160" s="17" t="s">
        <v>62</v>
      </c>
      <c r="E160" s="25"/>
    </row>
    <row r="161" spans="1:5" ht="15">
      <c r="A161" s="17" t="s">
        <v>63</v>
      </c>
      <c r="E161" s="26" t="s">
        <v>635</v>
      </c>
    </row>
    <row r="162" spans="1:5" ht="45">
      <c r="A162" s="17" t="s">
        <v>67</v>
      </c>
      <c r="E162" s="19" t="s">
        <v>243</v>
      </c>
    </row>
    <row r="163" spans="1:9" ht="15">
      <c r="A163" s="14" t="s">
        <v>54</v>
      </c>
      <c r="B163" s="14"/>
      <c r="C163" s="15" t="s">
        <v>244</v>
      </c>
      <c r="D163" s="14"/>
      <c r="E163" s="14" t="s">
        <v>245</v>
      </c>
      <c r="F163" s="14"/>
      <c r="G163" s="14"/>
      <c r="H163" s="14"/>
      <c r="I163" s="16">
        <f>SUMIFS(I164:I168,A164:A168,"P")</f>
        <v>0</v>
      </c>
    </row>
    <row r="164" spans="1:16" ht="15">
      <c r="A164" s="17" t="s">
        <v>57</v>
      </c>
      <c r="B164" s="17">
        <v>29</v>
      </c>
      <c r="C164" s="18" t="s">
        <v>246</v>
      </c>
      <c r="E164" s="19" t="s">
        <v>247</v>
      </c>
      <c r="F164" s="20" t="s">
        <v>100</v>
      </c>
      <c r="G164" s="21">
        <v>3188.93</v>
      </c>
      <c r="H164" s="22">
        <v>0</v>
      </c>
      <c r="I164" s="23">
        <f>ROUND(G164*H164,P4)</f>
        <v>0</v>
      </c>
      <c r="O164" s="24">
        <f>I164*0.21</f>
        <v>0</v>
      </c>
      <c r="P164">
        <v>3</v>
      </c>
    </row>
    <row r="165" spans="1:5" ht="15">
      <c r="A165" s="17" t="s">
        <v>62</v>
      </c>
      <c r="E165" s="25"/>
    </row>
    <row r="166" spans="1:5" ht="15">
      <c r="A166" s="17" t="s">
        <v>63</v>
      </c>
      <c r="E166" s="26" t="s">
        <v>636</v>
      </c>
    </row>
    <row r="167" spans="1:5" ht="15">
      <c r="A167" s="17" t="s">
        <v>63</v>
      </c>
      <c r="E167" s="26" t="s">
        <v>637</v>
      </c>
    </row>
    <row r="168" spans="1:5" ht="30">
      <c r="A168" s="17" t="s">
        <v>67</v>
      </c>
      <c r="E168" s="19" t="s">
        <v>251</v>
      </c>
    </row>
    <row r="169" spans="1:9" ht="15">
      <c r="A169" s="14" t="s">
        <v>54</v>
      </c>
      <c r="B169" s="14"/>
      <c r="C169" s="15" t="s">
        <v>252</v>
      </c>
      <c r="D169" s="14"/>
      <c r="E169" s="14" t="s">
        <v>253</v>
      </c>
      <c r="F169" s="14"/>
      <c r="G169" s="14"/>
      <c r="H169" s="14"/>
      <c r="I169" s="16">
        <f>SUMIFS(I170:I174,A170:A174,"P")</f>
        <v>0</v>
      </c>
    </row>
    <row r="170" spans="1:16" ht="15">
      <c r="A170" s="17" t="s">
        <v>57</v>
      </c>
      <c r="B170" s="17">
        <v>30</v>
      </c>
      <c r="C170" s="18" t="s">
        <v>254</v>
      </c>
      <c r="E170" s="19" t="s">
        <v>255</v>
      </c>
      <c r="F170" s="20" t="s">
        <v>100</v>
      </c>
      <c r="G170" s="21">
        <v>67.5</v>
      </c>
      <c r="H170" s="22">
        <v>0</v>
      </c>
      <c r="I170" s="23">
        <f>ROUND(G170*H170,P4)</f>
        <v>0</v>
      </c>
      <c r="O170" s="24">
        <f>I170*0.21</f>
        <v>0</v>
      </c>
      <c r="P170">
        <v>3</v>
      </c>
    </row>
    <row r="171" spans="1:5" ht="15">
      <c r="A171" s="17" t="s">
        <v>62</v>
      </c>
      <c r="E171" s="25"/>
    </row>
    <row r="172" spans="1:5" ht="15">
      <c r="A172" s="17" t="s">
        <v>63</v>
      </c>
      <c r="E172" s="26" t="s">
        <v>638</v>
      </c>
    </row>
    <row r="173" spans="1:5" ht="15">
      <c r="A173" s="17" t="s">
        <v>63</v>
      </c>
      <c r="E173" s="26" t="s">
        <v>257</v>
      </c>
    </row>
    <row r="174" spans="1:5" ht="45">
      <c r="A174" s="17" t="s">
        <v>67</v>
      </c>
      <c r="E174" s="19" t="s">
        <v>243</v>
      </c>
    </row>
    <row r="175" spans="1:9" ht="15">
      <c r="A175" s="14" t="s">
        <v>54</v>
      </c>
      <c r="B175" s="14"/>
      <c r="C175" s="15" t="s">
        <v>258</v>
      </c>
      <c r="D175" s="14"/>
      <c r="E175" s="14" t="s">
        <v>259</v>
      </c>
      <c r="F175" s="14"/>
      <c r="G175" s="14"/>
      <c r="H175" s="14"/>
      <c r="I175" s="16">
        <f>SUMIFS(I176:I186,A176:A186,"P")</f>
        <v>0</v>
      </c>
    </row>
    <row r="176" spans="1:16" ht="15">
      <c r="A176" s="17" t="s">
        <v>57</v>
      </c>
      <c r="B176" s="17">
        <v>31</v>
      </c>
      <c r="C176" s="18" t="s">
        <v>260</v>
      </c>
      <c r="E176" s="19" t="s">
        <v>261</v>
      </c>
      <c r="F176" s="20" t="s">
        <v>61</v>
      </c>
      <c r="G176" s="21">
        <v>637.786</v>
      </c>
      <c r="H176" s="22">
        <v>0</v>
      </c>
      <c r="I176" s="23">
        <f>ROUND(G176*H176,P4)</f>
        <v>0</v>
      </c>
      <c r="O176" s="24">
        <f>I176*0.21</f>
        <v>0</v>
      </c>
      <c r="P176">
        <v>3</v>
      </c>
    </row>
    <row r="177" spans="1:5" ht="15">
      <c r="A177" s="17" t="s">
        <v>62</v>
      </c>
      <c r="E177" s="25"/>
    </row>
    <row r="178" spans="1:5" ht="15">
      <c r="A178" s="17" t="s">
        <v>63</v>
      </c>
      <c r="E178" s="26" t="s">
        <v>639</v>
      </c>
    </row>
    <row r="179" spans="1:5" ht="15">
      <c r="A179" s="17" t="s">
        <v>63</v>
      </c>
      <c r="E179" s="26" t="s">
        <v>640</v>
      </c>
    </row>
    <row r="180" spans="1:5" ht="60">
      <c r="A180" s="17" t="s">
        <v>67</v>
      </c>
      <c r="E180" s="19" t="s">
        <v>264</v>
      </c>
    </row>
    <row r="181" spans="1:16" ht="15">
      <c r="A181" s="17" t="s">
        <v>57</v>
      </c>
      <c r="B181" s="17">
        <v>32</v>
      </c>
      <c r="C181" s="18" t="s">
        <v>265</v>
      </c>
      <c r="D181" s="17" t="s">
        <v>266</v>
      </c>
      <c r="E181" s="19" t="s">
        <v>267</v>
      </c>
      <c r="F181" s="20" t="s">
        <v>100</v>
      </c>
      <c r="G181" s="21">
        <v>3237.23</v>
      </c>
      <c r="H181" s="22">
        <v>0</v>
      </c>
      <c r="I181" s="23">
        <f>ROUND(G181*H181,P4)</f>
        <v>0</v>
      </c>
      <c r="O181" s="24">
        <f>I181*0.21</f>
        <v>0</v>
      </c>
      <c r="P181">
        <v>3</v>
      </c>
    </row>
    <row r="182" spans="1:5" ht="30">
      <c r="A182" s="17" t="s">
        <v>62</v>
      </c>
      <c r="E182" s="19" t="s">
        <v>268</v>
      </c>
    </row>
    <row r="183" spans="1:5" ht="15">
      <c r="A183" s="17" t="s">
        <v>63</v>
      </c>
      <c r="E183" s="26" t="s">
        <v>641</v>
      </c>
    </row>
    <row r="184" spans="1:5" ht="15">
      <c r="A184" s="17" t="s">
        <v>63</v>
      </c>
      <c r="E184" s="26" t="s">
        <v>642</v>
      </c>
    </row>
    <row r="185" spans="1:5" ht="15">
      <c r="A185" s="17" t="s">
        <v>63</v>
      </c>
      <c r="E185" s="26" t="s">
        <v>643</v>
      </c>
    </row>
    <row r="186" spans="1:5" ht="120">
      <c r="A186" s="17" t="s">
        <v>67</v>
      </c>
      <c r="E186" s="19" t="s">
        <v>271</v>
      </c>
    </row>
    <row r="187" spans="1:9" ht="15">
      <c r="A187" s="14" t="s">
        <v>54</v>
      </c>
      <c r="B187" s="14"/>
      <c r="C187" s="15" t="s">
        <v>644</v>
      </c>
      <c r="D187" s="14"/>
      <c r="E187" s="14" t="s">
        <v>645</v>
      </c>
      <c r="F187" s="14"/>
      <c r="G187" s="14"/>
      <c r="H187" s="14"/>
      <c r="I187" s="16">
        <f>SUMIFS(I188:I197,A188:A197,"P")</f>
        <v>0</v>
      </c>
    </row>
    <row r="188" spans="1:16" ht="15">
      <c r="A188" s="17" t="s">
        <v>57</v>
      </c>
      <c r="B188" s="17">
        <v>33</v>
      </c>
      <c r="C188" s="18" t="s">
        <v>646</v>
      </c>
      <c r="E188" s="19" t="s">
        <v>647</v>
      </c>
      <c r="F188" s="20" t="s">
        <v>648</v>
      </c>
      <c r="G188" s="21">
        <v>15</v>
      </c>
      <c r="H188" s="22">
        <v>0</v>
      </c>
      <c r="I188" s="23">
        <f>ROUND(G188*H188,P4)</f>
        <v>0</v>
      </c>
      <c r="O188" s="24">
        <f>I188*0.21</f>
        <v>0</v>
      </c>
      <c r="P188">
        <v>3</v>
      </c>
    </row>
    <row r="189" spans="1:5" ht="15">
      <c r="A189" s="17" t="s">
        <v>62</v>
      </c>
      <c r="E189" s="25"/>
    </row>
    <row r="190" spans="1:5" ht="15">
      <c r="A190" s="17" t="s">
        <v>63</v>
      </c>
      <c r="E190" s="26" t="s">
        <v>649</v>
      </c>
    </row>
    <row r="191" spans="1:5" ht="15">
      <c r="A191" s="17" t="s">
        <v>63</v>
      </c>
      <c r="E191" s="26" t="s">
        <v>328</v>
      </c>
    </row>
    <row r="192" spans="1:5" ht="45">
      <c r="A192" s="17" t="s">
        <v>67</v>
      </c>
      <c r="E192" s="19" t="s">
        <v>650</v>
      </c>
    </row>
    <row r="193" spans="1:16" ht="15">
      <c r="A193" s="17" t="s">
        <v>57</v>
      </c>
      <c r="B193" s="17">
        <v>34</v>
      </c>
      <c r="C193" s="18" t="s">
        <v>651</v>
      </c>
      <c r="E193" s="19" t="s">
        <v>652</v>
      </c>
      <c r="F193" s="20" t="s">
        <v>648</v>
      </c>
      <c r="G193" s="21">
        <v>7</v>
      </c>
      <c r="H193" s="22">
        <v>0</v>
      </c>
      <c r="I193" s="23">
        <f>ROUND(G193*H193,P4)</f>
        <v>0</v>
      </c>
      <c r="O193" s="24">
        <f>I193*0.21</f>
        <v>0</v>
      </c>
      <c r="P193">
        <v>3</v>
      </c>
    </row>
    <row r="194" spans="1:5" ht="15">
      <c r="A194" s="17" t="s">
        <v>62</v>
      </c>
      <c r="E194" s="25"/>
    </row>
    <row r="195" spans="1:5" ht="15">
      <c r="A195" s="17" t="s">
        <v>63</v>
      </c>
      <c r="E195" s="26" t="s">
        <v>653</v>
      </c>
    </row>
    <row r="196" spans="1:5" ht="15">
      <c r="A196" s="17" t="s">
        <v>63</v>
      </c>
      <c r="E196" s="26" t="s">
        <v>654</v>
      </c>
    </row>
    <row r="197" spans="1:5" ht="45">
      <c r="A197" s="17" t="s">
        <v>67</v>
      </c>
      <c r="E197" s="19" t="s">
        <v>655</v>
      </c>
    </row>
    <row r="198" spans="1:9" ht="15">
      <c r="A198" s="14" t="s">
        <v>54</v>
      </c>
      <c r="B198" s="14"/>
      <c r="C198" s="15" t="s">
        <v>656</v>
      </c>
      <c r="D198" s="14"/>
      <c r="E198" s="14" t="s">
        <v>657</v>
      </c>
      <c r="F198" s="14"/>
      <c r="G198" s="14"/>
      <c r="H198" s="14"/>
      <c r="I198" s="16">
        <f>SUMIFS(I199:I202,A199:A202,"P")</f>
        <v>0</v>
      </c>
    </row>
    <row r="199" spans="1:16" ht="15">
      <c r="A199" s="17" t="s">
        <v>57</v>
      </c>
      <c r="B199" s="17">
        <v>35</v>
      </c>
      <c r="C199" s="18" t="s">
        <v>658</v>
      </c>
      <c r="E199" s="19" t="s">
        <v>659</v>
      </c>
      <c r="F199" s="20" t="s">
        <v>61</v>
      </c>
      <c r="G199" s="21">
        <v>3.293</v>
      </c>
      <c r="H199" s="22">
        <v>0</v>
      </c>
      <c r="I199" s="23">
        <f>ROUND(G199*H199,P4)</f>
        <v>0</v>
      </c>
      <c r="O199" s="24">
        <f>I199*0.21</f>
        <v>0</v>
      </c>
      <c r="P199">
        <v>3</v>
      </c>
    </row>
    <row r="200" spans="1:5" ht="15">
      <c r="A200" s="17" t="s">
        <v>62</v>
      </c>
      <c r="E200" s="25" t="s">
        <v>165</v>
      </c>
    </row>
    <row r="201" spans="1:5" ht="15">
      <c r="A201" s="17" t="s">
        <v>63</v>
      </c>
      <c r="E201" s="26" t="s">
        <v>660</v>
      </c>
    </row>
    <row r="202" spans="1:5" ht="45">
      <c r="A202" s="17" t="s">
        <v>67</v>
      </c>
      <c r="E202" s="19" t="s">
        <v>661</v>
      </c>
    </row>
    <row r="203" spans="1:9" ht="15">
      <c r="A203" s="14" t="s">
        <v>54</v>
      </c>
      <c r="B203" s="14"/>
      <c r="C203" s="15" t="s">
        <v>662</v>
      </c>
      <c r="D203" s="14"/>
      <c r="E203" s="14" t="s">
        <v>663</v>
      </c>
      <c r="F203" s="14"/>
      <c r="G203" s="14"/>
      <c r="H203" s="14"/>
      <c r="I203" s="16">
        <f>SUMIFS(I204:I208,A204:A208,"P")</f>
        <v>0</v>
      </c>
    </row>
    <row r="204" spans="1:16" ht="15">
      <c r="A204" s="17" t="s">
        <v>57</v>
      </c>
      <c r="B204" s="17">
        <v>36</v>
      </c>
      <c r="C204" s="18" t="s">
        <v>664</v>
      </c>
      <c r="E204" s="19" t="s">
        <v>665</v>
      </c>
      <c r="F204" s="20" t="s">
        <v>61</v>
      </c>
      <c r="G204" s="21">
        <v>1.86</v>
      </c>
      <c r="H204" s="22">
        <v>0</v>
      </c>
      <c r="I204" s="23">
        <f>ROUND(G204*H204,P4)</f>
        <v>0</v>
      </c>
      <c r="O204" s="24">
        <f>I204*0.21</f>
        <v>0</v>
      </c>
      <c r="P204">
        <v>3</v>
      </c>
    </row>
    <row r="205" spans="1:5" ht="15">
      <c r="A205" s="17" t="s">
        <v>62</v>
      </c>
      <c r="E205" s="19" t="s">
        <v>666</v>
      </c>
    </row>
    <row r="206" spans="1:5" ht="15">
      <c r="A206" s="17" t="s">
        <v>63</v>
      </c>
      <c r="E206" s="26" t="s">
        <v>667</v>
      </c>
    </row>
    <row r="207" spans="1:5" ht="15">
      <c r="A207" s="17" t="s">
        <v>63</v>
      </c>
      <c r="E207" s="26" t="s">
        <v>668</v>
      </c>
    </row>
    <row r="208" spans="1:5" ht="60">
      <c r="A208" s="17" t="s">
        <v>67</v>
      </c>
      <c r="E208" s="19" t="s">
        <v>264</v>
      </c>
    </row>
    <row r="209" spans="1:9" ht="15">
      <c r="A209" s="14" t="s">
        <v>54</v>
      </c>
      <c r="B209" s="14"/>
      <c r="C209" s="15" t="s">
        <v>279</v>
      </c>
      <c r="D209" s="14"/>
      <c r="E209" s="14" t="s">
        <v>280</v>
      </c>
      <c r="F209" s="14"/>
      <c r="G209" s="14"/>
      <c r="H209" s="14"/>
      <c r="I209" s="16">
        <f>SUMIFS(I210:I236,A210:A236,"P")</f>
        <v>0</v>
      </c>
    </row>
    <row r="210" spans="1:16" ht="15">
      <c r="A210" s="17" t="s">
        <v>57</v>
      </c>
      <c r="B210" s="17">
        <v>37</v>
      </c>
      <c r="C210" s="18" t="s">
        <v>669</v>
      </c>
      <c r="E210" s="19" t="s">
        <v>670</v>
      </c>
      <c r="F210" s="20" t="s">
        <v>100</v>
      </c>
      <c r="G210" s="21">
        <v>85.89</v>
      </c>
      <c r="H210" s="22">
        <v>0</v>
      </c>
      <c r="I210" s="23">
        <f>ROUND(G210*H210,P4)</f>
        <v>0</v>
      </c>
      <c r="O210" s="24">
        <f>I210*0.21</f>
        <v>0</v>
      </c>
      <c r="P210">
        <v>3</v>
      </c>
    </row>
    <row r="211" spans="1:5" ht="15">
      <c r="A211" s="17" t="s">
        <v>62</v>
      </c>
      <c r="E211" s="25" t="s">
        <v>165</v>
      </c>
    </row>
    <row r="212" spans="1:5" ht="60">
      <c r="A212" s="17" t="s">
        <v>67</v>
      </c>
      <c r="E212" s="19" t="s">
        <v>278</v>
      </c>
    </row>
    <row r="213" spans="1:16" ht="15">
      <c r="A213" s="17" t="s">
        <v>57</v>
      </c>
      <c r="B213" s="17">
        <v>38</v>
      </c>
      <c r="C213" s="18" t="s">
        <v>671</v>
      </c>
      <c r="E213" s="19" t="s">
        <v>672</v>
      </c>
      <c r="F213" s="20" t="s">
        <v>100</v>
      </c>
      <c r="G213" s="21">
        <v>2087.19</v>
      </c>
      <c r="H213" s="22">
        <v>0</v>
      </c>
      <c r="I213" s="23">
        <f>ROUND(G213*H213,P4)</f>
        <v>0</v>
      </c>
      <c r="O213" s="24">
        <f>I213*0.21</f>
        <v>0</v>
      </c>
      <c r="P213">
        <v>3</v>
      </c>
    </row>
    <row r="214" spans="1:5" ht="15">
      <c r="A214" s="17" t="s">
        <v>62</v>
      </c>
      <c r="E214" s="25"/>
    </row>
    <row r="215" spans="1:5" ht="15">
      <c r="A215" s="17" t="s">
        <v>63</v>
      </c>
      <c r="E215" s="26" t="s">
        <v>673</v>
      </c>
    </row>
    <row r="216" spans="1:5" ht="15">
      <c r="A216" s="17" t="s">
        <v>63</v>
      </c>
      <c r="E216" s="26" t="s">
        <v>674</v>
      </c>
    </row>
    <row r="217" spans="1:5" ht="15">
      <c r="A217" s="17" t="s">
        <v>63</v>
      </c>
      <c r="E217" s="26" t="s">
        <v>675</v>
      </c>
    </row>
    <row r="218" spans="1:5" ht="15">
      <c r="A218" s="17" t="s">
        <v>63</v>
      </c>
      <c r="E218" s="26" t="s">
        <v>676</v>
      </c>
    </row>
    <row r="219" spans="1:5" ht="15">
      <c r="A219" s="17" t="s">
        <v>63</v>
      </c>
      <c r="E219" s="26" t="s">
        <v>677</v>
      </c>
    </row>
    <row r="220" spans="1:5" ht="15">
      <c r="A220" s="17" t="s">
        <v>63</v>
      </c>
      <c r="E220" s="26" t="s">
        <v>678</v>
      </c>
    </row>
    <row r="221" spans="1:5" ht="15">
      <c r="A221" s="17" t="s">
        <v>63</v>
      </c>
      <c r="E221" s="26" t="s">
        <v>679</v>
      </c>
    </row>
    <row r="222" spans="1:5" ht="15">
      <c r="A222" s="17" t="s">
        <v>63</v>
      </c>
      <c r="E222" s="26" t="s">
        <v>680</v>
      </c>
    </row>
    <row r="223" spans="1:5" ht="60">
      <c r="A223" s="17" t="s">
        <v>67</v>
      </c>
      <c r="E223" s="19" t="s">
        <v>278</v>
      </c>
    </row>
    <row r="224" spans="1:16" ht="15">
      <c r="A224" s="17" t="s">
        <v>57</v>
      </c>
      <c r="B224" s="17">
        <v>39</v>
      </c>
      <c r="C224" s="18" t="s">
        <v>681</v>
      </c>
      <c r="E224" s="19" t="s">
        <v>682</v>
      </c>
      <c r="F224" s="20" t="s">
        <v>100</v>
      </c>
      <c r="G224" s="21">
        <v>63.687</v>
      </c>
      <c r="H224" s="22">
        <v>0</v>
      </c>
      <c r="I224" s="23">
        <f>ROUND(G224*H224,P4)</f>
        <v>0</v>
      </c>
      <c r="O224" s="24">
        <f>I224*0.21</f>
        <v>0</v>
      </c>
      <c r="P224">
        <v>3</v>
      </c>
    </row>
    <row r="225" spans="1:5" ht="15">
      <c r="A225" s="17" t="s">
        <v>62</v>
      </c>
      <c r="E225" s="25" t="s">
        <v>165</v>
      </c>
    </row>
    <row r="226" spans="1:5" ht="15">
      <c r="A226" s="17" t="s">
        <v>63</v>
      </c>
      <c r="E226" s="26" t="s">
        <v>683</v>
      </c>
    </row>
    <row r="227" spans="1:5" ht="15">
      <c r="A227" s="17" t="s">
        <v>63</v>
      </c>
      <c r="E227" s="26" t="s">
        <v>684</v>
      </c>
    </row>
    <row r="228" spans="1:5" ht="60">
      <c r="A228" s="17" t="s">
        <v>67</v>
      </c>
      <c r="E228" s="19" t="s">
        <v>278</v>
      </c>
    </row>
    <row r="229" spans="1:16" ht="15">
      <c r="A229" s="17" t="s">
        <v>57</v>
      </c>
      <c r="B229" s="17">
        <v>40</v>
      </c>
      <c r="C229" s="18" t="s">
        <v>284</v>
      </c>
      <c r="E229" s="19" t="s">
        <v>285</v>
      </c>
      <c r="F229" s="20" t="s">
        <v>100</v>
      </c>
      <c r="G229" s="21">
        <v>599.935</v>
      </c>
      <c r="H229" s="22">
        <v>0</v>
      </c>
      <c r="I229" s="23">
        <f>ROUND(G229*H229,P4)</f>
        <v>0</v>
      </c>
      <c r="O229" s="24">
        <f>I229*0.21</f>
        <v>0</v>
      </c>
      <c r="P229">
        <v>3</v>
      </c>
    </row>
    <row r="230" spans="1:5" ht="15">
      <c r="A230" s="17" t="s">
        <v>62</v>
      </c>
      <c r="E230" s="25"/>
    </row>
    <row r="231" spans="1:5" ht="15">
      <c r="A231" s="17" t="s">
        <v>63</v>
      </c>
      <c r="E231" s="26" t="s">
        <v>685</v>
      </c>
    </row>
    <row r="232" spans="1:5" ht="15">
      <c r="A232" s="17" t="s">
        <v>63</v>
      </c>
      <c r="E232" s="26" t="s">
        <v>686</v>
      </c>
    </row>
    <row r="233" spans="1:5" ht="15">
      <c r="A233" s="17" t="s">
        <v>63</v>
      </c>
      <c r="E233" s="26" t="s">
        <v>687</v>
      </c>
    </row>
    <row r="234" spans="1:5" ht="15">
      <c r="A234" s="17" t="s">
        <v>63</v>
      </c>
      <c r="E234" s="26" t="s">
        <v>688</v>
      </c>
    </row>
    <row r="235" spans="1:5" ht="15">
      <c r="A235" s="17" t="s">
        <v>63</v>
      </c>
      <c r="E235" s="26" t="s">
        <v>689</v>
      </c>
    </row>
    <row r="236" spans="1:5" ht="60">
      <c r="A236" s="17" t="s">
        <v>67</v>
      </c>
      <c r="E236" s="19" t="s">
        <v>278</v>
      </c>
    </row>
    <row r="237" spans="1:9" ht="15">
      <c r="A237" s="14" t="s">
        <v>54</v>
      </c>
      <c r="B237" s="14"/>
      <c r="C237" s="15" t="s">
        <v>547</v>
      </c>
      <c r="D237" s="14"/>
      <c r="E237" s="14" t="s">
        <v>548</v>
      </c>
      <c r="F237" s="14"/>
      <c r="G237" s="14"/>
      <c r="H237" s="14"/>
      <c r="I237" s="16">
        <f>SUMIFS(I238:I242,A238:A242,"P")</f>
        <v>0</v>
      </c>
    </row>
    <row r="238" spans="1:16" ht="15">
      <c r="A238" s="17" t="s">
        <v>57</v>
      </c>
      <c r="B238" s="17">
        <v>41</v>
      </c>
      <c r="C238" s="18" t="s">
        <v>549</v>
      </c>
      <c r="E238" s="19" t="s">
        <v>550</v>
      </c>
      <c r="F238" s="20" t="s">
        <v>100</v>
      </c>
      <c r="G238" s="21">
        <v>2.33</v>
      </c>
      <c r="H238" s="22">
        <v>0</v>
      </c>
      <c r="I238" s="23">
        <f>ROUND(G238*H238,P4)</f>
        <v>0</v>
      </c>
      <c r="O238" s="24">
        <f>I238*0.21</f>
        <v>0</v>
      </c>
      <c r="P238">
        <v>3</v>
      </c>
    </row>
    <row r="239" spans="1:5" ht="15">
      <c r="A239" s="17" t="s">
        <v>62</v>
      </c>
      <c r="E239" s="25" t="s">
        <v>165</v>
      </c>
    </row>
    <row r="240" spans="1:5" ht="15">
      <c r="A240" s="17" t="s">
        <v>63</v>
      </c>
      <c r="E240" s="26" t="s">
        <v>690</v>
      </c>
    </row>
    <row r="241" spans="1:5" ht="15">
      <c r="A241" s="17" t="s">
        <v>63</v>
      </c>
      <c r="E241" s="26" t="s">
        <v>691</v>
      </c>
    </row>
    <row r="242" spans="1:5" ht="195">
      <c r="A242" s="17" t="s">
        <v>67</v>
      </c>
      <c r="E242" s="19" t="s">
        <v>553</v>
      </c>
    </row>
    <row r="243" spans="1:9" ht="15">
      <c r="A243" s="14" t="s">
        <v>54</v>
      </c>
      <c r="B243" s="14"/>
      <c r="C243" s="15" t="s">
        <v>692</v>
      </c>
      <c r="D243" s="14"/>
      <c r="E243" s="14" t="s">
        <v>693</v>
      </c>
      <c r="F243" s="14"/>
      <c r="G243" s="14"/>
      <c r="H243" s="14"/>
      <c r="I243" s="16">
        <f>SUMIFS(I244:I275,A244:A275,"P")</f>
        <v>0</v>
      </c>
    </row>
    <row r="244" spans="1:16" ht="15">
      <c r="A244" s="17" t="s">
        <v>57</v>
      </c>
      <c r="B244" s="17">
        <v>42</v>
      </c>
      <c r="C244" s="18" t="s">
        <v>694</v>
      </c>
      <c r="D244" s="17" t="s">
        <v>695</v>
      </c>
      <c r="E244" s="19" t="s">
        <v>696</v>
      </c>
      <c r="F244" s="20" t="s">
        <v>100</v>
      </c>
      <c r="G244" s="21">
        <v>1779.98</v>
      </c>
      <c r="H244" s="22">
        <v>0</v>
      </c>
      <c r="I244" s="23">
        <f>ROUND(G244*H244,P4)</f>
        <v>0</v>
      </c>
      <c r="O244" s="24">
        <f>I244*0.21</f>
        <v>0</v>
      </c>
      <c r="P244">
        <v>3</v>
      </c>
    </row>
    <row r="245" spans="1:5" ht="75">
      <c r="A245" s="17" t="s">
        <v>62</v>
      </c>
      <c r="E245" s="19" t="s">
        <v>697</v>
      </c>
    </row>
    <row r="246" spans="1:5" ht="30">
      <c r="A246" s="17" t="s">
        <v>63</v>
      </c>
      <c r="E246" s="26" t="s">
        <v>698</v>
      </c>
    </row>
    <row r="247" spans="1:5" ht="15">
      <c r="A247" s="17" t="s">
        <v>63</v>
      </c>
      <c r="E247" s="26" t="s">
        <v>699</v>
      </c>
    </row>
    <row r="248" spans="1:5" ht="195">
      <c r="A248" s="17" t="s">
        <v>67</v>
      </c>
      <c r="E248" s="19" t="s">
        <v>553</v>
      </c>
    </row>
    <row r="249" spans="1:16" ht="15">
      <c r="A249" s="17" t="s">
        <v>57</v>
      </c>
      <c r="B249" s="17">
        <v>43</v>
      </c>
      <c r="C249" s="18" t="s">
        <v>700</v>
      </c>
      <c r="D249" s="17" t="s">
        <v>701</v>
      </c>
      <c r="E249" s="19" t="s">
        <v>702</v>
      </c>
      <c r="F249" s="20" t="s">
        <v>100</v>
      </c>
      <c r="G249" s="21">
        <v>521.52</v>
      </c>
      <c r="H249" s="22">
        <v>0</v>
      </c>
      <c r="I249" s="23">
        <f>ROUND(G249*H249,P4)</f>
        <v>0</v>
      </c>
      <c r="O249" s="24">
        <f>I249*0.21</f>
        <v>0</v>
      </c>
      <c r="P249">
        <v>3</v>
      </c>
    </row>
    <row r="250" spans="1:5" ht="75">
      <c r="A250" s="17" t="s">
        <v>62</v>
      </c>
      <c r="E250" s="19" t="s">
        <v>697</v>
      </c>
    </row>
    <row r="251" spans="1:5" ht="15">
      <c r="A251" s="17" t="s">
        <v>63</v>
      </c>
      <c r="E251" s="26" t="s">
        <v>703</v>
      </c>
    </row>
    <row r="252" spans="1:5" ht="15">
      <c r="A252" s="17" t="s">
        <v>63</v>
      </c>
      <c r="E252" s="26" t="s">
        <v>704</v>
      </c>
    </row>
    <row r="253" spans="1:5" ht="15">
      <c r="A253" s="17" t="s">
        <v>63</v>
      </c>
      <c r="E253" s="26" t="s">
        <v>705</v>
      </c>
    </row>
    <row r="254" spans="1:5" ht="15">
      <c r="A254" s="17" t="s">
        <v>63</v>
      </c>
      <c r="E254" s="26" t="s">
        <v>706</v>
      </c>
    </row>
    <row r="255" spans="1:5" ht="195">
      <c r="A255" s="17" t="s">
        <v>67</v>
      </c>
      <c r="E255" s="19" t="s">
        <v>553</v>
      </c>
    </row>
    <row r="256" spans="1:16" ht="15">
      <c r="A256" s="17" t="s">
        <v>57</v>
      </c>
      <c r="B256" s="17">
        <v>44</v>
      </c>
      <c r="C256" s="18" t="s">
        <v>707</v>
      </c>
      <c r="D256" s="17" t="s">
        <v>708</v>
      </c>
      <c r="E256" s="19" t="s">
        <v>709</v>
      </c>
      <c r="F256" s="20" t="s">
        <v>100</v>
      </c>
      <c r="G256" s="21">
        <v>7.8</v>
      </c>
      <c r="H256" s="22">
        <v>0</v>
      </c>
      <c r="I256" s="23">
        <f>ROUND(G256*H256,P4)</f>
        <v>0</v>
      </c>
      <c r="O256" s="24">
        <f>I256*0.21</f>
        <v>0</v>
      </c>
      <c r="P256">
        <v>3</v>
      </c>
    </row>
    <row r="257" spans="1:5" ht="75">
      <c r="A257" s="17" t="s">
        <v>62</v>
      </c>
      <c r="E257" s="19" t="s">
        <v>697</v>
      </c>
    </row>
    <row r="258" spans="1:5" ht="15">
      <c r="A258" s="17" t="s">
        <v>63</v>
      </c>
      <c r="E258" s="26" t="s">
        <v>710</v>
      </c>
    </row>
    <row r="259" spans="1:5" ht="15">
      <c r="A259" s="17" t="s">
        <v>63</v>
      </c>
      <c r="E259" s="26" t="s">
        <v>711</v>
      </c>
    </row>
    <row r="260" spans="1:5" ht="195">
      <c r="A260" s="17" t="s">
        <v>67</v>
      </c>
      <c r="E260" s="19" t="s">
        <v>553</v>
      </c>
    </row>
    <row r="261" spans="1:16" ht="15">
      <c r="A261" s="17" t="s">
        <v>57</v>
      </c>
      <c r="B261" s="17">
        <v>45</v>
      </c>
      <c r="C261" s="18" t="s">
        <v>712</v>
      </c>
      <c r="D261" s="17" t="s">
        <v>713</v>
      </c>
      <c r="E261" s="19" t="s">
        <v>714</v>
      </c>
      <c r="F261" s="20" t="s">
        <v>100</v>
      </c>
      <c r="G261" s="21">
        <v>4.8</v>
      </c>
      <c r="H261" s="22">
        <v>0</v>
      </c>
      <c r="I261" s="23">
        <f>ROUND(G261*H261,P4)</f>
        <v>0</v>
      </c>
      <c r="O261" s="24">
        <f>I261*0.21</f>
        <v>0</v>
      </c>
      <c r="P261">
        <v>3</v>
      </c>
    </row>
    <row r="262" spans="1:5" ht="75">
      <c r="A262" s="17" t="s">
        <v>62</v>
      </c>
      <c r="E262" s="19" t="s">
        <v>697</v>
      </c>
    </row>
    <row r="263" spans="1:5" ht="15">
      <c r="A263" s="17" t="s">
        <v>63</v>
      </c>
      <c r="E263" s="26" t="s">
        <v>715</v>
      </c>
    </row>
    <row r="264" spans="1:5" ht="15">
      <c r="A264" s="17" t="s">
        <v>63</v>
      </c>
      <c r="E264" s="26" t="s">
        <v>716</v>
      </c>
    </row>
    <row r="265" spans="1:5" ht="195">
      <c r="A265" s="17" t="s">
        <v>67</v>
      </c>
      <c r="E265" s="19" t="s">
        <v>553</v>
      </c>
    </row>
    <row r="266" spans="1:16" ht="30">
      <c r="A266" s="17" t="s">
        <v>57</v>
      </c>
      <c r="B266" s="17">
        <v>46</v>
      </c>
      <c r="C266" s="18" t="s">
        <v>717</v>
      </c>
      <c r="D266" s="17" t="s">
        <v>718</v>
      </c>
      <c r="E266" s="19" t="s">
        <v>719</v>
      </c>
      <c r="F266" s="20" t="s">
        <v>100</v>
      </c>
      <c r="G266" s="21">
        <v>62.74</v>
      </c>
      <c r="H266" s="22">
        <v>0</v>
      </c>
      <c r="I266" s="23">
        <f>ROUND(G266*H266,P4)</f>
        <v>0</v>
      </c>
      <c r="O266" s="24">
        <f>I266*0.21</f>
        <v>0</v>
      </c>
      <c r="P266">
        <v>3</v>
      </c>
    </row>
    <row r="267" spans="1:5" ht="75">
      <c r="A267" s="17" t="s">
        <v>62</v>
      </c>
      <c r="E267" s="19" t="s">
        <v>697</v>
      </c>
    </row>
    <row r="268" spans="1:5" ht="15">
      <c r="A268" s="17" t="s">
        <v>63</v>
      </c>
      <c r="E268" s="26" t="s">
        <v>720</v>
      </c>
    </row>
    <row r="269" spans="1:5" ht="15">
      <c r="A269" s="17" t="s">
        <v>63</v>
      </c>
      <c r="E269" s="26" t="s">
        <v>721</v>
      </c>
    </row>
    <row r="270" spans="1:5" ht="195">
      <c r="A270" s="17" t="s">
        <v>67</v>
      </c>
      <c r="E270" s="19" t="s">
        <v>553</v>
      </c>
    </row>
    <row r="271" spans="1:16" ht="30">
      <c r="A271" s="17" t="s">
        <v>57</v>
      </c>
      <c r="B271" s="17">
        <v>47</v>
      </c>
      <c r="C271" s="18" t="s">
        <v>722</v>
      </c>
      <c r="D271" s="17" t="s">
        <v>723</v>
      </c>
      <c r="E271" s="19" t="s">
        <v>724</v>
      </c>
      <c r="F271" s="20" t="s">
        <v>100</v>
      </c>
      <c r="G271" s="21">
        <v>132.16</v>
      </c>
      <c r="H271" s="22">
        <v>0</v>
      </c>
      <c r="I271" s="23">
        <f>ROUND(G271*H271,P4)</f>
        <v>0</v>
      </c>
      <c r="O271" s="24">
        <f>I271*0.21</f>
        <v>0</v>
      </c>
      <c r="P271">
        <v>3</v>
      </c>
    </row>
    <row r="272" spans="1:5" ht="75">
      <c r="A272" s="17" t="s">
        <v>62</v>
      </c>
      <c r="E272" s="19" t="s">
        <v>697</v>
      </c>
    </row>
    <row r="273" spans="1:5" ht="15">
      <c r="A273" s="17" t="s">
        <v>63</v>
      </c>
      <c r="E273" s="26" t="s">
        <v>725</v>
      </c>
    </row>
    <row r="274" spans="1:5" ht="15">
      <c r="A274" s="17" t="s">
        <v>63</v>
      </c>
      <c r="E274" s="26" t="s">
        <v>726</v>
      </c>
    </row>
    <row r="275" spans="1:5" ht="195">
      <c r="A275" s="17" t="s">
        <v>67</v>
      </c>
      <c r="E275" s="19" t="s">
        <v>553</v>
      </c>
    </row>
    <row r="276" spans="1:9" ht="15">
      <c r="A276" s="14" t="s">
        <v>54</v>
      </c>
      <c r="B276" s="14"/>
      <c r="C276" s="15" t="s">
        <v>727</v>
      </c>
      <c r="D276" s="14"/>
      <c r="E276" s="14" t="s">
        <v>728</v>
      </c>
      <c r="F276" s="14"/>
      <c r="G276" s="14"/>
      <c r="H276" s="14"/>
      <c r="I276" s="16">
        <f>SUMIFS(I277:I284,A277:A284,"P")</f>
        <v>0</v>
      </c>
    </row>
    <row r="277" spans="1:16" ht="30">
      <c r="A277" s="17" t="s">
        <v>57</v>
      </c>
      <c r="B277" s="17">
        <v>48</v>
      </c>
      <c r="C277" s="18" t="s">
        <v>729</v>
      </c>
      <c r="E277" s="19" t="s">
        <v>730</v>
      </c>
      <c r="F277" s="20" t="s">
        <v>100</v>
      </c>
      <c r="G277" s="21">
        <v>66.64</v>
      </c>
      <c r="H277" s="22">
        <v>0</v>
      </c>
      <c r="I277" s="23">
        <f>ROUND(G277*H277,P4)</f>
        <v>0</v>
      </c>
      <c r="O277" s="24">
        <f>I277*0.21</f>
        <v>0</v>
      </c>
      <c r="P277">
        <v>3</v>
      </c>
    </row>
    <row r="278" spans="1:5" ht="30">
      <c r="A278" s="17" t="s">
        <v>62</v>
      </c>
      <c r="E278" s="19" t="s">
        <v>731</v>
      </c>
    </row>
    <row r="279" spans="1:5" ht="15">
      <c r="A279" s="17" t="s">
        <v>63</v>
      </c>
      <c r="E279" s="26" t="s">
        <v>732</v>
      </c>
    </row>
    <row r="280" spans="1:5" ht="15">
      <c r="A280" s="17" t="s">
        <v>63</v>
      </c>
      <c r="E280" s="26" t="s">
        <v>733</v>
      </c>
    </row>
    <row r="281" spans="1:5" ht="180">
      <c r="A281" s="17" t="s">
        <v>67</v>
      </c>
      <c r="E281" s="19" t="s">
        <v>734</v>
      </c>
    </row>
    <row r="282" spans="1:16" ht="30">
      <c r="A282" s="17" t="s">
        <v>57</v>
      </c>
      <c r="B282" s="17">
        <v>49</v>
      </c>
      <c r="C282" s="18" t="s">
        <v>735</v>
      </c>
      <c r="D282" s="17" t="s">
        <v>736</v>
      </c>
      <c r="E282" s="19" t="s">
        <v>730</v>
      </c>
      <c r="F282" s="20" t="s">
        <v>100</v>
      </c>
      <c r="G282" s="21">
        <v>81.8</v>
      </c>
      <c r="H282" s="22">
        <v>0</v>
      </c>
      <c r="I282" s="23">
        <f>ROUND(G282*H282,P4)</f>
        <v>0</v>
      </c>
      <c r="O282" s="24">
        <f>I282*0.21</f>
        <v>0</v>
      </c>
      <c r="P282">
        <v>3</v>
      </c>
    </row>
    <row r="283" spans="1:5" ht="15">
      <c r="A283" s="17" t="s">
        <v>62</v>
      </c>
      <c r="E283" s="19" t="s">
        <v>737</v>
      </c>
    </row>
    <row r="284" spans="1:5" ht="180">
      <c r="A284" s="17" t="s">
        <v>67</v>
      </c>
      <c r="E284" s="19" t="s">
        <v>734</v>
      </c>
    </row>
    <row r="285" spans="1:9" ht="15">
      <c r="A285" s="14" t="s">
        <v>54</v>
      </c>
      <c r="B285" s="14"/>
      <c r="C285" s="15" t="s">
        <v>458</v>
      </c>
      <c r="D285" s="14"/>
      <c r="E285" s="14" t="s">
        <v>459</v>
      </c>
      <c r="F285" s="14"/>
      <c r="G285" s="14"/>
      <c r="H285" s="14"/>
      <c r="I285" s="16">
        <f>SUMIFS(I286:I290,A286:A290,"P")</f>
        <v>0</v>
      </c>
    </row>
    <row r="286" spans="1:16" ht="15">
      <c r="A286" s="17" t="s">
        <v>57</v>
      </c>
      <c r="B286" s="17">
        <v>50</v>
      </c>
      <c r="C286" s="18" t="s">
        <v>554</v>
      </c>
      <c r="D286" s="17" t="s">
        <v>461</v>
      </c>
      <c r="E286" s="19" t="s">
        <v>555</v>
      </c>
      <c r="F286" s="20" t="s">
        <v>100</v>
      </c>
      <c r="G286" s="21">
        <v>20</v>
      </c>
      <c r="H286" s="22">
        <v>0</v>
      </c>
      <c r="I286" s="23">
        <f>ROUND(G286*H286,P4)</f>
        <v>0</v>
      </c>
      <c r="O286" s="24">
        <f>I286*0.21</f>
        <v>0</v>
      </c>
      <c r="P286">
        <v>3</v>
      </c>
    </row>
    <row r="287" spans="1:5" ht="15">
      <c r="A287" s="17" t="s">
        <v>62</v>
      </c>
      <c r="E287" s="25" t="s">
        <v>165</v>
      </c>
    </row>
    <row r="288" spans="1:5" ht="15">
      <c r="A288" s="17" t="s">
        <v>63</v>
      </c>
      <c r="E288" s="26" t="s">
        <v>738</v>
      </c>
    </row>
    <row r="289" spans="1:5" ht="15">
      <c r="A289" s="17" t="s">
        <v>63</v>
      </c>
      <c r="E289" s="26" t="s">
        <v>739</v>
      </c>
    </row>
    <row r="290" spans="1:5" ht="135">
      <c r="A290" s="17" t="s">
        <v>67</v>
      </c>
      <c r="E290" s="19" t="s">
        <v>466</v>
      </c>
    </row>
    <row r="291" spans="1:9" ht="15">
      <c r="A291" s="14" t="s">
        <v>54</v>
      </c>
      <c r="B291" s="14"/>
      <c r="C291" s="15" t="s">
        <v>740</v>
      </c>
      <c r="D291" s="14"/>
      <c r="E291" s="14" t="s">
        <v>741</v>
      </c>
      <c r="F291" s="14"/>
      <c r="G291" s="14"/>
      <c r="H291" s="14"/>
      <c r="I291" s="16">
        <f>SUMIFS(I292:I296,A292:A296,"P")</f>
        <v>0</v>
      </c>
    </row>
    <row r="292" spans="1:16" ht="15">
      <c r="A292" s="17" t="s">
        <v>57</v>
      </c>
      <c r="B292" s="17">
        <v>51</v>
      </c>
      <c r="C292" s="18" t="s">
        <v>742</v>
      </c>
      <c r="D292" s="17" t="s">
        <v>743</v>
      </c>
      <c r="E292" s="19" t="s">
        <v>744</v>
      </c>
      <c r="F292" s="20" t="s">
        <v>90</v>
      </c>
      <c r="G292" s="21">
        <v>1</v>
      </c>
      <c r="H292" s="22">
        <v>0</v>
      </c>
      <c r="I292" s="23">
        <f>ROUND(G292*H292,P4)</f>
        <v>0</v>
      </c>
      <c r="O292" s="24">
        <f>I292*0.21</f>
        <v>0</v>
      </c>
      <c r="P292">
        <v>3</v>
      </c>
    </row>
    <row r="293" spans="1:5" ht="15">
      <c r="A293" s="17" t="s">
        <v>62</v>
      </c>
      <c r="E293" s="25" t="s">
        <v>165</v>
      </c>
    </row>
    <row r="294" spans="1:5" ht="15">
      <c r="A294" s="17" t="s">
        <v>63</v>
      </c>
      <c r="E294" s="26" t="s">
        <v>745</v>
      </c>
    </row>
    <row r="295" spans="1:5" ht="15">
      <c r="A295" s="17" t="s">
        <v>63</v>
      </c>
      <c r="E295" s="26" t="s">
        <v>499</v>
      </c>
    </row>
    <row r="296" spans="1:5" ht="135">
      <c r="A296" s="17" t="s">
        <v>67</v>
      </c>
      <c r="E296" s="19" t="s">
        <v>746</v>
      </c>
    </row>
    <row r="297" spans="1:9" ht="15">
      <c r="A297" s="14" t="s">
        <v>54</v>
      </c>
      <c r="B297" s="14"/>
      <c r="C297" s="15" t="s">
        <v>747</v>
      </c>
      <c r="D297" s="14"/>
      <c r="E297" s="14" t="s">
        <v>748</v>
      </c>
      <c r="F297" s="14"/>
      <c r="G297" s="14"/>
      <c r="H297" s="14"/>
      <c r="I297" s="16">
        <f>SUMIFS(I298:I302,A298:A302,"P")</f>
        <v>0</v>
      </c>
    </row>
    <row r="298" spans="1:16" ht="15">
      <c r="A298" s="17" t="s">
        <v>57</v>
      </c>
      <c r="B298" s="17">
        <v>52</v>
      </c>
      <c r="C298" s="18" t="s">
        <v>749</v>
      </c>
      <c r="D298" s="17" t="s">
        <v>750</v>
      </c>
      <c r="E298" s="19" t="s">
        <v>751</v>
      </c>
      <c r="F298" s="20" t="s">
        <v>100</v>
      </c>
      <c r="G298" s="21">
        <v>396.75</v>
      </c>
      <c r="H298" s="22">
        <v>0</v>
      </c>
      <c r="I298" s="23">
        <f>ROUND(G298*H298,P4)</f>
        <v>0</v>
      </c>
      <c r="O298" s="24">
        <f>I298*0.21</f>
        <v>0</v>
      </c>
      <c r="P298">
        <v>3</v>
      </c>
    </row>
    <row r="299" spans="1:5" ht="30">
      <c r="A299" s="17" t="s">
        <v>62</v>
      </c>
      <c r="E299" s="19" t="s">
        <v>752</v>
      </c>
    </row>
    <row r="300" spans="1:5" ht="15">
      <c r="A300" s="17" t="s">
        <v>63</v>
      </c>
      <c r="E300" s="26" t="s">
        <v>753</v>
      </c>
    </row>
    <row r="301" spans="1:5" ht="15">
      <c r="A301" s="17" t="s">
        <v>63</v>
      </c>
      <c r="E301" s="26" t="s">
        <v>754</v>
      </c>
    </row>
    <row r="302" spans="1:5" ht="270">
      <c r="A302" s="17" t="s">
        <v>67</v>
      </c>
      <c r="E302" s="19" t="s">
        <v>755</v>
      </c>
    </row>
    <row r="303" spans="1:9" ht="15">
      <c r="A303" s="14" t="s">
        <v>54</v>
      </c>
      <c r="B303" s="14"/>
      <c r="C303" s="15" t="s">
        <v>756</v>
      </c>
      <c r="D303" s="14"/>
      <c r="E303" s="14" t="s">
        <v>757</v>
      </c>
      <c r="F303" s="14"/>
      <c r="G303" s="14"/>
      <c r="H303" s="14"/>
      <c r="I303" s="16">
        <f>SUMIFS(I304:I313,A304:A313,"P")</f>
        <v>0</v>
      </c>
    </row>
    <row r="304" spans="1:16" ht="15">
      <c r="A304" s="17" t="s">
        <v>57</v>
      </c>
      <c r="B304" s="17">
        <v>53</v>
      </c>
      <c r="C304" s="18" t="s">
        <v>758</v>
      </c>
      <c r="E304" s="19" t="s">
        <v>759</v>
      </c>
      <c r="F304" s="20" t="s">
        <v>100</v>
      </c>
      <c r="G304" s="21">
        <v>64</v>
      </c>
      <c r="H304" s="22">
        <v>0</v>
      </c>
      <c r="I304" s="23">
        <f>ROUND(G304*H304,P4)</f>
        <v>0</v>
      </c>
      <c r="O304" s="24">
        <f>I304*0.21</f>
        <v>0</v>
      </c>
      <c r="P304">
        <v>3</v>
      </c>
    </row>
    <row r="305" spans="1:5" ht="15">
      <c r="A305" s="17" t="s">
        <v>62</v>
      </c>
      <c r="E305" s="25" t="s">
        <v>165</v>
      </c>
    </row>
    <row r="306" spans="1:5" ht="15">
      <c r="A306" s="17" t="s">
        <v>63</v>
      </c>
      <c r="E306" s="26" t="s">
        <v>760</v>
      </c>
    </row>
    <row r="307" spans="1:5" ht="15">
      <c r="A307" s="17" t="s">
        <v>63</v>
      </c>
      <c r="E307" s="26" t="s">
        <v>761</v>
      </c>
    </row>
    <row r="308" spans="1:5" ht="105">
      <c r="A308" s="17" t="s">
        <v>67</v>
      </c>
      <c r="E308" s="19" t="s">
        <v>762</v>
      </c>
    </row>
    <row r="309" spans="1:16" ht="15">
      <c r="A309" s="17" t="s">
        <v>57</v>
      </c>
      <c r="B309" s="17">
        <v>54</v>
      </c>
      <c r="C309" s="18" t="s">
        <v>763</v>
      </c>
      <c r="E309" s="19" t="s">
        <v>764</v>
      </c>
      <c r="F309" s="20" t="s">
        <v>100</v>
      </c>
      <c r="G309" s="21">
        <v>1.6</v>
      </c>
      <c r="H309" s="22">
        <v>0</v>
      </c>
      <c r="I309" s="23">
        <f>ROUND(G309*H309,P4)</f>
        <v>0</v>
      </c>
      <c r="O309" s="24">
        <f>I309*0.21</f>
        <v>0</v>
      </c>
      <c r="P309">
        <v>3</v>
      </c>
    </row>
    <row r="310" spans="1:5" ht="15">
      <c r="A310" s="17" t="s">
        <v>62</v>
      </c>
      <c r="E310" s="25"/>
    </row>
    <row r="311" spans="1:5" ht="15">
      <c r="A311" s="17" t="s">
        <v>63</v>
      </c>
      <c r="E311" s="26" t="s">
        <v>765</v>
      </c>
    </row>
    <row r="312" spans="1:5" ht="15">
      <c r="A312" s="17" t="s">
        <v>63</v>
      </c>
      <c r="E312" s="26" t="s">
        <v>766</v>
      </c>
    </row>
    <row r="313" spans="1:5" ht="120">
      <c r="A313" s="17" t="s">
        <v>67</v>
      </c>
      <c r="E313" s="19" t="s">
        <v>767</v>
      </c>
    </row>
    <row r="314" spans="1:9" ht="15">
      <c r="A314" s="14" t="s">
        <v>54</v>
      </c>
      <c r="B314" s="14"/>
      <c r="C314" s="15" t="s">
        <v>768</v>
      </c>
      <c r="D314" s="14"/>
      <c r="E314" s="14" t="s">
        <v>769</v>
      </c>
      <c r="F314" s="14"/>
      <c r="G314" s="14"/>
      <c r="H314" s="14"/>
      <c r="I314" s="16">
        <f>SUMIFS(I315:I319,A315:A319,"P")</f>
        <v>0</v>
      </c>
    </row>
    <row r="315" spans="1:16" ht="30">
      <c r="A315" s="17" t="s">
        <v>57</v>
      </c>
      <c r="B315" s="17">
        <v>55</v>
      </c>
      <c r="C315" s="18" t="s">
        <v>770</v>
      </c>
      <c r="E315" s="19" t="s">
        <v>771</v>
      </c>
      <c r="F315" s="20" t="s">
        <v>140</v>
      </c>
      <c r="G315" s="21">
        <v>5.25</v>
      </c>
      <c r="H315" s="22">
        <v>0</v>
      </c>
      <c r="I315" s="23">
        <f>ROUND(G315*H315,P4)</f>
        <v>0</v>
      </c>
      <c r="O315" s="24">
        <f>I315*0.21</f>
        <v>0</v>
      </c>
      <c r="P315">
        <v>3</v>
      </c>
    </row>
    <row r="316" spans="1:5" ht="15">
      <c r="A316" s="17" t="s">
        <v>62</v>
      </c>
      <c r="E316" s="25" t="s">
        <v>165</v>
      </c>
    </row>
    <row r="317" spans="1:5" ht="15">
      <c r="A317" s="17" t="s">
        <v>63</v>
      </c>
      <c r="E317" s="26" t="s">
        <v>772</v>
      </c>
    </row>
    <row r="318" spans="1:5" ht="15">
      <c r="A318" s="17" t="s">
        <v>63</v>
      </c>
      <c r="E318" s="26" t="s">
        <v>773</v>
      </c>
    </row>
    <row r="319" spans="1:5" ht="330">
      <c r="A319" s="17" t="s">
        <v>67</v>
      </c>
      <c r="E319" s="19" t="s">
        <v>774</v>
      </c>
    </row>
    <row r="320" spans="1:9" ht="15">
      <c r="A320" s="14" t="s">
        <v>54</v>
      </c>
      <c r="B320" s="14"/>
      <c r="C320" s="15" t="s">
        <v>775</v>
      </c>
      <c r="D320" s="14"/>
      <c r="E320" s="14" t="s">
        <v>776</v>
      </c>
      <c r="F320" s="14"/>
      <c r="G320" s="14"/>
      <c r="H320" s="14"/>
      <c r="I320" s="16">
        <f>SUMIFS(I321:I325,A321:A325,"P")</f>
        <v>0</v>
      </c>
    </row>
    <row r="321" spans="1:16" ht="15">
      <c r="A321" s="17" t="s">
        <v>57</v>
      </c>
      <c r="B321" s="17">
        <v>56</v>
      </c>
      <c r="C321" s="18" t="s">
        <v>777</v>
      </c>
      <c r="E321" s="19" t="s">
        <v>778</v>
      </c>
      <c r="F321" s="20" t="s">
        <v>326</v>
      </c>
      <c r="G321" s="21">
        <v>1</v>
      </c>
      <c r="H321" s="22">
        <v>0</v>
      </c>
      <c r="I321" s="23">
        <f>ROUND(G321*H321,P4)</f>
        <v>0</v>
      </c>
      <c r="O321" s="24">
        <f>I321*0.21</f>
        <v>0</v>
      </c>
      <c r="P321">
        <v>3</v>
      </c>
    </row>
    <row r="322" spans="1:5" ht="15">
      <c r="A322" s="17" t="s">
        <v>62</v>
      </c>
      <c r="E322" s="25" t="s">
        <v>165</v>
      </c>
    </row>
    <row r="323" spans="1:5" ht="15">
      <c r="A323" s="17" t="s">
        <v>63</v>
      </c>
      <c r="E323" s="26" t="s">
        <v>779</v>
      </c>
    </row>
    <row r="324" spans="1:5" ht="15">
      <c r="A324" s="17" t="s">
        <v>63</v>
      </c>
      <c r="E324" s="26" t="s">
        <v>499</v>
      </c>
    </row>
    <row r="325" spans="1:5" ht="45">
      <c r="A325" s="17" t="s">
        <v>67</v>
      </c>
      <c r="E325" s="19" t="s">
        <v>780</v>
      </c>
    </row>
    <row r="326" spans="1:9" ht="15">
      <c r="A326" s="14" t="s">
        <v>54</v>
      </c>
      <c r="B326" s="14"/>
      <c r="C326" s="15" t="s">
        <v>322</v>
      </c>
      <c r="D326" s="14"/>
      <c r="E326" s="14" t="s">
        <v>323</v>
      </c>
      <c r="F326" s="14"/>
      <c r="G326" s="14"/>
      <c r="H326" s="14"/>
      <c r="I326" s="16">
        <f>SUMIFS(I327:I341,A327:A341,"P")</f>
        <v>0</v>
      </c>
    </row>
    <row r="327" spans="1:16" ht="15">
      <c r="A327" s="17" t="s">
        <v>57</v>
      </c>
      <c r="B327" s="17">
        <v>57</v>
      </c>
      <c r="C327" s="18" t="s">
        <v>324</v>
      </c>
      <c r="E327" s="19" t="s">
        <v>325</v>
      </c>
      <c r="F327" s="20" t="s">
        <v>326</v>
      </c>
      <c r="G327" s="21">
        <v>15</v>
      </c>
      <c r="H327" s="22">
        <v>0</v>
      </c>
      <c r="I327" s="23">
        <f>ROUND(G327*H327,P4)</f>
        <v>0</v>
      </c>
      <c r="O327" s="24">
        <f>I327*0.21</f>
        <v>0</v>
      </c>
      <c r="P327">
        <v>3</v>
      </c>
    </row>
    <row r="328" spans="1:5" ht="15">
      <c r="A328" s="17" t="s">
        <v>62</v>
      </c>
      <c r="E328" s="25"/>
    </row>
    <row r="329" spans="1:5" ht="15">
      <c r="A329" s="17" t="s">
        <v>63</v>
      </c>
      <c r="E329" s="26" t="s">
        <v>327</v>
      </c>
    </row>
    <row r="330" spans="1:5" ht="15">
      <c r="A330" s="17" t="s">
        <v>63</v>
      </c>
      <c r="E330" s="26" t="s">
        <v>328</v>
      </c>
    </row>
    <row r="331" spans="1:5" ht="45">
      <c r="A331" s="17" t="s">
        <v>67</v>
      </c>
      <c r="E331" s="19" t="s">
        <v>329</v>
      </c>
    </row>
    <row r="332" spans="1:16" ht="15">
      <c r="A332" s="17" t="s">
        <v>57</v>
      </c>
      <c r="B332" s="17">
        <v>58</v>
      </c>
      <c r="C332" s="18" t="s">
        <v>330</v>
      </c>
      <c r="E332" s="19" t="s">
        <v>331</v>
      </c>
      <c r="F332" s="20" t="s">
        <v>326</v>
      </c>
      <c r="G332" s="21">
        <v>50</v>
      </c>
      <c r="H332" s="22">
        <v>0</v>
      </c>
      <c r="I332" s="23">
        <f>ROUND(G332*H332,P4)</f>
        <v>0</v>
      </c>
      <c r="O332" s="24">
        <f>I332*0.21</f>
        <v>0</v>
      </c>
      <c r="P332">
        <v>3</v>
      </c>
    </row>
    <row r="333" spans="1:5" ht="15">
      <c r="A333" s="17" t="s">
        <v>62</v>
      </c>
      <c r="E333" s="25"/>
    </row>
    <row r="334" spans="1:5" ht="15">
      <c r="A334" s="17" t="s">
        <v>63</v>
      </c>
      <c r="E334" s="26" t="s">
        <v>781</v>
      </c>
    </row>
    <row r="335" spans="1:5" ht="15">
      <c r="A335" s="17" t="s">
        <v>63</v>
      </c>
      <c r="E335" s="26" t="s">
        <v>381</v>
      </c>
    </row>
    <row r="336" spans="1:5" ht="45">
      <c r="A336" s="17" t="s">
        <v>67</v>
      </c>
      <c r="E336" s="19" t="s">
        <v>329</v>
      </c>
    </row>
    <row r="337" spans="1:16" ht="15">
      <c r="A337" s="17" t="s">
        <v>57</v>
      </c>
      <c r="B337" s="17">
        <v>59</v>
      </c>
      <c r="C337" s="18" t="s">
        <v>782</v>
      </c>
      <c r="E337" s="19" t="s">
        <v>783</v>
      </c>
      <c r="F337" s="20" t="s">
        <v>326</v>
      </c>
      <c r="G337" s="21">
        <v>1</v>
      </c>
      <c r="H337" s="22">
        <v>0</v>
      </c>
      <c r="I337" s="23">
        <f>ROUND(G337*H337,P4)</f>
        <v>0</v>
      </c>
      <c r="O337" s="24">
        <f>I337*0.21</f>
        <v>0</v>
      </c>
      <c r="P337">
        <v>3</v>
      </c>
    </row>
    <row r="338" spans="1:5" ht="15">
      <c r="A338" s="17" t="s">
        <v>62</v>
      </c>
      <c r="E338" s="25"/>
    </row>
    <row r="339" spans="1:5" ht="15">
      <c r="A339" s="17" t="s">
        <v>63</v>
      </c>
      <c r="E339" s="26" t="s">
        <v>784</v>
      </c>
    </row>
    <row r="340" spans="1:5" ht="15">
      <c r="A340" s="17" t="s">
        <v>63</v>
      </c>
      <c r="E340" s="26" t="s">
        <v>499</v>
      </c>
    </row>
    <row r="341" spans="1:5" ht="60">
      <c r="A341" s="17" t="s">
        <v>67</v>
      </c>
      <c r="E341" s="19" t="s">
        <v>785</v>
      </c>
    </row>
    <row r="342" spans="1:9" ht="15">
      <c r="A342" s="14" t="s">
        <v>54</v>
      </c>
      <c r="B342" s="14"/>
      <c r="C342" s="15" t="s">
        <v>786</v>
      </c>
      <c r="D342" s="14"/>
      <c r="E342" s="14" t="s">
        <v>787</v>
      </c>
      <c r="F342" s="14"/>
      <c r="G342" s="14"/>
      <c r="H342" s="14"/>
      <c r="I342" s="16">
        <f>SUMIFS(I343:I357,A343:A357,"P")</f>
        <v>0</v>
      </c>
    </row>
    <row r="343" spans="1:16" ht="15">
      <c r="A343" s="17" t="s">
        <v>57</v>
      </c>
      <c r="B343" s="17">
        <v>60</v>
      </c>
      <c r="C343" s="18" t="s">
        <v>788</v>
      </c>
      <c r="E343" s="19" t="s">
        <v>789</v>
      </c>
      <c r="F343" s="20" t="s">
        <v>140</v>
      </c>
      <c r="G343" s="21">
        <v>24.4</v>
      </c>
      <c r="H343" s="22">
        <v>0</v>
      </c>
      <c r="I343" s="23">
        <f>ROUND(G343*H343,P4)</f>
        <v>0</v>
      </c>
      <c r="O343" s="24">
        <f>I343*0.21</f>
        <v>0</v>
      </c>
      <c r="P343">
        <v>3</v>
      </c>
    </row>
    <row r="344" spans="1:5" ht="15">
      <c r="A344" s="17" t="s">
        <v>62</v>
      </c>
      <c r="E344" s="19" t="s">
        <v>790</v>
      </c>
    </row>
    <row r="345" spans="1:5" ht="15">
      <c r="A345" s="17" t="s">
        <v>63</v>
      </c>
      <c r="E345" s="26" t="s">
        <v>791</v>
      </c>
    </row>
    <row r="346" spans="1:5" ht="15">
      <c r="A346" s="17" t="s">
        <v>63</v>
      </c>
      <c r="E346" s="26" t="s">
        <v>792</v>
      </c>
    </row>
    <row r="347" spans="1:5" ht="75">
      <c r="A347" s="17" t="s">
        <v>67</v>
      </c>
      <c r="E347" s="19" t="s">
        <v>793</v>
      </c>
    </row>
    <row r="348" spans="1:16" ht="15">
      <c r="A348" s="17" t="s">
        <v>57</v>
      </c>
      <c r="B348" s="17">
        <v>61</v>
      </c>
      <c r="C348" s="18" t="s">
        <v>788</v>
      </c>
      <c r="D348" s="17" t="s">
        <v>794</v>
      </c>
      <c r="E348" s="19" t="s">
        <v>795</v>
      </c>
      <c r="F348" s="20" t="s">
        <v>140</v>
      </c>
      <c r="G348" s="21">
        <v>20.7</v>
      </c>
      <c r="H348" s="22">
        <v>0</v>
      </c>
      <c r="I348" s="23">
        <f>ROUND(G348*H348,P4)</f>
        <v>0</v>
      </c>
      <c r="O348" s="24">
        <f>I348*0.21</f>
        <v>0</v>
      </c>
      <c r="P348">
        <v>3</v>
      </c>
    </row>
    <row r="349" spans="1:5" ht="15">
      <c r="A349" s="17" t="s">
        <v>62</v>
      </c>
      <c r="E349" s="25"/>
    </row>
    <row r="350" spans="1:5" ht="15">
      <c r="A350" s="17" t="s">
        <v>63</v>
      </c>
      <c r="E350" s="26" t="s">
        <v>796</v>
      </c>
    </row>
    <row r="351" spans="1:5" ht="15">
      <c r="A351" s="17" t="s">
        <v>63</v>
      </c>
      <c r="E351" s="26" t="s">
        <v>797</v>
      </c>
    </row>
    <row r="352" spans="1:5" ht="75">
      <c r="A352" s="17" t="s">
        <v>67</v>
      </c>
      <c r="E352" s="19" t="s">
        <v>793</v>
      </c>
    </row>
    <row r="353" spans="1:16" ht="15">
      <c r="A353" s="17" t="s">
        <v>57</v>
      </c>
      <c r="B353" s="17">
        <v>62</v>
      </c>
      <c r="C353" s="18" t="s">
        <v>798</v>
      </c>
      <c r="D353" s="17" t="s">
        <v>799</v>
      </c>
      <c r="E353" s="19" t="s">
        <v>800</v>
      </c>
      <c r="F353" s="20" t="s">
        <v>140</v>
      </c>
      <c r="G353" s="21">
        <v>18</v>
      </c>
      <c r="H353" s="22">
        <v>0</v>
      </c>
      <c r="I353" s="23">
        <f>ROUND(G353*H353,P4)</f>
        <v>0</v>
      </c>
      <c r="O353" s="24">
        <f>I353*0.21</f>
        <v>0</v>
      </c>
      <c r="P353">
        <v>3</v>
      </c>
    </row>
    <row r="354" spans="1:5" ht="15">
      <c r="A354" s="17" t="s">
        <v>62</v>
      </c>
      <c r="E354" s="19" t="s">
        <v>101</v>
      </c>
    </row>
    <row r="355" spans="1:5" ht="15">
      <c r="A355" s="17" t="s">
        <v>63</v>
      </c>
      <c r="E355" s="26" t="s">
        <v>801</v>
      </c>
    </row>
    <row r="356" spans="1:5" ht="15">
      <c r="A356" s="17" t="s">
        <v>63</v>
      </c>
      <c r="E356" s="26" t="s">
        <v>802</v>
      </c>
    </row>
    <row r="357" spans="1:5" ht="45">
      <c r="A357" s="17" t="s">
        <v>67</v>
      </c>
      <c r="E357" s="19" t="s">
        <v>803</v>
      </c>
    </row>
    <row r="358" spans="1:9" ht="15">
      <c r="A358" s="14" t="s">
        <v>54</v>
      </c>
      <c r="B358" s="14"/>
      <c r="C358" s="15" t="s">
        <v>334</v>
      </c>
      <c r="D358" s="14"/>
      <c r="E358" s="14" t="s">
        <v>335</v>
      </c>
      <c r="F358" s="14"/>
      <c r="G358" s="14"/>
      <c r="H358" s="14"/>
      <c r="I358" s="16">
        <f>SUMIFS(I359:I393,A359:A393,"P")</f>
        <v>0</v>
      </c>
    </row>
    <row r="359" spans="1:16" ht="15">
      <c r="A359" s="17" t="s">
        <v>57</v>
      </c>
      <c r="B359" s="17">
        <v>63</v>
      </c>
      <c r="C359" s="18" t="s">
        <v>804</v>
      </c>
      <c r="E359" s="19" t="s">
        <v>805</v>
      </c>
      <c r="F359" s="20" t="s">
        <v>61</v>
      </c>
      <c r="G359" s="21">
        <v>8.28</v>
      </c>
      <c r="H359" s="22">
        <v>0</v>
      </c>
      <c r="I359" s="23">
        <f>ROUND(G359*H359,P4)</f>
        <v>0</v>
      </c>
      <c r="O359" s="24">
        <f>I359*0.21</f>
        <v>0</v>
      </c>
      <c r="P359">
        <v>3</v>
      </c>
    </row>
    <row r="360" spans="1:5" ht="15">
      <c r="A360" s="17" t="s">
        <v>62</v>
      </c>
      <c r="E360" s="19" t="s">
        <v>806</v>
      </c>
    </row>
    <row r="361" spans="1:5" ht="15">
      <c r="A361" s="17" t="s">
        <v>63</v>
      </c>
      <c r="E361" s="26" t="s">
        <v>807</v>
      </c>
    </row>
    <row r="362" spans="1:5" ht="15">
      <c r="A362" s="17" t="s">
        <v>63</v>
      </c>
      <c r="E362" s="26" t="s">
        <v>209</v>
      </c>
    </row>
    <row r="363" spans="1:5" ht="60">
      <c r="A363" s="17" t="s">
        <v>67</v>
      </c>
      <c r="E363" s="19" t="s">
        <v>808</v>
      </c>
    </row>
    <row r="364" spans="1:16" ht="15">
      <c r="A364" s="17" t="s">
        <v>57</v>
      </c>
      <c r="B364" s="17">
        <v>64</v>
      </c>
      <c r="C364" s="18" t="s">
        <v>809</v>
      </c>
      <c r="E364" s="19" t="s">
        <v>810</v>
      </c>
      <c r="F364" s="20" t="s">
        <v>140</v>
      </c>
      <c r="G364" s="21">
        <v>892.66</v>
      </c>
      <c r="H364" s="22">
        <v>0</v>
      </c>
      <c r="I364" s="23">
        <f>ROUND(G364*H364,P4)</f>
        <v>0</v>
      </c>
      <c r="O364" s="24">
        <f>I364*0.21</f>
        <v>0</v>
      </c>
      <c r="P364">
        <v>3</v>
      </c>
    </row>
    <row r="365" spans="1:5" ht="15">
      <c r="A365" s="17" t="s">
        <v>62</v>
      </c>
      <c r="E365" s="19" t="s">
        <v>811</v>
      </c>
    </row>
    <row r="366" spans="1:5" ht="30">
      <c r="A366" s="17" t="s">
        <v>63</v>
      </c>
      <c r="E366" s="26" t="s">
        <v>812</v>
      </c>
    </row>
    <row r="367" spans="1:5" ht="15">
      <c r="A367" s="17" t="s">
        <v>63</v>
      </c>
      <c r="E367" s="26" t="s">
        <v>813</v>
      </c>
    </row>
    <row r="368" spans="1:5" ht="60">
      <c r="A368" s="17" t="s">
        <v>67</v>
      </c>
      <c r="E368" s="19" t="s">
        <v>343</v>
      </c>
    </row>
    <row r="369" spans="1:16" ht="15">
      <c r="A369" s="17" t="s">
        <v>57</v>
      </c>
      <c r="B369" s="17">
        <v>65</v>
      </c>
      <c r="C369" s="18" t="s">
        <v>814</v>
      </c>
      <c r="E369" s="19" t="s">
        <v>815</v>
      </c>
      <c r="F369" s="20" t="s">
        <v>140</v>
      </c>
      <c r="G369" s="21">
        <v>30.55</v>
      </c>
      <c r="H369" s="22">
        <v>0</v>
      </c>
      <c r="I369" s="23">
        <f>ROUND(G369*H369,P4)</f>
        <v>0</v>
      </c>
      <c r="O369" s="24">
        <f>I369*0.21</f>
        <v>0</v>
      </c>
      <c r="P369">
        <v>3</v>
      </c>
    </row>
    <row r="370" spans="1:5" ht="15">
      <c r="A370" s="17" t="s">
        <v>62</v>
      </c>
      <c r="E370" s="25" t="s">
        <v>165</v>
      </c>
    </row>
    <row r="371" spans="1:5" ht="15">
      <c r="A371" s="17" t="s">
        <v>63</v>
      </c>
      <c r="E371" s="26" t="s">
        <v>816</v>
      </c>
    </row>
    <row r="372" spans="1:5" ht="15">
      <c r="A372" s="17" t="s">
        <v>63</v>
      </c>
      <c r="E372" s="26" t="s">
        <v>817</v>
      </c>
    </row>
    <row r="373" spans="1:5" ht="60">
      <c r="A373" s="17" t="s">
        <v>67</v>
      </c>
      <c r="E373" s="19" t="s">
        <v>343</v>
      </c>
    </row>
    <row r="374" spans="1:16" ht="30">
      <c r="A374" s="17" t="s">
        <v>57</v>
      </c>
      <c r="B374" s="17">
        <v>66</v>
      </c>
      <c r="C374" s="18" t="s">
        <v>336</v>
      </c>
      <c r="E374" s="19" t="s">
        <v>337</v>
      </c>
      <c r="F374" s="20" t="s">
        <v>140</v>
      </c>
      <c r="G374" s="21">
        <v>674.46</v>
      </c>
      <c r="H374" s="22">
        <v>0</v>
      </c>
      <c r="I374" s="23">
        <f>ROUND(G374*H374,P4)</f>
        <v>0</v>
      </c>
      <c r="O374" s="24">
        <f>I374*0.21</f>
        <v>0</v>
      </c>
      <c r="P374">
        <v>3</v>
      </c>
    </row>
    <row r="375" spans="1:5" ht="15">
      <c r="A375" s="17" t="s">
        <v>62</v>
      </c>
      <c r="E375" s="19" t="s">
        <v>338</v>
      </c>
    </row>
    <row r="376" spans="1:5" ht="30">
      <c r="A376" s="17" t="s">
        <v>63</v>
      </c>
      <c r="E376" s="26" t="s">
        <v>818</v>
      </c>
    </row>
    <row r="377" spans="1:5" ht="15">
      <c r="A377" s="17" t="s">
        <v>63</v>
      </c>
      <c r="E377" s="26" t="s">
        <v>819</v>
      </c>
    </row>
    <row r="378" spans="1:5" ht="15">
      <c r="A378" s="17" t="s">
        <v>63</v>
      </c>
      <c r="E378" s="26" t="s">
        <v>820</v>
      </c>
    </row>
    <row r="379" spans="1:5" ht="15">
      <c r="A379" s="17" t="s">
        <v>63</v>
      </c>
      <c r="E379" s="26" t="s">
        <v>821</v>
      </c>
    </row>
    <row r="380" spans="1:5" ht="60">
      <c r="A380" s="17" t="s">
        <v>67</v>
      </c>
      <c r="E380" s="19" t="s">
        <v>343</v>
      </c>
    </row>
    <row r="381" spans="1:16" ht="15">
      <c r="A381" s="17" t="s">
        <v>57</v>
      </c>
      <c r="B381" s="17">
        <v>67</v>
      </c>
      <c r="C381" s="18" t="s">
        <v>822</v>
      </c>
      <c r="E381" s="19" t="s">
        <v>823</v>
      </c>
      <c r="F381" s="20" t="s">
        <v>140</v>
      </c>
      <c r="G381" s="21">
        <v>30</v>
      </c>
      <c r="H381" s="22">
        <v>0</v>
      </c>
      <c r="I381" s="23">
        <f>ROUND(G381*H381,P4)</f>
        <v>0</v>
      </c>
      <c r="O381" s="24">
        <f>I381*0.21</f>
        <v>0</v>
      </c>
      <c r="P381">
        <v>3</v>
      </c>
    </row>
    <row r="382" spans="1:5" ht="15">
      <c r="A382" s="17" t="s">
        <v>62</v>
      </c>
      <c r="E382" s="19" t="s">
        <v>824</v>
      </c>
    </row>
    <row r="383" spans="1:5" ht="15">
      <c r="A383" s="17" t="s">
        <v>63</v>
      </c>
      <c r="E383" s="26" t="s">
        <v>825</v>
      </c>
    </row>
    <row r="384" spans="1:5" ht="15">
      <c r="A384" s="17" t="s">
        <v>63</v>
      </c>
      <c r="E384" s="26" t="s">
        <v>826</v>
      </c>
    </row>
    <row r="385" spans="1:5" ht="15">
      <c r="A385" s="17" t="s">
        <v>63</v>
      </c>
      <c r="E385" s="26" t="s">
        <v>827</v>
      </c>
    </row>
    <row r="386" spans="1:5" ht="15">
      <c r="A386" s="17" t="s">
        <v>63</v>
      </c>
      <c r="E386" s="26" t="s">
        <v>828</v>
      </c>
    </row>
    <row r="387" spans="1:5" ht="60">
      <c r="A387" s="17" t="s">
        <v>67</v>
      </c>
      <c r="E387" s="19" t="s">
        <v>343</v>
      </c>
    </row>
    <row r="388" spans="1:16" ht="15">
      <c r="A388" s="17" t="s">
        <v>57</v>
      </c>
      <c r="B388" s="17">
        <v>68</v>
      </c>
      <c r="C388" s="18" t="s">
        <v>829</v>
      </c>
      <c r="E388" s="19" t="s">
        <v>830</v>
      </c>
      <c r="F388" s="20" t="s">
        <v>140</v>
      </c>
      <c r="G388" s="21">
        <v>22.2</v>
      </c>
      <c r="H388" s="22">
        <v>0</v>
      </c>
      <c r="I388" s="23">
        <f>ROUND(G388*H388,P4)</f>
        <v>0</v>
      </c>
      <c r="O388" s="24">
        <f>I388*0.21</f>
        <v>0</v>
      </c>
      <c r="P388">
        <v>3</v>
      </c>
    </row>
    <row r="389" spans="1:5" ht="15">
      <c r="A389" s="17" t="s">
        <v>62</v>
      </c>
      <c r="E389" s="25"/>
    </row>
    <row r="390" spans="1:5" ht="15">
      <c r="A390" s="17" t="s">
        <v>63</v>
      </c>
      <c r="E390" s="26" t="s">
        <v>831</v>
      </c>
    </row>
    <row r="391" spans="1:5" ht="15">
      <c r="A391" s="17" t="s">
        <v>63</v>
      </c>
      <c r="E391" s="26" t="s">
        <v>832</v>
      </c>
    </row>
    <row r="392" spans="1:5" ht="15">
      <c r="A392" s="17" t="s">
        <v>63</v>
      </c>
      <c r="E392" s="26" t="s">
        <v>833</v>
      </c>
    </row>
    <row r="393" spans="1:5" ht="60">
      <c r="A393" s="17" t="s">
        <v>67</v>
      </c>
      <c r="E393" s="19" t="s">
        <v>343</v>
      </c>
    </row>
    <row r="394" spans="1:9" ht="15">
      <c r="A394" s="14" t="s">
        <v>54</v>
      </c>
      <c r="B394" s="14"/>
      <c r="C394" s="15" t="s">
        <v>475</v>
      </c>
      <c r="D394" s="14"/>
      <c r="E394" s="14" t="s">
        <v>476</v>
      </c>
      <c r="F394" s="14"/>
      <c r="G394" s="14"/>
      <c r="H394" s="14"/>
      <c r="I394" s="16">
        <f>SUMIFS(I395:I404,A395:A404,"P")</f>
        <v>0</v>
      </c>
    </row>
    <row r="395" spans="1:16" ht="30">
      <c r="A395" s="17" t="s">
        <v>57</v>
      </c>
      <c r="B395" s="17">
        <v>69</v>
      </c>
      <c r="C395" s="18" t="s">
        <v>834</v>
      </c>
      <c r="D395" s="17" t="s">
        <v>115</v>
      </c>
      <c r="E395" s="19" t="s">
        <v>835</v>
      </c>
      <c r="F395" s="20" t="s">
        <v>61</v>
      </c>
      <c r="G395" s="21">
        <v>1.76</v>
      </c>
      <c r="H395" s="22">
        <v>0</v>
      </c>
      <c r="I395" s="23">
        <f>ROUND(G395*H395,P4)</f>
        <v>0</v>
      </c>
      <c r="O395" s="24">
        <f>I395*0.21</f>
        <v>0</v>
      </c>
      <c r="P395">
        <v>3</v>
      </c>
    </row>
    <row r="396" spans="1:5" ht="15">
      <c r="A396" s="17" t="s">
        <v>62</v>
      </c>
      <c r="E396" s="19" t="s">
        <v>595</v>
      </c>
    </row>
    <row r="397" spans="1:5" ht="15">
      <c r="A397" s="17" t="s">
        <v>63</v>
      </c>
      <c r="E397" s="26" t="s">
        <v>836</v>
      </c>
    </row>
    <row r="398" spans="1:5" ht="15">
      <c r="A398" s="17" t="s">
        <v>63</v>
      </c>
      <c r="E398" s="26" t="s">
        <v>837</v>
      </c>
    </row>
    <row r="399" spans="1:5" ht="150">
      <c r="A399" s="17" t="s">
        <v>67</v>
      </c>
      <c r="E399" s="19" t="s">
        <v>120</v>
      </c>
    </row>
    <row r="400" spans="1:16" ht="15">
      <c r="A400" s="17" t="s">
        <v>57</v>
      </c>
      <c r="B400" s="17">
        <v>70</v>
      </c>
      <c r="C400" s="18" t="s">
        <v>838</v>
      </c>
      <c r="E400" s="19" t="s">
        <v>839</v>
      </c>
      <c r="F400" s="20" t="s">
        <v>140</v>
      </c>
      <c r="G400" s="21">
        <v>40.7</v>
      </c>
      <c r="H400" s="22">
        <v>0</v>
      </c>
      <c r="I400" s="23">
        <f>ROUND(G400*H400,P4)</f>
        <v>0</v>
      </c>
      <c r="O400" s="24">
        <f>I400*0.21</f>
        <v>0</v>
      </c>
      <c r="P400">
        <v>3</v>
      </c>
    </row>
    <row r="401" spans="1:5" ht="15">
      <c r="A401" s="17" t="s">
        <v>62</v>
      </c>
      <c r="E401" s="19" t="s">
        <v>840</v>
      </c>
    </row>
    <row r="402" spans="1:5" ht="15">
      <c r="A402" s="17" t="s">
        <v>63</v>
      </c>
      <c r="E402" s="26" t="s">
        <v>841</v>
      </c>
    </row>
    <row r="403" spans="1:5" ht="15">
      <c r="A403" s="17" t="s">
        <v>63</v>
      </c>
      <c r="E403" s="26" t="s">
        <v>842</v>
      </c>
    </row>
    <row r="404" spans="1:5" ht="180">
      <c r="A404" s="17" t="s">
        <v>67</v>
      </c>
      <c r="E404" s="19" t="s">
        <v>843</v>
      </c>
    </row>
  </sheetData>
  <sheetProtection algorithmName="SHA-512" hashValue="m35nNnwtb7Xgmuyxy/xSKgHBeClWCGVx/hzGmy57E6+IuZkhXdFLZ1kXbpanIC51QXy92X3DAgoCV7DIqXhnLA==" saltValue="0Zqlp65elmD5Gypz4Fkqtx+qyr64NxvAta8siBFpfvwLfXoZpIxLzJBtD1TSDDj63x/gXtMM6ze7O/BnWpkmZA==" spinCount="100000" sheet="1" objects="1" scenarios="1"/>
  <mergeCells count="10">
    <mergeCell ref="E5:E6"/>
    <mergeCell ref="F5:F6"/>
    <mergeCell ref="G5:G6"/>
    <mergeCell ref="H5:I5"/>
    <mergeCell ref="C3:D3"/>
    <mergeCell ref="C4:D4"/>
    <mergeCell ref="A5:A6"/>
    <mergeCell ref="B5:B6"/>
    <mergeCell ref="C5:C6"/>
    <mergeCell ref="D5:D6"/>
  </mergeCells>
  <printOptions/>
  <pageMargins left="0.7" right="0.7" top="0.787401575" bottom="0.7874015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02"/>
  <sheetViews>
    <sheetView workbookViewId="0" topLeftCell="B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2" t="s">
        <v>1</v>
      </c>
      <c r="F1" s="3"/>
      <c r="G1" s="3"/>
      <c r="H1" s="3"/>
      <c r="I1" s="3"/>
      <c r="P1">
        <v>3</v>
      </c>
    </row>
    <row r="2" spans="2:9" ht="20.25">
      <c r="B2" s="3"/>
      <c r="C2" s="3"/>
      <c r="D2" s="3"/>
      <c r="E2" s="4" t="s">
        <v>37</v>
      </c>
      <c r="F2" s="3"/>
      <c r="G2" s="3"/>
      <c r="H2" s="3"/>
      <c r="I2" s="3"/>
    </row>
    <row r="3" spans="1:16" ht="30">
      <c r="A3" t="s">
        <v>38</v>
      </c>
      <c r="B3" s="11" t="s">
        <v>39</v>
      </c>
      <c r="C3" s="29" t="s">
        <v>40</v>
      </c>
      <c r="D3" s="30"/>
      <c r="E3" s="11" t="s">
        <v>41</v>
      </c>
      <c r="F3" s="3"/>
      <c r="G3" s="3"/>
      <c r="H3" s="12" t="s">
        <v>19</v>
      </c>
      <c r="I3" s="13">
        <f>SUMIFS(I8:I202,A8:A202,"SD")</f>
        <v>0</v>
      </c>
      <c r="O3">
        <v>0</v>
      </c>
      <c r="P3">
        <v>2</v>
      </c>
    </row>
    <row r="4" spans="1:16" ht="15">
      <c r="A4" t="s">
        <v>42</v>
      </c>
      <c r="B4" s="11" t="s">
        <v>43</v>
      </c>
      <c r="C4" s="29" t="s">
        <v>19</v>
      </c>
      <c r="D4" s="30"/>
      <c r="E4" s="11" t="s">
        <v>20</v>
      </c>
      <c r="F4" s="3"/>
      <c r="G4" s="3"/>
      <c r="H4" s="3"/>
      <c r="I4" s="3"/>
      <c r="O4">
        <v>0.15</v>
      </c>
      <c r="P4">
        <v>2</v>
      </c>
    </row>
    <row r="5" spans="1:15" ht="15">
      <c r="A5" s="31" t="s">
        <v>44</v>
      </c>
      <c r="B5" s="31" t="s">
        <v>45</v>
      </c>
      <c r="C5" s="31" t="s">
        <v>46</v>
      </c>
      <c r="D5" s="31" t="s">
        <v>47</v>
      </c>
      <c r="E5" s="31" t="s">
        <v>48</v>
      </c>
      <c r="F5" s="31" t="s">
        <v>49</v>
      </c>
      <c r="G5" s="31" t="s">
        <v>50</v>
      </c>
      <c r="H5" s="31" t="s">
        <v>51</v>
      </c>
      <c r="I5" s="31"/>
      <c r="O5">
        <v>0.21</v>
      </c>
    </row>
    <row r="6" spans="1:9" ht="15">
      <c r="A6" s="31"/>
      <c r="B6" s="31"/>
      <c r="C6" s="31"/>
      <c r="D6" s="31"/>
      <c r="E6" s="31"/>
      <c r="F6" s="31"/>
      <c r="G6" s="31"/>
      <c r="H6" s="7" t="s">
        <v>52</v>
      </c>
      <c r="I6" s="7" t="s">
        <v>53</v>
      </c>
    </row>
    <row r="7" spans="1:9" ht="15">
      <c r="A7" s="7">
        <v>0</v>
      </c>
      <c r="B7" s="7">
        <v>1</v>
      </c>
      <c r="C7" s="7">
        <v>2</v>
      </c>
      <c r="D7" s="7">
        <v>3</v>
      </c>
      <c r="E7" s="7">
        <v>4</v>
      </c>
      <c r="F7" s="7">
        <v>5</v>
      </c>
      <c r="G7" s="7">
        <v>6</v>
      </c>
      <c r="H7" s="7">
        <v>7</v>
      </c>
      <c r="I7" s="7">
        <v>8</v>
      </c>
    </row>
    <row r="8" spans="1:9" ht="15">
      <c r="A8" s="14" t="s">
        <v>54</v>
      </c>
      <c r="B8" s="14"/>
      <c r="C8" s="15" t="s">
        <v>55</v>
      </c>
      <c r="D8" s="14"/>
      <c r="E8" s="14" t="s">
        <v>56</v>
      </c>
      <c r="F8" s="14"/>
      <c r="G8" s="14"/>
      <c r="H8" s="14"/>
      <c r="I8" s="16">
        <f>SUMIFS(I9:I40,A9:A40,"P")</f>
        <v>0</v>
      </c>
    </row>
    <row r="9" spans="1:16" ht="15">
      <c r="A9" s="17" t="s">
        <v>57</v>
      </c>
      <c r="B9" s="17">
        <v>1</v>
      </c>
      <c r="C9" s="18" t="s">
        <v>58</v>
      </c>
      <c r="D9" s="17" t="s">
        <v>59</v>
      </c>
      <c r="E9" s="19" t="s">
        <v>60</v>
      </c>
      <c r="F9" s="20" t="s">
        <v>61</v>
      </c>
      <c r="G9" s="21">
        <v>196.474</v>
      </c>
      <c r="H9" s="22">
        <v>0</v>
      </c>
      <c r="I9" s="23">
        <f>ROUND(G9*H9,P4)</f>
        <v>0</v>
      </c>
      <c r="O9" s="24">
        <f>I9*0.21</f>
        <v>0</v>
      </c>
      <c r="P9">
        <v>3</v>
      </c>
    </row>
    <row r="10" spans="1:5" ht="15">
      <c r="A10" s="17" t="s">
        <v>62</v>
      </c>
      <c r="E10" s="25"/>
    </row>
    <row r="11" spans="1:5" ht="15">
      <c r="A11" s="17" t="s">
        <v>63</v>
      </c>
      <c r="E11" s="26" t="s">
        <v>844</v>
      </c>
    </row>
    <row r="12" spans="1:5" ht="15">
      <c r="A12" s="17" t="s">
        <v>63</v>
      </c>
      <c r="E12" s="26" t="s">
        <v>845</v>
      </c>
    </row>
    <row r="13" spans="1:5" ht="30">
      <c r="A13" s="17" t="s">
        <v>67</v>
      </c>
      <c r="E13" s="19" t="s">
        <v>68</v>
      </c>
    </row>
    <row r="14" spans="1:16" ht="15">
      <c r="A14" s="17" t="s">
        <v>57</v>
      </c>
      <c r="B14" s="17">
        <v>2</v>
      </c>
      <c r="C14" s="18" t="s">
        <v>58</v>
      </c>
      <c r="D14" s="17" t="s">
        <v>69</v>
      </c>
      <c r="E14" s="19" t="s">
        <v>70</v>
      </c>
      <c r="F14" s="20" t="s">
        <v>61</v>
      </c>
      <c r="G14" s="21">
        <v>30.539</v>
      </c>
      <c r="H14" s="22">
        <v>0</v>
      </c>
      <c r="I14" s="23">
        <f>ROUND(G14*H14,P4)</f>
        <v>0</v>
      </c>
      <c r="O14" s="24">
        <f>I14*0.21</f>
        <v>0</v>
      </c>
      <c r="P14">
        <v>3</v>
      </c>
    </row>
    <row r="15" spans="1:5" ht="15">
      <c r="A15" s="17" t="s">
        <v>62</v>
      </c>
      <c r="E15" s="25"/>
    </row>
    <row r="16" spans="1:5" ht="15">
      <c r="A16" s="17" t="s">
        <v>63</v>
      </c>
      <c r="E16" s="26" t="s">
        <v>846</v>
      </c>
    </row>
    <row r="17" spans="1:5" ht="15">
      <c r="A17" s="17" t="s">
        <v>63</v>
      </c>
      <c r="E17" s="26" t="s">
        <v>847</v>
      </c>
    </row>
    <row r="18" spans="1:5" ht="30">
      <c r="A18" s="17" t="s">
        <v>67</v>
      </c>
      <c r="E18" s="19" t="s">
        <v>68</v>
      </c>
    </row>
    <row r="19" spans="1:16" ht="15">
      <c r="A19" s="17" t="s">
        <v>57</v>
      </c>
      <c r="B19" s="17">
        <v>3</v>
      </c>
      <c r="C19" s="18" t="s">
        <v>73</v>
      </c>
      <c r="D19" s="17" t="s">
        <v>365</v>
      </c>
      <c r="E19" s="19" t="s">
        <v>366</v>
      </c>
      <c r="F19" s="20" t="s">
        <v>76</v>
      </c>
      <c r="G19" s="21">
        <v>36.993</v>
      </c>
      <c r="H19" s="22">
        <v>0</v>
      </c>
      <c r="I19" s="23">
        <f>ROUND(G19*H19,P4)</f>
        <v>0</v>
      </c>
      <c r="O19" s="24">
        <f>I19*0.21</f>
        <v>0</v>
      </c>
      <c r="P19">
        <v>3</v>
      </c>
    </row>
    <row r="20" spans="1:5" ht="15">
      <c r="A20" s="17" t="s">
        <v>62</v>
      </c>
      <c r="E20" s="25"/>
    </row>
    <row r="21" spans="1:5" ht="15">
      <c r="A21" s="17" t="s">
        <v>63</v>
      </c>
      <c r="E21" s="26" t="s">
        <v>848</v>
      </c>
    </row>
    <row r="22" spans="1:5" ht="15">
      <c r="A22" s="17" t="s">
        <v>63</v>
      </c>
      <c r="E22" s="26" t="s">
        <v>849</v>
      </c>
    </row>
    <row r="23" spans="1:5" ht="30">
      <c r="A23" s="17" t="s">
        <v>67</v>
      </c>
      <c r="E23" s="19" t="s">
        <v>68</v>
      </c>
    </row>
    <row r="24" spans="1:16" ht="15">
      <c r="A24" s="17" t="s">
        <v>57</v>
      </c>
      <c r="B24" s="17">
        <v>4</v>
      </c>
      <c r="C24" s="18" t="s">
        <v>73</v>
      </c>
      <c r="D24" s="17" t="s">
        <v>74</v>
      </c>
      <c r="E24" s="19" t="s">
        <v>75</v>
      </c>
      <c r="F24" s="20" t="s">
        <v>76</v>
      </c>
      <c r="G24" s="21">
        <v>271.019</v>
      </c>
      <c r="H24" s="22">
        <v>0</v>
      </c>
      <c r="I24" s="23">
        <f>ROUND(G24*H24,P4)</f>
        <v>0</v>
      </c>
      <c r="O24" s="24">
        <f>I24*0.21</f>
        <v>0</v>
      </c>
      <c r="P24">
        <v>3</v>
      </c>
    </row>
    <row r="25" spans="1:5" ht="15">
      <c r="A25" s="17" t="s">
        <v>62</v>
      </c>
      <c r="E25" s="25"/>
    </row>
    <row r="26" spans="1:5" ht="15">
      <c r="A26" s="17" t="s">
        <v>63</v>
      </c>
      <c r="E26" s="26" t="s">
        <v>850</v>
      </c>
    </row>
    <row r="27" spans="1:5" ht="15">
      <c r="A27" s="17" t="s">
        <v>63</v>
      </c>
      <c r="E27" s="26" t="s">
        <v>851</v>
      </c>
    </row>
    <row r="28" spans="1:5" ht="15">
      <c r="A28" s="17" t="s">
        <v>63</v>
      </c>
      <c r="E28" s="26" t="s">
        <v>852</v>
      </c>
    </row>
    <row r="29" spans="1:5" ht="15">
      <c r="A29" s="17" t="s">
        <v>63</v>
      </c>
      <c r="E29" s="26" t="s">
        <v>853</v>
      </c>
    </row>
    <row r="30" spans="1:5" ht="30">
      <c r="A30" s="17" t="s">
        <v>67</v>
      </c>
      <c r="E30" s="19" t="s">
        <v>68</v>
      </c>
    </row>
    <row r="31" spans="1:16" ht="15">
      <c r="A31" s="17" t="s">
        <v>57</v>
      </c>
      <c r="B31" s="17">
        <v>5</v>
      </c>
      <c r="C31" s="18" t="s">
        <v>73</v>
      </c>
      <c r="D31" s="17" t="s">
        <v>81</v>
      </c>
      <c r="E31" s="19" t="s">
        <v>82</v>
      </c>
      <c r="F31" s="20" t="s">
        <v>76</v>
      </c>
      <c r="G31" s="21">
        <v>100.62</v>
      </c>
      <c r="H31" s="22">
        <v>0</v>
      </c>
      <c r="I31" s="23">
        <f>ROUND(G31*H31,P4)</f>
        <v>0</v>
      </c>
      <c r="O31" s="24">
        <f>I31*0.21</f>
        <v>0</v>
      </c>
      <c r="P31">
        <v>3</v>
      </c>
    </row>
    <row r="32" spans="1:5" ht="15">
      <c r="A32" s="17" t="s">
        <v>62</v>
      </c>
      <c r="E32" s="25"/>
    </row>
    <row r="33" spans="1:5" ht="15">
      <c r="A33" s="17" t="s">
        <v>63</v>
      </c>
      <c r="E33" s="26" t="s">
        <v>854</v>
      </c>
    </row>
    <row r="34" spans="1:5" ht="15">
      <c r="A34" s="17" t="s">
        <v>63</v>
      </c>
      <c r="E34" s="26" t="s">
        <v>855</v>
      </c>
    </row>
    <row r="35" spans="1:5" ht="30">
      <c r="A35" s="17" t="s">
        <v>67</v>
      </c>
      <c r="E35" s="19" t="s">
        <v>68</v>
      </c>
    </row>
    <row r="36" spans="1:16" ht="15">
      <c r="A36" s="17" t="s">
        <v>57</v>
      </c>
      <c r="B36" s="17">
        <v>6</v>
      </c>
      <c r="C36" s="18" t="s">
        <v>374</v>
      </c>
      <c r="D36" s="17" t="s">
        <v>375</v>
      </c>
      <c r="E36" s="19" t="s">
        <v>376</v>
      </c>
      <c r="F36" s="20" t="s">
        <v>76</v>
      </c>
      <c r="G36" s="21">
        <v>1.947</v>
      </c>
      <c r="H36" s="22">
        <v>0</v>
      </c>
      <c r="I36" s="23">
        <f>ROUND(G36*H36,P4)</f>
        <v>0</v>
      </c>
      <c r="O36" s="24">
        <f>I36*0.21</f>
        <v>0</v>
      </c>
      <c r="P36">
        <v>3</v>
      </c>
    </row>
    <row r="37" spans="1:5" ht="15">
      <c r="A37" s="17" t="s">
        <v>62</v>
      </c>
      <c r="E37" s="25"/>
    </row>
    <row r="38" spans="1:5" ht="15">
      <c r="A38" s="17" t="s">
        <v>63</v>
      </c>
      <c r="E38" s="26" t="s">
        <v>856</v>
      </c>
    </row>
    <row r="39" spans="1:5" ht="15">
      <c r="A39" s="17" t="s">
        <v>63</v>
      </c>
      <c r="E39" s="26" t="s">
        <v>857</v>
      </c>
    </row>
    <row r="40" spans="1:5" ht="30">
      <c r="A40" s="17" t="s">
        <v>67</v>
      </c>
      <c r="E40" s="19" t="s">
        <v>68</v>
      </c>
    </row>
    <row r="41" spans="1:9" ht="15">
      <c r="A41" s="14" t="s">
        <v>54</v>
      </c>
      <c r="B41" s="14"/>
      <c r="C41" s="15" t="s">
        <v>85</v>
      </c>
      <c r="D41" s="14"/>
      <c r="E41" s="14" t="s">
        <v>86</v>
      </c>
      <c r="F41" s="14"/>
      <c r="G41" s="14"/>
      <c r="H41" s="14"/>
      <c r="I41" s="16">
        <f>SUMIFS(I42:I46,A42:A46,"P")</f>
        <v>0</v>
      </c>
    </row>
    <row r="42" spans="1:16" ht="15">
      <c r="A42" s="17" t="s">
        <v>57</v>
      </c>
      <c r="B42" s="17">
        <v>7</v>
      </c>
      <c r="C42" s="18" t="s">
        <v>87</v>
      </c>
      <c r="D42" s="17" t="s">
        <v>88</v>
      </c>
      <c r="E42" s="19" t="s">
        <v>89</v>
      </c>
      <c r="F42" s="20" t="s">
        <v>90</v>
      </c>
      <c r="G42" s="21">
        <v>1</v>
      </c>
      <c r="H42" s="22">
        <v>0</v>
      </c>
      <c r="I42" s="23">
        <f>ROUND(G42*H42,P4)</f>
        <v>0</v>
      </c>
      <c r="O42" s="24">
        <f>I42*0.21</f>
        <v>0</v>
      </c>
      <c r="P42">
        <v>3</v>
      </c>
    </row>
    <row r="43" spans="1:5" ht="30">
      <c r="A43" s="17" t="s">
        <v>62</v>
      </c>
      <c r="E43" s="19" t="s">
        <v>91</v>
      </c>
    </row>
    <row r="44" spans="1:5" ht="15">
      <c r="A44" s="17" t="s">
        <v>63</v>
      </c>
      <c r="E44" s="26" t="s">
        <v>498</v>
      </c>
    </row>
    <row r="45" spans="1:5" ht="15">
      <c r="A45" s="17" t="s">
        <v>63</v>
      </c>
      <c r="E45" s="26" t="s">
        <v>499</v>
      </c>
    </row>
    <row r="46" spans="1:5" ht="30">
      <c r="A46" s="17" t="s">
        <v>67</v>
      </c>
      <c r="E46" s="19" t="s">
        <v>94</v>
      </c>
    </row>
    <row r="47" spans="1:9" ht="15">
      <c r="A47" s="14" t="s">
        <v>54</v>
      </c>
      <c r="B47" s="14"/>
      <c r="C47" s="15" t="s">
        <v>105</v>
      </c>
      <c r="D47" s="14"/>
      <c r="E47" s="14" t="s">
        <v>106</v>
      </c>
      <c r="F47" s="14"/>
      <c r="G47" s="14"/>
      <c r="H47" s="14"/>
      <c r="I47" s="16">
        <f>SUMIFS(I48:I52,A48:A52,"P")</f>
        <v>0</v>
      </c>
    </row>
    <row r="48" spans="1:16" ht="15">
      <c r="A48" s="17" t="s">
        <v>57</v>
      </c>
      <c r="B48" s="17">
        <v>8</v>
      </c>
      <c r="C48" s="18" t="s">
        <v>107</v>
      </c>
      <c r="E48" s="19" t="s">
        <v>108</v>
      </c>
      <c r="F48" s="20" t="s">
        <v>100</v>
      </c>
      <c r="G48" s="21">
        <v>822.55</v>
      </c>
      <c r="H48" s="22">
        <v>0</v>
      </c>
      <c r="I48" s="23">
        <f>ROUND(G48*H48,P4)</f>
        <v>0</v>
      </c>
      <c r="O48" s="24">
        <f>I48*0.21</f>
        <v>0</v>
      </c>
      <c r="P48">
        <v>3</v>
      </c>
    </row>
    <row r="49" spans="1:5" ht="15">
      <c r="A49" s="17" t="s">
        <v>62</v>
      </c>
      <c r="E49" s="25"/>
    </row>
    <row r="50" spans="1:5" ht="15">
      <c r="A50" s="17" t="s">
        <v>63</v>
      </c>
      <c r="E50" s="26" t="s">
        <v>858</v>
      </c>
    </row>
    <row r="51" spans="1:5" ht="15">
      <c r="A51" s="17" t="s">
        <v>63</v>
      </c>
      <c r="E51" s="26" t="s">
        <v>859</v>
      </c>
    </row>
    <row r="52" spans="1:5" ht="15">
      <c r="A52" s="17" t="s">
        <v>67</v>
      </c>
      <c r="E52" s="19" t="s">
        <v>111</v>
      </c>
    </row>
    <row r="53" spans="1:9" ht="15">
      <c r="A53" s="14" t="s">
        <v>54</v>
      </c>
      <c r="B53" s="14"/>
      <c r="C53" s="15" t="s">
        <v>121</v>
      </c>
      <c r="D53" s="14"/>
      <c r="E53" s="14" t="s">
        <v>122</v>
      </c>
      <c r="F53" s="14"/>
      <c r="G53" s="14"/>
      <c r="H53" s="14"/>
      <c r="I53" s="16">
        <f>SUMIFS(I54:I58,A54:A58,"P")</f>
        <v>0</v>
      </c>
    </row>
    <row r="54" spans="1:16" ht="30">
      <c r="A54" s="17" t="s">
        <v>57</v>
      </c>
      <c r="B54" s="17">
        <v>9</v>
      </c>
      <c r="C54" s="18" t="s">
        <v>123</v>
      </c>
      <c r="D54" s="17" t="s">
        <v>115</v>
      </c>
      <c r="E54" s="19" t="s">
        <v>124</v>
      </c>
      <c r="F54" s="20" t="s">
        <v>61</v>
      </c>
      <c r="G54" s="21">
        <v>41.925</v>
      </c>
      <c r="H54" s="22">
        <v>0</v>
      </c>
      <c r="I54" s="23">
        <f>ROUND(G54*H54,P4)</f>
        <v>0</v>
      </c>
      <c r="O54" s="24">
        <f>I54*0.21</f>
        <v>0</v>
      </c>
      <c r="P54">
        <v>3</v>
      </c>
    </row>
    <row r="55" spans="1:5" ht="15">
      <c r="A55" s="17" t="s">
        <v>62</v>
      </c>
      <c r="E55" s="25"/>
    </row>
    <row r="56" spans="1:5" ht="15">
      <c r="A56" s="17" t="s">
        <v>63</v>
      </c>
      <c r="E56" s="26" t="s">
        <v>860</v>
      </c>
    </row>
    <row r="57" spans="1:5" ht="15">
      <c r="A57" s="17" t="s">
        <v>63</v>
      </c>
      <c r="E57" s="26" t="s">
        <v>861</v>
      </c>
    </row>
    <row r="58" spans="1:5" ht="90">
      <c r="A58" s="17" t="s">
        <v>67</v>
      </c>
      <c r="E58" s="19" t="s">
        <v>128</v>
      </c>
    </row>
    <row r="59" spans="1:9" ht="15">
      <c r="A59" s="14" t="s">
        <v>54</v>
      </c>
      <c r="B59" s="14"/>
      <c r="C59" s="15" t="s">
        <v>129</v>
      </c>
      <c r="D59" s="14"/>
      <c r="E59" s="14" t="s">
        <v>130</v>
      </c>
      <c r="F59" s="14"/>
      <c r="G59" s="14"/>
      <c r="H59" s="14"/>
      <c r="I59" s="16">
        <f>SUMIFS(I60:I77,A60:A77,"P")</f>
        <v>0</v>
      </c>
    </row>
    <row r="60" spans="1:16" ht="30">
      <c r="A60" s="17" t="s">
        <v>57</v>
      </c>
      <c r="B60" s="17">
        <v>10</v>
      </c>
      <c r="C60" s="18" t="s">
        <v>601</v>
      </c>
      <c r="D60" s="17" t="s">
        <v>115</v>
      </c>
      <c r="E60" s="19" t="s">
        <v>602</v>
      </c>
      <c r="F60" s="20" t="s">
        <v>61</v>
      </c>
      <c r="G60" s="21">
        <v>16.225</v>
      </c>
      <c r="H60" s="22">
        <v>0</v>
      </c>
      <c r="I60" s="23">
        <f>ROUND(G60*H60,P4)</f>
        <v>0</v>
      </c>
      <c r="O60" s="24">
        <f>I60*0.21</f>
        <v>0</v>
      </c>
      <c r="P60">
        <v>3</v>
      </c>
    </row>
    <row r="61" spans="1:5" ht="15">
      <c r="A61" s="17" t="s">
        <v>62</v>
      </c>
      <c r="E61" s="25"/>
    </row>
    <row r="62" spans="1:5" ht="15">
      <c r="A62" s="17" t="s">
        <v>63</v>
      </c>
      <c r="E62" s="26" t="s">
        <v>862</v>
      </c>
    </row>
    <row r="63" spans="1:5" ht="30">
      <c r="A63" s="17" t="s">
        <v>63</v>
      </c>
      <c r="E63" s="26" t="s">
        <v>863</v>
      </c>
    </row>
    <row r="64" spans="1:5" ht="15">
      <c r="A64" s="17" t="s">
        <v>63</v>
      </c>
      <c r="E64" s="26" t="s">
        <v>864</v>
      </c>
    </row>
    <row r="65" spans="1:5" ht="90">
      <c r="A65" s="17" t="s">
        <v>67</v>
      </c>
      <c r="E65" s="19" t="s">
        <v>128</v>
      </c>
    </row>
    <row r="66" spans="1:16" ht="30">
      <c r="A66" s="17" t="s">
        <v>57</v>
      </c>
      <c r="B66" s="17">
        <v>11</v>
      </c>
      <c r="C66" s="18" t="s">
        <v>606</v>
      </c>
      <c r="D66" s="17" t="s">
        <v>115</v>
      </c>
      <c r="E66" s="19" t="s">
        <v>607</v>
      </c>
      <c r="F66" s="20" t="s">
        <v>61</v>
      </c>
      <c r="G66" s="21">
        <v>38.025</v>
      </c>
      <c r="H66" s="22">
        <v>0</v>
      </c>
      <c r="I66" s="23">
        <f>ROUND(G66*H66,P4)</f>
        <v>0</v>
      </c>
      <c r="O66" s="24">
        <f>I66*0.21</f>
        <v>0</v>
      </c>
      <c r="P66">
        <v>3</v>
      </c>
    </row>
    <row r="67" spans="1:5" ht="15">
      <c r="A67" s="17" t="s">
        <v>62</v>
      </c>
      <c r="E67" s="25"/>
    </row>
    <row r="68" spans="1:5" ht="15">
      <c r="A68" s="17" t="s">
        <v>63</v>
      </c>
      <c r="E68" s="26" t="s">
        <v>865</v>
      </c>
    </row>
    <row r="69" spans="1:5" ht="30">
      <c r="A69" s="17" t="s">
        <v>63</v>
      </c>
      <c r="E69" s="26" t="s">
        <v>866</v>
      </c>
    </row>
    <row r="70" spans="1:5" ht="15">
      <c r="A70" s="17" t="s">
        <v>63</v>
      </c>
      <c r="E70" s="26" t="s">
        <v>867</v>
      </c>
    </row>
    <row r="71" spans="1:5" ht="90">
      <c r="A71" s="17" t="s">
        <v>67</v>
      </c>
      <c r="E71" s="19" t="s">
        <v>128</v>
      </c>
    </row>
    <row r="72" spans="1:16" ht="30">
      <c r="A72" s="17" t="s">
        <v>57</v>
      </c>
      <c r="B72" s="17">
        <v>12</v>
      </c>
      <c r="C72" s="18" t="s">
        <v>611</v>
      </c>
      <c r="D72" s="17" t="s">
        <v>115</v>
      </c>
      <c r="E72" s="19" t="s">
        <v>612</v>
      </c>
      <c r="F72" s="20" t="s">
        <v>61</v>
      </c>
      <c r="G72" s="21">
        <v>70.307</v>
      </c>
      <c r="H72" s="22">
        <v>0</v>
      </c>
      <c r="I72" s="23">
        <f>ROUND(G72*H72,P4)</f>
        <v>0</v>
      </c>
      <c r="O72" s="24">
        <f>I72*0.21</f>
        <v>0</v>
      </c>
      <c r="P72">
        <v>3</v>
      </c>
    </row>
    <row r="73" spans="1:5" ht="15">
      <c r="A73" s="17" t="s">
        <v>62</v>
      </c>
      <c r="E73" s="25"/>
    </row>
    <row r="74" spans="1:5" ht="15">
      <c r="A74" s="17" t="s">
        <v>63</v>
      </c>
      <c r="E74" s="26" t="s">
        <v>868</v>
      </c>
    </row>
    <row r="75" spans="1:5" ht="30">
      <c r="A75" s="17" t="s">
        <v>63</v>
      </c>
      <c r="E75" s="26" t="s">
        <v>869</v>
      </c>
    </row>
    <row r="76" spans="1:5" ht="15">
      <c r="A76" s="17" t="s">
        <v>63</v>
      </c>
      <c r="E76" s="26" t="s">
        <v>870</v>
      </c>
    </row>
    <row r="77" spans="1:5" ht="90">
      <c r="A77" s="17" t="s">
        <v>67</v>
      </c>
      <c r="E77" s="19" t="s">
        <v>128</v>
      </c>
    </row>
    <row r="78" spans="1:9" ht="15">
      <c r="A78" s="14" t="s">
        <v>54</v>
      </c>
      <c r="B78" s="14"/>
      <c r="C78" s="15" t="s">
        <v>136</v>
      </c>
      <c r="D78" s="14"/>
      <c r="E78" s="14" t="s">
        <v>137</v>
      </c>
      <c r="F78" s="14"/>
      <c r="G78" s="14"/>
      <c r="H78" s="14"/>
      <c r="I78" s="16">
        <f>SUMIFS(I79:I83,A79:A83,"P")</f>
        <v>0</v>
      </c>
    </row>
    <row r="79" spans="1:16" ht="30">
      <c r="A79" s="17" t="s">
        <v>57</v>
      </c>
      <c r="B79" s="17">
        <v>13</v>
      </c>
      <c r="C79" s="18" t="s">
        <v>138</v>
      </c>
      <c r="D79" s="17" t="s">
        <v>115</v>
      </c>
      <c r="E79" s="19" t="s">
        <v>139</v>
      </c>
      <c r="F79" s="20" t="s">
        <v>140</v>
      </c>
      <c r="G79" s="21">
        <v>87.42</v>
      </c>
      <c r="H79" s="22">
        <v>0</v>
      </c>
      <c r="I79" s="23">
        <f>ROUND(G79*H79,P4)</f>
        <v>0</v>
      </c>
      <c r="O79" s="24">
        <f>I79*0.21</f>
        <v>0</v>
      </c>
      <c r="P79">
        <v>3</v>
      </c>
    </row>
    <row r="80" spans="1:5" ht="15">
      <c r="A80" s="17" t="s">
        <v>62</v>
      </c>
      <c r="E80" s="25"/>
    </row>
    <row r="81" spans="1:5" ht="15">
      <c r="A81" s="17" t="s">
        <v>63</v>
      </c>
      <c r="E81" s="26" t="s">
        <v>871</v>
      </c>
    </row>
    <row r="82" spans="1:5" ht="15">
      <c r="A82" s="17" t="s">
        <v>63</v>
      </c>
      <c r="E82" s="26" t="s">
        <v>872</v>
      </c>
    </row>
    <row r="83" spans="1:5" ht="90">
      <c r="A83" s="17" t="s">
        <v>67</v>
      </c>
      <c r="E83" s="19" t="s">
        <v>128</v>
      </c>
    </row>
    <row r="84" spans="1:9" ht="15">
      <c r="A84" s="14" t="s">
        <v>54</v>
      </c>
      <c r="B84" s="14"/>
      <c r="C84" s="15" t="s">
        <v>157</v>
      </c>
      <c r="D84" s="14"/>
      <c r="E84" s="14" t="s">
        <v>158</v>
      </c>
      <c r="F84" s="14"/>
      <c r="G84" s="14"/>
      <c r="H84" s="14"/>
      <c r="I84" s="16">
        <f>SUMIFS(I85:I95,A85:A95,"P")</f>
        <v>0</v>
      </c>
    </row>
    <row r="85" spans="1:16" ht="15">
      <c r="A85" s="17" t="s">
        <v>57</v>
      </c>
      <c r="B85" s="17">
        <v>14</v>
      </c>
      <c r="C85" s="18" t="s">
        <v>159</v>
      </c>
      <c r="D85" s="17" t="s">
        <v>69</v>
      </c>
      <c r="E85" s="19" t="s">
        <v>160</v>
      </c>
      <c r="F85" s="20" t="s">
        <v>61</v>
      </c>
      <c r="G85" s="21">
        <v>30.539</v>
      </c>
      <c r="H85" s="22">
        <v>0</v>
      </c>
      <c r="I85" s="23">
        <f>ROUND(G85*H85,P4)</f>
        <v>0</v>
      </c>
      <c r="O85" s="24">
        <f>I85*0.21</f>
        <v>0</v>
      </c>
      <c r="P85">
        <v>3</v>
      </c>
    </row>
    <row r="86" spans="1:5" ht="15">
      <c r="A86" s="17" t="s">
        <v>62</v>
      </c>
      <c r="E86" s="25"/>
    </row>
    <row r="87" spans="1:5" ht="15">
      <c r="A87" s="17" t="s">
        <v>63</v>
      </c>
      <c r="E87" s="26" t="s">
        <v>873</v>
      </c>
    </row>
    <row r="88" spans="1:5" ht="15">
      <c r="A88" s="17" t="s">
        <v>63</v>
      </c>
      <c r="E88" s="26" t="s">
        <v>874</v>
      </c>
    </row>
    <row r="89" spans="1:5" ht="15">
      <c r="A89" s="17" t="s">
        <v>63</v>
      </c>
      <c r="E89" s="26" t="s">
        <v>847</v>
      </c>
    </row>
    <row r="90" spans="1:5" ht="45">
      <c r="A90" s="17" t="s">
        <v>67</v>
      </c>
      <c r="E90" s="19" t="s">
        <v>163</v>
      </c>
    </row>
    <row r="91" spans="1:16" ht="15">
      <c r="A91" s="17" t="s">
        <v>57</v>
      </c>
      <c r="B91" s="17">
        <v>15</v>
      </c>
      <c r="C91" s="18" t="s">
        <v>164</v>
      </c>
      <c r="E91" s="19" t="s">
        <v>166</v>
      </c>
      <c r="F91" s="20" t="s">
        <v>61</v>
      </c>
      <c r="G91" s="21">
        <v>24.126</v>
      </c>
      <c r="H91" s="22">
        <v>0</v>
      </c>
      <c r="I91" s="23">
        <f>ROUND(G91*H91,P4)</f>
        <v>0</v>
      </c>
      <c r="O91" s="24">
        <f>I91*0.21</f>
        <v>0</v>
      </c>
      <c r="P91">
        <v>3</v>
      </c>
    </row>
    <row r="92" spans="1:5" ht="15">
      <c r="A92" s="17" t="s">
        <v>62</v>
      </c>
      <c r="E92" s="19" t="s">
        <v>167</v>
      </c>
    </row>
    <row r="93" spans="1:5" ht="15">
      <c r="A93" s="17" t="s">
        <v>63</v>
      </c>
      <c r="E93" s="26" t="s">
        <v>875</v>
      </c>
    </row>
    <row r="94" spans="1:5" ht="15">
      <c r="A94" s="17" t="s">
        <v>63</v>
      </c>
      <c r="E94" s="26" t="s">
        <v>876</v>
      </c>
    </row>
    <row r="95" spans="1:5" ht="45">
      <c r="A95" s="17" t="s">
        <v>67</v>
      </c>
      <c r="E95" s="19" t="s">
        <v>163</v>
      </c>
    </row>
    <row r="96" spans="1:9" ht="15">
      <c r="A96" s="14" t="s">
        <v>54</v>
      </c>
      <c r="B96" s="14"/>
      <c r="C96" s="15" t="s">
        <v>170</v>
      </c>
      <c r="D96" s="14"/>
      <c r="E96" s="14" t="s">
        <v>171</v>
      </c>
      <c r="F96" s="14"/>
      <c r="G96" s="14"/>
      <c r="H96" s="14"/>
      <c r="I96" s="16">
        <f>SUMIFS(I97:I102,A97:A102,"P")</f>
        <v>0</v>
      </c>
    </row>
    <row r="97" spans="1:16" ht="30">
      <c r="A97" s="17" t="s">
        <v>57</v>
      </c>
      <c r="B97" s="17">
        <v>16</v>
      </c>
      <c r="C97" s="18" t="s">
        <v>177</v>
      </c>
      <c r="D97" s="17" t="s">
        <v>115</v>
      </c>
      <c r="E97" s="19" t="s">
        <v>178</v>
      </c>
      <c r="F97" s="20" t="s">
        <v>61</v>
      </c>
      <c r="G97" s="21">
        <v>196.474</v>
      </c>
      <c r="H97" s="22">
        <v>0</v>
      </c>
      <c r="I97" s="23">
        <f>ROUND(G97*H97,P4)</f>
        <v>0</v>
      </c>
      <c r="O97" s="24">
        <f>I97*0.21</f>
        <v>0</v>
      </c>
      <c r="P97">
        <v>3</v>
      </c>
    </row>
    <row r="98" spans="1:5" ht="15">
      <c r="A98" s="17" t="s">
        <v>62</v>
      </c>
      <c r="E98" s="19" t="s">
        <v>179</v>
      </c>
    </row>
    <row r="99" spans="1:5" ht="15">
      <c r="A99" s="17" t="s">
        <v>63</v>
      </c>
      <c r="E99" s="26" t="s">
        <v>877</v>
      </c>
    </row>
    <row r="100" spans="1:5" ht="15">
      <c r="A100" s="17" t="s">
        <v>63</v>
      </c>
      <c r="E100" s="26" t="s">
        <v>878</v>
      </c>
    </row>
    <row r="101" spans="1:5" ht="15">
      <c r="A101" s="17" t="s">
        <v>63</v>
      </c>
      <c r="E101" s="26" t="s">
        <v>845</v>
      </c>
    </row>
    <row r="102" spans="1:5" ht="409.5">
      <c r="A102" s="17" t="s">
        <v>67</v>
      </c>
      <c r="E102" s="19" t="s">
        <v>176</v>
      </c>
    </row>
    <row r="103" spans="1:9" ht="15">
      <c r="A103" s="14" t="s">
        <v>54</v>
      </c>
      <c r="B103" s="14"/>
      <c r="C103" s="15" t="s">
        <v>184</v>
      </c>
      <c r="D103" s="14"/>
      <c r="E103" s="14" t="s">
        <v>185</v>
      </c>
      <c r="F103" s="14"/>
      <c r="G103" s="14"/>
      <c r="H103" s="14"/>
      <c r="I103" s="16">
        <f>SUMIFS(I104:I108,A104:A108,"P")</f>
        <v>0</v>
      </c>
    </row>
    <row r="104" spans="1:16" ht="15">
      <c r="A104" s="17" t="s">
        <v>57</v>
      </c>
      <c r="B104" s="17">
        <v>17</v>
      </c>
      <c r="C104" s="18" t="s">
        <v>186</v>
      </c>
      <c r="D104" s="17" t="s">
        <v>69</v>
      </c>
      <c r="E104" s="19" t="s">
        <v>187</v>
      </c>
      <c r="F104" s="20" t="s">
        <v>61</v>
      </c>
      <c r="G104" s="21">
        <v>24.126</v>
      </c>
      <c r="H104" s="22">
        <v>0</v>
      </c>
      <c r="I104" s="23">
        <f>ROUND(G104*H104,P4)</f>
        <v>0</v>
      </c>
      <c r="O104" s="24">
        <f>I104*0.21</f>
        <v>0</v>
      </c>
      <c r="P104">
        <v>3</v>
      </c>
    </row>
    <row r="105" spans="1:5" ht="15">
      <c r="A105" s="17" t="s">
        <v>62</v>
      </c>
      <c r="E105" s="25"/>
    </row>
    <row r="106" spans="1:5" ht="15">
      <c r="A106" s="17" t="s">
        <v>63</v>
      </c>
      <c r="E106" s="26" t="s">
        <v>879</v>
      </c>
    </row>
    <row r="107" spans="1:5" ht="15">
      <c r="A107" s="17" t="s">
        <v>63</v>
      </c>
      <c r="E107" s="26" t="s">
        <v>876</v>
      </c>
    </row>
    <row r="108" spans="1:5" ht="405">
      <c r="A108" s="17" t="s">
        <v>67</v>
      </c>
      <c r="E108" s="19" t="s">
        <v>189</v>
      </c>
    </row>
    <row r="109" spans="1:9" ht="15">
      <c r="A109" s="14" t="s">
        <v>54</v>
      </c>
      <c r="B109" s="14"/>
      <c r="C109" s="15" t="s">
        <v>217</v>
      </c>
      <c r="D109" s="14"/>
      <c r="E109" s="14" t="s">
        <v>218</v>
      </c>
      <c r="F109" s="14"/>
      <c r="G109" s="14"/>
      <c r="H109" s="14"/>
      <c r="I109" s="16">
        <f>SUMIFS(I110:I138,A110:A138,"P")</f>
        <v>0</v>
      </c>
    </row>
    <row r="110" spans="1:16" ht="15">
      <c r="A110" s="17" t="s">
        <v>57</v>
      </c>
      <c r="B110" s="17">
        <v>18</v>
      </c>
      <c r="C110" s="18" t="s">
        <v>219</v>
      </c>
      <c r="E110" s="19" t="s">
        <v>220</v>
      </c>
      <c r="F110" s="20" t="s">
        <v>100</v>
      </c>
      <c r="G110" s="21">
        <v>160.84</v>
      </c>
      <c r="H110" s="22">
        <v>0</v>
      </c>
      <c r="I110" s="23">
        <f>ROUND(G110*H110,P4)</f>
        <v>0</v>
      </c>
      <c r="O110" s="24">
        <f>I110*0.21</f>
        <v>0</v>
      </c>
      <c r="P110">
        <v>3</v>
      </c>
    </row>
    <row r="111" spans="1:5" ht="15">
      <c r="A111" s="17" t="s">
        <v>62</v>
      </c>
      <c r="E111" s="25"/>
    </row>
    <row r="112" spans="1:5" ht="15">
      <c r="A112" s="17" t="s">
        <v>63</v>
      </c>
      <c r="E112" s="26" t="s">
        <v>880</v>
      </c>
    </row>
    <row r="113" spans="1:5" ht="15">
      <c r="A113" s="17" t="s">
        <v>67</v>
      </c>
      <c r="E113" s="19" t="s">
        <v>222</v>
      </c>
    </row>
    <row r="114" spans="1:16" ht="15">
      <c r="A114" s="17" t="s">
        <v>57</v>
      </c>
      <c r="B114" s="17">
        <v>19</v>
      </c>
      <c r="C114" s="18" t="s">
        <v>223</v>
      </c>
      <c r="E114" s="19" t="s">
        <v>224</v>
      </c>
      <c r="F114" s="20" t="s">
        <v>100</v>
      </c>
      <c r="G114" s="21">
        <v>160.84</v>
      </c>
      <c r="H114" s="22">
        <v>0</v>
      </c>
      <c r="I114" s="23">
        <f>ROUND(G114*H114,P4)</f>
        <v>0</v>
      </c>
      <c r="O114" s="24">
        <f>I114*0.21</f>
        <v>0</v>
      </c>
      <c r="P114">
        <v>3</v>
      </c>
    </row>
    <row r="115" spans="1:5" ht="15">
      <c r="A115" s="17" t="s">
        <v>62</v>
      </c>
      <c r="E115" s="25"/>
    </row>
    <row r="116" spans="1:5" ht="15">
      <c r="A116" s="17" t="s">
        <v>63</v>
      </c>
      <c r="E116" s="26" t="s">
        <v>880</v>
      </c>
    </row>
    <row r="117" spans="1:5" ht="45">
      <c r="A117" s="17" t="s">
        <v>67</v>
      </c>
      <c r="E117" s="19" t="s">
        <v>225</v>
      </c>
    </row>
    <row r="118" spans="1:16" ht="15">
      <c r="A118" s="17" t="s">
        <v>57</v>
      </c>
      <c r="B118" s="17">
        <v>20</v>
      </c>
      <c r="C118" s="18" t="s">
        <v>226</v>
      </c>
      <c r="E118" s="19" t="s">
        <v>227</v>
      </c>
      <c r="F118" s="20" t="s">
        <v>100</v>
      </c>
      <c r="G118" s="21">
        <v>160.84</v>
      </c>
      <c r="H118" s="22">
        <v>0</v>
      </c>
      <c r="I118" s="23">
        <f>ROUND(G118*H118,P4)</f>
        <v>0</v>
      </c>
      <c r="O118" s="24">
        <f>I118*0.21</f>
        <v>0</v>
      </c>
      <c r="P118">
        <v>3</v>
      </c>
    </row>
    <row r="119" spans="1:5" ht="15">
      <c r="A119" s="17" t="s">
        <v>62</v>
      </c>
      <c r="E119" s="25"/>
    </row>
    <row r="120" spans="1:5" ht="15">
      <c r="A120" s="17" t="s">
        <v>63</v>
      </c>
      <c r="E120" s="26" t="s">
        <v>881</v>
      </c>
    </row>
    <row r="121" spans="1:5" ht="15">
      <c r="A121" s="17" t="s">
        <v>63</v>
      </c>
      <c r="E121" s="26" t="s">
        <v>882</v>
      </c>
    </row>
    <row r="122" spans="1:5" ht="30">
      <c r="A122" s="17" t="s">
        <v>67</v>
      </c>
      <c r="E122" s="19" t="s">
        <v>230</v>
      </c>
    </row>
    <row r="123" spans="1:16" ht="15">
      <c r="A123" s="17" t="s">
        <v>57</v>
      </c>
      <c r="B123" s="17">
        <v>21</v>
      </c>
      <c r="C123" s="18" t="s">
        <v>231</v>
      </c>
      <c r="E123" s="19" t="s">
        <v>232</v>
      </c>
      <c r="F123" s="20" t="s">
        <v>100</v>
      </c>
      <c r="G123" s="21">
        <v>160.84</v>
      </c>
      <c r="H123" s="22">
        <v>0</v>
      </c>
      <c r="I123" s="23">
        <f>ROUND(G123*H123,P4)</f>
        <v>0</v>
      </c>
      <c r="O123" s="24">
        <f>I123*0.21</f>
        <v>0</v>
      </c>
      <c r="P123">
        <v>3</v>
      </c>
    </row>
    <row r="124" spans="1:5" ht="15">
      <c r="A124" s="17" t="s">
        <v>62</v>
      </c>
      <c r="E124" s="25"/>
    </row>
    <row r="125" spans="1:5" ht="15">
      <c r="A125" s="17" t="s">
        <v>63</v>
      </c>
      <c r="E125" s="26" t="s">
        <v>880</v>
      </c>
    </row>
    <row r="126" spans="1:5" ht="60">
      <c r="A126" s="17" t="s">
        <v>67</v>
      </c>
      <c r="E126" s="19" t="s">
        <v>233</v>
      </c>
    </row>
    <row r="127" spans="1:16" ht="15">
      <c r="A127" s="17" t="s">
        <v>57</v>
      </c>
      <c r="B127" s="17">
        <v>22</v>
      </c>
      <c r="C127" s="18" t="s">
        <v>234</v>
      </c>
      <c r="E127" s="19" t="s">
        <v>235</v>
      </c>
      <c r="F127" s="20" t="s">
        <v>100</v>
      </c>
      <c r="G127" s="21">
        <v>160.84</v>
      </c>
      <c r="H127" s="22">
        <v>0</v>
      </c>
      <c r="I127" s="23">
        <f>ROUND(G127*H127,P4)</f>
        <v>0</v>
      </c>
      <c r="O127" s="24">
        <f>I127*0.21</f>
        <v>0</v>
      </c>
      <c r="P127">
        <v>3</v>
      </c>
    </row>
    <row r="128" spans="1:5" ht="15">
      <c r="A128" s="17" t="s">
        <v>62</v>
      </c>
      <c r="E128" s="25"/>
    </row>
    <row r="129" spans="1:5" ht="15">
      <c r="A129" s="17" t="s">
        <v>63</v>
      </c>
      <c r="E129" s="26" t="s">
        <v>880</v>
      </c>
    </row>
    <row r="130" spans="1:5" ht="60">
      <c r="A130" s="17" t="s">
        <v>67</v>
      </c>
      <c r="E130" s="19" t="s">
        <v>236</v>
      </c>
    </row>
    <row r="131" spans="1:16" ht="15">
      <c r="A131" s="17" t="s">
        <v>57</v>
      </c>
      <c r="B131" s="17">
        <v>23</v>
      </c>
      <c r="C131" s="18" t="s">
        <v>237</v>
      </c>
      <c r="E131" s="19" t="s">
        <v>238</v>
      </c>
      <c r="F131" s="20" t="s">
        <v>100</v>
      </c>
      <c r="G131" s="21">
        <v>160.84</v>
      </c>
      <c r="H131" s="22">
        <v>0</v>
      </c>
      <c r="I131" s="23">
        <f>ROUND(G131*H131,P4)</f>
        <v>0</v>
      </c>
      <c r="O131" s="24">
        <f>I131*0.21</f>
        <v>0</v>
      </c>
      <c r="P131">
        <v>3</v>
      </c>
    </row>
    <row r="132" spans="1:5" ht="15">
      <c r="A132" s="17" t="s">
        <v>62</v>
      </c>
      <c r="E132" s="25"/>
    </row>
    <row r="133" spans="1:5" ht="15">
      <c r="A133" s="17" t="s">
        <v>63</v>
      </c>
      <c r="E133" s="26" t="s">
        <v>880</v>
      </c>
    </row>
    <row r="134" spans="1:5" ht="45">
      <c r="A134" s="17" t="s">
        <v>67</v>
      </c>
      <c r="E134" s="19" t="s">
        <v>239</v>
      </c>
    </row>
    <row r="135" spans="1:16" ht="15">
      <c r="A135" s="17" t="s">
        <v>57</v>
      </c>
      <c r="B135" s="17">
        <v>24</v>
      </c>
      <c r="C135" s="18" t="s">
        <v>240</v>
      </c>
      <c r="E135" s="19" t="s">
        <v>241</v>
      </c>
      <c r="F135" s="20" t="s">
        <v>61</v>
      </c>
      <c r="G135" s="21">
        <v>24.126</v>
      </c>
      <c r="H135" s="22">
        <v>0</v>
      </c>
      <c r="I135" s="23">
        <f>ROUND(G135*H135,P4)</f>
        <v>0</v>
      </c>
      <c r="O135" s="24">
        <f>I135*0.21</f>
        <v>0</v>
      </c>
      <c r="P135">
        <v>3</v>
      </c>
    </row>
    <row r="136" spans="1:5" ht="15">
      <c r="A136" s="17" t="s">
        <v>62</v>
      </c>
      <c r="E136" s="25"/>
    </row>
    <row r="137" spans="1:5" ht="15">
      <c r="A137" s="17" t="s">
        <v>63</v>
      </c>
      <c r="E137" s="26" t="s">
        <v>883</v>
      </c>
    </row>
    <row r="138" spans="1:5" ht="45">
      <c r="A138" s="17" t="s">
        <v>67</v>
      </c>
      <c r="E138" s="19" t="s">
        <v>243</v>
      </c>
    </row>
    <row r="139" spans="1:9" ht="15">
      <c r="A139" s="14" t="s">
        <v>54</v>
      </c>
      <c r="B139" s="14"/>
      <c r="C139" s="15" t="s">
        <v>244</v>
      </c>
      <c r="D139" s="14"/>
      <c r="E139" s="14" t="s">
        <v>245</v>
      </c>
      <c r="F139" s="14"/>
      <c r="G139" s="14"/>
      <c r="H139" s="14"/>
      <c r="I139" s="16">
        <f>SUMIFS(I140:I144,A140:A144,"P")</f>
        <v>0</v>
      </c>
    </row>
    <row r="140" spans="1:16" ht="15">
      <c r="A140" s="17" t="s">
        <v>57</v>
      </c>
      <c r="B140" s="17">
        <v>25</v>
      </c>
      <c r="C140" s="18" t="s">
        <v>246</v>
      </c>
      <c r="E140" s="19" t="s">
        <v>247</v>
      </c>
      <c r="F140" s="20" t="s">
        <v>100</v>
      </c>
      <c r="G140" s="21">
        <v>727.88</v>
      </c>
      <c r="H140" s="22">
        <v>0</v>
      </c>
      <c r="I140" s="23">
        <f>ROUND(G140*H140,P4)</f>
        <v>0</v>
      </c>
      <c r="O140" s="24">
        <f>I140*0.21</f>
        <v>0</v>
      </c>
      <c r="P140">
        <v>3</v>
      </c>
    </row>
    <row r="141" spans="1:5" ht="15">
      <c r="A141" s="17" t="s">
        <v>62</v>
      </c>
      <c r="E141" s="25"/>
    </row>
    <row r="142" spans="1:5" ht="15">
      <c r="A142" s="17" t="s">
        <v>63</v>
      </c>
      <c r="E142" s="26" t="s">
        <v>884</v>
      </c>
    </row>
    <row r="143" spans="1:5" ht="15">
      <c r="A143" s="17" t="s">
        <v>63</v>
      </c>
      <c r="E143" s="26" t="s">
        <v>885</v>
      </c>
    </row>
    <row r="144" spans="1:5" ht="30">
      <c r="A144" s="17" t="s">
        <v>67</v>
      </c>
      <c r="E144" s="19" t="s">
        <v>251</v>
      </c>
    </row>
    <row r="145" spans="1:9" ht="15">
      <c r="A145" s="14" t="s">
        <v>54</v>
      </c>
      <c r="B145" s="14"/>
      <c r="C145" s="15" t="s">
        <v>258</v>
      </c>
      <c r="D145" s="14"/>
      <c r="E145" s="14" t="s">
        <v>259</v>
      </c>
      <c r="F145" s="14"/>
      <c r="G145" s="14"/>
      <c r="H145" s="14"/>
      <c r="I145" s="16">
        <f>SUMIFS(I146:I156,A146:A156,"P")</f>
        <v>0</v>
      </c>
    </row>
    <row r="146" spans="1:16" ht="15">
      <c r="A146" s="17" t="s">
        <v>57</v>
      </c>
      <c r="B146" s="17">
        <v>26</v>
      </c>
      <c r="C146" s="18" t="s">
        <v>260</v>
      </c>
      <c r="E146" s="19" t="s">
        <v>261</v>
      </c>
      <c r="F146" s="20" t="s">
        <v>61</v>
      </c>
      <c r="G146" s="21">
        <v>145.576</v>
      </c>
      <c r="H146" s="22">
        <v>0</v>
      </c>
      <c r="I146" s="23">
        <f>ROUND(G146*H146,P4)</f>
        <v>0</v>
      </c>
      <c r="O146" s="24">
        <f>I146*0.21</f>
        <v>0</v>
      </c>
      <c r="P146">
        <v>3</v>
      </c>
    </row>
    <row r="147" spans="1:5" ht="15">
      <c r="A147" s="17" t="s">
        <v>62</v>
      </c>
      <c r="E147" s="25"/>
    </row>
    <row r="148" spans="1:5" ht="15">
      <c r="A148" s="17" t="s">
        <v>63</v>
      </c>
      <c r="E148" s="26" t="s">
        <v>886</v>
      </c>
    </row>
    <row r="149" spans="1:5" ht="15">
      <c r="A149" s="17" t="s">
        <v>63</v>
      </c>
      <c r="E149" s="26" t="s">
        <v>887</v>
      </c>
    </row>
    <row r="150" spans="1:5" ht="60">
      <c r="A150" s="17" t="s">
        <v>67</v>
      </c>
      <c r="E150" s="19" t="s">
        <v>264</v>
      </c>
    </row>
    <row r="151" spans="1:16" ht="15">
      <c r="A151" s="17" t="s">
        <v>57</v>
      </c>
      <c r="B151" s="17">
        <v>27</v>
      </c>
      <c r="C151" s="18" t="s">
        <v>265</v>
      </c>
      <c r="D151" s="17" t="s">
        <v>266</v>
      </c>
      <c r="E151" s="19" t="s">
        <v>267</v>
      </c>
      <c r="F151" s="20" t="s">
        <v>100</v>
      </c>
      <c r="G151" s="21">
        <v>776.35</v>
      </c>
      <c r="H151" s="22">
        <v>0</v>
      </c>
      <c r="I151" s="23">
        <f>ROUND(G151*H151,P4)</f>
        <v>0</v>
      </c>
      <c r="O151" s="24">
        <f>I151*0.21</f>
        <v>0</v>
      </c>
      <c r="P151">
        <v>3</v>
      </c>
    </row>
    <row r="152" spans="1:5" ht="30">
      <c r="A152" s="17" t="s">
        <v>62</v>
      </c>
      <c r="E152" s="19" t="s">
        <v>268</v>
      </c>
    </row>
    <row r="153" spans="1:5" ht="15">
      <c r="A153" s="17" t="s">
        <v>63</v>
      </c>
      <c r="E153" s="26" t="s">
        <v>888</v>
      </c>
    </row>
    <row r="154" spans="1:5" ht="15">
      <c r="A154" s="17" t="s">
        <v>63</v>
      </c>
      <c r="E154" s="26" t="s">
        <v>889</v>
      </c>
    </row>
    <row r="155" spans="1:5" ht="15">
      <c r="A155" s="17" t="s">
        <v>63</v>
      </c>
      <c r="E155" s="26" t="s">
        <v>890</v>
      </c>
    </row>
    <row r="156" spans="1:5" ht="120">
      <c r="A156" s="17" t="s">
        <v>67</v>
      </c>
      <c r="E156" s="19" t="s">
        <v>271</v>
      </c>
    </row>
    <row r="157" spans="1:9" ht="15">
      <c r="A157" s="14" t="s">
        <v>54</v>
      </c>
      <c r="B157" s="14"/>
      <c r="C157" s="15" t="s">
        <v>279</v>
      </c>
      <c r="D157" s="14"/>
      <c r="E157" s="14" t="s">
        <v>280</v>
      </c>
      <c r="F157" s="14"/>
      <c r="G157" s="14"/>
      <c r="H157" s="14"/>
      <c r="I157" s="16">
        <f>SUMIFS(I158:I163,A158:A163,"P")</f>
        <v>0</v>
      </c>
    </row>
    <row r="158" spans="1:16" ht="15">
      <c r="A158" s="17" t="s">
        <v>57</v>
      </c>
      <c r="B158" s="17">
        <v>28</v>
      </c>
      <c r="C158" s="18" t="s">
        <v>284</v>
      </c>
      <c r="E158" s="19" t="s">
        <v>285</v>
      </c>
      <c r="F158" s="20" t="s">
        <v>100</v>
      </c>
      <c r="G158" s="21">
        <v>661.71</v>
      </c>
      <c r="H158" s="22">
        <v>0</v>
      </c>
      <c r="I158" s="23">
        <f>ROUND(G158*H158,P4)</f>
        <v>0</v>
      </c>
      <c r="O158" s="24">
        <f>I158*0.21</f>
        <v>0</v>
      </c>
      <c r="P158">
        <v>3</v>
      </c>
    </row>
    <row r="159" spans="1:5" ht="15">
      <c r="A159" s="17" t="s">
        <v>62</v>
      </c>
      <c r="E159" s="25"/>
    </row>
    <row r="160" spans="1:5" ht="15">
      <c r="A160" s="17" t="s">
        <v>63</v>
      </c>
      <c r="E160" s="26" t="s">
        <v>891</v>
      </c>
    </row>
    <row r="161" spans="1:5" ht="15">
      <c r="A161" s="17" t="s">
        <v>63</v>
      </c>
      <c r="E161" s="26" t="s">
        <v>892</v>
      </c>
    </row>
    <row r="162" spans="1:5" ht="15">
      <c r="A162" s="17" t="s">
        <v>63</v>
      </c>
      <c r="E162" s="26" t="s">
        <v>893</v>
      </c>
    </row>
    <row r="163" spans="1:5" ht="60">
      <c r="A163" s="17" t="s">
        <v>67</v>
      </c>
      <c r="E163" s="19" t="s">
        <v>278</v>
      </c>
    </row>
    <row r="164" spans="1:9" ht="15">
      <c r="A164" s="14" t="s">
        <v>54</v>
      </c>
      <c r="B164" s="14"/>
      <c r="C164" s="15" t="s">
        <v>894</v>
      </c>
      <c r="D164" s="14"/>
      <c r="E164" s="14" t="s">
        <v>895</v>
      </c>
      <c r="F164" s="14"/>
      <c r="G164" s="14"/>
      <c r="H164" s="14"/>
      <c r="I164" s="16">
        <f>SUMIFS(I165:I169,A165:A169,"P")</f>
        <v>0</v>
      </c>
    </row>
    <row r="165" spans="1:16" ht="15">
      <c r="A165" s="17" t="s">
        <v>57</v>
      </c>
      <c r="B165" s="17">
        <v>29</v>
      </c>
      <c r="C165" s="18" t="s">
        <v>896</v>
      </c>
      <c r="E165" s="19" t="s">
        <v>897</v>
      </c>
      <c r="F165" s="20" t="s">
        <v>100</v>
      </c>
      <c r="G165" s="21">
        <v>102.58</v>
      </c>
      <c r="H165" s="22">
        <v>0</v>
      </c>
      <c r="I165" s="23">
        <f>ROUND(G165*H165,P4)</f>
        <v>0</v>
      </c>
      <c r="O165" s="24">
        <f>I165*0.21</f>
        <v>0</v>
      </c>
      <c r="P165">
        <v>3</v>
      </c>
    </row>
    <row r="166" spans="1:5" ht="15">
      <c r="A166" s="17" t="s">
        <v>62</v>
      </c>
      <c r="E166" s="25"/>
    </row>
    <row r="167" spans="1:5" ht="15">
      <c r="A167" s="17" t="s">
        <v>63</v>
      </c>
      <c r="E167" s="26" t="s">
        <v>898</v>
      </c>
    </row>
    <row r="168" spans="1:5" ht="15">
      <c r="A168" s="17" t="s">
        <v>63</v>
      </c>
      <c r="E168" s="26" t="s">
        <v>899</v>
      </c>
    </row>
    <row r="169" spans="1:5" ht="120">
      <c r="A169" s="17" t="s">
        <v>67</v>
      </c>
      <c r="E169" s="19" t="s">
        <v>447</v>
      </c>
    </row>
    <row r="170" spans="1:9" ht="15">
      <c r="A170" s="14" t="s">
        <v>54</v>
      </c>
      <c r="B170" s="14"/>
      <c r="C170" s="15" t="s">
        <v>296</v>
      </c>
      <c r="D170" s="14"/>
      <c r="E170" s="14" t="s">
        <v>297</v>
      </c>
      <c r="F170" s="14"/>
      <c r="G170" s="14"/>
      <c r="H170" s="14"/>
      <c r="I170" s="16">
        <f>SUMIFS(I171:I174,A171:A174,"P")</f>
        <v>0</v>
      </c>
    </row>
    <row r="171" spans="1:16" ht="15">
      <c r="A171" s="17" t="s">
        <v>57</v>
      </c>
      <c r="B171" s="17">
        <v>30</v>
      </c>
      <c r="C171" s="18" t="s">
        <v>900</v>
      </c>
      <c r="E171" s="19" t="s">
        <v>901</v>
      </c>
      <c r="F171" s="20" t="s">
        <v>100</v>
      </c>
      <c r="G171" s="21">
        <v>102.58</v>
      </c>
      <c r="H171" s="22">
        <v>0</v>
      </c>
      <c r="I171" s="23">
        <f>ROUND(G171*H171,P4)</f>
        <v>0</v>
      </c>
      <c r="O171" s="24">
        <f>I171*0.21</f>
        <v>0</v>
      </c>
      <c r="P171">
        <v>3</v>
      </c>
    </row>
    <row r="172" spans="1:5" ht="15">
      <c r="A172" s="17" t="s">
        <v>62</v>
      </c>
      <c r="E172" s="25" t="s">
        <v>165</v>
      </c>
    </row>
    <row r="173" spans="1:5" ht="15">
      <c r="A173" s="17" t="s">
        <v>63</v>
      </c>
      <c r="E173" s="26" t="s">
        <v>902</v>
      </c>
    </row>
    <row r="174" spans="1:5" ht="75">
      <c r="A174" s="17" t="s">
        <v>67</v>
      </c>
      <c r="E174" s="19" t="s">
        <v>303</v>
      </c>
    </row>
    <row r="175" spans="1:9" ht="15">
      <c r="A175" s="14" t="s">
        <v>54</v>
      </c>
      <c r="B175" s="14"/>
      <c r="C175" s="15" t="s">
        <v>692</v>
      </c>
      <c r="D175" s="14"/>
      <c r="E175" s="14" t="s">
        <v>693</v>
      </c>
      <c r="F175" s="14"/>
      <c r="G175" s="14"/>
      <c r="H175" s="14"/>
      <c r="I175" s="16">
        <f>SUMIFS(I176:I180,A176:A180,"P")</f>
        <v>0</v>
      </c>
    </row>
    <row r="176" spans="1:16" ht="15">
      <c r="A176" s="17" t="s">
        <v>57</v>
      </c>
      <c r="B176" s="17">
        <v>31</v>
      </c>
      <c r="C176" s="18" t="s">
        <v>700</v>
      </c>
      <c r="D176" s="17" t="s">
        <v>701</v>
      </c>
      <c r="E176" s="19" t="s">
        <v>702</v>
      </c>
      <c r="F176" s="20" t="s">
        <v>100</v>
      </c>
      <c r="G176" s="21">
        <v>559.13</v>
      </c>
      <c r="H176" s="22">
        <v>0</v>
      </c>
      <c r="I176" s="23">
        <f>ROUND(G176*H176,P4)</f>
        <v>0</v>
      </c>
      <c r="O176" s="24">
        <f>I176*0.21</f>
        <v>0</v>
      </c>
      <c r="P176">
        <v>3</v>
      </c>
    </row>
    <row r="177" spans="1:5" ht="75">
      <c r="A177" s="17" t="s">
        <v>62</v>
      </c>
      <c r="E177" s="19" t="s">
        <v>697</v>
      </c>
    </row>
    <row r="178" spans="1:5" ht="15">
      <c r="A178" s="17" t="s">
        <v>63</v>
      </c>
      <c r="E178" s="26" t="s">
        <v>903</v>
      </c>
    </row>
    <row r="179" spans="1:5" ht="15">
      <c r="A179" s="17" t="s">
        <v>63</v>
      </c>
      <c r="E179" s="26" t="s">
        <v>904</v>
      </c>
    </row>
    <row r="180" spans="1:5" ht="195">
      <c r="A180" s="17" t="s">
        <v>67</v>
      </c>
      <c r="E180" s="19" t="s">
        <v>553</v>
      </c>
    </row>
    <row r="181" spans="1:9" ht="15">
      <c r="A181" s="14" t="s">
        <v>54</v>
      </c>
      <c r="B181" s="14"/>
      <c r="C181" s="15" t="s">
        <v>458</v>
      </c>
      <c r="D181" s="14"/>
      <c r="E181" s="14" t="s">
        <v>459</v>
      </c>
      <c r="F181" s="14"/>
      <c r="G181" s="14"/>
      <c r="H181" s="14"/>
      <c r="I181" s="16">
        <f>SUMIFS(I182:I186,A182:A186,"P")</f>
        <v>0</v>
      </c>
    </row>
    <row r="182" spans="1:16" ht="15">
      <c r="A182" s="17" t="s">
        <v>57</v>
      </c>
      <c r="B182" s="17">
        <v>32</v>
      </c>
      <c r="C182" s="18" t="s">
        <v>554</v>
      </c>
      <c r="E182" s="19" t="s">
        <v>555</v>
      </c>
      <c r="F182" s="20" t="s">
        <v>100</v>
      </c>
      <c r="G182" s="21">
        <v>9.93</v>
      </c>
      <c r="H182" s="22">
        <v>0</v>
      </c>
      <c r="I182" s="23">
        <f>ROUND(G182*H182,P4)</f>
        <v>0</v>
      </c>
      <c r="O182" s="24">
        <f>I182*0.21</f>
        <v>0</v>
      </c>
      <c r="P182">
        <v>3</v>
      </c>
    </row>
    <row r="183" spans="1:5" ht="15">
      <c r="A183" s="17" t="s">
        <v>62</v>
      </c>
      <c r="E183" s="19" t="s">
        <v>905</v>
      </c>
    </row>
    <row r="184" spans="1:5" ht="15">
      <c r="A184" s="17" t="s">
        <v>63</v>
      </c>
      <c r="E184" s="26" t="s">
        <v>906</v>
      </c>
    </row>
    <row r="185" spans="1:5" ht="15">
      <c r="A185" s="17" t="s">
        <v>63</v>
      </c>
      <c r="E185" s="26" t="s">
        <v>907</v>
      </c>
    </row>
    <row r="186" spans="1:5" ht="135">
      <c r="A186" s="17" t="s">
        <v>67</v>
      </c>
      <c r="E186" s="19" t="s">
        <v>466</v>
      </c>
    </row>
    <row r="187" spans="1:9" ht="15">
      <c r="A187" s="14" t="s">
        <v>54</v>
      </c>
      <c r="B187" s="14"/>
      <c r="C187" s="15" t="s">
        <v>334</v>
      </c>
      <c r="D187" s="14"/>
      <c r="E187" s="14" t="s">
        <v>335</v>
      </c>
      <c r="F187" s="14"/>
      <c r="G187" s="14"/>
      <c r="H187" s="14"/>
      <c r="I187" s="16">
        <f>SUMIFS(I188:I202,A188:A202,"P")</f>
        <v>0</v>
      </c>
    </row>
    <row r="188" spans="1:16" ht="15">
      <c r="A188" s="17" t="s">
        <v>57</v>
      </c>
      <c r="B188" s="17">
        <v>33</v>
      </c>
      <c r="C188" s="18" t="s">
        <v>804</v>
      </c>
      <c r="E188" s="19" t="s">
        <v>805</v>
      </c>
      <c r="F188" s="20" t="s">
        <v>61</v>
      </c>
      <c r="G188" s="21">
        <v>2.07</v>
      </c>
      <c r="H188" s="22">
        <v>0</v>
      </c>
      <c r="I188" s="23">
        <f>ROUND(G188*H188,P4)</f>
        <v>0</v>
      </c>
      <c r="O188" s="24">
        <f>I188*0.21</f>
        <v>0</v>
      </c>
      <c r="P188">
        <v>3</v>
      </c>
    </row>
    <row r="189" spans="1:5" ht="15">
      <c r="A189" s="17" t="s">
        <v>62</v>
      </c>
      <c r="E189" s="19" t="s">
        <v>806</v>
      </c>
    </row>
    <row r="190" spans="1:5" ht="15">
      <c r="A190" s="17" t="s">
        <v>63</v>
      </c>
      <c r="E190" s="26" t="s">
        <v>908</v>
      </c>
    </row>
    <row r="191" spans="1:5" ht="15">
      <c r="A191" s="17" t="s">
        <v>63</v>
      </c>
      <c r="E191" s="26" t="s">
        <v>909</v>
      </c>
    </row>
    <row r="192" spans="1:5" ht="60">
      <c r="A192" s="17" t="s">
        <v>67</v>
      </c>
      <c r="E192" s="19" t="s">
        <v>808</v>
      </c>
    </row>
    <row r="193" spans="1:16" ht="15">
      <c r="A193" s="17" t="s">
        <v>57</v>
      </c>
      <c r="B193" s="17">
        <v>34</v>
      </c>
      <c r="C193" s="18" t="s">
        <v>814</v>
      </c>
      <c r="E193" s="19" t="s">
        <v>815</v>
      </c>
      <c r="F193" s="20" t="s">
        <v>140</v>
      </c>
      <c r="G193" s="21">
        <v>153.94</v>
      </c>
      <c r="H193" s="22">
        <v>0</v>
      </c>
      <c r="I193" s="23">
        <f>ROUND(G193*H193,P4)</f>
        <v>0</v>
      </c>
      <c r="O193" s="24">
        <f>I193*0.21</f>
        <v>0</v>
      </c>
      <c r="P193">
        <v>3</v>
      </c>
    </row>
    <row r="194" spans="1:5" ht="15">
      <c r="A194" s="17" t="s">
        <v>62</v>
      </c>
      <c r="E194" s="25" t="s">
        <v>165</v>
      </c>
    </row>
    <row r="195" spans="1:5" ht="30">
      <c r="A195" s="17" t="s">
        <v>63</v>
      </c>
      <c r="E195" s="26" t="s">
        <v>910</v>
      </c>
    </row>
    <row r="196" spans="1:5" ht="15">
      <c r="A196" s="17" t="s">
        <v>63</v>
      </c>
      <c r="E196" s="26" t="s">
        <v>911</v>
      </c>
    </row>
    <row r="197" spans="1:5" ht="60">
      <c r="A197" s="17" t="s">
        <v>67</v>
      </c>
      <c r="E197" s="19" t="s">
        <v>343</v>
      </c>
    </row>
    <row r="198" spans="1:16" ht="30">
      <c r="A198" s="17" t="s">
        <v>57</v>
      </c>
      <c r="B198" s="17">
        <v>35</v>
      </c>
      <c r="C198" s="18" t="s">
        <v>336</v>
      </c>
      <c r="E198" s="19" t="s">
        <v>337</v>
      </c>
      <c r="F198" s="20" t="s">
        <v>140</v>
      </c>
      <c r="G198" s="21">
        <v>33.95</v>
      </c>
      <c r="H198" s="22">
        <v>0</v>
      </c>
      <c r="I198" s="23">
        <f>ROUND(G198*H198,P4)</f>
        <v>0</v>
      </c>
      <c r="O198" s="24">
        <f>I198*0.21</f>
        <v>0</v>
      </c>
      <c r="P198">
        <v>3</v>
      </c>
    </row>
    <row r="199" spans="1:5" ht="15">
      <c r="A199" s="17" t="s">
        <v>62</v>
      </c>
      <c r="E199" s="19" t="s">
        <v>338</v>
      </c>
    </row>
    <row r="200" spans="1:5" ht="15">
      <c r="A200" s="17" t="s">
        <v>63</v>
      </c>
      <c r="E200" s="26" t="s">
        <v>912</v>
      </c>
    </row>
    <row r="201" spans="1:5" ht="15">
      <c r="A201" s="17" t="s">
        <v>63</v>
      </c>
      <c r="E201" s="26" t="s">
        <v>913</v>
      </c>
    </row>
    <row r="202" spans="1:5" ht="60">
      <c r="A202" s="17" t="s">
        <v>67</v>
      </c>
      <c r="E202" s="19" t="s">
        <v>343</v>
      </c>
    </row>
  </sheetData>
  <sheetProtection algorithmName="SHA-512" hashValue="6/ceYJsqdAMXA6nSMBLEycWDtdpa3+YBs7luxBPKM4RlP9Fzn86th144e3UktSGpmeguPtbtquFpK9TeRb425g==" saltValue="Q+v/78mVIJObduB57rPBDwUQnHFDM9o3jJqIetDQp0OEMC1I/pxLApKfk/BJuTxMMPKMLHdQla3yp/h+Uzli3g==" spinCount="100000" sheet="1" objects="1" scenarios="1"/>
  <mergeCells count="10">
    <mergeCell ref="E5:E6"/>
    <mergeCell ref="F5:F6"/>
    <mergeCell ref="G5:G6"/>
    <mergeCell ref="H5:I5"/>
    <mergeCell ref="C3:D3"/>
    <mergeCell ref="C4:D4"/>
    <mergeCell ref="A5:A6"/>
    <mergeCell ref="B5:B6"/>
    <mergeCell ref="C5:C6"/>
    <mergeCell ref="D5:D6"/>
  </mergeCells>
  <printOptions/>
  <pageMargins left="0.7" right="0.7" top="0.787401575" bottom="0.7874015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1"/>
  <sheetViews>
    <sheetView workbookViewId="0" topLeftCell="B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2" t="s">
        <v>1</v>
      </c>
      <c r="F1" s="3"/>
      <c r="G1" s="3"/>
      <c r="H1" s="3"/>
      <c r="I1" s="3"/>
      <c r="P1">
        <v>3</v>
      </c>
    </row>
    <row r="2" spans="2:9" ht="20.25">
      <c r="B2" s="3"/>
      <c r="C2" s="3"/>
      <c r="D2" s="3"/>
      <c r="E2" s="4" t="s">
        <v>37</v>
      </c>
      <c r="F2" s="3"/>
      <c r="G2" s="3"/>
      <c r="H2" s="3"/>
      <c r="I2" s="3"/>
    </row>
    <row r="3" spans="1:16" ht="30">
      <c r="A3" t="s">
        <v>38</v>
      </c>
      <c r="B3" s="11" t="s">
        <v>39</v>
      </c>
      <c r="C3" s="29" t="s">
        <v>40</v>
      </c>
      <c r="D3" s="30"/>
      <c r="E3" s="11" t="s">
        <v>41</v>
      </c>
      <c r="F3" s="3"/>
      <c r="G3" s="3"/>
      <c r="H3" s="12" t="s">
        <v>21</v>
      </c>
      <c r="I3" s="13">
        <f>SUMIFS(I8:I81,A8:A81,"SD")</f>
        <v>0</v>
      </c>
      <c r="O3">
        <v>0</v>
      </c>
      <c r="P3">
        <v>2</v>
      </c>
    </row>
    <row r="4" spans="1:16" ht="15">
      <c r="A4" t="s">
        <v>42</v>
      </c>
      <c r="B4" s="11" t="s">
        <v>43</v>
      </c>
      <c r="C4" s="29" t="s">
        <v>21</v>
      </c>
      <c r="D4" s="30"/>
      <c r="E4" s="11" t="s">
        <v>22</v>
      </c>
      <c r="F4" s="3"/>
      <c r="G4" s="3"/>
      <c r="H4" s="3"/>
      <c r="I4" s="3"/>
      <c r="O4">
        <v>0.15</v>
      </c>
      <c r="P4">
        <v>2</v>
      </c>
    </row>
    <row r="5" spans="1:15" ht="15">
      <c r="A5" s="31" t="s">
        <v>44</v>
      </c>
      <c r="B5" s="31" t="s">
        <v>45</v>
      </c>
      <c r="C5" s="31" t="s">
        <v>46</v>
      </c>
      <c r="D5" s="31" t="s">
        <v>47</v>
      </c>
      <c r="E5" s="31" t="s">
        <v>48</v>
      </c>
      <c r="F5" s="31" t="s">
        <v>49</v>
      </c>
      <c r="G5" s="31" t="s">
        <v>50</v>
      </c>
      <c r="H5" s="31" t="s">
        <v>51</v>
      </c>
      <c r="I5" s="31"/>
      <c r="O5">
        <v>0.21</v>
      </c>
    </row>
    <row r="6" spans="1:9" ht="15">
      <c r="A6" s="31"/>
      <c r="B6" s="31"/>
      <c r="C6" s="31"/>
      <c r="D6" s="31"/>
      <c r="E6" s="31"/>
      <c r="F6" s="31"/>
      <c r="G6" s="31"/>
      <c r="H6" s="7" t="s">
        <v>52</v>
      </c>
      <c r="I6" s="7" t="s">
        <v>53</v>
      </c>
    </row>
    <row r="7" spans="1:9" ht="15">
      <c r="A7" s="7">
        <v>0</v>
      </c>
      <c r="B7" s="7">
        <v>1</v>
      </c>
      <c r="C7" s="7">
        <v>2</v>
      </c>
      <c r="D7" s="7">
        <v>3</v>
      </c>
      <c r="E7" s="7">
        <v>4</v>
      </c>
      <c r="F7" s="7">
        <v>5</v>
      </c>
      <c r="G7" s="7">
        <v>6</v>
      </c>
      <c r="H7" s="7">
        <v>7</v>
      </c>
      <c r="I7" s="7">
        <v>8</v>
      </c>
    </row>
    <row r="8" spans="1:9" ht="15">
      <c r="A8" s="14" t="s">
        <v>54</v>
      </c>
      <c r="B8" s="14"/>
      <c r="C8" s="15" t="s">
        <v>914</v>
      </c>
      <c r="D8" s="14"/>
      <c r="E8" s="14" t="s">
        <v>915</v>
      </c>
      <c r="F8" s="14"/>
      <c r="G8" s="14"/>
      <c r="H8" s="14"/>
      <c r="I8" s="16">
        <f>SUMIFS(I9:I44,A9:A44,"P")</f>
        <v>0</v>
      </c>
    </row>
    <row r="9" spans="1:16" ht="30">
      <c r="A9" s="17" t="s">
        <v>57</v>
      </c>
      <c r="B9" s="17">
        <v>1</v>
      </c>
      <c r="C9" s="18" t="s">
        <v>916</v>
      </c>
      <c r="D9" s="17" t="s">
        <v>917</v>
      </c>
      <c r="E9" s="19" t="s">
        <v>918</v>
      </c>
      <c r="F9" s="20" t="s">
        <v>326</v>
      </c>
      <c r="G9" s="21">
        <v>32</v>
      </c>
      <c r="H9" s="22">
        <v>0</v>
      </c>
      <c r="I9" s="23">
        <f>ROUND(G9*H9,P4)</f>
        <v>0</v>
      </c>
      <c r="O9" s="24">
        <f>I9*0.21</f>
        <v>0</v>
      </c>
      <c r="P9">
        <v>3</v>
      </c>
    </row>
    <row r="10" spans="1:5" ht="15">
      <c r="A10" s="17" t="s">
        <v>62</v>
      </c>
      <c r="E10" s="19" t="s">
        <v>840</v>
      </c>
    </row>
    <row r="11" spans="1:5" ht="15">
      <c r="A11" s="17" t="s">
        <v>63</v>
      </c>
      <c r="E11" s="26" t="s">
        <v>919</v>
      </c>
    </row>
    <row r="12" spans="1:5" ht="15">
      <c r="A12" s="17" t="s">
        <v>63</v>
      </c>
      <c r="E12" s="26" t="s">
        <v>920</v>
      </c>
    </row>
    <row r="13" spans="1:5" ht="30">
      <c r="A13" s="17" t="s">
        <v>67</v>
      </c>
      <c r="E13" s="19" t="s">
        <v>921</v>
      </c>
    </row>
    <row r="14" spans="1:16" ht="30">
      <c r="A14" s="17" t="s">
        <v>57</v>
      </c>
      <c r="B14" s="17">
        <v>2</v>
      </c>
      <c r="C14" s="18" t="s">
        <v>922</v>
      </c>
      <c r="E14" s="19" t="s">
        <v>923</v>
      </c>
      <c r="F14" s="20" t="s">
        <v>326</v>
      </c>
      <c r="G14" s="21">
        <v>35</v>
      </c>
      <c r="H14" s="22">
        <v>0</v>
      </c>
      <c r="I14" s="23">
        <f>ROUND(G14*H14,P4)</f>
        <v>0</v>
      </c>
      <c r="O14" s="24">
        <f>I14*0.21</f>
        <v>0</v>
      </c>
      <c r="P14">
        <v>3</v>
      </c>
    </row>
    <row r="15" spans="1:5" ht="15">
      <c r="A15" s="17" t="s">
        <v>62</v>
      </c>
      <c r="E15" s="25"/>
    </row>
    <row r="16" spans="1:5" ht="15">
      <c r="A16" s="17" t="s">
        <v>63</v>
      </c>
      <c r="E16" s="26" t="s">
        <v>924</v>
      </c>
    </row>
    <row r="17" spans="1:5" ht="15">
      <c r="A17" s="17" t="s">
        <v>63</v>
      </c>
      <c r="E17" s="26" t="s">
        <v>925</v>
      </c>
    </row>
    <row r="18" spans="1:5" ht="15">
      <c r="A18" s="17" t="s">
        <v>63</v>
      </c>
      <c r="E18" s="26" t="s">
        <v>926</v>
      </c>
    </row>
    <row r="19" spans="1:5" ht="15">
      <c r="A19" s="17" t="s">
        <v>63</v>
      </c>
      <c r="E19" s="26" t="s">
        <v>927</v>
      </c>
    </row>
    <row r="20" spans="1:5" ht="15">
      <c r="A20" s="17" t="s">
        <v>63</v>
      </c>
      <c r="E20" s="26" t="s">
        <v>928</v>
      </c>
    </row>
    <row r="21" spans="1:5" ht="15">
      <c r="A21" s="17" t="s">
        <v>63</v>
      </c>
      <c r="E21" s="26" t="s">
        <v>929</v>
      </c>
    </row>
    <row r="22" spans="1:5" ht="15">
      <c r="A22" s="17" t="s">
        <v>63</v>
      </c>
      <c r="E22" s="26" t="s">
        <v>930</v>
      </c>
    </row>
    <row r="23" spans="1:5" ht="15">
      <c r="A23" s="17" t="s">
        <v>63</v>
      </c>
      <c r="E23" s="26" t="s">
        <v>931</v>
      </c>
    </row>
    <row r="24" spans="1:5" ht="15">
      <c r="A24" s="17" t="s">
        <v>63</v>
      </c>
      <c r="E24" s="26" t="s">
        <v>932</v>
      </c>
    </row>
    <row r="25" spans="1:5" ht="15">
      <c r="A25" s="17" t="s">
        <v>63</v>
      </c>
      <c r="E25" s="26" t="s">
        <v>933</v>
      </c>
    </row>
    <row r="26" spans="1:5" ht="15">
      <c r="A26" s="17" t="s">
        <v>63</v>
      </c>
      <c r="E26" s="26" t="s">
        <v>934</v>
      </c>
    </row>
    <row r="27" spans="1:5" ht="15">
      <c r="A27" s="17" t="s">
        <v>63</v>
      </c>
      <c r="E27" s="26" t="s">
        <v>935</v>
      </c>
    </row>
    <row r="28" spans="1:5" ht="15">
      <c r="A28" s="17" t="s">
        <v>63</v>
      </c>
      <c r="E28" s="26" t="s">
        <v>936</v>
      </c>
    </row>
    <row r="29" spans="1:5" ht="15">
      <c r="A29" s="17" t="s">
        <v>63</v>
      </c>
      <c r="E29" s="26" t="s">
        <v>937</v>
      </c>
    </row>
    <row r="30" spans="1:5" ht="15">
      <c r="A30" s="17" t="s">
        <v>63</v>
      </c>
      <c r="E30" s="26" t="s">
        <v>938</v>
      </c>
    </row>
    <row r="31" spans="1:5" ht="15">
      <c r="A31" s="17" t="s">
        <v>63</v>
      </c>
      <c r="E31" s="26" t="s">
        <v>939</v>
      </c>
    </row>
    <row r="32" spans="1:5" ht="15">
      <c r="A32" s="17" t="s">
        <v>63</v>
      </c>
      <c r="E32" s="26" t="s">
        <v>940</v>
      </c>
    </row>
    <row r="33" spans="1:5" ht="15">
      <c r="A33" s="17" t="s">
        <v>63</v>
      </c>
      <c r="E33" s="26" t="s">
        <v>941</v>
      </c>
    </row>
    <row r="34" spans="1:5" ht="30">
      <c r="A34" s="17" t="s">
        <v>67</v>
      </c>
      <c r="E34" s="19" t="s">
        <v>942</v>
      </c>
    </row>
    <row r="35" spans="1:16" ht="15">
      <c r="A35" s="17" t="s">
        <v>57</v>
      </c>
      <c r="B35" s="17">
        <v>3</v>
      </c>
      <c r="C35" s="18" t="s">
        <v>943</v>
      </c>
      <c r="D35" s="17" t="s">
        <v>917</v>
      </c>
      <c r="E35" s="19" t="s">
        <v>944</v>
      </c>
      <c r="F35" s="20" t="s">
        <v>326</v>
      </c>
      <c r="G35" s="21">
        <v>21</v>
      </c>
      <c r="H35" s="22">
        <v>0</v>
      </c>
      <c r="I35" s="23">
        <f>ROUND(G35*H35,P4)</f>
        <v>0</v>
      </c>
      <c r="O35" s="24">
        <f>I35*0.21</f>
        <v>0</v>
      </c>
      <c r="P35">
        <v>3</v>
      </c>
    </row>
    <row r="36" spans="1:5" ht="15">
      <c r="A36" s="17" t="s">
        <v>62</v>
      </c>
      <c r="E36" s="19" t="s">
        <v>840</v>
      </c>
    </row>
    <row r="37" spans="1:5" ht="15">
      <c r="A37" s="17" t="s">
        <v>63</v>
      </c>
      <c r="E37" s="26" t="s">
        <v>945</v>
      </c>
    </row>
    <row r="38" spans="1:5" ht="15">
      <c r="A38" s="17" t="s">
        <v>63</v>
      </c>
      <c r="E38" s="26" t="s">
        <v>946</v>
      </c>
    </row>
    <row r="39" spans="1:5" ht="30">
      <c r="A39" s="17" t="s">
        <v>67</v>
      </c>
      <c r="E39" s="19" t="s">
        <v>921</v>
      </c>
    </row>
    <row r="40" spans="1:16" ht="15">
      <c r="A40" s="17" t="s">
        <v>57</v>
      </c>
      <c r="B40" s="17">
        <v>4</v>
      </c>
      <c r="C40" s="18" t="s">
        <v>947</v>
      </c>
      <c r="E40" s="19" t="s">
        <v>948</v>
      </c>
      <c r="F40" s="20" t="s">
        <v>326</v>
      </c>
      <c r="G40" s="21">
        <v>22</v>
      </c>
      <c r="H40" s="22">
        <v>0</v>
      </c>
      <c r="I40" s="23">
        <f>ROUND(G40*H40,P4)</f>
        <v>0</v>
      </c>
      <c r="O40" s="24">
        <f>I40*0.21</f>
        <v>0</v>
      </c>
      <c r="P40">
        <v>3</v>
      </c>
    </row>
    <row r="41" spans="1:5" ht="15">
      <c r="A41" s="17" t="s">
        <v>62</v>
      </c>
      <c r="E41" s="25"/>
    </row>
    <row r="42" spans="1:5" ht="15">
      <c r="A42" s="17" t="s">
        <v>63</v>
      </c>
      <c r="E42" s="26" t="s">
        <v>949</v>
      </c>
    </row>
    <row r="43" spans="1:5" ht="15">
      <c r="A43" s="17" t="s">
        <v>63</v>
      </c>
      <c r="E43" s="26" t="s">
        <v>950</v>
      </c>
    </row>
    <row r="44" spans="1:5" ht="45">
      <c r="A44" s="17" t="s">
        <v>67</v>
      </c>
      <c r="E44" s="19" t="s">
        <v>951</v>
      </c>
    </row>
    <row r="45" spans="1:9" ht="15">
      <c r="A45" s="14" t="s">
        <v>54</v>
      </c>
      <c r="B45" s="14"/>
      <c r="C45" s="15" t="s">
        <v>952</v>
      </c>
      <c r="D45" s="14"/>
      <c r="E45" s="14" t="s">
        <v>953</v>
      </c>
      <c r="F45" s="14"/>
      <c r="G45" s="14"/>
      <c r="H45" s="14"/>
      <c r="I45" s="16">
        <f>SUMIFS(I46:I75,A46:A75,"P")</f>
        <v>0</v>
      </c>
    </row>
    <row r="46" spans="1:16" ht="30">
      <c r="A46" s="17" t="s">
        <v>57</v>
      </c>
      <c r="B46" s="17">
        <v>5</v>
      </c>
      <c r="C46" s="18" t="s">
        <v>954</v>
      </c>
      <c r="E46" s="19" t="s">
        <v>955</v>
      </c>
      <c r="F46" s="20" t="s">
        <v>100</v>
      </c>
      <c r="G46" s="21">
        <v>175.449</v>
      </c>
      <c r="H46" s="22">
        <v>0</v>
      </c>
      <c r="I46" s="23">
        <f>ROUND(G46*H46,P4)</f>
        <v>0</v>
      </c>
      <c r="O46" s="24">
        <f>I46*0.21</f>
        <v>0</v>
      </c>
      <c r="P46">
        <v>3</v>
      </c>
    </row>
    <row r="47" spans="1:5" ht="15">
      <c r="A47" s="17" t="s">
        <v>62</v>
      </c>
      <c r="E47" s="25"/>
    </row>
    <row r="48" spans="1:5" ht="15">
      <c r="A48" s="17" t="s">
        <v>63</v>
      </c>
      <c r="E48" s="26" t="s">
        <v>956</v>
      </c>
    </row>
    <row r="49" spans="1:5" ht="15">
      <c r="A49" s="17" t="s">
        <v>63</v>
      </c>
      <c r="E49" s="26" t="s">
        <v>957</v>
      </c>
    </row>
    <row r="50" spans="1:5" ht="15">
      <c r="A50" s="17" t="s">
        <v>63</v>
      </c>
      <c r="E50" s="26" t="s">
        <v>958</v>
      </c>
    </row>
    <row r="51" spans="1:5" ht="15">
      <c r="A51" s="17" t="s">
        <v>63</v>
      </c>
      <c r="E51" s="26" t="s">
        <v>959</v>
      </c>
    </row>
    <row r="52" spans="1:5" ht="60">
      <c r="A52" s="17" t="s">
        <v>67</v>
      </c>
      <c r="E52" s="19" t="s">
        <v>960</v>
      </c>
    </row>
    <row r="53" spans="1:16" ht="30">
      <c r="A53" s="17" t="s">
        <v>57</v>
      </c>
      <c r="B53" s="17">
        <v>6</v>
      </c>
      <c r="C53" s="18" t="s">
        <v>961</v>
      </c>
      <c r="E53" s="19" t="s">
        <v>962</v>
      </c>
      <c r="F53" s="20" t="s">
        <v>100</v>
      </c>
      <c r="G53" s="21">
        <v>166.649</v>
      </c>
      <c r="H53" s="22">
        <v>0</v>
      </c>
      <c r="I53" s="23">
        <f>ROUND(G53*H53,P4)</f>
        <v>0</v>
      </c>
      <c r="O53" s="24">
        <f>I53*0.21</f>
        <v>0</v>
      </c>
      <c r="P53">
        <v>3</v>
      </c>
    </row>
    <row r="54" spans="1:5" ht="15">
      <c r="A54" s="17" t="s">
        <v>62</v>
      </c>
      <c r="E54" s="25"/>
    </row>
    <row r="55" spans="1:5" ht="30">
      <c r="A55" s="17" t="s">
        <v>63</v>
      </c>
      <c r="E55" s="26" t="s">
        <v>963</v>
      </c>
    </row>
    <row r="56" spans="1:5" ht="15">
      <c r="A56" s="17" t="s">
        <v>63</v>
      </c>
      <c r="E56" s="26" t="s">
        <v>964</v>
      </c>
    </row>
    <row r="57" spans="1:5" ht="30">
      <c r="A57" s="17" t="s">
        <v>63</v>
      </c>
      <c r="E57" s="26" t="s">
        <v>965</v>
      </c>
    </row>
    <row r="58" spans="1:5" ht="15">
      <c r="A58" s="17" t="s">
        <v>63</v>
      </c>
      <c r="E58" s="26" t="s">
        <v>966</v>
      </c>
    </row>
    <row r="59" spans="1:5" ht="30">
      <c r="A59" s="17" t="s">
        <v>63</v>
      </c>
      <c r="E59" s="26" t="s">
        <v>967</v>
      </c>
    </row>
    <row r="60" spans="1:5" ht="15">
      <c r="A60" s="17" t="s">
        <v>63</v>
      </c>
      <c r="E60" s="26" t="s">
        <v>968</v>
      </c>
    </row>
    <row r="61" spans="1:5" ht="15">
      <c r="A61" s="17" t="s">
        <v>63</v>
      </c>
      <c r="E61" s="26" t="s">
        <v>969</v>
      </c>
    </row>
    <row r="62" spans="1:5" ht="15">
      <c r="A62" s="17" t="s">
        <v>63</v>
      </c>
      <c r="E62" s="26" t="s">
        <v>970</v>
      </c>
    </row>
    <row r="63" spans="1:5" ht="15">
      <c r="A63" s="17" t="s">
        <v>63</v>
      </c>
      <c r="E63" s="26" t="s">
        <v>971</v>
      </c>
    </row>
    <row r="64" spans="1:5" ht="15">
      <c r="A64" s="17" t="s">
        <v>63</v>
      </c>
      <c r="E64" s="26" t="s">
        <v>972</v>
      </c>
    </row>
    <row r="65" spans="1:5" ht="60">
      <c r="A65" s="17" t="s">
        <v>67</v>
      </c>
      <c r="E65" s="19" t="s">
        <v>960</v>
      </c>
    </row>
    <row r="66" spans="1:16" ht="15">
      <c r="A66" s="17" t="s">
        <v>57</v>
      </c>
      <c r="B66" s="17">
        <v>7</v>
      </c>
      <c r="C66" s="18" t="s">
        <v>973</v>
      </c>
      <c r="E66" s="19" t="s">
        <v>974</v>
      </c>
      <c r="F66" s="20" t="s">
        <v>100</v>
      </c>
      <c r="G66" s="21">
        <v>4.8</v>
      </c>
      <c r="H66" s="22">
        <v>0</v>
      </c>
      <c r="I66" s="23">
        <f>ROUND(G66*H66,P4)</f>
        <v>0</v>
      </c>
      <c r="O66" s="24">
        <f>I66*0.21</f>
        <v>0</v>
      </c>
      <c r="P66">
        <v>3</v>
      </c>
    </row>
    <row r="67" spans="1:5" ht="15">
      <c r="A67" s="17" t="s">
        <v>62</v>
      </c>
      <c r="E67" s="25"/>
    </row>
    <row r="68" spans="1:5" ht="15">
      <c r="A68" s="17" t="s">
        <v>63</v>
      </c>
      <c r="E68" s="26" t="s">
        <v>975</v>
      </c>
    </row>
    <row r="69" spans="1:5" ht="15">
      <c r="A69" s="17" t="s">
        <v>63</v>
      </c>
      <c r="E69" s="26" t="s">
        <v>716</v>
      </c>
    </row>
    <row r="70" spans="1:5" ht="45">
      <c r="A70" s="17" t="s">
        <v>67</v>
      </c>
      <c r="E70" s="19" t="s">
        <v>976</v>
      </c>
    </row>
    <row r="71" spans="1:16" ht="15">
      <c r="A71" s="17" t="s">
        <v>57</v>
      </c>
      <c r="B71" s="17">
        <v>8</v>
      </c>
      <c r="C71" s="18" t="s">
        <v>977</v>
      </c>
      <c r="E71" s="19" t="s">
        <v>978</v>
      </c>
      <c r="F71" s="20" t="s">
        <v>326</v>
      </c>
      <c r="G71" s="21">
        <v>1</v>
      </c>
      <c r="H71" s="22">
        <v>0</v>
      </c>
      <c r="I71" s="23">
        <f>ROUND(G71*H71,P4)</f>
        <v>0</v>
      </c>
      <c r="O71" s="24">
        <f>I71*0.21</f>
        <v>0</v>
      </c>
      <c r="P71">
        <v>3</v>
      </c>
    </row>
    <row r="72" spans="1:5" ht="15">
      <c r="A72" s="17" t="s">
        <v>62</v>
      </c>
      <c r="E72" s="25"/>
    </row>
    <row r="73" spans="1:5" ht="30">
      <c r="A73" s="17" t="s">
        <v>63</v>
      </c>
      <c r="E73" s="26" t="s">
        <v>979</v>
      </c>
    </row>
    <row r="74" spans="1:5" ht="15">
      <c r="A74" s="17" t="s">
        <v>63</v>
      </c>
      <c r="E74" s="26" t="s">
        <v>499</v>
      </c>
    </row>
    <row r="75" spans="1:5" ht="45">
      <c r="A75" s="17" t="s">
        <v>67</v>
      </c>
      <c r="E75" s="19" t="s">
        <v>980</v>
      </c>
    </row>
    <row r="76" spans="1:9" ht="15">
      <c r="A76" s="14" t="s">
        <v>54</v>
      </c>
      <c r="B76" s="14"/>
      <c r="C76" s="15" t="s">
        <v>981</v>
      </c>
      <c r="D76" s="14"/>
      <c r="E76" s="14" t="s">
        <v>982</v>
      </c>
      <c r="F76" s="14"/>
      <c r="G76" s="14"/>
      <c r="H76" s="14"/>
      <c r="I76" s="16">
        <f>SUMIFS(I77:I81,A77:A81,"P")</f>
        <v>0</v>
      </c>
    </row>
    <row r="77" spans="1:16" ht="15">
      <c r="A77" s="17" t="s">
        <v>57</v>
      </c>
      <c r="B77" s="17">
        <v>9</v>
      </c>
      <c r="C77" s="18" t="s">
        <v>983</v>
      </c>
      <c r="D77" s="17" t="s">
        <v>984</v>
      </c>
      <c r="E77" s="19" t="s">
        <v>985</v>
      </c>
      <c r="F77" s="20" t="s">
        <v>326</v>
      </c>
      <c r="G77" s="21">
        <v>2</v>
      </c>
      <c r="H77" s="22">
        <v>0</v>
      </c>
      <c r="I77" s="23">
        <f>ROUND(G77*H77,P4)</f>
        <v>0</v>
      </c>
      <c r="O77" s="24">
        <f>I77*0.21</f>
        <v>0</v>
      </c>
      <c r="P77">
        <v>3</v>
      </c>
    </row>
    <row r="78" spans="1:5" ht="15">
      <c r="A78" s="17" t="s">
        <v>62</v>
      </c>
      <c r="E78" s="25" t="s">
        <v>165</v>
      </c>
    </row>
    <row r="79" spans="1:5" ht="15">
      <c r="A79" s="17" t="s">
        <v>63</v>
      </c>
      <c r="E79" s="26" t="s">
        <v>986</v>
      </c>
    </row>
    <row r="80" spans="1:5" ht="15">
      <c r="A80" s="17" t="s">
        <v>63</v>
      </c>
      <c r="E80" s="26" t="s">
        <v>585</v>
      </c>
    </row>
    <row r="81" spans="1:5" ht="30">
      <c r="A81" s="17" t="s">
        <v>67</v>
      </c>
      <c r="E81" s="19" t="s">
        <v>987</v>
      </c>
    </row>
  </sheetData>
  <sheetProtection algorithmName="SHA-512" hashValue="cO1kfXhthyNJos6NC4f4EhYTpiJYZpA1hAbVBMqABpa/awCmxHkJ68AvzqfoYQ9moskm+hpAlSFITZ8z2ZRbmQ==" saltValue="sQj7MDhfwRtmBLcDTvgFD0VFzUoT3M3Dg7SNrgwmngeePzX38Nghp0weFXa7NVmcBjZWPF0KlI6OW3YxxTW8cA==" spinCount="100000" sheet="1" objects="1" scenarios="1"/>
  <mergeCells count="10">
    <mergeCell ref="E5:E6"/>
    <mergeCell ref="F5:F6"/>
    <mergeCell ref="G5:G6"/>
    <mergeCell ref="H5:I5"/>
    <mergeCell ref="C3:D3"/>
    <mergeCell ref="C4:D4"/>
    <mergeCell ref="A5:A6"/>
    <mergeCell ref="B5:B6"/>
    <mergeCell ref="C5:C6"/>
    <mergeCell ref="D5:D6"/>
  </mergeCells>
  <printOptions/>
  <pageMargins left="0.7" right="0.7" top="0.787401575" bottom="0.7874015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6"/>
  <sheetViews>
    <sheetView workbookViewId="0" topLeftCell="B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2" t="s">
        <v>1</v>
      </c>
      <c r="F1" s="3"/>
      <c r="G1" s="3"/>
      <c r="H1" s="3"/>
      <c r="I1" s="3"/>
      <c r="P1">
        <v>3</v>
      </c>
    </row>
    <row r="2" spans="2:9" ht="20.25">
      <c r="B2" s="3"/>
      <c r="C2" s="3"/>
      <c r="D2" s="3"/>
      <c r="E2" s="4" t="s">
        <v>37</v>
      </c>
      <c r="F2" s="3"/>
      <c r="G2" s="3"/>
      <c r="H2" s="3"/>
      <c r="I2" s="3"/>
    </row>
    <row r="3" spans="1:16" ht="30">
      <c r="A3" t="s">
        <v>38</v>
      </c>
      <c r="B3" s="11" t="s">
        <v>39</v>
      </c>
      <c r="C3" s="29" t="s">
        <v>40</v>
      </c>
      <c r="D3" s="30"/>
      <c r="E3" s="11" t="s">
        <v>41</v>
      </c>
      <c r="F3" s="3"/>
      <c r="G3" s="3"/>
      <c r="H3" s="12" t="s">
        <v>23</v>
      </c>
      <c r="I3" s="13">
        <f>SUMIFS(I8:I56,A8:A56,"SD")</f>
        <v>0</v>
      </c>
      <c r="O3">
        <v>0</v>
      </c>
      <c r="P3">
        <v>2</v>
      </c>
    </row>
    <row r="4" spans="1:16" ht="15">
      <c r="A4" t="s">
        <v>42</v>
      </c>
      <c r="B4" s="11" t="s">
        <v>43</v>
      </c>
      <c r="C4" s="29" t="s">
        <v>23</v>
      </c>
      <c r="D4" s="30"/>
      <c r="E4" s="11" t="s">
        <v>24</v>
      </c>
      <c r="F4" s="3"/>
      <c r="G4" s="3"/>
      <c r="H4" s="3"/>
      <c r="I4" s="3"/>
      <c r="O4">
        <v>0.15</v>
      </c>
      <c r="P4">
        <v>2</v>
      </c>
    </row>
    <row r="5" spans="1:15" ht="15">
      <c r="A5" s="31" t="s">
        <v>44</v>
      </c>
      <c r="B5" s="31" t="s">
        <v>45</v>
      </c>
      <c r="C5" s="31" t="s">
        <v>46</v>
      </c>
      <c r="D5" s="31" t="s">
        <v>47</v>
      </c>
      <c r="E5" s="31" t="s">
        <v>48</v>
      </c>
      <c r="F5" s="31" t="s">
        <v>49</v>
      </c>
      <c r="G5" s="31" t="s">
        <v>50</v>
      </c>
      <c r="H5" s="31" t="s">
        <v>51</v>
      </c>
      <c r="I5" s="31"/>
      <c r="O5">
        <v>0.21</v>
      </c>
    </row>
    <row r="6" spans="1:9" ht="15">
      <c r="A6" s="31"/>
      <c r="B6" s="31"/>
      <c r="C6" s="31"/>
      <c r="D6" s="31"/>
      <c r="E6" s="31"/>
      <c r="F6" s="31"/>
      <c r="G6" s="31"/>
      <c r="H6" s="7" t="s">
        <v>52</v>
      </c>
      <c r="I6" s="7" t="s">
        <v>53</v>
      </c>
    </row>
    <row r="7" spans="1:9" ht="15">
      <c r="A7" s="7">
        <v>0</v>
      </c>
      <c r="B7" s="7">
        <v>1</v>
      </c>
      <c r="C7" s="7">
        <v>2</v>
      </c>
      <c r="D7" s="7">
        <v>3</v>
      </c>
      <c r="E7" s="7">
        <v>4</v>
      </c>
      <c r="F7" s="7">
        <v>5</v>
      </c>
      <c r="G7" s="7">
        <v>6</v>
      </c>
      <c r="H7" s="7">
        <v>7</v>
      </c>
      <c r="I7" s="7">
        <v>8</v>
      </c>
    </row>
    <row r="8" spans="1:9" ht="15">
      <c r="A8" s="14" t="s">
        <v>54</v>
      </c>
      <c r="B8" s="14"/>
      <c r="C8" s="15" t="s">
        <v>914</v>
      </c>
      <c r="D8" s="14"/>
      <c r="E8" s="14" t="s">
        <v>915</v>
      </c>
      <c r="F8" s="14"/>
      <c r="G8" s="14"/>
      <c r="H8" s="14"/>
      <c r="I8" s="16">
        <f>SUMIFS(I9:I39,A9:A39,"P")</f>
        <v>0</v>
      </c>
    </row>
    <row r="9" spans="1:16" ht="30">
      <c r="A9" s="17" t="s">
        <v>57</v>
      </c>
      <c r="B9" s="17">
        <v>1</v>
      </c>
      <c r="C9" s="18" t="s">
        <v>916</v>
      </c>
      <c r="D9" s="17" t="s">
        <v>917</v>
      </c>
      <c r="E9" s="19" t="s">
        <v>918</v>
      </c>
      <c r="F9" s="20" t="s">
        <v>326</v>
      </c>
      <c r="G9" s="21">
        <v>8</v>
      </c>
      <c r="H9" s="22">
        <v>0</v>
      </c>
      <c r="I9" s="23">
        <f>ROUND(G9*H9,P4)</f>
        <v>0</v>
      </c>
      <c r="O9" s="24">
        <f>I9*0.21</f>
        <v>0</v>
      </c>
      <c r="P9">
        <v>3</v>
      </c>
    </row>
    <row r="10" spans="1:5" ht="15">
      <c r="A10" s="17" t="s">
        <v>62</v>
      </c>
      <c r="E10" s="19" t="s">
        <v>840</v>
      </c>
    </row>
    <row r="11" spans="1:5" ht="15">
      <c r="A11" s="17" t="s">
        <v>63</v>
      </c>
      <c r="E11" s="26" t="s">
        <v>988</v>
      </c>
    </row>
    <row r="12" spans="1:5" ht="15">
      <c r="A12" s="17" t="s">
        <v>63</v>
      </c>
      <c r="E12" s="26" t="s">
        <v>989</v>
      </c>
    </row>
    <row r="13" spans="1:5" ht="30">
      <c r="A13" s="17" t="s">
        <v>67</v>
      </c>
      <c r="E13" s="19" t="s">
        <v>921</v>
      </c>
    </row>
    <row r="14" spans="1:16" ht="30">
      <c r="A14" s="17" t="s">
        <v>57</v>
      </c>
      <c r="B14" s="17">
        <v>2</v>
      </c>
      <c r="C14" s="18" t="s">
        <v>922</v>
      </c>
      <c r="E14" s="19" t="s">
        <v>923</v>
      </c>
      <c r="F14" s="20" t="s">
        <v>326</v>
      </c>
      <c r="G14" s="21">
        <v>22</v>
      </c>
      <c r="H14" s="22">
        <v>0</v>
      </c>
      <c r="I14" s="23">
        <f>ROUND(G14*H14,P4)</f>
        <v>0</v>
      </c>
      <c r="O14" s="24">
        <f>I14*0.21</f>
        <v>0</v>
      </c>
      <c r="P14">
        <v>3</v>
      </c>
    </row>
    <row r="15" spans="1:5" ht="15">
      <c r="A15" s="17" t="s">
        <v>62</v>
      </c>
      <c r="E15" s="25"/>
    </row>
    <row r="16" spans="1:5" ht="15">
      <c r="A16" s="17" t="s">
        <v>63</v>
      </c>
      <c r="E16" s="26" t="s">
        <v>924</v>
      </c>
    </row>
    <row r="17" spans="1:5" ht="15">
      <c r="A17" s="17" t="s">
        <v>63</v>
      </c>
      <c r="E17" s="26" t="s">
        <v>990</v>
      </c>
    </row>
    <row r="18" spans="1:5" ht="15">
      <c r="A18" s="17" t="s">
        <v>63</v>
      </c>
      <c r="E18" s="26" t="s">
        <v>991</v>
      </c>
    </row>
    <row r="19" spans="1:5" ht="15">
      <c r="A19" s="17" t="s">
        <v>63</v>
      </c>
      <c r="E19" s="26" t="s">
        <v>927</v>
      </c>
    </row>
    <row r="20" spans="1:5" ht="15">
      <c r="A20" s="17" t="s">
        <v>63</v>
      </c>
      <c r="E20" s="26" t="s">
        <v>928</v>
      </c>
    </row>
    <row r="21" spans="1:5" ht="15">
      <c r="A21" s="17" t="s">
        <v>63</v>
      </c>
      <c r="E21" s="26" t="s">
        <v>992</v>
      </c>
    </row>
    <row r="22" spans="1:5" ht="15">
      <c r="A22" s="17" t="s">
        <v>63</v>
      </c>
      <c r="E22" s="26" t="s">
        <v>993</v>
      </c>
    </row>
    <row r="23" spans="1:5" ht="15">
      <c r="A23" s="17" t="s">
        <v>63</v>
      </c>
      <c r="E23" s="26" t="s">
        <v>994</v>
      </c>
    </row>
    <row r="24" spans="1:5" ht="15">
      <c r="A24" s="17" t="s">
        <v>63</v>
      </c>
      <c r="E24" s="26" t="s">
        <v>995</v>
      </c>
    </row>
    <row r="25" spans="1:5" ht="15">
      <c r="A25" s="17" t="s">
        <v>63</v>
      </c>
      <c r="E25" s="26" t="s">
        <v>996</v>
      </c>
    </row>
    <row r="26" spans="1:5" ht="15">
      <c r="A26" s="17" t="s">
        <v>63</v>
      </c>
      <c r="E26" s="26" t="s">
        <v>937</v>
      </c>
    </row>
    <row r="27" spans="1:5" ht="15">
      <c r="A27" s="17" t="s">
        <v>63</v>
      </c>
      <c r="E27" s="26" t="s">
        <v>939</v>
      </c>
    </row>
    <row r="28" spans="1:5" ht="15">
      <c r="A28" s="17" t="s">
        <v>63</v>
      </c>
      <c r="E28" s="26" t="s">
        <v>950</v>
      </c>
    </row>
    <row r="29" spans="1:5" ht="30">
      <c r="A29" s="17" t="s">
        <v>67</v>
      </c>
      <c r="E29" s="19" t="s">
        <v>942</v>
      </c>
    </row>
    <row r="30" spans="1:16" ht="15">
      <c r="A30" s="17" t="s">
        <v>57</v>
      </c>
      <c r="B30" s="17">
        <v>3</v>
      </c>
      <c r="C30" s="18" t="s">
        <v>943</v>
      </c>
      <c r="D30" s="17" t="s">
        <v>917</v>
      </c>
      <c r="E30" s="19" t="s">
        <v>944</v>
      </c>
      <c r="F30" s="20" t="s">
        <v>326</v>
      </c>
      <c r="G30" s="21">
        <v>7</v>
      </c>
      <c r="H30" s="22">
        <v>0</v>
      </c>
      <c r="I30" s="23">
        <f>ROUND(G30*H30,P4)</f>
        <v>0</v>
      </c>
      <c r="O30" s="24">
        <f>I30*0.21</f>
        <v>0</v>
      </c>
      <c r="P30">
        <v>3</v>
      </c>
    </row>
    <row r="31" spans="1:5" ht="15">
      <c r="A31" s="17" t="s">
        <v>62</v>
      </c>
      <c r="E31" s="19" t="s">
        <v>840</v>
      </c>
    </row>
    <row r="32" spans="1:5" ht="15">
      <c r="A32" s="17" t="s">
        <v>63</v>
      </c>
      <c r="E32" s="26" t="s">
        <v>997</v>
      </c>
    </row>
    <row r="33" spans="1:5" ht="15">
      <c r="A33" s="17" t="s">
        <v>63</v>
      </c>
      <c r="E33" s="26" t="s">
        <v>654</v>
      </c>
    </row>
    <row r="34" spans="1:5" ht="30">
      <c r="A34" s="17" t="s">
        <v>67</v>
      </c>
      <c r="E34" s="19" t="s">
        <v>921</v>
      </c>
    </row>
    <row r="35" spans="1:16" ht="15">
      <c r="A35" s="17" t="s">
        <v>57</v>
      </c>
      <c r="B35" s="17">
        <v>4</v>
      </c>
      <c r="C35" s="18" t="s">
        <v>947</v>
      </c>
      <c r="E35" s="19" t="s">
        <v>948</v>
      </c>
      <c r="F35" s="20" t="s">
        <v>326</v>
      </c>
      <c r="G35" s="21">
        <v>19</v>
      </c>
      <c r="H35" s="22">
        <v>0</v>
      </c>
      <c r="I35" s="23">
        <f>ROUND(G35*H35,P4)</f>
        <v>0</v>
      </c>
      <c r="O35" s="24">
        <f>I35*0.21</f>
        <v>0</v>
      </c>
      <c r="P35">
        <v>3</v>
      </c>
    </row>
    <row r="36" spans="1:5" ht="15">
      <c r="A36" s="17" t="s">
        <v>62</v>
      </c>
      <c r="E36" s="25"/>
    </row>
    <row r="37" spans="1:5" ht="15">
      <c r="A37" s="17" t="s">
        <v>63</v>
      </c>
      <c r="E37" s="26" t="s">
        <v>998</v>
      </c>
    </row>
    <row r="38" spans="1:5" ht="15">
      <c r="A38" s="17" t="s">
        <v>63</v>
      </c>
      <c r="E38" s="26" t="s">
        <v>999</v>
      </c>
    </row>
    <row r="39" spans="1:5" ht="45">
      <c r="A39" s="17" t="s">
        <v>67</v>
      </c>
      <c r="E39" s="19" t="s">
        <v>951</v>
      </c>
    </row>
    <row r="40" spans="1:9" ht="15">
      <c r="A40" s="14" t="s">
        <v>54</v>
      </c>
      <c r="B40" s="14"/>
      <c r="C40" s="15" t="s">
        <v>952</v>
      </c>
      <c r="D40" s="14"/>
      <c r="E40" s="14" t="s">
        <v>953</v>
      </c>
      <c r="F40" s="14"/>
      <c r="G40" s="14"/>
      <c r="H40" s="14"/>
      <c r="I40" s="16">
        <f>SUMIFS(I41:I50,A41:A50,"P")</f>
        <v>0</v>
      </c>
    </row>
    <row r="41" spans="1:16" ht="30">
      <c r="A41" s="17" t="s">
        <v>57</v>
      </c>
      <c r="B41" s="17">
        <v>5</v>
      </c>
      <c r="C41" s="18" t="s">
        <v>954</v>
      </c>
      <c r="E41" s="19" t="s">
        <v>955</v>
      </c>
      <c r="F41" s="20" t="s">
        <v>100</v>
      </c>
      <c r="G41" s="21">
        <v>6.25</v>
      </c>
      <c r="H41" s="22">
        <v>0</v>
      </c>
      <c r="I41" s="23">
        <f>ROUND(G41*H41,P4)</f>
        <v>0</v>
      </c>
      <c r="O41" s="24">
        <f>I41*0.21</f>
        <v>0</v>
      </c>
      <c r="P41">
        <v>3</v>
      </c>
    </row>
    <row r="42" spans="1:5" ht="15">
      <c r="A42" s="17" t="s">
        <v>62</v>
      </c>
      <c r="E42" s="25"/>
    </row>
    <row r="43" spans="1:5" ht="15">
      <c r="A43" s="17" t="s">
        <v>63</v>
      </c>
      <c r="E43" s="26" t="s">
        <v>1000</v>
      </c>
    </row>
    <row r="44" spans="1:5" ht="15">
      <c r="A44" s="17" t="s">
        <v>63</v>
      </c>
      <c r="E44" s="26" t="s">
        <v>1001</v>
      </c>
    </row>
    <row r="45" spans="1:5" ht="60">
      <c r="A45" s="17" t="s">
        <v>67</v>
      </c>
      <c r="E45" s="19" t="s">
        <v>960</v>
      </c>
    </row>
    <row r="46" spans="1:16" ht="30">
      <c r="A46" s="17" t="s">
        <v>57</v>
      </c>
      <c r="B46" s="17">
        <v>6</v>
      </c>
      <c r="C46" s="18" t="s">
        <v>961</v>
      </c>
      <c r="E46" s="19" t="s">
        <v>962</v>
      </c>
      <c r="F46" s="20" t="s">
        <v>100</v>
      </c>
      <c r="G46" s="21">
        <v>6.25</v>
      </c>
      <c r="H46" s="22">
        <v>0</v>
      </c>
      <c r="I46" s="23">
        <f>ROUND(G46*H46,P4)</f>
        <v>0</v>
      </c>
      <c r="O46" s="24">
        <f>I46*0.21</f>
        <v>0</v>
      </c>
      <c r="P46">
        <v>3</v>
      </c>
    </row>
    <row r="47" spans="1:5" ht="15">
      <c r="A47" s="17" t="s">
        <v>62</v>
      </c>
      <c r="E47" s="25"/>
    </row>
    <row r="48" spans="1:5" ht="15">
      <c r="A48" s="17" t="s">
        <v>63</v>
      </c>
      <c r="E48" s="26" t="s">
        <v>1002</v>
      </c>
    </row>
    <row r="49" spans="1:5" ht="15">
      <c r="A49" s="17" t="s">
        <v>63</v>
      </c>
      <c r="E49" s="26" t="s">
        <v>1001</v>
      </c>
    </row>
    <row r="50" spans="1:5" ht="60">
      <c r="A50" s="17" t="s">
        <v>67</v>
      </c>
      <c r="E50" s="19" t="s">
        <v>960</v>
      </c>
    </row>
    <row r="51" spans="1:9" ht="15">
      <c r="A51" s="14" t="s">
        <v>54</v>
      </c>
      <c r="B51" s="14"/>
      <c r="C51" s="15" t="s">
        <v>981</v>
      </c>
      <c r="D51" s="14"/>
      <c r="E51" s="14" t="s">
        <v>982</v>
      </c>
      <c r="F51" s="14"/>
      <c r="G51" s="14"/>
      <c r="H51" s="14"/>
      <c r="I51" s="16">
        <f>SUMIFS(I52:I56,A52:A56,"P")</f>
        <v>0</v>
      </c>
    </row>
    <row r="52" spans="1:16" ht="15">
      <c r="A52" s="17" t="s">
        <v>57</v>
      </c>
      <c r="B52" s="17">
        <v>7</v>
      </c>
      <c r="C52" s="18" t="s">
        <v>983</v>
      </c>
      <c r="D52" s="17" t="s">
        <v>984</v>
      </c>
      <c r="E52" s="19" t="s">
        <v>985</v>
      </c>
      <c r="F52" s="20" t="s">
        <v>326</v>
      </c>
      <c r="G52" s="21">
        <v>2</v>
      </c>
      <c r="H52" s="22">
        <v>0</v>
      </c>
      <c r="I52" s="23">
        <f>ROUND(G52*H52,P4)</f>
        <v>0</v>
      </c>
      <c r="O52" s="24">
        <f>I52*0.21</f>
        <v>0</v>
      </c>
      <c r="P52">
        <v>3</v>
      </c>
    </row>
    <row r="53" spans="1:5" ht="15">
      <c r="A53" s="17" t="s">
        <v>62</v>
      </c>
      <c r="E53" s="25" t="s">
        <v>165</v>
      </c>
    </row>
    <row r="54" spans="1:5" ht="15">
      <c r="A54" s="17" t="s">
        <v>63</v>
      </c>
      <c r="E54" s="26" t="s">
        <v>986</v>
      </c>
    </row>
    <row r="55" spans="1:5" ht="15">
      <c r="A55" s="17" t="s">
        <v>63</v>
      </c>
      <c r="E55" s="26" t="s">
        <v>585</v>
      </c>
    </row>
    <row r="56" spans="1:5" ht="30">
      <c r="A56" s="17" t="s">
        <v>67</v>
      </c>
      <c r="E56" s="19" t="s">
        <v>987</v>
      </c>
    </row>
  </sheetData>
  <sheetProtection algorithmName="SHA-512" hashValue="DBeYB7lngxYlPOIr19dpr8BDr7D0kGtlJfGhe+A8bsIhMGcC0/x+ACf87EYs4L8jYJ5RvV/4tJxUcgkO1C/thQ==" saltValue="GzzYdrjjftexje5wyivjQzCkxm1BPkLPpaca8ha/Eq1fC0C/Prn/EpWSd/phe+4hexGtqDUKp2LkZNxktf37Nw==" spinCount="100000" sheet="1" objects="1" scenarios="1"/>
  <mergeCells count="10">
    <mergeCell ref="E5:E6"/>
    <mergeCell ref="F5:F6"/>
    <mergeCell ref="G5:G6"/>
    <mergeCell ref="H5:I5"/>
    <mergeCell ref="C3:D3"/>
    <mergeCell ref="C4:D4"/>
    <mergeCell ref="A5:A6"/>
    <mergeCell ref="B5:B6"/>
    <mergeCell ref="C5:C6"/>
    <mergeCell ref="D5:D6"/>
  </mergeCells>
  <printOptions/>
  <pageMargins left="0.7" right="0.7" top="0.787401575" bottom="0.7874015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23"/>
  <sheetViews>
    <sheetView workbookViewId="0" topLeftCell="B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5" max="16" width="9.140625" style="0" hidden="1" customWidth="1"/>
  </cols>
  <sheetData>
    <row r="1" spans="1:16" ht="15">
      <c r="A1" s="10" t="s">
        <v>0</v>
      </c>
      <c r="B1" s="3"/>
      <c r="C1" s="3"/>
      <c r="D1" s="3"/>
      <c r="E1" s="2" t="s">
        <v>1</v>
      </c>
      <c r="F1" s="3"/>
      <c r="G1" s="3"/>
      <c r="H1" s="3"/>
      <c r="I1" s="3"/>
      <c r="P1">
        <v>3</v>
      </c>
    </row>
    <row r="2" spans="2:9" ht="20.25">
      <c r="B2" s="3"/>
      <c r="C2" s="3"/>
      <c r="D2" s="3"/>
      <c r="E2" s="4" t="s">
        <v>37</v>
      </c>
      <c r="F2" s="3"/>
      <c r="G2" s="3"/>
      <c r="H2" s="3"/>
      <c r="I2" s="3"/>
    </row>
    <row r="3" spans="1:16" ht="30">
      <c r="A3" t="s">
        <v>38</v>
      </c>
      <c r="B3" s="11" t="s">
        <v>39</v>
      </c>
      <c r="C3" s="29" t="s">
        <v>40</v>
      </c>
      <c r="D3" s="30"/>
      <c r="E3" s="11" t="s">
        <v>41</v>
      </c>
      <c r="F3" s="3"/>
      <c r="G3" s="3"/>
      <c r="H3" s="12" t="s">
        <v>29</v>
      </c>
      <c r="I3" s="13">
        <f>SUMIFS(I9:I123,A9:A123,"SD")</f>
        <v>0</v>
      </c>
      <c r="O3">
        <v>0</v>
      </c>
      <c r="P3">
        <v>2</v>
      </c>
    </row>
    <row r="4" spans="1:16" ht="15">
      <c r="A4" t="s">
        <v>42</v>
      </c>
      <c r="B4" s="11" t="s">
        <v>1156</v>
      </c>
      <c r="C4" s="29" t="s">
        <v>1157</v>
      </c>
      <c r="D4" s="30"/>
      <c r="E4" s="11" t="s">
        <v>1158</v>
      </c>
      <c r="F4" s="3"/>
      <c r="G4" s="3"/>
      <c r="H4" s="3"/>
      <c r="I4" s="3"/>
      <c r="O4">
        <v>0.15</v>
      </c>
      <c r="P4">
        <v>2</v>
      </c>
    </row>
    <row r="5" spans="1:15" ht="15">
      <c r="A5" t="s">
        <v>1159</v>
      </c>
      <c r="B5" s="11" t="s">
        <v>43</v>
      </c>
      <c r="C5" s="29" t="s">
        <v>29</v>
      </c>
      <c r="D5" s="30"/>
      <c r="E5" s="11" t="s">
        <v>30</v>
      </c>
      <c r="F5" s="3"/>
      <c r="G5" s="3"/>
      <c r="H5" s="3"/>
      <c r="I5" s="3"/>
      <c r="O5">
        <v>0.21</v>
      </c>
    </row>
    <row r="6" spans="1:9" ht="15">
      <c r="A6" s="31" t="s">
        <v>44</v>
      </c>
      <c r="B6" s="31" t="s">
        <v>45</v>
      </c>
      <c r="C6" s="31" t="s">
        <v>46</v>
      </c>
      <c r="D6" s="31" t="s">
        <v>47</v>
      </c>
      <c r="E6" s="31" t="s">
        <v>48</v>
      </c>
      <c r="F6" s="31" t="s">
        <v>49</v>
      </c>
      <c r="G6" s="31" t="s">
        <v>50</v>
      </c>
      <c r="H6" s="31" t="s">
        <v>51</v>
      </c>
      <c r="I6" s="31"/>
    </row>
    <row r="7" spans="1:9" ht="15">
      <c r="A7" s="31"/>
      <c r="B7" s="31"/>
      <c r="C7" s="31"/>
      <c r="D7" s="31"/>
      <c r="E7" s="31"/>
      <c r="F7" s="31"/>
      <c r="G7" s="31"/>
      <c r="H7" s="7" t="s">
        <v>52</v>
      </c>
      <c r="I7" s="7" t="s">
        <v>53</v>
      </c>
    </row>
    <row r="8" spans="1:9" ht="15">
      <c r="A8" s="7">
        <v>0</v>
      </c>
      <c r="B8" s="7">
        <v>1</v>
      </c>
      <c r="C8" s="7">
        <v>2</v>
      </c>
      <c r="D8" s="7">
        <v>3</v>
      </c>
      <c r="E8" s="7">
        <v>4</v>
      </c>
      <c r="F8" s="7">
        <v>5</v>
      </c>
      <c r="G8" s="7">
        <v>6</v>
      </c>
      <c r="H8" s="7">
        <v>7</v>
      </c>
      <c r="I8" s="7">
        <v>8</v>
      </c>
    </row>
    <row r="9" spans="1:9" ht="15">
      <c r="A9" s="14" t="s">
        <v>54</v>
      </c>
      <c r="B9" s="14"/>
      <c r="C9" s="15" t="s">
        <v>55</v>
      </c>
      <c r="D9" s="14"/>
      <c r="E9" s="14" t="s">
        <v>56</v>
      </c>
      <c r="F9" s="14"/>
      <c r="G9" s="14"/>
      <c r="H9" s="14"/>
      <c r="I9" s="16">
        <f>SUMIFS(I10:I20,A10:A20,"P")</f>
        <v>0</v>
      </c>
    </row>
    <row r="10" spans="1:16" ht="15">
      <c r="A10" s="17" t="s">
        <v>57</v>
      </c>
      <c r="B10" s="17">
        <v>1</v>
      </c>
      <c r="C10" s="18" t="s">
        <v>58</v>
      </c>
      <c r="D10" s="17" t="s">
        <v>59</v>
      </c>
      <c r="E10" s="19" t="s">
        <v>60</v>
      </c>
      <c r="F10" s="20" t="s">
        <v>61</v>
      </c>
      <c r="G10" s="21">
        <v>83.773</v>
      </c>
      <c r="H10" s="22">
        <v>0</v>
      </c>
      <c r="I10" s="23">
        <f>ROUND(G10*H10,P4)</f>
        <v>0</v>
      </c>
      <c r="O10" s="24">
        <f>I10*0.21</f>
        <v>0</v>
      </c>
      <c r="P10">
        <v>3</v>
      </c>
    </row>
    <row r="11" spans="1:5" ht="15">
      <c r="A11" s="17" t="s">
        <v>62</v>
      </c>
      <c r="E11" s="25"/>
    </row>
    <row r="12" spans="1:5" ht="15">
      <c r="A12" s="17" t="s">
        <v>63</v>
      </c>
      <c r="E12" s="26" t="s">
        <v>1160</v>
      </c>
    </row>
    <row r="13" spans="1:5" ht="15">
      <c r="A13" s="17" t="s">
        <v>63</v>
      </c>
      <c r="E13" s="26" t="s">
        <v>1161</v>
      </c>
    </row>
    <row r="14" spans="1:5" ht="30">
      <c r="A14" s="17" t="s">
        <v>67</v>
      </c>
      <c r="E14" s="19" t="s">
        <v>68</v>
      </c>
    </row>
    <row r="15" spans="1:16" ht="15">
      <c r="A15" s="17" t="s">
        <v>57</v>
      </c>
      <c r="B15" s="17">
        <v>2</v>
      </c>
      <c r="C15" s="18" t="s">
        <v>73</v>
      </c>
      <c r="D15" s="17" t="s">
        <v>74</v>
      </c>
      <c r="E15" s="19" t="s">
        <v>75</v>
      </c>
      <c r="F15" s="20" t="s">
        <v>76</v>
      </c>
      <c r="G15" s="21">
        <v>18</v>
      </c>
      <c r="H15" s="22">
        <v>0</v>
      </c>
      <c r="I15" s="23">
        <f>ROUND(G15*H15,P4)</f>
        <v>0</v>
      </c>
      <c r="O15" s="24">
        <f>I15*0.21</f>
        <v>0</v>
      </c>
      <c r="P15">
        <v>3</v>
      </c>
    </row>
    <row r="16" spans="1:5" ht="15">
      <c r="A16" s="17" t="s">
        <v>62</v>
      </c>
      <c r="E16" s="25"/>
    </row>
    <row r="17" spans="1:5" ht="15">
      <c r="A17" s="17" t="s">
        <v>63</v>
      </c>
      <c r="E17" s="26" t="s">
        <v>1162</v>
      </c>
    </row>
    <row r="18" spans="1:5" ht="15">
      <c r="A18" s="17" t="s">
        <v>63</v>
      </c>
      <c r="E18" s="26" t="s">
        <v>1163</v>
      </c>
    </row>
    <row r="19" spans="1:5" ht="15">
      <c r="A19" s="17" t="s">
        <v>63</v>
      </c>
      <c r="E19" s="26" t="s">
        <v>802</v>
      </c>
    </row>
    <row r="20" spans="1:5" ht="30">
      <c r="A20" s="17" t="s">
        <v>67</v>
      </c>
      <c r="E20" s="19" t="s">
        <v>68</v>
      </c>
    </row>
    <row r="21" spans="1:9" ht="15">
      <c r="A21" s="14" t="s">
        <v>54</v>
      </c>
      <c r="B21" s="14"/>
      <c r="C21" s="15" t="s">
        <v>1164</v>
      </c>
      <c r="D21" s="14"/>
      <c r="E21" s="14" t="s">
        <v>1165</v>
      </c>
      <c r="F21" s="14"/>
      <c r="G21" s="14"/>
      <c r="H21" s="14"/>
      <c r="I21" s="16">
        <f>SUMIFS(I22:I26,A22:A26,"P")</f>
        <v>0</v>
      </c>
    </row>
    <row r="22" spans="1:16" ht="15">
      <c r="A22" s="17" t="s">
        <v>57</v>
      </c>
      <c r="B22" s="17">
        <v>3</v>
      </c>
      <c r="C22" s="18" t="s">
        <v>1166</v>
      </c>
      <c r="E22" s="19" t="s">
        <v>1167</v>
      </c>
      <c r="F22" s="20" t="s">
        <v>326</v>
      </c>
      <c r="G22" s="21">
        <v>2</v>
      </c>
      <c r="H22" s="22">
        <v>0</v>
      </c>
      <c r="I22" s="23">
        <f>ROUND(G22*H22,P4)</f>
        <v>0</v>
      </c>
      <c r="O22" s="24">
        <f>I22*0.21</f>
        <v>0</v>
      </c>
      <c r="P22">
        <v>3</v>
      </c>
    </row>
    <row r="23" spans="1:5" ht="15">
      <c r="A23" s="17" t="s">
        <v>62</v>
      </c>
      <c r="E23" s="19" t="s">
        <v>101</v>
      </c>
    </row>
    <row r="24" spans="1:5" ht="15">
      <c r="A24" s="17" t="s">
        <v>63</v>
      </c>
      <c r="E24" s="26" t="s">
        <v>1168</v>
      </c>
    </row>
    <row r="25" spans="1:5" ht="15">
      <c r="A25" s="17" t="s">
        <v>63</v>
      </c>
      <c r="E25" s="26" t="s">
        <v>585</v>
      </c>
    </row>
    <row r="26" spans="1:5" ht="90">
      <c r="A26" s="17" t="s">
        <v>67</v>
      </c>
      <c r="E26" s="19" t="s">
        <v>1169</v>
      </c>
    </row>
    <row r="27" spans="1:9" ht="15">
      <c r="A27" s="14" t="s">
        <v>54</v>
      </c>
      <c r="B27" s="14"/>
      <c r="C27" s="15" t="s">
        <v>195</v>
      </c>
      <c r="D27" s="14"/>
      <c r="E27" s="14" t="s">
        <v>196</v>
      </c>
      <c r="F27" s="14"/>
      <c r="G27" s="14"/>
      <c r="H27" s="14"/>
      <c r="I27" s="16">
        <f>SUMIFS(I28:I32,A28:A32,"P")</f>
        <v>0</v>
      </c>
    </row>
    <row r="28" spans="1:16" ht="30">
      <c r="A28" s="17" t="s">
        <v>57</v>
      </c>
      <c r="B28" s="17">
        <v>4</v>
      </c>
      <c r="C28" s="18" t="s">
        <v>197</v>
      </c>
      <c r="D28" s="17" t="s">
        <v>115</v>
      </c>
      <c r="E28" s="19" t="s">
        <v>198</v>
      </c>
      <c r="F28" s="20" t="s">
        <v>61</v>
      </c>
      <c r="G28" s="21">
        <v>83.773</v>
      </c>
      <c r="H28" s="22">
        <v>0</v>
      </c>
      <c r="I28" s="23">
        <f>ROUND(G28*H28,P4)</f>
        <v>0</v>
      </c>
      <c r="O28" s="24">
        <f>I28*0.21</f>
        <v>0</v>
      </c>
      <c r="P28">
        <v>3</v>
      </c>
    </row>
    <row r="29" spans="1:5" ht="15">
      <c r="A29" s="17" t="s">
        <v>62</v>
      </c>
      <c r="E29" s="25"/>
    </row>
    <row r="30" spans="1:5" ht="30">
      <c r="A30" s="17" t="s">
        <v>63</v>
      </c>
      <c r="E30" s="26" t="s">
        <v>1170</v>
      </c>
    </row>
    <row r="31" spans="1:5" ht="15">
      <c r="A31" s="17" t="s">
        <v>63</v>
      </c>
      <c r="E31" s="26" t="s">
        <v>1161</v>
      </c>
    </row>
    <row r="32" spans="1:5" ht="409.5">
      <c r="A32" s="17" t="s">
        <v>67</v>
      </c>
      <c r="E32" s="19" t="s">
        <v>201</v>
      </c>
    </row>
    <row r="33" spans="1:9" ht="15">
      <c r="A33" s="14" t="s">
        <v>54</v>
      </c>
      <c r="B33" s="14"/>
      <c r="C33" s="15" t="s">
        <v>202</v>
      </c>
      <c r="D33" s="14"/>
      <c r="E33" s="14" t="s">
        <v>203</v>
      </c>
      <c r="F33" s="14"/>
      <c r="G33" s="14"/>
      <c r="H33" s="14"/>
      <c r="I33" s="16">
        <f>SUMIFS(I34:I38,A34:A38,"P")</f>
        <v>0</v>
      </c>
    </row>
    <row r="34" spans="1:16" ht="30">
      <c r="A34" s="17" t="s">
        <v>57</v>
      </c>
      <c r="B34" s="17">
        <v>5</v>
      </c>
      <c r="C34" s="18" t="s">
        <v>204</v>
      </c>
      <c r="D34" s="17" t="s">
        <v>205</v>
      </c>
      <c r="E34" s="19" t="s">
        <v>206</v>
      </c>
      <c r="F34" s="20" t="s">
        <v>61</v>
      </c>
      <c r="G34" s="21">
        <v>26.063</v>
      </c>
      <c r="H34" s="22">
        <v>0</v>
      </c>
      <c r="I34" s="23">
        <f>ROUND(G34*H34,P4)</f>
        <v>0</v>
      </c>
      <c r="O34" s="24">
        <f>I34*0.21</f>
        <v>0</v>
      </c>
      <c r="P34">
        <v>3</v>
      </c>
    </row>
    <row r="35" spans="1:5" ht="30">
      <c r="A35" s="17" t="s">
        <v>62</v>
      </c>
      <c r="E35" s="19" t="s">
        <v>1006</v>
      </c>
    </row>
    <row r="36" spans="1:5" ht="15">
      <c r="A36" s="17" t="s">
        <v>63</v>
      </c>
      <c r="E36" s="26" t="s">
        <v>1171</v>
      </c>
    </row>
    <row r="37" spans="1:5" ht="15">
      <c r="A37" s="17" t="s">
        <v>63</v>
      </c>
      <c r="E37" s="26" t="s">
        <v>1172</v>
      </c>
    </row>
    <row r="38" spans="1:5" ht="405">
      <c r="A38" s="17" t="s">
        <v>67</v>
      </c>
      <c r="E38" s="19" t="s">
        <v>210</v>
      </c>
    </row>
    <row r="39" spans="1:9" ht="15">
      <c r="A39" s="14" t="s">
        <v>54</v>
      </c>
      <c r="B39" s="14"/>
      <c r="C39" s="15" t="s">
        <v>211</v>
      </c>
      <c r="D39" s="14"/>
      <c r="E39" s="14" t="s">
        <v>212</v>
      </c>
      <c r="F39" s="14"/>
      <c r="G39" s="14"/>
      <c r="H39" s="14"/>
      <c r="I39" s="16">
        <f>SUMIFS(I40:I44,A40:A44,"P")</f>
        <v>0</v>
      </c>
    </row>
    <row r="40" spans="1:16" ht="15">
      <c r="A40" s="17" t="s">
        <v>57</v>
      </c>
      <c r="B40" s="17">
        <v>6</v>
      </c>
      <c r="C40" s="18" t="s">
        <v>1009</v>
      </c>
      <c r="D40" s="17" t="s">
        <v>1010</v>
      </c>
      <c r="E40" s="19" t="s">
        <v>1011</v>
      </c>
      <c r="F40" s="20" t="s">
        <v>61</v>
      </c>
      <c r="G40" s="21">
        <v>6.95</v>
      </c>
      <c r="H40" s="22">
        <v>0</v>
      </c>
      <c r="I40" s="23">
        <f>ROUND(G40*H40,P4)</f>
        <v>0</v>
      </c>
      <c r="O40" s="24">
        <f>I40*0.21</f>
        <v>0</v>
      </c>
      <c r="P40">
        <v>3</v>
      </c>
    </row>
    <row r="41" spans="1:5" ht="15">
      <c r="A41" s="17" t="s">
        <v>62</v>
      </c>
      <c r="E41" s="25"/>
    </row>
    <row r="42" spans="1:5" ht="15">
      <c r="A42" s="17" t="s">
        <v>63</v>
      </c>
      <c r="E42" s="26" t="s">
        <v>1173</v>
      </c>
    </row>
    <row r="43" spans="1:5" ht="15">
      <c r="A43" s="17" t="s">
        <v>63</v>
      </c>
      <c r="E43" s="26" t="s">
        <v>1174</v>
      </c>
    </row>
    <row r="44" spans="1:5" ht="330">
      <c r="A44" s="17" t="s">
        <v>67</v>
      </c>
      <c r="E44" s="19" t="s">
        <v>1014</v>
      </c>
    </row>
    <row r="45" spans="1:9" ht="15">
      <c r="A45" s="14" t="s">
        <v>54</v>
      </c>
      <c r="B45" s="14"/>
      <c r="C45" s="15" t="s">
        <v>1015</v>
      </c>
      <c r="D45" s="14"/>
      <c r="E45" s="14" t="s">
        <v>1016</v>
      </c>
      <c r="F45" s="14"/>
      <c r="G45" s="14"/>
      <c r="H45" s="14"/>
      <c r="I45" s="16">
        <f>SUMIFS(I46:I50,A46:A50,"P")</f>
        <v>0</v>
      </c>
    </row>
    <row r="46" spans="1:16" ht="15">
      <c r="A46" s="17" t="s">
        <v>57</v>
      </c>
      <c r="B46" s="17">
        <v>7</v>
      </c>
      <c r="C46" s="18" t="s">
        <v>1017</v>
      </c>
      <c r="D46" s="17" t="s">
        <v>57</v>
      </c>
      <c r="E46" s="19" t="s">
        <v>1018</v>
      </c>
      <c r="F46" s="20" t="s">
        <v>61</v>
      </c>
      <c r="G46" s="21">
        <v>15.16</v>
      </c>
      <c r="H46" s="22">
        <v>0</v>
      </c>
      <c r="I46" s="23">
        <f>ROUND(G46*H46,P4)</f>
        <v>0</v>
      </c>
      <c r="O46" s="24">
        <f>I46*0.21</f>
        <v>0</v>
      </c>
      <c r="P46">
        <v>3</v>
      </c>
    </row>
    <row r="47" spans="1:5" ht="15">
      <c r="A47" s="17" t="s">
        <v>62</v>
      </c>
      <c r="E47" s="25"/>
    </row>
    <row r="48" spans="1:5" ht="30">
      <c r="A48" s="17" t="s">
        <v>63</v>
      </c>
      <c r="E48" s="26" t="s">
        <v>1175</v>
      </c>
    </row>
    <row r="49" spans="1:5" ht="15">
      <c r="A49" s="17" t="s">
        <v>63</v>
      </c>
      <c r="E49" s="26" t="s">
        <v>1176</v>
      </c>
    </row>
    <row r="50" spans="1:5" ht="409.5">
      <c r="A50" s="17" t="s">
        <v>67</v>
      </c>
      <c r="E50" s="19" t="s">
        <v>1021</v>
      </c>
    </row>
    <row r="51" spans="1:9" ht="15">
      <c r="A51" s="14" t="s">
        <v>54</v>
      </c>
      <c r="B51" s="14"/>
      <c r="C51" s="15" t="s">
        <v>244</v>
      </c>
      <c r="D51" s="14"/>
      <c r="E51" s="14" t="s">
        <v>245</v>
      </c>
      <c r="F51" s="14"/>
      <c r="G51" s="14"/>
      <c r="H51" s="14"/>
      <c r="I51" s="16">
        <f>SUMIFS(I52:I56,A52:A56,"P")</f>
        <v>0</v>
      </c>
    </row>
    <row r="52" spans="1:16" ht="15">
      <c r="A52" s="17" t="s">
        <v>57</v>
      </c>
      <c r="B52" s="17">
        <v>8</v>
      </c>
      <c r="C52" s="18" t="s">
        <v>246</v>
      </c>
      <c r="E52" s="19" t="s">
        <v>247</v>
      </c>
      <c r="F52" s="20" t="s">
        <v>100</v>
      </c>
      <c r="G52" s="21">
        <v>47.87</v>
      </c>
      <c r="H52" s="22">
        <v>0</v>
      </c>
      <c r="I52" s="23">
        <f>ROUND(G52*H52,P4)</f>
        <v>0</v>
      </c>
      <c r="O52" s="24">
        <f>I52*0.21</f>
        <v>0</v>
      </c>
      <c r="P52">
        <v>3</v>
      </c>
    </row>
    <row r="53" spans="1:5" ht="15">
      <c r="A53" s="17" t="s">
        <v>62</v>
      </c>
      <c r="E53" s="25"/>
    </row>
    <row r="54" spans="1:5" ht="15">
      <c r="A54" s="17" t="s">
        <v>63</v>
      </c>
      <c r="E54" s="26" t="s">
        <v>1177</v>
      </c>
    </row>
    <row r="55" spans="1:5" ht="15">
      <c r="A55" s="17" t="s">
        <v>63</v>
      </c>
      <c r="E55" s="26" t="s">
        <v>1178</v>
      </c>
    </row>
    <row r="56" spans="1:5" ht="30">
      <c r="A56" s="17" t="s">
        <v>67</v>
      </c>
      <c r="E56" s="19" t="s">
        <v>251</v>
      </c>
    </row>
    <row r="57" spans="1:9" ht="15">
      <c r="A57" s="14" t="s">
        <v>54</v>
      </c>
      <c r="B57" s="14"/>
      <c r="C57" s="15" t="s">
        <v>662</v>
      </c>
      <c r="D57" s="14"/>
      <c r="E57" s="14" t="s">
        <v>663</v>
      </c>
      <c r="F57" s="14"/>
      <c r="G57" s="14"/>
      <c r="H57" s="14"/>
      <c r="I57" s="16">
        <f>SUMIFS(I58:I62,A58:A62,"P")</f>
        <v>0</v>
      </c>
    </row>
    <row r="58" spans="1:16" ht="15">
      <c r="A58" s="17" t="s">
        <v>57</v>
      </c>
      <c r="B58" s="17">
        <v>9</v>
      </c>
      <c r="C58" s="18" t="s">
        <v>1179</v>
      </c>
      <c r="E58" s="19" t="s">
        <v>1180</v>
      </c>
      <c r="F58" s="20" t="s">
        <v>61</v>
      </c>
      <c r="G58" s="21">
        <v>0.61</v>
      </c>
      <c r="H58" s="22">
        <v>0</v>
      </c>
      <c r="I58" s="23">
        <f>ROUND(G58*H58,P4)</f>
        <v>0</v>
      </c>
      <c r="O58" s="24">
        <f>I58*0.21</f>
        <v>0</v>
      </c>
      <c r="P58">
        <v>3</v>
      </c>
    </row>
    <row r="59" spans="1:5" ht="15">
      <c r="A59" s="17" t="s">
        <v>62</v>
      </c>
      <c r="E59" s="25"/>
    </row>
    <row r="60" spans="1:5" ht="15">
      <c r="A60" s="17" t="s">
        <v>63</v>
      </c>
      <c r="E60" s="26" t="s">
        <v>1181</v>
      </c>
    </row>
    <row r="61" spans="1:5" ht="15">
      <c r="A61" s="17" t="s">
        <v>63</v>
      </c>
      <c r="E61" s="26" t="s">
        <v>1182</v>
      </c>
    </row>
    <row r="62" spans="1:5" ht="409.5">
      <c r="A62" s="17" t="s">
        <v>67</v>
      </c>
      <c r="E62" s="19" t="s">
        <v>1183</v>
      </c>
    </row>
    <row r="63" spans="1:9" ht="15">
      <c r="A63" s="14" t="s">
        <v>54</v>
      </c>
      <c r="B63" s="14"/>
      <c r="C63" s="15" t="s">
        <v>1184</v>
      </c>
      <c r="D63" s="14"/>
      <c r="E63" s="14" t="s">
        <v>1185</v>
      </c>
      <c r="F63" s="14"/>
      <c r="G63" s="14"/>
      <c r="H63" s="14"/>
      <c r="I63" s="16">
        <f>SUMIFS(I64:I68,A64:A68,"P")</f>
        <v>0</v>
      </c>
    </row>
    <row r="64" spans="1:16" ht="15">
      <c r="A64" s="17" t="s">
        <v>57</v>
      </c>
      <c r="B64" s="17">
        <v>10</v>
      </c>
      <c r="C64" s="18" t="s">
        <v>1186</v>
      </c>
      <c r="E64" s="19" t="s">
        <v>1187</v>
      </c>
      <c r="F64" s="20" t="s">
        <v>61</v>
      </c>
      <c r="G64" s="21">
        <v>0.61</v>
      </c>
      <c r="H64" s="22">
        <v>0</v>
      </c>
      <c r="I64" s="23">
        <f>ROUND(G64*H64,P4)</f>
        <v>0</v>
      </c>
      <c r="O64" s="24">
        <f>I64*0.21</f>
        <v>0</v>
      </c>
      <c r="P64">
        <v>3</v>
      </c>
    </row>
    <row r="65" spans="1:5" ht="15">
      <c r="A65" s="17" t="s">
        <v>62</v>
      </c>
      <c r="E65" s="25"/>
    </row>
    <row r="66" spans="1:5" ht="15">
      <c r="A66" s="17" t="s">
        <v>63</v>
      </c>
      <c r="E66" s="26" t="s">
        <v>1188</v>
      </c>
    </row>
    <row r="67" spans="1:5" ht="15">
      <c r="A67" s="17" t="s">
        <v>63</v>
      </c>
      <c r="E67" s="26" t="s">
        <v>1182</v>
      </c>
    </row>
    <row r="68" spans="1:5" ht="180">
      <c r="A68" s="17" t="s">
        <v>67</v>
      </c>
      <c r="E68" s="19" t="s">
        <v>1189</v>
      </c>
    </row>
    <row r="69" spans="1:9" ht="15">
      <c r="A69" s="14" t="s">
        <v>54</v>
      </c>
      <c r="B69" s="14"/>
      <c r="C69" s="15" t="s">
        <v>768</v>
      </c>
      <c r="D69" s="14"/>
      <c r="E69" s="14" t="s">
        <v>769</v>
      </c>
      <c r="F69" s="14"/>
      <c r="G69" s="14"/>
      <c r="H69" s="14"/>
      <c r="I69" s="16">
        <f>SUMIFS(I70:I74,A70:A74,"P")</f>
        <v>0</v>
      </c>
    </row>
    <row r="70" spans="1:16" ht="15">
      <c r="A70" s="17" t="s">
        <v>57</v>
      </c>
      <c r="B70" s="17">
        <v>11</v>
      </c>
      <c r="C70" s="18" t="s">
        <v>1037</v>
      </c>
      <c r="E70" s="19" t="s">
        <v>1038</v>
      </c>
      <c r="F70" s="20" t="s">
        <v>140</v>
      </c>
      <c r="G70" s="21">
        <v>37.25</v>
      </c>
      <c r="H70" s="22">
        <v>0</v>
      </c>
      <c r="I70" s="23">
        <f>ROUND(G70*H70,P4)</f>
        <v>0</v>
      </c>
      <c r="O70" s="24">
        <f>I70*0.21</f>
        <v>0</v>
      </c>
      <c r="P70">
        <v>3</v>
      </c>
    </row>
    <row r="71" spans="1:5" ht="15">
      <c r="A71" s="17" t="s">
        <v>62</v>
      </c>
      <c r="E71" s="19" t="s">
        <v>1039</v>
      </c>
    </row>
    <row r="72" spans="1:5" ht="15">
      <c r="A72" s="17" t="s">
        <v>63</v>
      </c>
      <c r="E72" s="26" t="s">
        <v>1190</v>
      </c>
    </row>
    <row r="73" spans="1:5" ht="15">
      <c r="A73" s="17" t="s">
        <v>63</v>
      </c>
      <c r="E73" s="26" t="s">
        <v>1191</v>
      </c>
    </row>
    <row r="74" spans="1:5" ht="330">
      <c r="A74" s="17" t="s">
        <v>67</v>
      </c>
      <c r="E74" s="19" t="s">
        <v>1036</v>
      </c>
    </row>
    <row r="75" spans="1:9" ht="15">
      <c r="A75" s="14" t="s">
        <v>54</v>
      </c>
      <c r="B75" s="14"/>
      <c r="C75" s="15" t="s">
        <v>1192</v>
      </c>
      <c r="D75" s="14"/>
      <c r="E75" s="14" t="s">
        <v>1193</v>
      </c>
      <c r="F75" s="14"/>
      <c r="G75" s="14"/>
      <c r="H75" s="14"/>
      <c r="I75" s="16">
        <f>SUMIFS(I76:I80,A76:A80,"P")</f>
        <v>0</v>
      </c>
    </row>
    <row r="76" spans="1:16" ht="15">
      <c r="A76" s="17" t="s">
        <v>57</v>
      </c>
      <c r="B76" s="17">
        <v>12</v>
      </c>
      <c r="C76" s="18" t="s">
        <v>1194</v>
      </c>
      <c r="E76" s="19" t="s">
        <v>1195</v>
      </c>
      <c r="F76" s="20" t="s">
        <v>326</v>
      </c>
      <c r="G76" s="21">
        <v>2</v>
      </c>
      <c r="H76" s="22">
        <v>0</v>
      </c>
      <c r="I76" s="23">
        <f>ROUND(G76*H76,P4)</f>
        <v>0</v>
      </c>
      <c r="O76" s="24">
        <f>I76*0.21</f>
        <v>0</v>
      </c>
      <c r="P76">
        <v>3</v>
      </c>
    </row>
    <row r="77" spans="1:5" ht="15">
      <c r="A77" s="17" t="s">
        <v>62</v>
      </c>
      <c r="E77" s="25"/>
    </row>
    <row r="78" spans="1:5" ht="15">
      <c r="A78" s="17" t="s">
        <v>63</v>
      </c>
      <c r="E78" s="26" t="s">
        <v>1196</v>
      </c>
    </row>
    <row r="79" spans="1:5" ht="15">
      <c r="A79" s="17" t="s">
        <v>63</v>
      </c>
      <c r="E79" s="26" t="s">
        <v>585</v>
      </c>
    </row>
    <row r="80" spans="1:5" ht="409.5">
      <c r="A80" s="17" t="s">
        <v>67</v>
      </c>
      <c r="E80" s="19" t="s">
        <v>1197</v>
      </c>
    </row>
    <row r="81" spans="1:9" ht="15">
      <c r="A81" s="14" t="s">
        <v>54</v>
      </c>
      <c r="B81" s="14"/>
      <c r="C81" s="15" t="s">
        <v>1198</v>
      </c>
      <c r="D81" s="14"/>
      <c r="E81" s="14" t="s">
        <v>1199</v>
      </c>
      <c r="F81" s="14"/>
      <c r="G81" s="14"/>
      <c r="H81" s="14"/>
      <c r="I81" s="16">
        <f>SUMIFS(I82:I91,A82:A91,"P")</f>
        <v>0</v>
      </c>
    </row>
    <row r="82" spans="1:16" ht="15">
      <c r="A82" s="17" t="s">
        <v>57</v>
      </c>
      <c r="B82" s="17">
        <v>13</v>
      </c>
      <c r="C82" s="18" t="s">
        <v>1200</v>
      </c>
      <c r="E82" s="19" t="s">
        <v>1201</v>
      </c>
      <c r="F82" s="20" t="s">
        <v>326</v>
      </c>
      <c r="G82" s="21">
        <v>1</v>
      </c>
      <c r="H82" s="22">
        <v>0</v>
      </c>
      <c r="I82" s="23">
        <f>ROUND(G82*H82,P4)</f>
        <v>0</v>
      </c>
      <c r="O82" s="24">
        <f>I82*0.21</f>
        <v>0</v>
      </c>
      <c r="P82">
        <v>3</v>
      </c>
    </row>
    <row r="83" spans="1:5" ht="15">
      <c r="A83" s="17" t="s">
        <v>62</v>
      </c>
      <c r="E83" s="25"/>
    </row>
    <row r="84" spans="1:5" ht="15">
      <c r="A84" s="17" t="s">
        <v>63</v>
      </c>
      <c r="E84" s="26" t="s">
        <v>1202</v>
      </c>
    </row>
    <row r="85" spans="1:5" ht="15">
      <c r="A85" s="17" t="s">
        <v>63</v>
      </c>
      <c r="E85" s="26" t="s">
        <v>499</v>
      </c>
    </row>
    <row r="86" spans="1:5" ht="90">
      <c r="A86" s="17" t="s">
        <v>67</v>
      </c>
      <c r="E86" s="19" t="s">
        <v>1203</v>
      </c>
    </row>
    <row r="87" spans="1:16" ht="30">
      <c r="A87" s="17" t="s">
        <v>57</v>
      </c>
      <c r="B87" s="17">
        <v>14</v>
      </c>
      <c r="C87" s="18" t="s">
        <v>1204</v>
      </c>
      <c r="E87" s="19" t="s">
        <v>1205</v>
      </c>
      <c r="F87" s="20" t="s">
        <v>326</v>
      </c>
      <c r="G87" s="21">
        <v>16</v>
      </c>
      <c r="H87" s="22">
        <v>0</v>
      </c>
      <c r="I87" s="23">
        <f>ROUND(G87*H87,P4)</f>
        <v>0</v>
      </c>
      <c r="O87" s="24">
        <f>I87*0.21</f>
        <v>0</v>
      </c>
      <c r="P87">
        <v>3</v>
      </c>
    </row>
    <row r="88" spans="1:5" ht="15">
      <c r="A88" s="17" t="s">
        <v>62</v>
      </c>
      <c r="E88" s="25" t="s">
        <v>165</v>
      </c>
    </row>
    <row r="89" spans="1:5" ht="15">
      <c r="A89" s="17" t="s">
        <v>63</v>
      </c>
      <c r="E89" s="26" t="s">
        <v>1206</v>
      </c>
    </row>
    <row r="90" spans="1:5" ht="15">
      <c r="A90" s="17" t="s">
        <v>63</v>
      </c>
      <c r="E90" s="26" t="s">
        <v>1028</v>
      </c>
    </row>
    <row r="91" spans="1:5" ht="90">
      <c r="A91" s="17" t="s">
        <v>67</v>
      </c>
      <c r="E91" s="19" t="s">
        <v>1203</v>
      </c>
    </row>
    <row r="92" spans="1:9" ht="15">
      <c r="A92" s="14" t="s">
        <v>54</v>
      </c>
      <c r="B92" s="14"/>
      <c r="C92" s="15" t="s">
        <v>322</v>
      </c>
      <c r="D92" s="14"/>
      <c r="E92" s="14" t="s">
        <v>323</v>
      </c>
      <c r="F92" s="14"/>
      <c r="G92" s="14"/>
      <c r="H92" s="14"/>
      <c r="I92" s="16">
        <f>SUMIFS(I93:I112,A93:A112,"P")</f>
        <v>0</v>
      </c>
    </row>
    <row r="93" spans="1:16" ht="15">
      <c r="A93" s="17" t="s">
        <v>57</v>
      </c>
      <c r="B93" s="17">
        <v>15</v>
      </c>
      <c r="C93" s="18" t="s">
        <v>1042</v>
      </c>
      <c r="E93" s="19" t="s">
        <v>1043</v>
      </c>
      <c r="F93" s="20" t="s">
        <v>140</v>
      </c>
      <c r="G93" s="21">
        <v>37.25</v>
      </c>
      <c r="H93" s="22">
        <v>0</v>
      </c>
      <c r="I93" s="23">
        <f>ROUND(G93*H93,P4)</f>
        <v>0</v>
      </c>
      <c r="O93" s="24">
        <f>I93*0.21</f>
        <v>0</v>
      </c>
      <c r="P93">
        <v>3</v>
      </c>
    </row>
    <row r="94" spans="1:5" ht="15">
      <c r="A94" s="17" t="s">
        <v>62</v>
      </c>
      <c r="E94" s="25"/>
    </row>
    <row r="95" spans="1:5" ht="15">
      <c r="A95" s="17" t="s">
        <v>63</v>
      </c>
      <c r="E95" s="26" t="s">
        <v>1207</v>
      </c>
    </row>
    <row r="96" spans="1:5" ht="15">
      <c r="A96" s="17" t="s">
        <v>63</v>
      </c>
      <c r="E96" s="26" t="s">
        <v>1191</v>
      </c>
    </row>
    <row r="97" spans="1:5" ht="45">
      <c r="A97" s="17" t="s">
        <v>67</v>
      </c>
      <c r="E97" s="19" t="s">
        <v>1045</v>
      </c>
    </row>
    <row r="98" spans="1:16" ht="15">
      <c r="A98" s="17" t="s">
        <v>57</v>
      </c>
      <c r="B98" s="17">
        <v>16</v>
      </c>
      <c r="C98" s="18" t="s">
        <v>782</v>
      </c>
      <c r="E98" s="19" t="s">
        <v>783</v>
      </c>
      <c r="F98" s="20" t="s">
        <v>326</v>
      </c>
      <c r="G98" s="21">
        <v>17</v>
      </c>
      <c r="H98" s="22">
        <v>0</v>
      </c>
      <c r="I98" s="23">
        <f>ROUND(G98*H98,P4)</f>
        <v>0</v>
      </c>
      <c r="O98" s="24">
        <f>I98*0.21</f>
        <v>0</v>
      </c>
      <c r="P98">
        <v>3</v>
      </c>
    </row>
    <row r="99" spans="1:5" ht="15">
      <c r="A99" s="17" t="s">
        <v>62</v>
      </c>
      <c r="E99" s="25"/>
    </row>
    <row r="100" spans="1:5" ht="15">
      <c r="A100" s="17" t="s">
        <v>63</v>
      </c>
      <c r="E100" s="26" t="s">
        <v>1208</v>
      </c>
    </row>
    <row r="101" spans="1:5" ht="15">
      <c r="A101" s="17" t="s">
        <v>63</v>
      </c>
      <c r="E101" s="26" t="s">
        <v>1209</v>
      </c>
    </row>
    <row r="102" spans="1:5" ht="60">
      <c r="A102" s="17" t="s">
        <v>67</v>
      </c>
      <c r="E102" s="19" t="s">
        <v>785</v>
      </c>
    </row>
    <row r="103" spans="1:16" ht="15">
      <c r="A103" s="17" t="s">
        <v>57</v>
      </c>
      <c r="B103" s="17">
        <v>17</v>
      </c>
      <c r="C103" s="18" t="s">
        <v>1210</v>
      </c>
      <c r="D103" s="17" t="s">
        <v>81</v>
      </c>
      <c r="E103" s="19" t="s">
        <v>1211</v>
      </c>
      <c r="F103" s="20" t="s">
        <v>90</v>
      </c>
      <c r="G103" s="21">
        <v>1</v>
      </c>
      <c r="H103" s="22">
        <v>0</v>
      </c>
      <c r="I103" s="23">
        <f>ROUND(G103*H103,P4)</f>
        <v>0</v>
      </c>
      <c r="O103" s="24">
        <f>I103*0.21</f>
        <v>0</v>
      </c>
      <c r="P103">
        <v>3</v>
      </c>
    </row>
    <row r="104" spans="1:5" ht="15">
      <c r="A104" s="17" t="s">
        <v>62</v>
      </c>
      <c r="E104" s="25"/>
    </row>
    <row r="105" spans="1:5" ht="15">
      <c r="A105" s="17" t="s">
        <v>63</v>
      </c>
      <c r="E105" s="26" t="s">
        <v>1212</v>
      </c>
    </row>
    <row r="106" spans="1:5" ht="15">
      <c r="A106" s="17" t="s">
        <v>63</v>
      </c>
      <c r="E106" s="26" t="s">
        <v>499</v>
      </c>
    </row>
    <row r="107" spans="1:5" ht="75">
      <c r="A107" s="17" t="s">
        <v>67</v>
      </c>
      <c r="E107" s="19" t="s">
        <v>1051</v>
      </c>
    </row>
    <row r="108" spans="1:16" ht="15">
      <c r="A108" s="17" t="s">
        <v>57</v>
      </c>
      <c r="B108" s="17">
        <v>18</v>
      </c>
      <c r="C108" s="18" t="s">
        <v>1048</v>
      </c>
      <c r="E108" s="19" t="s">
        <v>1049</v>
      </c>
      <c r="F108" s="20" t="s">
        <v>140</v>
      </c>
      <c r="G108" s="21">
        <v>37.25</v>
      </c>
      <c r="H108" s="22">
        <v>0</v>
      </c>
      <c r="I108" s="23">
        <f>ROUND(G108*H108,P4)</f>
        <v>0</v>
      </c>
      <c r="O108" s="24">
        <f>I108*0.21</f>
        <v>0</v>
      </c>
      <c r="P108">
        <v>3</v>
      </c>
    </row>
    <row r="109" spans="1:5" ht="15">
      <c r="A109" s="17" t="s">
        <v>62</v>
      </c>
      <c r="E109" s="25"/>
    </row>
    <row r="110" spans="1:5" ht="15">
      <c r="A110" s="17" t="s">
        <v>63</v>
      </c>
      <c r="E110" s="26" t="s">
        <v>1213</v>
      </c>
    </row>
    <row r="111" spans="1:5" ht="15">
      <c r="A111" s="17" t="s">
        <v>63</v>
      </c>
      <c r="E111" s="26" t="s">
        <v>1191</v>
      </c>
    </row>
    <row r="112" spans="1:5" ht="75">
      <c r="A112" s="17" t="s">
        <v>67</v>
      </c>
      <c r="E112" s="19" t="s">
        <v>1051</v>
      </c>
    </row>
    <row r="113" spans="1:9" ht="15">
      <c r="A113" s="14" t="s">
        <v>54</v>
      </c>
      <c r="B113" s="14"/>
      <c r="C113" s="15" t="s">
        <v>475</v>
      </c>
      <c r="D113" s="14"/>
      <c r="E113" s="14" t="s">
        <v>476</v>
      </c>
      <c r="F113" s="14"/>
      <c r="G113" s="14"/>
      <c r="H113" s="14"/>
      <c r="I113" s="16">
        <f>SUMIFS(I114:I123,A114:A123,"P")</f>
        <v>0</v>
      </c>
    </row>
    <row r="114" spans="1:16" ht="30">
      <c r="A114" s="17" t="s">
        <v>57</v>
      </c>
      <c r="B114" s="17">
        <v>20</v>
      </c>
      <c r="C114" s="18" t="s">
        <v>1214</v>
      </c>
      <c r="D114" s="17" t="s">
        <v>115</v>
      </c>
      <c r="E114" s="19" t="s">
        <v>1215</v>
      </c>
      <c r="F114" s="20" t="s">
        <v>326</v>
      </c>
      <c r="G114" s="21">
        <v>10</v>
      </c>
      <c r="H114" s="22">
        <v>0</v>
      </c>
      <c r="I114" s="23">
        <f>ROUND(G114*H114,P4)</f>
        <v>0</v>
      </c>
      <c r="O114" s="24">
        <f>I114*0.21</f>
        <v>0</v>
      </c>
      <c r="P114">
        <v>3</v>
      </c>
    </row>
    <row r="115" spans="1:5" ht="15">
      <c r="A115" s="17" t="s">
        <v>62</v>
      </c>
      <c r="E115" s="25"/>
    </row>
    <row r="116" spans="1:5" ht="15">
      <c r="A116" s="17" t="s">
        <v>63</v>
      </c>
      <c r="E116" s="26" t="s">
        <v>1216</v>
      </c>
    </row>
    <row r="117" spans="1:5" ht="15">
      <c r="A117" s="17" t="s">
        <v>63</v>
      </c>
      <c r="E117" s="26" t="s">
        <v>103</v>
      </c>
    </row>
    <row r="118" spans="1:5" ht="150">
      <c r="A118" s="17" t="s">
        <v>67</v>
      </c>
      <c r="E118" s="19" t="s">
        <v>1217</v>
      </c>
    </row>
    <row r="119" spans="1:16" ht="15">
      <c r="A119" s="17" t="s">
        <v>57</v>
      </c>
      <c r="B119" s="17">
        <v>21</v>
      </c>
      <c r="C119" s="18" t="s">
        <v>1218</v>
      </c>
      <c r="D119" s="17" t="s">
        <v>74</v>
      </c>
      <c r="E119" s="19" t="s">
        <v>1219</v>
      </c>
      <c r="F119" s="20" t="s">
        <v>140</v>
      </c>
      <c r="G119" s="21">
        <v>54</v>
      </c>
      <c r="H119" s="22">
        <v>0</v>
      </c>
      <c r="I119" s="23">
        <f>ROUND(G119*H119,P4)</f>
        <v>0</v>
      </c>
      <c r="O119" s="24">
        <f>I119*0.21</f>
        <v>0</v>
      </c>
      <c r="P119">
        <v>3</v>
      </c>
    </row>
    <row r="120" spans="1:5" ht="15">
      <c r="A120" s="17" t="s">
        <v>62</v>
      </c>
      <c r="E120" s="19" t="s">
        <v>1220</v>
      </c>
    </row>
    <row r="121" spans="1:5" ht="15">
      <c r="A121" s="17" t="s">
        <v>63</v>
      </c>
      <c r="E121" s="26" t="s">
        <v>1221</v>
      </c>
    </row>
    <row r="122" spans="1:5" ht="15">
      <c r="A122" s="17" t="s">
        <v>63</v>
      </c>
      <c r="E122" s="26" t="s">
        <v>1222</v>
      </c>
    </row>
    <row r="123" spans="1:5" ht="105">
      <c r="A123" s="17" t="s">
        <v>67</v>
      </c>
      <c r="E123" s="19" t="s">
        <v>1223</v>
      </c>
    </row>
  </sheetData>
  <sheetProtection algorithmName="SHA-512" hashValue="hXPhm7IVF6XGlf62eyiXq4WmLwUa4geZTzvfYLxPEubBd/bdR+UE5jT264sfCaS/q2DGEjPM0FUPbZ6Mqcngyg==" saltValue="IUU9iF9IhptwciGy5aupXEanonStfrQzRT0wd9jjkrSz0f0jQj8tm3tPz8CJkFzH27k+Y+zlFBjs8b3vWCmCpA==" spinCount="100000" sheet="1" objects="1" scenarios="1"/>
  <mergeCells count="11">
    <mergeCell ref="E6:E7"/>
    <mergeCell ref="F6:F7"/>
    <mergeCell ref="G6:G7"/>
    <mergeCell ref="H6:I6"/>
    <mergeCell ref="C3:D3"/>
    <mergeCell ref="C4:D4"/>
    <mergeCell ref="C5:D5"/>
    <mergeCell ref="A6:A7"/>
    <mergeCell ref="B6:B7"/>
    <mergeCell ref="C6:C7"/>
    <mergeCell ref="D6:D7"/>
  </mergeCells>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DESKTOP-C57L0KR\Tomas</dc:creator>
  <cp:keywords/>
  <dc:description/>
  <cp:lastModifiedBy>Tomas</cp:lastModifiedBy>
  <dcterms:created xsi:type="dcterms:W3CDTF">2023-05-15T09:31:01Z</dcterms:created>
  <dcterms:modified xsi:type="dcterms:W3CDTF">2023-05-15T09:34:36Z</dcterms:modified>
  <cp:category/>
  <cp:version/>
  <cp:contentType/>
  <cp:contentStatus/>
</cp:coreProperties>
</file>