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5625" activeTab="0"/>
  </bookViews>
  <sheets>
    <sheet name="Krycí list rozpočtu" sheetId="1" r:id="rId1"/>
    <sheet name="rozpočet" sheetId="2" r:id="rId2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<sst xmlns="http://schemas.openxmlformats.org/spreadsheetml/2006/main" count="126" uniqueCount="98">
  <si>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</si>
  <si>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</si>
  <si>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</si>
  <si>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</si>
  <si>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</si>
  <si>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</si>
  <si>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</si>
  <si>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</si>
  <si>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</si>
  <si>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</si>
  <si>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</si>
  <si>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</si>
  <si>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</si>
  <si>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</si>
  <si>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</si>
  <si>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</si>
  <si>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</si>
  <si>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</si>
  <si>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</si>
  <si>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</si>
  <si>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</si>
  <si>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</si>
  <si>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</si>
  <si>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</si>
  <si>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</si>
  <si>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</si>
  <si>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</si>
  <si>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</si>
  <si>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</si>
  <si>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</si>
  <si>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</si>
  <si>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</si>
  <si>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</si>
  <si>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</si>
  <si>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</si>
  <si>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</si>
  <si>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</si>
  <si>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</si>
  <si>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</si>
  <si>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</si>
  <si>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</si>
  <si>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</si>
  <si>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</si>
  <si>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</si>
  <si>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</si>
  <si>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</si>
  <si>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</si>
  <si>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</si>
  <si>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</si>
  <si>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</si>
  <si>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</si>
  <si>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</si>
  <si>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</si>
  <si>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</si>
  <si>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</si>
  <si>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</si>
  <si>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</si>
  <si>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</si>
  <si>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</si>
  <si>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</si>
  <si>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</si>
  <si>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</si>
  <si>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</si>
  <si>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Objdnatel</t>
  </si>
  <si>
    <t>Zhotovitel</t>
  </si>
  <si>
    <t xml:space="preserve">Druh stavby : </t>
  </si>
  <si>
    <t>staničení:</t>
  </si>
  <si>
    <t xml:space="preserve">Název stavby : </t>
  </si>
  <si>
    <t>Roman Starý</t>
  </si>
  <si>
    <t>AVE Kladno s.r.o.</t>
  </si>
  <si>
    <t>00066001</t>
  </si>
  <si>
    <t>m2</t>
  </si>
  <si>
    <t>m</t>
  </si>
  <si>
    <t>t</t>
  </si>
  <si>
    <t>m3</t>
  </si>
  <si>
    <t>06/2022</t>
  </si>
  <si>
    <t>III/11411 Libomyšl - žel. přejezd</t>
  </si>
  <si>
    <t xml:space="preserve">0,176 - 2,161 km  </t>
  </si>
  <si>
    <t>Ing. Aleš Čermák, Ph.D., MBA              ředitel KSUS SK</t>
  </si>
  <si>
    <t>čištění vozovek samosběrem</t>
  </si>
  <si>
    <t>spojovací postřik ze sil. emulze do 1,0kg/m2</t>
  </si>
  <si>
    <t xml:space="preserve">574A34   </t>
  </si>
  <si>
    <t>VRST PRO OBNOVU A OPR RECYK ZA STUD CEM A ASF EM TL DO 250MM</t>
  </si>
  <si>
    <t>frézování spár š. do 10mm , hl. do 20mm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</si>
  <si>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</si>
  <si>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</si>
  <si>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</si>
  <si>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čištění příkopu do 0,25m3/m s odvozem na skládku</t>
  </si>
  <si>
    <t>VDZ V2 - 12,5 cm , barvou,  základní</t>
  </si>
  <si>
    <t>frézování, recyklace za studena, ACL 16+, ACO 11+, čištení příkopů,zpevnění krajnic, VDZ</t>
  </si>
  <si>
    <t>ASFALTOVÝ BETON PRO LOŽNÍ VRSTVY ACL 16+</t>
  </si>
  <si>
    <t>ASFALTOVÝ BETON PRO OBRUSNÉ VRSTVY ACO 11+, TL. 40MM</t>
  </si>
  <si>
    <t>frézování  asfalt. ploch 100 mm, odvoz do 20km</t>
  </si>
  <si>
    <t>574C56</t>
  </si>
  <si>
    <t>POPLATKY ZA LIKVIDACI ODPADŮ NEKONTAMINOVANÝCH</t>
  </si>
  <si>
    <t>OTSKP</t>
  </si>
  <si>
    <t>žlutě podbarvená pole vyplní uchazeč</t>
  </si>
  <si>
    <r>
      <rPr>
        <sz val="11"/>
        <rFont val="Arial"/>
        <family val="2"/>
      </rPr>
      <t>POPLATKY ZA LIKVIDACŮ ODPADŮ NEBEZPEČNÝCH</t>
    </r>
    <r>
      <rPr>
        <sz val="11"/>
        <rFont val="Calibri"/>
        <family val="2"/>
      </rPr>
      <t xml:space="preserve"> -   vybourané obalované kamenivo kontaminované dehtem (ZAS-T3)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</si>
</sst>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</numFmts>
  <fonts count="6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2"/>
      <name val="Book Antiqu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5" xfId="0" applyNumberFormat="1" applyFont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0" fontId="21" fillId="0" borderId="13" xfId="0" applyFont="1" applyBorder="1" applyAlignment="1" applyProtection="1">
      <alignment horizontal="center" vertical="center"/>
      <protection/>
    </xf>
    <xf numFmtId="2" fontId="22" fillId="0" borderId="13" xfId="0" applyNumberFormat="1" applyFont="1" applyBorder="1" applyAlignment="1" applyProtection="1">
      <alignment vertical="top"/>
      <protection/>
    </xf>
    <xf numFmtId="4" fontId="22" fillId="0" borderId="25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21" fillId="0" borderId="14" xfId="0" applyFont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vertical="top"/>
      <protection/>
    </xf>
    <xf numFmtId="4" fontId="22" fillId="0" borderId="15" xfId="0" applyNumberFormat="1" applyFont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37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3" fontId="23" fillId="0" borderId="0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3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10" fillId="33" borderId="26" xfId="0" applyFont="1" applyFill="1" applyBorder="1" applyAlignment="1" applyProtection="1">
      <alignment vertical="top"/>
      <protection/>
    </xf>
    <xf numFmtId="4" fontId="22" fillId="0" borderId="17" xfId="0" applyNumberFormat="1" applyFont="1" applyBorder="1" applyAlignment="1" applyProtection="1">
      <alignment vertical="top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67" fillId="0" borderId="15" xfId="0" applyNumberFormat="1" applyFont="1" applyFill="1" applyBorder="1" applyAlignment="1" applyProtection="1">
      <alignment horizontal="center" vertical="center"/>
      <protection/>
    </xf>
    <xf numFmtId="14" fontId="13" fillId="0" borderId="22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10" fillId="0" borderId="27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1" fontId="21" fillId="0" borderId="19" xfId="0" applyNumberFormat="1" applyFont="1" applyBorder="1" applyAlignment="1" applyProtection="1">
      <alignment horizontal="center" vertical="center" wrapText="1"/>
      <protection/>
    </xf>
    <xf numFmtId="2" fontId="22" fillId="0" borderId="14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2" fontId="22" fillId="0" borderId="16" xfId="0" applyNumberFormat="1" applyFont="1" applyBorder="1" applyAlignment="1" applyProtection="1">
      <alignment vertical="top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vertical="top"/>
      <protection/>
    </xf>
    <xf numFmtId="0" fontId="21" fillId="0" borderId="35" xfId="0" applyFont="1" applyBorder="1" applyAlignment="1" applyProtection="1">
      <alignment horizontal="center" vertical="center"/>
      <protection/>
    </xf>
    <xf numFmtId="2" fontId="22" fillId="0" borderId="35" xfId="0" applyNumberFormat="1" applyFont="1" applyBorder="1" applyAlignment="1" applyProtection="1">
      <alignment vertical="top"/>
      <protection/>
    </xf>
    <xf numFmtId="4" fontId="22" fillId="0" borderId="36" xfId="0" applyNumberFormat="1" applyFont="1" applyBorder="1" applyAlignment="1" applyProtection="1">
      <alignment vertical="top"/>
      <protection/>
    </xf>
    <xf numFmtId="37" fontId="0" fillId="35" borderId="0" xfId="0" applyNumberFormat="1" applyFill="1" applyBorder="1" applyAlignment="1">
      <alignment horizontal="center" vertical="top"/>
    </xf>
    <xf numFmtId="4" fontId="22" fillId="35" borderId="13" xfId="0" applyNumberFormat="1" applyFont="1" applyFill="1" applyBorder="1" applyAlignment="1" applyProtection="1">
      <alignment vertical="top"/>
      <protection/>
    </xf>
    <xf numFmtId="4" fontId="22" fillId="35" borderId="14" xfId="0" applyNumberFormat="1" applyFont="1" applyFill="1" applyBorder="1" applyAlignment="1" applyProtection="1">
      <alignment vertical="top"/>
      <protection/>
    </xf>
    <xf numFmtId="4" fontId="22" fillId="35" borderId="14" xfId="0" applyNumberFormat="1" applyFont="1" applyFill="1" applyBorder="1" applyAlignment="1" applyProtection="1">
      <alignment vertical="center"/>
      <protection/>
    </xf>
    <xf numFmtId="39" fontId="22" fillId="35" borderId="14" xfId="0" applyNumberFormat="1" applyFont="1" applyFill="1" applyBorder="1" applyAlignment="1" applyProtection="1">
      <alignment vertical="top"/>
      <protection/>
    </xf>
    <xf numFmtId="39" fontId="22" fillId="35" borderId="35" xfId="0" applyNumberFormat="1" applyFont="1" applyFill="1" applyBorder="1" applyAlignment="1" applyProtection="1">
      <alignment vertical="top"/>
      <protection/>
    </xf>
    <xf numFmtId="39" fontId="22" fillId="35" borderId="16" xfId="0" applyNumberFormat="1" applyFont="1" applyFill="1" applyBorder="1" applyAlignment="1" applyProtection="1">
      <alignment vertical="top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vertical="top" wrapText="1"/>
      <protection/>
    </xf>
    <xf numFmtId="0" fontId="27" fillId="0" borderId="14" xfId="0" applyFont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/>
      <protection/>
    </xf>
    <xf numFmtId="4" fontId="22" fillId="35" borderId="14" xfId="0" applyNumberFormat="1" applyFont="1" applyFill="1" applyBorder="1" applyAlignment="1" applyProtection="1">
      <alignment/>
      <protection/>
    </xf>
    <xf numFmtId="4" fontId="22" fillId="0" borderId="15" xfId="0" applyNumberFormat="1" applyFont="1" applyBorder="1" applyAlignment="1" applyProtection="1">
      <alignment/>
      <protection/>
    </xf>
    <xf numFmtId="49" fontId="26" fillId="0" borderId="37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49" fontId="19" fillId="0" borderId="37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3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9" xfId="0" applyNumberFormat="1" applyFont="1" applyFill="1" applyBorder="1" applyAlignment="1" applyProtection="1">
      <alignment horizontal="left" vertical="center"/>
      <protection/>
    </xf>
    <xf numFmtId="49" fontId="18" fillId="34" borderId="38" xfId="0" applyNumberFormat="1" applyFont="1" applyFill="1" applyBorder="1" applyAlignment="1" applyProtection="1">
      <alignment horizontal="left" vertical="center"/>
      <protection/>
    </xf>
    <xf numFmtId="49" fontId="18" fillId="34" borderId="28" xfId="0" applyNumberFormat="1" applyFont="1" applyFill="1" applyBorder="1" applyAlignment="1" applyProtection="1">
      <alignment horizontal="left" vertical="center"/>
      <protection/>
    </xf>
    <xf numFmtId="49" fontId="19" fillId="36" borderId="39" xfId="0" applyNumberFormat="1" applyFont="1" applyFill="1" applyBorder="1" applyAlignment="1" applyProtection="1">
      <alignment horizontal="center" vertical="center"/>
      <protection/>
    </xf>
    <xf numFmtId="0" fontId="19" fillId="36" borderId="40" xfId="0" applyNumberFormat="1" applyFont="1" applyFill="1" applyBorder="1" applyAlignment="1" applyProtection="1">
      <alignment horizontal="center" vertical="center"/>
      <protection/>
    </xf>
    <xf numFmtId="0" fontId="19" fillId="36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19" fillId="0" borderId="48" xfId="0" applyNumberFormat="1" applyFont="1" applyFill="1" applyBorder="1" applyAlignment="1" applyProtection="1">
      <alignment horizontal="left" vertical="center"/>
      <protection/>
    </xf>
    <xf numFmtId="0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0" fontId="19" fillId="0" borderId="49" xfId="0" applyNumberFormat="1" applyFont="1" applyFill="1" applyBorder="1" applyAlignment="1" applyProtection="1">
      <alignment horizontal="left" vertical="center"/>
      <protection/>
    </xf>
    <xf numFmtId="0" fontId="19" fillId="36" borderId="44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49" fontId="18" fillId="0" borderId="28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25" fillId="0" borderId="38" xfId="0" applyNumberFormat="1" applyFont="1" applyFill="1" applyBorder="1" applyAlignment="1" applyProtection="1">
      <alignment horizontal="center" vertical="center"/>
      <protection/>
    </xf>
    <xf numFmtId="49" fontId="25" fillId="0" borderId="28" xfId="0" applyNumberFormat="1" applyFont="1" applyFill="1" applyBorder="1" applyAlignment="1" applyProtection="1">
      <alignment horizontal="center" vertical="center"/>
      <protection/>
    </xf>
    <xf numFmtId="14" fontId="13" fillId="0" borderId="38" xfId="0" applyNumberFormat="1" applyFont="1" applyFill="1" applyBorder="1" applyAlignment="1" applyProtection="1">
      <alignment horizontal="center" vertical="center"/>
      <protection/>
    </xf>
    <xf numFmtId="14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46" xfId="0" applyNumberFormat="1" applyFont="1" applyFill="1" applyBorder="1" applyAlignment="1" applyProtection="1">
      <alignment horizontal="center" vertical="center"/>
      <protection/>
    </xf>
    <xf numFmtId="0" fontId="15" fillId="0" borderId="49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14" fontId="13" fillId="0" borderId="28" xfId="0" applyNumberFormat="1" applyFont="1" applyFill="1" applyBorder="1" applyAlignment="1" applyProtection="1">
      <alignment horizontal="center" vertical="center"/>
      <protection/>
    </xf>
    <xf numFmtId="49" fontId="19" fillId="0" borderId="37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49" fontId="19" fillId="0" borderId="42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50" xfId="0" applyNumberFormat="1" applyFont="1" applyFill="1" applyBorder="1" applyAlignment="1" applyProtection="1">
      <alignment horizontal="center" vertical="center"/>
      <protection/>
    </xf>
    <xf numFmtId="14" fontId="13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14" fontId="13" fillId="0" borderId="38" xfId="0" applyNumberFormat="1" applyFont="1" applyFill="1" applyBorder="1" applyAlignment="1" applyProtection="1">
      <alignment horizontal="center" vertical="center" wrapText="1"/>
      <protection/>
    </xf>
    <xf numFmtId="14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22</xdr:row>
      <xdr:rowOff>95250</xdr:rowOff>
    </xdr:from>
    <xdr:to>
      <xdr:col>2</xdr:col>
      <xdr:colOff>1323975</xdr:colOff>
      <xdr:row>26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3875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K25" sqref="K25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6.16015625" style="33" customWidth="1"/>
    <col min="4" max="4" width="11.83203125" style="33" customWidth="1"/>
    <col min="5" max="5" width="17.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95" t="s">
        <v>15</v>
      </c>
      <c r="B1" s="196"/>
      <c r="C1" s="196"/>
      <c r="D1" s="196"/>
      <c r="E1" s="196"/>
      <c r="F1" s="196"/>
      <c r="G1" s="196"/>
      <c r="H1" s="196"/>
      <c r="I1" s="196"/>
    </row>
    <row r="2" spans="1:10" ht="24" customHeight="1">
      <c r="A2" s="197" t="s">
        <v>16</v>
      </c>
      <c r="B2" s="198"/>
      <c r="C2" s="199" t="str">
        <f>rozpočet!B2</f>
        <v>III/11411 Libomyšl - žel. přejezd</v>
      </c>
      <c r="D2" s="200"/>
      <c r="E2" s="95" t="s">
        <v>17</v>
      </c>
      <c r="F2" s="201" t="s">
        <v>58</v>
      </c>
      <c r="G2" s="202"/>
      <c r="H2" s="95" t="s">
        <v>18</v>
      </c>
      <c r="I2" s="102" t="s">
        <v>70</v>
      </c>
      <c r="J2" s="34"/>
    </row>
    <row r="3" spans="1:10" ht="24" customHeight="1">
      <c r="A3" s="178" t="s">
        <v>19</v>
      </c>
      <c r="B3" s="179"/>
      <c r="C3" s="203" t="str">
        <f>rozpočet!B3</f>
        <v>frézování, recyklace za studena, ACL 16+, ACO 11+, čištení příkopů,zpevnění krajnic, VDZ</v>
      </c>
      <c r="D3" s="204"/>
      <c r="E3" s="96" t="s">
        <v>20</v>
      </c>
      <c r="F3" s="182"/>
      <c r="G3" s="191"/>
      <c r="H3" s="96" t="s">
        <v>18</v>
      </c>
      <c r="I3" s="98"/>
      <c r="J3" s="34"/>
    </row>
    <row r="4" spans="1:10" ht="24" customHeight="1">
      <c r="A4" s="178" t="s">
        <v>21</v>
      </c>
      <c r="B4" s="179"/>
      <c r="C4" s="182" t="str">
        <f>rozpočet!B9</f>
        <v>0,176 - 2,161 km  </v>
      </c>
      <c r="D4" s="191"/>
      <c r="E4" s="96" t="s">
        <v>22</v>
      </c>
      <c r="F4" s="182"/>
      <c r="G4" s="191"/>
      <c r="H4" s="96" t="s">
        <v>18</v>
      </c>
      <c r="I4" s="101"/>
      <c r="J4" s="34"/>
    </row>
    <row r="5" spans="1:10" ht="24" customHeight="1">
      <c r="A5" s="178" t="s">
        <v>59</v>
      </c>
      <c r="B5" s="179"/>
      <c r="C5" s="180" t="s">
        <v>75</v>
      </c>
      <c r="D5" s="181"/>
      <c r="E5" s="96" t="s">
        <v>61</v>
      </c>
      <c r="F5" s="182" t="str">
        <f>(rozpočet!E7)</f>
        <v>Roman Starý</v>
      </c>
      <c r="G5" s="191"/>
      <c r="H5" s="96" t="s">
        <v>62</v>
      </c>
      <c r="I5" s="99"/>
      <c r="J5" s="34"/>
    </row>
    <row r="6" spans="1:10" ht="24" customHeight="1">
      <c r="A6" s="178" t="s">
        <v>60</v>
      </c>
      <c r="B6" s="179"/>
      <c r="C6" s="180"/>
      <c r="D6" s="181"/>
      <c r="E6" s="96" t="s">
        <v>23</v>
      </c>
      <c r="F6" s="182" t="str">
        <f>(rozpočet!E7)</f>
        <v>Roman Starý</v>
      </c>
      <c r="G6" s="183"/>
      <c r="H6" s="97" t="str">
        <f>(rozpočet!D8)</f>
        <v>Datum:</v>
      </c>
      <c r="I6" s="100">
        <f>rozpočet!E8</f>
        <v>45057</v>
      </c>
      <c r="J6" s="34"/>
    </row>
    <row r="7" spans="1:9" ht="23.25" customHeight="1" thickBot="1">
      <c r="A7" s="184" t="s">
        <v>25</v>
      </c>
      <c r="B7" s="185"/>
      <c r="C7" s="185"/>
      <c r="D7" s="185"/>
      <c r="E7" s="185"/>
      <c r="F7" s="185"/>
      <c r="G7" s="185"/>
      <c r="H7" s="185"/>
      <c r="I7" s="186"/>
    </row>
    <row r="8" spans="1:10" ht="26.25" customHeight="1">
      <c r="A8" s="35" t="s">
        <v>26</v>
      </c>
      <c r="B8" s="187" t="s">
        <v>27</v>
      </c>
      <c r="C8" s="188"/>
      <c r="D8" s="36" t="s">
        <v>28</v>
      </c>
      <c r="E8" s="187" t="s">
        <v>29</v>
      </c>
      <c r="F8" s="188"/>
      <c r="G8" s="36" t="s">
        <v>30</v>
      </c>
      <c r="H8" s="189" t="s">
        <v>31</v>
      </c>
      <c r="I8" s="190"/>
      <c r="J8" s="34"/>
    </row>
    <row r="9" spans="1:10" ht="15" customHeight="1">
      <c r="A9" s="37" t="s">
        <v>32</v>
      </c>
      <c r="B9" s="38" t="s">
        <v>33</v>
      </c>
      <c r="C9" s="39">
        <f>SUM(rozpočet!F27)</f>
        <v>0</v>
      </c>
      <c r="D9" s="171" t="s">
        <v>34</v>
      </c>
      <c r="E9" s="172"/>
      <c r="F9" s="39">
        <v>0</v>
      </c>
      <c r="G9" s="173" t="s">
        <v>35</v>
      </c>
      <c r="H9" s="174"/>
      <c r="I9" s="40">
        <v>0</v>
      </c>
      <c r="J9" s="34"/>
    </row>
    <row r="10" spans="1:11" ht="15" customHeight="1">
      <c r="A10" s="37"/>
      <c r="B10" s="38" t="s">
        <v>36</v>
      </c>
      <c r="C10" s="39">
        <v>0</v>
      </c>
      <c r="D10" s="171" t="s">
        <v>37</v>
      </c>
      <c r="E10" s="172"/>
      <c r="F10" s="39">
        <v>0</v>
      </c>
      <c r="G10" s="173" t="s">
        <v>38</v>
      </c>
      <c r="H10" s="174"/>
      <c r="I10" s="40">
        <v>0</v>
      </c>
      <c r="J10" s="34"/>
      <c r="K10" s="41"/>
    </row>
    <row r="11" spans="1:10" ht="15" customHeight="1">
      <c r="A11" s="37" t="s">
        <v>39</v>
      </c>
      <c r="B11" s="38" t="s">
        <v>33</v>
      </c>
      <c r="C11" s="39">
        <v>0</v>
      </c>
      <c r="D11" s="171" t="s">
        <v>40</v>
      </c>
      <c r="E11" s="172"/>
      <c r="F11" s="39">
        <v>0</v>
      </c>
      <c r="G11" s="173" t="s">
        <v>41</v>
      </c>
      <c r="H11" s="174"/>
      <c r="I11" s="40">
        <v>0</v>
      </c>
      <c r="J11" s="34"/>
    </row>
    <row r="12" spans="1:10" ht="15" customHeight="1">
      <c r="A12" s="37"/>
      <c r="B12" s="38" t="s">
        <v>36</v>
      </c>
      <c r="C12" s="39">
        <v>0</v>
      </c>
      <c r="D12" s="171"/>
      <c r="E12" s="172"/>
      <c r="F12" s="42"/>
      <c r="G12" s="173" t="s">
        <v>42</v>
      </c>
      <c r="H12" s="174"/>
      <c r="I12" s="40">
        <v>0</v>
      </c>
      <c r="J12" s="34"/>
    </row>
    <row r="13" spans="1:10" ht="15" customHeight="1">
      <c r="A13" s="37" t="s">
        <v>43</v>
      </c>
      <c r="B13" s="38" t="s">
        <v>33</v>
      </c>
      <c r="C13" s="39">
        <v>0</v>
      </c>
      <c r="D13" s="171"/>
      <c r="E13" s="172"/>
      <c r="F13" s="42"/>
      <c r="G13" s="173" t="s">
        <v>44</v>
      </c>
      <c r="H13" s="174"/>
      <c r="I13" s="40">
        <v>0</v>
      </c>
      <c r="J13" s="34"/>
    </row>
    <row r="14" spans="1:10" ht="15" customHeight="1">
      <c r="A14" s="37"/>
      <c r="B14" s="38" t="s">
        <v>36</v>
      </c>
      <c r="C14" s="39">
        <v>0</v>
      </c>
      <c r="D14" s="171"/>
      <c r="E14" s="172"/>
      <c r="F14" s="42"/>
      <c r="G14" s="173" t="s">
        <v>45</v>
      </c>
      <c r="H14" s="174"/>
      <c r="I14" s="40">
        <v>0</v>
      </c>
      <c r="J14" s="34"/>
    </row>
    <row r="15" spans="1:10" ht="15" customHeight="1">
      <c r="A15" s="169" t="s">
        <v>46</v>
      </c>
      <c r="B15" s="170"/>
      <c r="C15" s="39">
        <v>0</v>
      </c>
      <c r="D15" s="171"/>
      <c r="E15" s="172"/>
      <c r="F15" s="42"/>
      <c r="G15" s="173"/>
      <c r="H15" s="174"/>
      <c r="I15" s="43"/>
      <c r="J15" s="34"/>
    </row>
    <row r="16" spans="1:10" ht="15" customHeight="1">
      <c r="A16" s="169" t="s">
        <v>47</v>
      </c>
      <c r="B16" s="170"/>
      <c r="C16" s="39">
        <v>0</v>
      </c>
      <c r="D16" s="171"/>
      <c r="E16" s="172"/>
      <c r="F16" s="42"/>
      <c r="G16" s="173"/>
      <c r="H16" s="174"/>
      <c r="I16" s="43"/>
      <c r="J16" s="34"/>
    </row>
    <row r="17" spans="1:10" ht="16.5" customHeight="1">
      <c r="A17" s="169" t="s">
        <v>48</v>
      </c>
      <c r="B17" s="170"/>
      <c r="C17" s="39">
        <f>SUM(C9:C16)</f>
        <v>0</v>
      </c>
      <c r="D17" s="175" t="s">
        <v>49</v>
      </c>
      <c r="E17" s="176"/>
      <c r="F17" s="39">
        <f>SUM(F9:F16)</f>
        <v>0</v>
      </c>
      <c r="G17" s="177" t="s">
        <v>50</v>
      </c>
      <c r="H17" s="170"/>
      <c r="I17" s="40">
        <f>SUM(I9:I16)</f>
        <v>0</v>
      </c>
      <c r="J17" s="34"/>
    </row>
    <row r="18" spans="1:9" ht="12.75">
      <c r="A18" s="44"/>
      <c r="B18" s="45"/>
      <c r="C18" s="45"/>
      <c r="D18" s="45"/>
      <c r="E18" s="45"/>
      <c r="F18" s="45"/>
      <c r="G18" s="45"/>
      <c r="H18" s="45"/>
      <c r="I18" s="46"/>
    </row>
    <row r="19" spans="1:9" ht="15" customHeight="1">
      <c r="A19" s="148" t="s">
        <v>51</v>
      </c>
      <c r="B19" s="147"/>
      <c r="C19" s="47">
        <v>0</v>
      </c>
      <c r="D19" s="34"/>
      <c r="E19" s="34"/>
      <c r="F19" s="34"/>
      <c r="G19" s="34"/>
      <c r="H19" s="34"/>
      <c r="I19" s="48"/>
    </row>
    <row r="20" spans="1:10" ht="15" customHeight="1">
      <c r="A20" s="148" t="s">
        <v>52</v>
      </c>
      <c r="B20" s="147"/>
      <c r="C20" s="47">
        <v>0</v>
      </c>
      <c r="D20" s="149" t="s">
        <v>53</v>
      </c>
      <c r="E20" s="150"/>
      <c r="F20" s="47">
        <f>ROUND(C20*(14/100),2)</f>
        <v>0</v>
      </c>
      <c r="G20" s="146" t="s">
        <v>11</v>
      </c>
      <c r="H20" s="147"/>
      <c r="I20" s="49">
        <f>SUM(C19:C21)</f>
        <v>0</v>
      </c>
      <c r="J20" s="34"/>
    </row>
    <row r="21" spans="1:10" ht="15" customHeight="1">
      <c r="A21" s="148" t="s">
        <v>54</v>
      </c>
      <c r="B21" s="147"/>
      <c r="C21" s="47">
        <f>C17+F17*I17</f>
        <v>0</v>
      </c>
      <c r="D21" s="149" t="s">
        <v>3</v>
      </c>
      <c r="E21" s="150"/>
      <c r="F21" s="47">
        <f>ROUND(C21*(21/100),2)</f>
        <v>0</v>
      </c>
      <c r="G21" s="146" t="s">
        <v>55</v>
      </c>
      <c r="H21" s="147"/>
      <c r="I21" s="49">
        <f>SUM(F20:F21)+I20</f>
        <v>0</v>
      </c>
      <c r="J21" s="34"/>
    </row>
    <row r="22" spans="1:9" ht="12.75">
      <c r="A22" s="50"/>
      <c r="B22" s="34"/>
      <c r="C22" s="34"/>
      <c r="D22" s="34"/>
      <c r="E22" s="34"/>
      <c r="F22" s="34"/>
      <c r="G22" s="34"/>
      <c r="H22" s="34"/>
      <c r="I22" s="48"/>
    </row>
    <row r="23" spans="1:10" ht="14.25" customHeight="1">
      <c r="A23" s="155"/>
      <c r="B23" s="156"/>
      <c r="C23" s="157"/>
      <c r="D23" s="151" t="s">
        <v>63</v>
      </c>
      <c r="E23" s="152"/>
      <c r="F23" s="168"/>
      <c r="G23" s="151" t="s">
        <v>64</v>
      </c>
      <c r="H23" s="152"/>
      <c r="I23" s="153"/>
      <c r="J23" s="34"/>
    </row>
    <row r="24" spans="1:10" ht="14.25" customHeight="1">
      <c r="A24" s="158"/>
      <c r="B24" s="159"/>
      <c r="C24" s="160"/>
      <c r="D24" s="143"/>
      <c r="E24" s="144"/>
      <c r="F24" s="154"/>
      <c r="G24" s="143"/>
      <c r="H24" s="144"/>
      <c r="I24" s="145"/>
      <c r="J24" s="34"/>
    </row>
    <row r="25" spans="1:10" ht="14.25" customHeight="1">
      <c r="A25" s="158"/>
      <c r="B25" s="159"/>
      <c r="C25" s="160"/>
      <c r="D25" s="192" t="s">
        <v>78</v>
      </c>
      <c r="E25" s="193"/>
      <c r="F25" s="194"/>
      <c r="G25" s="140"/>
      <c r="H25" s="141"/>
      <c r="I25" s="142"/>
      <c r="J25" s="34"/>
    </row>
    <row r="26" spans="1:10" ht="14.25" customHeight="1">
      <c r="A26" s="158"/>
      <c r="B26" s="159"/>
      <c r="C26" s="160"/>
      <c r="D26" s="192"/>
      <c r="E26" s="193"/>
      <c r="F26" s="194"/>
      <c r="G26" s="143"/>
      <c r="H26" s="144"/>
      <c r="I26" s="145"/>
      <c r="J26" s="34"/>
    </row>
    <row r="27" spans="1:10" ht="14.25" customHeight="1" thickBot="1">
      <c r="A27" s="161"/>
      <c r="B27" s="162"/>
      <c r="C27" s="163"/>
      <c r="D27" s="164" t="s">
        <v>56</v>
      </c>
      <c r="E27" s="165"/>
      <c r="F27" s="166"/>
      <c r="G27" s="164" t="s">
        <v>56</v>
      </c>
      <c r="H27" s="165"/>
      <c r="I27" s="167"/>
      <c r="J27" s="34"/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2:5" ht="12.75">
      <c r="B29" s="94"/>
      <c r="C29" s="94"/>
      <c r="D29" s="94"/>
      <c r="E29" s="94"/>
    </row>
    <row r="30" spans="1:5" ht="12.75">
      <c r="A30" s="92"/>
      <c r="B30" s="94"/>
      <c r="C30" s="94"/>
      <c r="D30" s="94"/>
      <c r="E30" s="94"/>
    </row>
    <row r="31" spans="1:5" ht="12.75">
      <c r="A31" s="93"/>
      <c r="B31" s="92"/>
      <c r="C31" s="92"/>
      <c r="D31" s="92"/>
      <c r="E31" s="92"/>
    </row>
    <row r="32" spans="1:5" ht="12.75">
      <c r="A32" s="93"/>
      <c r="B32" s="92"/>
      <c r="C32" s="92"/>
      <c r="D32" s="92"/>
      <c r="E32" s="92"/>
    </row>
    <row r="33" spans="1:5" ht="12.75">
      <c r="A33" s="93"/>
      <c r="B33" s="92"/>
      <c r="C33" s="92"/>
      <c r="D33" s="92"/>
      <c r="E33" s="92"/>
    </row>
    <row r="34" spans="1:5" ht="12.75">
      <c r="A34" s="93"/>
      <c r="B34" s="92"/>
      <c r="C34" s="92"/>
      <c r="D34" s="92"/>
      <c r="E34" s="92"/>
    </row>
    <row r="35" spans="1:5" ht="12.75">
      <c r="A35" s="93"/>
      <c r="B35" s="92"/>
      <c r="C35" s="92"/>
      <c r="D35" s="92"/>
      <c r="E35" s="92"/>
    </row>
    <row r="36" spans="2:5" ht="12.75">
      <c r="B36" s="94"/>
      <c r="C36" s="94"/>
      <c r="D36" s="94"/>
      <c r="E36" s="94"/>
    </row>
  </sheetData>
  <sheetProtection/>
  <mergeCells count="58">
    <mergeCell ref="D25:F26"/>
    <mergeCell ref="A1:I1"/>
    <mergeCell ref="A2:B2"/>
    <mergeCell ref="C2:D2"/>
    <mergeCell ref="F2:G2"/>
    <mergeCell ref="D12:E12"/>
    <mergeCell ref="D11:E11"/>
    <mergeCell ref="D10:E10"/>
    <mergeCell ref="C3:D3"/>
    <mergeCell ref="A3:B3"/>
    <mergeCell ref="F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I7"/>
    <mergeCell ref="B8:C8"/>
    <mergeCell ref="E8:F8"/>
    <mergeCell ref="H8:I8"/>
    <mergeCell ref="D9:E9"/>
    <mergeCell ref="G9:H9"/>
    <mergeCell ref="G15:H15"/>
    <mergeCell ref="G10:H10"/>
    <mergeCell ref="G11:H11"/>
    <mergeCell ref="G12:H12"/>
    <mergeCell ref="A20:B20"/>
    <mergeCell ref="D20:E20"/>
    <mergeCell ref="D13:E13"/>
    <mergeCell ref="G13:H13"/>
    <mergeCell ref="D14:E14"/>
    <mergeCell ref="G14:H14"/>
    <mergeCell ref="A15:B15"/>
    <mergeCell ref="D15:E15"/>
    <mergeCell ref="D27:F27"/>
    <mergeCell ref="G27:I27"/>
    <mergeCell ref="D23:F23"/>
    <mergeCell ref="A16:B16"/>
    <mergeCell ref="D16:E16"/>
    <mergeCell ref="G16:H16"/>
    <mergeCell ref="A17:B17"/>
    <mergeCell ref="D17:E17"/>
    <mergeCell ref="G17:H17"/>
    <mergeCell ref="A19:B19"/>
    <mergeCell ref="G25:I25"/>
    <mergeCell ref="G26:I26"/>
    <mergeCell ref="G20:H20"/>
    <mergeCell ref="A21:B21"/>
    <mergeCell ref="D21:E21"/>
    <mergeCell ref="G21:H21"/>
    <mergeCell ref="G23:I23"/>
    <mergeCell ref="D24:F24"/>
    <mergeCell ref="G24:I24"/>
    <mergeCell ref="A23:C27"/>
  </mergeCells>
  <printOptions/>
  <pageMargins left="0.25" right="0.25" top="0.75" bottom="0.75" header="0.3" footer="0.3"/>
  <pageSetup horizontalDpi="600" verticalDpi="600" orientation="landscape" paperSize="9" r:id="rId2"/>
  <ignoredErrors>
    <ignoredError sqref="C2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8">
      <selection activeCell="E17" sqref="E1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5.5" style="5" customWidth="1"/>
    <col min="7" max="7" width="14.33203125" style="58" customWidth="1"/>
    <col min="8" max="8" width="10.5" style="5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205" t="s">
        <v>2</v>
      </c>
      <c r="B1" s="205"/>
      <c r="C1" s="205"/>
      <c r="D1" s="205"/>
      <c r="E1" s="205"/>
      <c r="F1" s="205"/>
      <c r="H1" s="53"/>
    </row>
    <row r="2" spans="1:8" s="6" customFormat="1" ht="12.75" customHeight="1">
      <c r="A2" s="19" t="s">
        <v>67</v>
      </c>
      <c r="B2" s="7" t="s">
        <v>76</v>
      </c>
      <c r="C2" s="20" t="s">
        <v>2</v>
      </c>
      <c r="D2" s="7"/>
      <c r="E2" s="7"/>
      <c r="F2" s="7"/>
      <c r="G2" s="54"/>
      <c r="H2" s="53"/>
    </row>
    <row r="3" spans="1:8" s="6" customFormat="1" ht="12.75" customHeight="1">
      <c r="A3" s="19" t="s">
        <v>65</v>
      </c>
      <c r="B3" s="7" t="s">
        <v>89</v>
      </c>
      <c r="C3" s="7"/>
      <c r="D3" s="7"/>
      <c r="E3" s="14"/>
      <c r="F3" s="7"/>
      <c r="G3" s="54"/>
      <c r="H3" s="53"/>
    </row>
    <row r="4" spans="1:8" s="6" customFormat="1" ht="13.5" customHeight="1">
      <c r="A4" s="8"/>
      <c r="B4" s="7"/>
      <c r="C4" s="8"/>
      <c r="D4" s="7"/>
      <c r="E4" s="7"/>
      <c r="F4" s="7"/>
      <c r="G4" s="54"/>
      <c r="H4" s="53"/>
    </row>
    <row r="5" spans="1:8" s="6" customFormat="1" ht="1.5" customHeight="1">
      <c r="A5" s="9"/>
      <c r="B5" s="10"/>
      <c r="C5" s="11"/>
      <c r="D5" s="10"/>
      <c r="E5" s="12"/>
      <c r="F5" s="13"/>
      <c r="G5" s="55"/>
      <c r="H5" s="53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56"/>
      <c r="H6" s="53"/>
    </row>
    <row r="7" spans="1:8" s="6" customFormat="1" ht="12.75" customHeight="1">
      <c r="A7" s="14" t="s">
        <v>1</v>
      </c>
      <c r="B7" s="103" t="s">
        <v>69</v>
      </c>
      <c r="C7" s="17"/>
      <c r="D7" s="14" t="s">
        <v>23</v>
      </c>
      <c r="E7" s="56" t="s">
        <v>68</v>
      </c>
      <c r="F7" s="51" t="s">
        <v>2</v>
      </c>
      <c r="G7" s="56"/>
      <c r="H7" s="53"/>
    </row>
    <row r="8" spans="1:8" s="6" customFormat="1" ht="12.75" customHeight="1">
      <c r="A8" s="14" t="s">
        <v>57</v>
      </c>
      <c r="B8" s="15" t="s">
        <v>95</v>
      </c>
      <c r="C8" s="18"/>
      <c r="D8" s="15" t="s">
        <v>24</v>
      </c>
      <c r="E8" s="65">
        <v>45057</v>
      </c>
      <c r="F8" s="52" t="s">
        <v>2</v>
      </c>
      <c r="G8" s="56"/>
      <c r="H8" s="53"/>
    </row>
    <row r="9" spans="1:8" s="6" customFormat="1" ht="12.75" customHeight="1">
      <c r="A9" s="14" t="s">
        <v>66</v>
      </c>
      <c r="B9" s="14" t="s">
        <v>77</v>
      </c>
      <c r="C9" s="16"/>
      <c r="D9" s="16"/>
      <c r="E9" s="16" t="s">
        <v>2</v>
      </c>
      <c r="F9" s="16"/>
      <c r="G9" s="57"/>
      <c r="H9" s="53"/>
    </row>
    <row r="10" ht="24" customHeight="1" thickBot="1"/>
    <row r="11" spans="1:10" s="21" customFormat="1" ht="15.75" thickBot="1">
      <c r="A11" s="90" t="s">
        <v>4</v>
      </c>
      <c r="B11" s="22" t="s">
        <v>5</v>
      </c>
      <c r="C11" s="24" t="s">
        <v>0</v>
      </c>
      <c r="D11" s="23" t="s">
        <v>6</v>
      </c>
      <c r="E11" s="23" t="s">
        <v>7</v>
      </c>
      <c r="F11" s="25" t="s">
        <v>8</v>
      </c>
      <c r="G11" s="80"/>
      <c r="H11" s="80"/>
      <c r="I11" s="63"/>
      <c r="J11" s="63"/>
    </row>
    <row r="12" spans="1:10" s="70" customFormat="1" ht="14.25">
      <c r="A12" s="114" t="s">
        <v>9</v>
      </c>
      <c r="B12" s="110" t="s">
        <v>14</v>
      </c>
      <c r="C12" s="67" t="s">
        <v>10</v>
      </c>
      <c r="D12" s="68">
        <v>1</v>
      </c>
      <c r="E12" s="128"/>
      <c r="F12" s="69">
        <f aca="true" t="shared" si="0" ref="F12:F26">E12*D12</f>
        <v>0</v>
      </c>
      <c r="G12" s="81"/>
      <c r="H12" s="81"/>
      <c r="I12" s="82"/>
      <c r="J12" s="83"/>
    </row>
    <row r="13" spans="1:10" s="74" customFormat="1" ht="14.25" customHeight="1">
      <c r="A13" s="115">
        <v>113728</v>
      </c>
      <c r="B13" s="111" t="s">
        <v>92</v>
      </c>
      <c r="C13" s="71" t="s">
        <v>74</v>
      </c>
      <c r="D13" s="72">
        <v>1213</v>
      </c>
      <c r="E13" s="129"/>
      <c r="F13" s="73">
        <f t="shared" si="0"/>
        <v>0</v>
      </c>
      <c r="G13" s="87"/>
      <c r="H13" s="87"/>
      <c r="I13" s="88"/>
      <c r="J13" s="89"/>
    </row>
    <row r="14" spans="1:10" s="74" customFormat="1" ht="28.5" customHeight="1">
      <c r="A14" s="134" t="s">
        <v>9</v>
      </c>
      <c r="B14" s="135" t="s">
        <v>97</v>
      </c>
      <c r="C14" s="136" t="s">
        <v>73</v>
      </c>
      <c r="D14" s="137">
        <v>160</v>
      </c>
      <c r="E14" s="138"/>
      <c r="F14" s="139">
        <f t="shared" si="0"/>
        <v>0</v>
      </c>
      <c r="G14" s="87"/>
      <c r="H14" s="87"/>
      <c r="I14" s="88"/>
      <c r="J14" s="89"/>
    </row>
    <row r="15" spans="1:10" s="70" customFormat="1" ht="14.25">
      <c r="A15" s="115">
        <v>93818</v>
      </c>
      <c r="B15" s="111" t="s">
        <v>79</v>
      </c>
      <c r="C15" s="71" t="s">
        <v>71</v>
      </c>
      <c r="D15" s="72">
        <v>12130</v>
      </c>
      <c r="E15" s="129"/>
      <c r="F15" s="73">
        <f t="shared" si="0"/>
        <v>0</v>
      </c>
      <c r="G15" s="84"/>
      <c r="H15" s="84"/>
      <c r="I15" s="85"/>
      <c r="J15" s="86"/>
    </row>
    <row r="16" spans="1:10" s="70" customFormat="1" ht="14.25">
      <c r="A16" s="115" t="s">
        <v>93</v>
      </c>
      <c r="B16" s="111" t="s">
        <v>90</v>
      </c>
      <c r="C16" s="71" t="s">
        <v>71</v>
      </c>
      <c r="D16" s="72">
        <v>12130</v>
      </c>
      <c r="E16" s="129"/>
      <c r="F16" s="73">
        <f t="shared" si="0"/>
        <v>0</v>
      </c>
      <c r="G16" s="84"/>
      <c r="H16" s="84"/>
      <c r="I16" s="85"/>
      <c r="J16" s="86"/>
    </row>
    <row r="17" spans="1:10" s="74" customFormat="1" ht="14.25">
      <c r="A17" s="115">
        <v>572223</v>
      </c>
      <c r="B17" s="111" t="s">
        <v>80</v>
      </c>
      <c r="C17" s="71" t="s">
        <v>71</v>
      </c>
      <c r="D17" s="72">
        <v>24260</v>
      </c>
      <c r="E17" s="129"/>
      <c r="F17" s="73">
        <f t="shared" si="0"/>
        <v>0</v>
      </c>
      <c r="G17" s="87"/>
      <c r="H17" s="87"/>
      <c r="I17" s="88"/>
      <c r="J17" s="89"/>
    </row>
    <row r="18" spans="1:10" s="74" customFormat="1" ht="14.25">
      <c r="A18" s="116" t="s">
        <v>81</v>
      </c>
      <c r="B18" s="112" t="s">
        <v>91</v>
      </c>
      <c r="C18" s="71" t="s">
        <v>71</v>
      </c>
      <c r="D18" s="117">
        <v>12130</v>
      </c>
      <c r="E18" s="130"/>
      <c r="F18" s="118">
        <f t="shared" si="0"/>
        <v>0</v>
      </c>
      <c r="G18" s="87"/>
      <c r="H18" s="87"/>
      <c r="I18" s="88"/>
      <c r="J18" s="89"/>
    </row>
    <row r="19" spans="1:10" s="70" customFormat="1" ht="14.25">
      <c r="A19" s="115">
        <v>567554</v>
      </c>
      <c r="B19" s="112" t="s">
        <v>82</v>
      </c>
      <c r="C19" s="71" t="s">
        <v>71</v>
      </c>
      <c r="D19" s="72">
        <v>12130</v>
      </c>
      <c r="E19" s="129"/>
      <c r="F19" s="73">
        <f t="shared" si="0"/>
        <v>0</v>
      </c>
      <c r="G19" s="84"/>
      <c r="H19" s="84"/>
      <c r="I19" s="85"/>
      <c r="J19" s="86"/>
    </row>
    <row r="20" spans="1:10" s="70" customFormat="1" ht="14.25">
      <c r="A20" s="115">
        <v>113761</v>
      </c>
      <c r="B20" s="111" t="s">
        <v>83</v>
      </c>
      <c r="C20" s="71" t="s">
        <v>72</v>
      </c>
      <c r="D20" s="72">
        <v>20</v>
      </c>
      <c r="E20" s="129"/>
      <c r="F20" s="73">
        <f t="shared" si="0"/>
        <v>0</v>
      </c>
      <c r="G20" s="84"/>
      <c r="H20" s="84"/>
      <c r="I20" s="85"/>
      <c r="J20" s="86"/>
    </row>
    <row r="21" spans="1:10" s="70" customFormat="1" ht="14.25">
      <c r="A21" s="115">
        <v>931312</v>
      </c>
      <c r="B21" s="111" t="s">
        <v>84</v>
      </c>
      <c r="C21" s="71" t="s">
        <v>72</v>
      </c>
      <c r="D21" s="72">
        <v>20</v>
      </c>
      <c r="E21" s="129"/>
      <c r="F21" s="73">
        <f t="shared" si="0"/>
        <v>0</v>
      </c>
      <c r="G21" s="84"/>
      <c r="H21" s="84"/>
      <c r="I21" s="85"/>
      <c r="J21" s="86"/>
    </row>
    <row r="22" spans="1:10" s="70" customFormat="1" ht="14.25">
      <c r="A22" s="115">
        <v>12922</v>
      </c>
      <c r="B22" s="111" t="s">
        <v>85</v>
      </c>
      <c r="C22" s="71" t="s">
        <v>71</v>
      </c>
      <c r="D22" s="72">
        <v>980</v>
      </c>
      <c r="E22" s="131"/>
      <c r="F22" s="73">
        <f t="shared" si="0"/>
        <v>0</v>
      </c>
      <c r="G22" s="84"/>
      <c r="H22" s="84"/>
      <c r="I22" s="85"/>
      <c r="J22" s="86"/>
    </row>
    <row r="23" spans="1:10" s="70" customFormat="1" ht="14.25">
      <c r="A23" s="115">
        <v>56962</v>
      </c>
      <c r="B23" s="111" t="s">
        <v>86</v>
      </c>
      <c r="C23" s="71" t="s">
        <v>71</v>
      </c>
      <c r="D23" s="72">
        <v>980</v>
      </c>
      <c r="E23" s="131"/>
      <c r="F23" s="73">
        <f t="shared" si="0"/>
        <v>0</v>
      </c>
      <c r="G23" s="84"/>
      <c r="H23" s="84"/>
      <c r="I23" s="85"/>
      <c r="J23" s="86"/>
    </row>
    <row r="24" spans="1:10" s="70" customFormat="1" ht="14.25">
      <c r="A24" s="115">
        <v>12931</v>
      </c>
      <c r="B24" s="111" t="s">
        <v>87</v>
      </c>
      <c r="C24" s="71" t="s">
        <v>72</v>
      </c>
      <c r="D24" s="72">
        <v>3900</v>
      </c>
      <c r="E24" s="131"/>
      <c r="F24" s="73">
        <f>E24*D24</f>
        <v>0</v>
      </c>
      <c r="G24" s="84"/>
      <c r="H24" s="84"/>
      <c r="I24" s="85"/>
      <c r="J24" s="86"/>
    </row>
    <row r="25" spans="1:10" s="70" customFormat="1" ht="14.25">
      <c r="A25" s="122">
        <v>15112</v>
      </c>
      <c r="B25" s="123" t="s">
        <v>94</v>
      </c>
      <c r="C25" s="124" t="s">
        <v>73</v>
      </c>
      <c r="D25" s="125">
        <v>1100</v>
      </c>
      <c r="E25" s="132"/>
      <c r="F25" s="126">
        <f>E25*D25</f>
        <v>0</v>
      </c>
      <c r="G25" s="84"/>
      <c r="H25" s="84"/>
      <c r="I25" s="85"/>
      <c r="J25" s="86"/>
    </row>
    <row r="26" spans="1:10" s="70" customFormat="1" ht="15" thickBot="1">
      <c r="A26" s="119">
        <v>915111</v>
      </c>
      <c r="B26" s="113" t="s">
        <v>88</v>
      </c>
      <c r="C26" s="120" t="s">
        <v>71</v>
      </c>
      <c r="D26" s="121">
        <v>497</v>
      </c>
      <c r="E26" s="133"/>
      <c r="F26" s="91">
        <f t="shared" si="0"/>
        <v>0</v>
      </c>
      <c r="G26" s="84"/>
      <c r="H26" s="84"/>
      <c r="I26" s="85"/>
      <c r="J26" s="86"/>
    </row>
    <row r="27" spans="1:10" s="21" customFormat="1" ht="15">
      <c r="A27" s="107"/>
      <c r="B27" s="104" t="s">
        <v>11</v>
      </c>
      <c r="C27" s="26"/>
      <c r="D27" s="26"/>
      <c r="E27" s="66" t="s">
        <v>2</v>
      </c>
      <c r="F27" s="64">
        <f>SUM(F12:F26)</f>
        <v>0</v>
      </c>
      <c r="G27" s="61"/>
      <c r="H27" s="61"/>
      <c r="I27" s="62"/>
      <c r="J27" s="63"/>
    </row>
    <row r="28" spans="1:10" s="21" customFormat="1" ht="15">
      <c r="A28" s="108"/>
      <c r="B28" s="105" t="s">
        <v>3</v>
      </c>
      <c r="C28" s="27"/>
      <c r="D28" s="27"/>
      <c r="E28" s="28" t="s">
        <v>2</v>
      </c>
      <c r="F28" s="29">
        <f>F27*0.21</f>
        <v>0</v>
      </c>
      <c r="G28" s="61"/>
      <c r="H28" s="61"/>
      <c r="I28" s="62"/>
      <c r="J28" s="63"/>
    </row>
    <row r="29" spans="1:10" s="21" customFormat="1" ht="15.75" thickBot="1">
      <c r="A29" s="109"/>
      <c r="B29" s="106" t="s">
        <v>12</v>
      </c>
      <c r="C29" s="30"/>
      <c r="D29" s="30"/>
      <c r="E29" s="31" t="s">
        <v>2</v>
      </c>
      <c r="F29" s="32">
        <f>F28+F27</f>
        <v>0</v>
      </c>
      <c r="G29" s="61"/>
      <c r="H29" s="61"/>
      <c r="I29" s="62"/>
      <c r="J29" s="63"/>
    </row>
    <row r="30" spans="7:10" ht="24" customHeight="1">
      <c r="G30" s="61"/>
      <c r="H30" s="61"/>
      <c r="I30" s="62"/>
      <c r="J30" s="63"/>
    </row>
    <row r="31" spans="1:10" ht="12" customHeight="1">
      <c r="A31" s="127"/>
      <c r="B31" s="76" t="s">
        <v>96</v>
      </c>
      <c r="C31" s="76"/>
      <c r="D31" s="76"/>
      <c r="G31" s="61"/>
      <c r="H31" s="61"/>
      <c r="I31" s="62"/>
      <c r="J31" s="63"/>
    </row>
    <row r="32" spans="1:10" ht="12" customHeight="1">
      <c r="A32" s="77"/>
      <c r="B32" s="78"/>
      <c r="C32" s="79"/>
      <c r="D32" s="76"/>
      <c r="G32" s="61"/>
      <c r="H32" s="61"/>
      <c r="I32" s="62"/>
      <c r="J32" s="63"/>
    </row>
    <row r="33" spans="1:10" ht="12" customHeight="1">
      <c r="A33" s="77"/>
      <c r="B33" s="78"/>
      <c r="C33" s="79"/>
      <c r="D33" s="76"/>
      <c r="G33" s="60"/>
      <c r="H33" s="60"/>
      <c r="I33" s="21"/>
      <c r="J33" s="21"/>
    </row>
    <row r="34" spans="1:10" ht="12" customHeight="1">
      <c r="A34" s="77"/>
      <c r="B34" s="78"/>
      <c r="C34" s="79"/>
      <c r="D34" s="76"/>
      <c r="G34" s="60"/>
      <c r="H34" s="60"/>
      <c r="I34" s="21"/>
      <c r="J34" s="21"/>
    </row>
    <row r="35" spans="1:10" ht="12" customHeight="1">
      <c r="A35" s="75"/>
      <c r="B35" s="76"/>
      <c r="C35" s="76"/>
      <c r="D35" s="76"/>
      <c r="G35" s="60"/>
      <c r="H35" s="60"/>
      <c r="I35" s="21"/>
      <c r="J35" s="21"/>
    </row>
    <row r="36" spans="1:4" ht="12" customHeight="1">
      <c r="A36" s="75"/>
      <c r="B36" s="76"/>
      <c r="C36" s="76"/>
      <c r="D36" s="76"/>
    </row>
    <row r="37" spans="1:4" ht="12" customHeight="1">
      <c r="A37" s="75"/>
      <c r="B37" s="76"/>
      <c r="C37" s="76"/>
      <c r="D37" s="76"/>
    </row>
    <row r="38" spans="1:4" ht="12" customHeight="1">
      <c r="A38" s="75"/>
      <c r="B38" s="76"/>
      <c r="C38" s="76"/>
      <c r="D38" s="76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2023-05-11T07:47:36Z</cp:lastPrinted>
  <dcterms:created xsi:type="dcterms:W3CDTF">2014-05-16T09:31:30Z</dcterms:created>
  <dcterms:modified xsi:type="dcterms:W3CDTF">2023-06-05T12:09:28Z</dcterms:modified>
  <cp:category/>
  <cp:version/>
  <cp:contentType/>
  <cp:contentStatus/>
</cp:coreProperties>
</file>