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02.1" sheetId="5" r:id="rId5"/>
    <sheet name="SO 102.2" sheetId="6" r:id="rId6"/>
    <sheet name="SO 103" sheetId="7" r:id="rId7"/>
    <sheet name="SO 104" sheetId="8" r:id="rId8"/>
    <sheet name="SO 105.1" sheetId="9" r:id="rId9"/>
    <sheet name="SO 124" sheetId="10" r:id="rId10"/>
    <sheet name="SO 180" sheetId="11" r:id="rId11"/>
    <sheet name="SO 180.1" sheetId="12" r:id="rId12"/>
    <sheet name="SO 191.1.1" sheetId="13" r:id="rId13"/>
    <sheet name="SO 191.1.3" sheetId="14" r:id="rId14"/>
    <sheet name="SO 191.1.4" sheetId="15" r:id="rId15"/>
    <sheet name="SO 191.2" sheetId="16" r:id="rId16"/>
    <sheet name="SO 192.1.21" sheetId="17" r:id="rId17"/>
    <sheet name="SO 192.1.22" sheetId="18" r:id="rId18"/>
    <sheet name="SO 192.1.51" sheetId="19" r:id="rId19"/>
    <sheet name="SO 301.1" sheetId="20" r:id="rId20"/>
    <sheet name="SO 302" sheetId="21" r:id="rId21"/>
    <sheet name="SO 303" sheetId="22" r:id="rId22"/>
    <sheet name="SO 304" sheetId="23" r:id="rId23"/>
    <sheet name="SO 310" sheetId="24" r:id="rId24"/>
    <sheet name="SO 801.3" sheetId="25" r:id="rId25"/>
    <sheet name="SO 802.4" sheetId="26" r:id="rId26"/>
    <sheet name="SO 802.51" sheetId="27" r:id="rId27"/>
  </sheets>
  <definedNames/>
  <calcPr fullCalcOnLoad="1"/>
</workbook>
</file>

<file path=xl/sharedStrings.xml><?xml version="1.0" encoding="utf-8"?>
<sst xmlns="http://schemas.openxmlformats.org/spreadsheetml/2006/main" count="3983" uniqueCount="755">
  <si>
    <t>Soupis objektů s DPH</t>
  </si>
  <si>
    <t>Stavba:2021_0139 - Měšice_Byšice..</t>
  </si>
  <si>
    <t>Varianta: - Měšice_Byšice...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</si>
  <si>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</si>
  <si>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</si>
  <si>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</si>
  <si>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</si>
  <si>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</si>
  <si>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</si>
  <si>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</si>
  <si>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</si>
  <si>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</si>
  <si>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</si>
  <si>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</si>
  <si>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AFRY CZ s.r.o.</t>
  </si>
  <si>
    <t>Příloha k formuláři pro ocenění nabídky</t>
  </si>
  <si>
    <t>Stavba</t>
  </si>
  <si>
    <t>číslo a název SO</t>
  </si>
  <si>
    <t>číslo a název rozpočtu:</t>
  </si>
  <si>
    <t>2021_0139</t>
  </si>
  <si>
    <t>Měšice_Byšice..</t>
  </si>
  <si>
    <t>SO 000</t>
  </si>
  <si>
    <t>Vedlejší a ostatní náklady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</si>
  <si>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</si>
  <si>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</si>
  <si>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</si>
  <si>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</si>
  <si>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</si>
  <si>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</si>
  <si>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</si>
  <si>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</si>
  <si>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</si>
  <si>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</si>
  <si>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</si>
  <si>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</si>
  <si>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</si>
  <si>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</si>
  <si>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</si>
  <si>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</si>
  <si>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</si>
  <si>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</si>
  <si>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</si>
  <si>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</si>
  <si>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</si>
  <si>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</si>
  <si>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</si>
  <si>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2022_OTSKP</t>
  </si>
  <si>
    <t>02730</t>
  </si>
  <si>
    <t/>
  </si>
  <si>
    <t>POMOC PRÁCE ZŘÍZ NEBO ZAJIŠŤ OCHRANU INŽENÝRSKÝCH SÍTÍ
provedení dle požadavku správců jednotilivých sítí</t>
  </si>
  <si>
    <t xml:space="preserve">KPL       </t>
  </si>
  <si>
    <t>1=1,000 [A]</t>
  </si>
  <si>
    <t>zahrnuje veškeré náklady spojené s objednatelem požadovanými zařízeními</t>
  </si>
  <si>
    <t>02911</t>
  </si>
  <si>
    <t xml:space="preserve">OSTATNÍ POŽADAVKY - GEODETICKÉ ZAMĚŘENÍ
geodetická činnost stavebních prací
</t>
  </si>
  <si>
    <t xml:space="preserve">HM        </t>
  </si>
  <si>
    <t>47,74=47,740 [A]</t>
  </si>
  <si>
    <t>zahrnuje veškeré náklady spojené s objednatelem požadovanými pracemi</t>
  </si>
  <si>
    <t>02943</t>
  </si>
  <si>
    <t>OSTATNÍ POŽADAVKY - VYPRACOVÁNÍ RDS</t>
  </si>
  <si>
    <t>02944</t>
  </si>
  <si>
    <t>OSTAT POŽADAVKY - DOKUMENTACE SKUTEČ PROVEDENÍ V DIGIT FORMĚ
podmínky zpracování dle uzavřené SOD</t>
  </si>
  <si>
    <t>02945</t>
  </si>
  <si>
    <t xml:space="preserve">OSTAT POŽADAVKY - GEOMETRICKÝ PLÁN
vypracování oddělovacího geometrického plánu po dokončení stavby pro vypořádání majetkoprávních vztahů se sousedními vlastníky
(včetně oprav objízdných tras)
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</si>
  <si>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</si>
  <si>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02950</t>
  </si>
  <si>
    <t>OSTATNÍ POŽADAVKY - POSUDKY, KONTROLY, REVIZNÍ ZPRÁVY
Pasportizace stávajících/ objízdných  komunikací před zahájením  prací a po jejich dokončení
/fotografická dokumentace budov nebo objektů dotčených dopravou v souvislosti s prováděním díla/
případně videozáznam (videozáznam s minimálním požadavkem rozlišení 1920/1080 a min. počtem snímků 25/sec)
- je to pasport komunikace i okolních objektů</t>
  </si>
  <si>
    <t>02991</t>
  </si>
  <si>
    <t xml:space="preserve">OSTATNÍ POŽADAVKY - INFORMAČNÍ TABULE
Omluvná a informační tabule dle podmínek IROP   bude odsouhlasena se Správcem stavby (vzhled, obsah a umístění,  
Po dokončení stavby zajistí zhotovitel odstranění těchto tabulí).
Vztahuje se i na podobjekt SO 180.1
</t>
  </si>
  <si>
    <t xml:space="preserve">KUS       </t>
  </si>
  <si>
    <t>Omluvná a nformační tabule dle podmínek IROP    2=2,000 [B]
pamětní tabule dle podmínek IROP 1=1,000 [A]
Celkem: B+A=3,000 [C]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</si>
  <si>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</si>
  <si>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</si>
  <si>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</si>
  <si>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</si>
  <si>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03710</t>
  </si>
  <si>
    <t xml:space="preserve">POMOC PRÁCE ZAJIŠŤ NEBO ZŘÍZ OBJÍŽĎKY A PŘÍSTUP CESTY
!!!   PRELIMINÁŘ - PEVNÁ CENA 3 000 000,- Kč   !!!
Náklady na opravu poškozených komunikací na objízdných trasách a komunikacích dotčených stavbou
Čerpání v rozsahu a  s výslovným souhlasem TDS a investora 
Položka včetně DIO na opravu objízdných tras
</t>
  </si>
  <si>
    <t>zahrnuje objednatelem povolené náklady na požadovaná zařízení zhotovitele ve zde uvedené předpokládané ceně PRELIMINÁŘ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</si>
  <si>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</si>
  <si>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</si>
  <si>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</si>
  <si>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</si>
  <si>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</si>
  <si>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</si>
  <si>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</si>
  <si>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</si>
  <si>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Příprava staveniště</t>
  </si>
  <si>
    <t>Zemní práce</t>
  </si>
  <si>
    <t>11231</t>
  </si>
  <si>
    <t>ŠTĚPKOVÁNÍ PAŘEZŮ D DO 0,5M
je vyžadováno štěpkování
povinný odkup štěpky na základě smlouvy</t>
  </si>
  <si>
    <t>do 0,3 m 17 + do 0,5 m 10=27,000 [A]</t>
  </si>
  <si>
    <t>Průměr pařezu je uvažován dle stromu ve výšce 1,3m nad terénem, u stávajícího pařezu se stanoví jako změřený průměr vynásobený  koeficientem 1/1,38.
Zahrnuje potřebný stroj a odvoz vyzískaného materiálu dle pokynů zadávací dokumentace,
položka je určena pro zpracování hmoty z odstraněných pařezů, které nebyly frézované.</t>
  </si>
  <si>
    <t>SO 101</t>
  </si>
  <si>
    <t>km 0,045 – 0,85332</t>
  </si>
  <si>
    <t>014101</t>
  </si>
  <si>
    <t xml:space="preserve">POPLATKY ZA SKLÁDKU
zemina 2,0 t/m3
</t>
  </si>
  <si>
    <t xml:space="preserve">M3        </t>
  </si>
  <si>
    <t>12373.5   180,705=180,705 [A]
12931   1350,3*0,205=276,812 [B]
Celkem: A+B=457,517 [C]</t>
  </si>
  <si>
    <t>zahrnuje veškeré poplatky provozovateli skládky související s uložením odpadu na skládce.</t>
  </si>
  <si>
    <t xml:space="preserve">POPLATKY ZA SKLÁDKU
suť z podkladních vrstev asfaltových vozovek  1,9  t/m3
</t>
  </si>
  <si>
    <t>11333   241,397=241,397 [A]</t>
  </si>
  <si>
    <t xml:space="preserve">POPLATKY ZA SKLÁDKU
suť z asfaltových vrstev vozovek 2,3 t/m3
</t>
  </si>
  <si>
    <t>11372.1   606,886=606,886 [A]</t>
  </si>
  <si>
    <t>014211</t>
  </si>
  <si>
    <t>POPLATKY ZA ZEMNÍK - ORNICE</t>
  </si>
  <si>
    <t>271=271,000 [A]</t>
  </si>
  <si>
    <t>zahrnuje veškeré poplatky majiteli zemníku související s nákupem zeminy (nikoliv s otvírkou zemníku)</t>
  </si>
  <si>
    <t>11130</t>
  </si>
  <si>
    <t>SEJMUTÍ DRNU
(plochy planimetrovány ze situace)</t>
  </si>
  <si>
    <t xml:space="preserve">M2        </t>
  </si>
  <si>
    <t>1806,8=1 806,800 [A]</t>
  </si>
  <si>
    <t>včetně vodorovné dopravy  a uložení na skládku</t>
  </si>
  <si>
    <t>11333</t>
  </si>
  <si>
    <t>ODSTRANĚNÍ PODKLADU ZPEVNĚNÝCH PLOCH S ASFALT POJIVEM
bouráíní podkladních vrstev 
skládkovné 014101.2</t>
  </si>
  <si>
    <t>plnná konstrukce vozovky tl. min. 310 mm   778,7*0,31=241,397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</si>
  <si>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</si>
  <si>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</si>
  <si>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 xml:space="preserve">FRÉZOVÁNÍ ZPEVNĚNÝCH PLOCH ASFALTOVÝCH
plochy planimetrovány ze situace, tloušťky dle diagnostiky, ZAS -T4
skládkovné 014101.3
</t>
  </si>
  <si>
    <t>tl. 70 mm   5163,2*0,07=361,424 [A]
oprava podkladní vrstvy tl. 40 mm   1096,10*0,04=43,844 [B]
lokální sanace tl. 90 mm (neúnosná místa)   876,9*0,09=78,921 [C]
lokální sanace tl. min. 60 mm 876,9*0,06=52,614 [D]
plná konstrukce vozovky tl. max 90 mm   778,7*0,09=70,083 [E]
Celkem: A+B+C+D+E=606,886 [F]</t>
  </si>
  <si>
    <t>113763</t>
  </si>
  <si>
    <t xml:space="preserve">FRÉZOVÁNÍ DRÁŽKY PRŮŘEZU DO 300MM2 V ASFALTOVÉ VOZOVCE
příčná spára napojovací š 12mm  x hl  25mm
odměřeno ze situace
</t>
  </si>
  <si>
    <t xml:space="preserve">M         </t>
  </si>
  <si>
    <t>39,1=39,100 [A]</t>
  </si>
  <si>
    <t>Položka zahrnuje veškerou manipulaci s vybouranou sutí a s vybouranými hmotami vč. uložení na skládku.</t>
  </si>
  <si>
    <t>12373</t>
  </si>
  <si>
    <t xml:space="preserve">ODKOP PRO SPOD STAVBU SILNIC A ŽELEZNIC TŘ. I
včetně dopravy na místo uložení
podle bilance zemin
skládkovné 014101.1
</t>
  </si>
  <si>
    <t>192,37=192,370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</si>
  <si>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</si>
  <si>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 xml:space="preserve">ODKOP PRO SPOD STAVBU SILNIC A ŽELEZNIC TŘ. I
včetně dopravy na místo uložení
skládkovné 014101.1
</t>
  </si>
  <si>
    <t>seříznutí krajnic tl. 150 mm   1204,7*0,15=180,705 [A]</t>
  </si>
  <si>
    <t>12573</t>
  </si>
  <si>
    <t>VYKOPÁVKY ZE ZEMNÍKŮ A SKLÁDEK TŘ. I
včetně dopravy na místo uložení</t>
  </si>
  <si>
    <t>ornice 271=271,000 [A]
17110   189,51=189,510 [B]
Celkem: A+B=460,510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</si>
  <si>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</si>
  <si>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12931</t>
  </si>
  <si>
    <t xml:space="preserve">ČIŠTĚNÍ PŘÍKOPŮ OD NÁNOSU DO 0,25M3/M
skládkovné 014101,1
</t>
  </si>
  <si>
    <t>1350,3=1 350,300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</si>
  <si>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</si>
  <si>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17110</t>
  </si>
  <si>
    <t xml:space="preserve">ULOŽENÍ SYPANINY DO NÁSYPŮ SE ZHUTNĚNÍM
míra zhutnění podle TZ  a výkresové části
podle bilance zemin
Dosyp nenamrzavým materiálem (zpětné využití vybouraného materiálu k podkladních vrstev)
</t>
  </si>
  <si>
    <t>189,51=189,510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</si>
  <si>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</si>
  <si>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</si>
  <si>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</si>
  <si>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12373.1   192,37=192,370 [A]
12373.5   180,705=180,705 [B]
Celkem: A+B=373,075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</si>
  <si>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</si>
  <si>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18230</t>
  </si>
  <si>
    <t xml:space="preserve">ROZPROSTŘENÍ ORNICE V ROVINĚ
tl. 150 mm
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</si>
  <si>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</si>
  <si>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</si>
  <si>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</si>
  <si>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271/0,15=1 806,667 [A]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</si>
  <si>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</si>
  <si>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</si>
  <si>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</si>
  <si>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</si>
  <si>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</si>
  <si>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</si>
  <si>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</si>
  <si>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Komunikace</t>
  </si>
  <si>
    <t>56330</t>
  </si>
  <si>
    <t xml:space="preserve">VOZOVKOVÉ VRSTVY ZE ŠTĚRKODRTI
Štěrkodrť ŠDa  0/32    
</t>
  </si>
  <si>
    <t>konstrukce 3   Doplněné podkladní vrstvy min. 100mm  968,5*0,1=96,850 [A]
konstrukce 4   tl. 200 mm   859,9*0,2+   tl. 150 mm   903,3*0,15=307,475 [B]
Celkem: A+B=404,325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</si>
  <si>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</si>
  <si>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56963</t>
  </si>
  <si>
    <t>ZPEVNĚNÍ KRAJNIC Z RECYKLOVANÉHO MATERIÁLU TL DO 150MM
Nezpevněná krajnice tl. 0.15 m, R-mat</t>
  </si>
  <si>
    <t>1204,7=1 204,700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</si>
  <si>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</si>
  <si>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572113</t>
  </si>
  <si>
    <t>INFILTRAČNÍ POSTŘIK Z EMULZE DO 0,5KG/M2
Infiltrační postřik asfaltovou emulzí PI-C 0,40 kg/m2</t>
  </si>
  <si>
    <t>konstrukce 3   921,7=921,700 [A]
konstrukce 4   818,6=818,600 [B]
Celkem: A+B=1 740,300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</si>
  <si>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</si>
  <si>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</si>
  <si>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Spojovací postřik  s asfaltovou emulzí PS-C 0.40 kg/m2</t>
  </si>
  <si>
    <t>konstrukce 1   2472,4=2 472,400 [A]
konstrukce 2   1123,8+1152,2=2 276,000 [B]
Celkem: A+B=4 748,400 [C]</t>
  </si>
  <si>
    <t>572214</t>
  </si>
  <si>
    <t>SPOJOVACÍ POSTŘIK Z MODIFIK EMULZE DO 0,5KG/M2
Spojovací postřik  s polymerem modifik. kationaktivní asfaltovou emulzí PS-CP 0.35 kg/m2</t>
  </si>
  <si>
    <t>konstrukce 1  pod obrusnou vrstvu  2411,5=2 411,500 [A]
konstrukce 2  pod obrusnou vrstvu  1096,10=1 096,100 [B]
konstrukce 3  pod obrusnou vrstvu   876,9 + ložná vrstva 899=1 775,900 [C]
konstrukce 4  pod obrusnou vrstvu   778,7 +  ložná vrstva  798,4=1 577,100 [D]
Celkem: A+B+C+D=6 860,600 [E]</t>
  </si>
  <si>
    <t>574B44</t>
  </si>
  <si>
    <t>ASFALTOVÝ BETON PRO OBRUSNÉ VRSTVY MODIFIK ACO 11+, 11S TL. 50MM
ACO 11+   PMB 45/80-55</t>
  </si>
  <si>
    <t>konstrukce 1   2411,5=2 411,500 [A]
konstrukce 2   1096,10=1 096,100 [B]
konstrukce 3     876,9=876,900 [C]
konstrukce 4     778,7=778,700 [D]
Celkem: A+B+C+D=5 163,200 [E]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</si>
  <si>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</si>
  <si>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574D46</t>
  </si>
  <si>
    <t xml:space="preserve">ASFALTOVÝ BETON PRO LOŽNÍ VRSTVY MODIFIK ACL 16+, 16S TL. 50MM
 ACL 16+   PMB 25/55-60 </t>
  </si>
  <si>
    <t>konstrukce 3   899=899,000 [A]
konstrukce 4   798,4=798,400 [B]
Celkem: A+B=1 697,400 [C]</t>
  </si>
  <si>
    <t>574E46</t>
  </si>
  <si>
    <t xml:space="preserve">ASFALTOVÝ BETON PRO PODKLADNÍ VRSTVY ACP 16+, 16S TL. 50MM
Asfaltový beton pro podkladní vrstvy ACP 16S 50/70 
</t>
  </si>
  <si>
    <t>konstrukce 2   1152,2=1 152,200 [A]</t>
  </si>
  <si>
    <t>574E88</t>
  </si>
  <si>
    <t xml:space="preserve">ASFALTOVÝ BETON PRO PODKLADNÍ VRSTVY ACP 22+, 22S TL. 90MM
 ACP 22 S 50/70 </t>
  </si>
  <si>
    <t>574E98</t>
  </si>
  <si>
    <t>ASFALTOVÝ BETON PRO PODKLADNÍ VRSTVY ACP 22+, 22S TL. 100MM
Asfaltový beton pro podkladní vrstvy ACP 22 S   50/70</t>
  </si>
  <si>
    <t xml:space="preserve">konstrukce 1   2472,4=2 472,400 [A]
konstrukce 2    1123,8=1 123,800 [B]
Celkem: A+B=3 596,200 [C]  </t>
  </si>
  <si>
    <t>577A1</t>
  </si>
  <si>
    <t>VÝSPRAVA TRHLIN ASFALTOVOU ZÁLIVKOU
Oprava trhlin dle TP 115</t>
  </si>
  <si>
    <t>808,2=808,200 [A]</t>
  </si>
  <si>
    <t>- vyfrézování drážky šířky do 20mm hloubky do 40mm
- vyčištění
- nátěr
- výplň předepsanou zálivkovou hmotou</t>
  </si>
  <si>
    <t>Ostatní konstrukce a práce</t>
  </si>
  <si>
    <t>931313</t>
  </si>
  <si>
    <t>TĚSNĚNÍ DILATAČ SPAR ASF ZÁLIVKOU PRŮŘ DO 300MM2
zálivka za horka typ N2  s posypem (příčná spára napojovací)
délka odměřena ze situace</t>
  </si>
  <si>
    <t>položka zahrnuje dodávku a osazení předepsaného materiálu, očištění ploch spáry před úpravou, očištění okolí spáry po úpravě
nezahrnuje těsnící profil</t>
  </si>
  <si>
    <t>SO 102.1</t>
  </si>
  <si>
    <t>Intravilán obce Měšice</t>
  </si>
  <si>
    <t>12373,5   23,616=23,616 [A]
12931   307,56*0,25=76,890 [B]</t>
  </si>
  <si>
    <t>11333   91,35=91,350 [A]</t>
  </si>
  <si>
    <t xml:space="preserve">POPLATKY ZA SKLÁDKU
suť železobetonových konstrukcí  2,5 t/m3
</t>
  </si>
  <si>
    <t>742Z11   3,14*7,0*0,2*0,2*4=3,517 [A]</t>
  </si>
  <si>
    <t>30,6=30,600 [A]</t>
  </si>
  <si>
    <t>204,01=204,010 [A]</t>
  </si>
  <si>
    <t>lokální sanace tl. max. 350 mm   261*0,35=91,350 [A]</t>
  </si>
  <si>
    <t xml:space="preserve">FRÉZOVÁNÍ ZPEVNĚNÝCH PLOCH ASFALTOVÝCH
plochy planimetrovány ze situace, tloušťky dle diagnostiky, ZAS -T1
povinný odkup vyfrézovaného materiálu ze strany zhotovitele na základě smlouvy
</t>
  </si>
  <si>
    <t>Celoplošné frézování tl. 120 mm  1183,69*0,12=142,043 [A]
oprava podkladní vrstvy tl. 40 mm   326,25*0,04=13,050 [B]
lokální sanace tl. 50 mm   261*0,05=13,050 [C]
frézování sjezdů - tl. 100 mm   53,25*0,1=5,325 [D]
Celkem: A+B+C+D=173,468 [E]</t>
  </si>
  <si>
    <t>FRÉZOVÁNÍ DRÁŽKY PRŮŘEZU DO 300MM2 V ASFALTOVÉ VOZOVCE
profrézování drážky  š. 12 mm, hl. min. 25 mm
a zálivka za horka s posypem 
povinný odkup vyfrézovaného materiálu ze strany zhotovitele na základě smlouvy</t>
  </si>
  <si>
    <t>16,08+11,27+9,87+6,87+5,83+2,47=52,390 [A]</t>
  </si>
  <si>
    <t xml:space="preserve">ODKOP PRO SPOD STAVBU SILNIC A ŽELEZNIC TŘ. I
včetně dopravy na místo uložení
skládkovné 014101.1
</t>
  </si>
  <si>
    <t>18,93=18,930 [A]</t>
  </si>
  <si>
    <t>Seříznutí krajnic tl. 150 mm   157,44*0,15=23,616 [A]</t>
  </si>
  <si>
    <t>ornice 18230 30,6=30,600 [A]
17110   18,93=18,930 [B]
Celkem: A+B=49,530 [C]</t>
  </si>
  <si>
    <t>307,56=307,560 [A]</t>
  </si>
  <si>
    <t xml:space="preserve">12373.1   18,93=18,930 [A]
12373.5    23,616=23,616 [B]
12931     307,56*0,25=76,890 [C]
Celkem: A+B+C=119,436 [D]  </t>
  </si>
  <si>
    <t>204,01*0,15=30,602 [A]</t>
  </si>
  <si>
    <t>lokální sanace  předpoklad 20% plochy
tl. 200 mm  261*0,2+   tl. 150 mm  261*0,15=91,350 [A]</t>
  </si>
  <si>
    <t>157,44=157,440 [A]</t>
  </si>
  <si>
    <t>lokální sanace 261=261,000 [A]</t>
  </si>
  <si>
    <t>podkladní vrstva 1183,69*1,05*1,05=1 305,018 [A]
Lokální oprava podkladní vrstvy   326,25=326,250 [B]</t>
  </si>
  <si>
    <t>KONSTRUKCE   obrusná vrstva 1183,69+ ložná vrstva  1183,69*1,05=2 426,565 [A]
NAPOJENÍ           obrusná vrstva 53,25+ ložná vrstva  53,25=106,500 [B]
Celkem: A+B=2 533,065 [C]</t>
  </si>
  <si>
    <t>574B34</t>
  </si>
  <si>
    <t>ASFALTOVÝ BETON PRO OBRUSNÉ VRSTVY MODIFIK ACO 11+, 11S TL. 40MM
ACO 11+   PMB 45/80-55</t>
  </si>
  <si>
    <t>konstrukce   1183,69=1 183,690 [A]
napojení       53,25=53,250 [B]
Celkem: A+B=1 236,940 [C]</t>
  </si>
  <si>
    <t>574D56</t>
  </si>
  <si>
    <t xml:space="preserve">ASFALTOVÝ BETON PRO LOŽNÍ VRSTVY MODIFIK ACL 16+, 16S TL. 60MM
 ACL 16+   PMB 25/55-60 </t>
  </si>
  <si>
    <t>konstrukce  1183,69*1,05=1 242,875 [A]
napojení   53,25=53,250 [B]
Celkem: A+B=1 296,125 [C]</t>
  </si>
  <si>
    <t>574E06</t>
  </si>
  <si>
    <t>ASFALTOVÝ BETON PRO PODKLADNÍ VRSTVY ACP 16+, 16S
Asfaltový beton pro podkladní vrstvy ACP 16 S 50/70 tl. 40 mm</t>
  </si>
  <si>
    <t>předpoklad 25% plochy, tl. 40 mm     1305,02*0,25*0,04=13,050 [A]</t>
  </si>
  <si>
    <t>574E07</t>
  </si>
  <si>
    <t>ASFALTOVÝ BETON PRO PODKLADNÍ VRSTVY ACP 22+, 22S
Asfaltový beton pro podkladní vrstvy ACP 22 S 50/70  tl. 50 mm</t>
  </si>
  <si>
    <t>lokální sanace  předpoklad 20% plochy   tl. 50 mm    1305,02*0,2*0,05=13,050 [A]</t>
  </si>
  <si>
    <t>1183,69*1,05*1,05=1 305,018 [A]</t>
  </si>
  <si>
    <t>180=180,000 [A]</t>
  </si>
  <si>
    <t>Přidružená stavební výroba</t>
  </si>
  <si>
    <t>742Z11</t>
  </si>
  <si>
    <t xml:space="preserve">DEMONTÁŽ SLOUPU/STOŽÁRU NN VČETNĚ VEŠKERÉ VÝSTROJE
odstranění stávajících nepoužívaných sloupů elektrického vedení
ocenit včetně dopravy na skládku nebo na deponii správce
skládkovné 014101.5
</t>
  </si>
  <si>
    <t>4=4,000 [A]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</si>
  <si>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</si>
  <si>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931323</t>
  </si>
  <si>
    <t xml:space="preserve">TĚSNĚNÍ DILATAČ SPAR ASF ZÁLIVKOU MODIFIK PRŮŘ DO 300MM2
zálivka za horka s posypem </t>
  </si>
  <si>
    <t>SO 102.2</t>
  </si>
  <si>
    <t>km 1,327 - 1,629</t>
  </si>
  <si>
    <t>12373.1  10,59=10,590 [A]
12373.5  10,493=10,493 [B]
Celkem: A+B=21,083 [C]</t>
  </si>
  <si>
    <t>11333 63,669=63,669 [A]</t>
  </si>
  <si>
    <t xml:space="preserve">POPLATKY ZA SKLÁDKU
suť železobeton 2,5 t/m3
</t>
  </si>
  <si>
    <t>742Z11   3,14*0,2*0,2*7*1=0,879 [A]</t>
  </si>
  <si>
    <t>84,4=84,400 [A]</t>
  </si>
  <si>
    <t>bouráíní podkladních vrstev - lokální sanace tl. max. 350 mm
předpoklad 20% plochy 909,56*0,2*0,35=63,669 [A]</t>
  </si>
  <si>
    <t>FRÉZOVÁNÍ ZPEVNĚNÝCH PLOCH ASFALTOVÝCH
plochy planimetrovány ze situace, tloušťky dle diagnostiky
povinný odkup vyfrézovaného materiálu ze strany zhotovitele na základě smlouvy</t>
  </si>
  <si>
    <t>Celoplošné frézování tl. 140 mm, ZAS-T1  825*0,14=115,500 [A]
frézování - oprava podkladní vrstvy tl. 40 mm
předpokald 25% plochy  909,56*0,25*0,04=9,096 [B]
frézování - lokální sanace tl. 50 mm  
předpoklad 20% plochy  909,56*0,2*0,05=9,096 [C]
Celkem: A+B+C=133,692 [D]</t>
  </si>
  <si>
    <t>41,64+29,05+6,6+17+9+7,8=111,090 [A]</t>
  </si>
  <si>
    <t>10,59=10,590 [A]</t>
  </si>
  <si>
    <t>Seříznutí krajnic tl. 150 mm 69,95*0,15=10,493 [A]</t>
  </si>
  <si>
    <t>17110  10,59=10,590 [A]
18220  12,66=12,660 [B]
Celkem: A+B=23,250 [C]</t>
  </si>
  <si>
    <t>27,9+6,62+8,56+15,88+80,56=139,520 [A]</t>
  </si>
  <si>
    <t>18220</t>
  </si>
  <si>
    <t>ROZPROSTŘENÍ ORNICE VE SVAHU
tl. 150 mm</t>
  </si>
  <si>
    <t>12,66=12,660 [A]</t>
  </si>
  <si>
    <t>položka zahrnuje:
nutné přemístění ornice z dočasných skládek vzdálených do 50m
rozprostření ornice v předepsané tloušťce ve svahu přes 1:5</t>
  </si>
  <si>
    <t>12,66/0,15=84,400 [A]</t>
  </si>
  <si>
    <t xml:space="preserve">VOZOVKOVÉ VRSTVY ZE ŠTĚRKODRTI
Štěrkodrť ŠDA  0/32    
</t>
  </si>
  <si>
    <t>LOKÁLNÍ SANACE TL. 200 MM  181,91*0,2=36,382 [A]
Lokální sanace tl. 150 mm  181,91*0,15=27,287 [B]
(předpoklad 20% plochy)
Celkem: A+B=63,669 [C]</t>
  </si>
  <si>
    <t>69,95=69,950 [A]</t>
  </si>
  <si>
    <t>SPOJOVACÍ POSTŘIK Z EMULZE DO 0,5KG/M2
Spojovací postřik  s polymerem modifik. kationaktivní asfaltovou emulzí PS-C 0.40 kg/m2</t>
  </si>
  <si>
    <t>podkladní vrstvy 866,25*1,05=909,563 [A]
Lokální oprava podkladní vrstvy  227,39=227,390 [B]
Celkem: A+B=1 136,953 [C]</t>
  </si>
  <si>
    <t>obrusná vrstva  825=825,000 [A]
ložná vrstva  825*1,05=866,250 [B]
Celkem: A+B=1 691,250 [C]</t>
  </si>
  <si>
    <t xml:space="preserve">ASFALTOVÝ BETON PRO OBRUSNÉ VRSTVY MODIFIK ACO 11+, 11S TL. 40MM
ACO 11+   PMB 45/80-55
</t>
  </si>
  <si>
    <t>825=825,000 [A]</t>
  </si>
  <si>
    <t>825*1,05=866,250 [A]</t>
  </si>
  <si>
    <t>ASFALTOVÝ BETON PRO PODKLADNÍ VRSTVY ACP 16+, 16S
Asfaltový beton pro podkladní vrstvy ACP 16 S 50/70 tl. 40 mm
předpoklad 25% plochy</t>
  </si>
  <si>
    <t>Lokální oprava podkladní vrstvy  tl. 40 mm  909,56*0,25*0,04=9,096 [A]</t>
  </si>
  <si>
    <t>ASFALTOVÝ BETON PRO PODKLADNÍ VRSTVY ACP 22+, 22S
Lokální sanace
"Asfaltový beton pro podkladní vrstvy ACP 22 S tl. 50 mm
předpoklad 20% plochy"</t>
  </si>
  <si>
    <t>909,56*0,2*0,05=9,096 [A]</t>
  </si>
  <si>
    <t>ASFALTOVÝ BETON PRO PODKLADNÍ VRSTVY ACP 16+, 16S TL. 50MM
Asfaltový beton pro podkladní vrstvy ACP 16S 50/70 
předpoklad 15% plochy, čerpáno se souhlasem TDI</t>
  </si>
  <si>
    <t>866,25*1,05=909,563 [A]</t>
  </si>
  <si>
    <t>(6,5+6,5)*122/10=158,600 [A]</t>
  </si>
  <si>
    <t>DEMONTÁŽ SLOUPU/STOŽÁRU NN VČETNĚ VEŠKERÉ VÝSTROJE
odstranění stávajících nepoužívaných sloupů elektrického vedení
ocenit včetně dopravy na skládku nebo na deponii správce
skládkovné 014101.5</t>
  </si>
  <si>
    <t>SO 103</t>
  </si>
  <si>
    <t>km 2,11386 – 3,27764</t>
  </si>
  <si>
    <t>12373.1   139,91=139,910 [A]
12373.5   260,57=260,570 [B]
Celkem: A+B=400,480 [C]</t>
  </si>
  <si>
    <t>991,273=991,273 [A]</t>
  </si>
  <si>
    <t>174,45=174,450 [A]</t>
  </si>
  <si>
    <t>1160,93=1 160,930 [A]</t>
  </si>
  <si>
    <t>bourání podkladních vrstev - lokální sanace tl. max. 350 mm   1570,61*0,35=549,714 [A]
bourání podkladních vrstev - sanace u krajnic tl. 200 mm   1484,23*0,2=296,846 [B]
bourání podkladních vrstev - sanace u krajnic tl. 150 mm    964,75*0,15=144,713 [C]
Celkem: A+B+C=991,273 [D]</t>
  </si>
  <si>
    <t xml:space="preserve">FRÉZOVÁNÍ ZPEVNĚNÝCH PLOCH ASFALTOVÝCH
plochy planimetrovány ze situace, tloušťky dle diagnostiky, ZAS -T1
povinný odkup vyfrézovaného materiálu ze strany zhotovitele na základě smlouvy
</t>
  </si>
  <si>
    <t>Celoplošné frézování tl. 100 mm   7122,97*0,1=712,297 [A] 
frézování - oprava podkladní vrstvy tl. 40 mm   1963,27*0,04=78,531 [B]
frézování - lokální sanace tl. 50 - 77 mm   1570,61*(0,05+0,077)/2=99,734 [C]
frézování - sanace u krajnic tl. 50 - 77 mm   1649,15*(0,05+0,077)/2=104,721 [D]
Celkem: A+B+C+D=995,283 [E]</t>
  </si>
  <si>
    <t>FRÉZOVÁNÍ DRÁŽKY PRŮŘEZU DO 300MM2 V ASFALTOVÉ VOZOVCE
povinný odkup vyfrézovaného materiálu ze strany zhotovitele na základě smlouvy</t>
  </si>
  <si>
    <t>13,0=13,000 [A]</t>
  </si>
  <si>
    <t>139,91=139,910 [A]</t>
  </si>
  <si>
    <t>Seříznutí krajnic tl. 150 mm   1737,13*0,15=260,570 [A]</t>
  </si>
  <si>
    <t>ornice 1163*0,15=174,450 [A]
17310   384,48=384,480 [B]
Celkem: A+B=558,930 [C]</t>
  </si>
  <si>
    <t>1400=1 400,000 [A]</t>
  </si>
  <si>
    <t>17310</t>
  </si>
  <si>
    <t>ZEMNÍ KRAJNICE A DOSYPÁVKY SE ZHUTNĚNÍM</t>
  </si>
  <si>
    <t>384,48=384,480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</si>
  <si>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</si>
  <si>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1163*0,15=174,450 [A]</t>
  </si>
  <si>
    <t>1163=1 163,000 [A]</t>
  </si>
  <si>
    <t>Sanace u krajnice tl. 200 mm 1649,15*0,9*0,2+   tl. 150 mm   1649,15*0,9*0,15=519,482 [A]
Lokální sanace  tl. 200 mm 7853,07*0,2*0,2+           tl.150 mm   7853,07*0,2*0,15=549,715 [B]
Celkem: A+B=1 069,197 [C]</t>
  </si>
  <si>
    <t>56333</t>
  </si>
  <si>
    <t xml:space="preserve">VOZOVKOVÉ VRSTVY ZE ŠTĚRKODRTI TL. DO 150MM
ŠDa 0/32
</t>
  </si>
  <si>
    <t>Vyrovnání sjezdu tl. 0,15m  41=41,000 [A]</t>
  </si>
  <si>
    <t>1737,13=1 737,130 [A]</t>
  </si>
  <si>
    <t>podkladní vrstva   7853,07=7 853,070 [A]
Lokální oprava podkladní vrstvy  předpoklad 25% plochy  7853,07*0,25=1 963,268 [B]</t>
  </si>
  <si>
    <t>obrusná vrstva 7122,97  +  ložná vrstva 7479,12=14 602,090 [A]</t>
  </si>
  <si>
    <t>ASFALTOVÝ BETON PRO OBRUSNÉ VRSTVY MODIFIK ACO 11+, 11S TL. 40MM
ACO 11+  PMB 45/80-55</t>
  </si>
  <si>
    <t>7122,97=7 122,970 [A]</t>
  </si>
  <si>
    <t>7479,12=7 479,120 [A]</t>
  </si>
  <si>
    <t>7853,07=7 853,070 [A]</t>
  </si>
  <si>
    <t>ASFALTOVÝ BETON PRO PODKLADNÍ VRSTVY ACP 22+, 22S TL. 90MM
ACP 22 S 50/70</t>
  </si>
  <si>
    <t>Lokální oprava podkladní vrstvy  předpoklad 25% plochy  7853,07*0,25=1 963,268 [A] 
Sanace u krajnice   předpoklad 21% plochy   7853,07*0,21=1 649,145 [B]
Lokální sanace předpoklad 20% plochy   7853,07*0,2=1 570,614 [C]
Celkem: A+B+C=5 183,027 [D]</t>
  </si>
  <si>
    <t>1450=1 450,000 [A]</t>
  </si>
  <si>
    <t>TĚSNĚNÍ DILATAČ SPAR ASF ZÁLIVKOU MODIFIK PRŮŘ DO 300MM2</t>
  </si>
  <si>
    <t>SO 104</t>
  </si>
  <si>
    <t>Intravilán obce Mratín</t>
  </si>
  <si>
    <t>12373.5   272,1=272,100 [A]
12931       925*0,25=231,250 [B]
13273      81,92-50,65=31,270 [C]
Celkem: A+B+C=534,620 [D]</t>
  </si>
  <si>
    <t>4450,108=4 450,108 [A],</t>
  </si>
  <si>
    <t xml:space="preserve">POPLATKY ZA SKLÁDKU
suť z betonových konstrukcí 2,3 t/m3
</t>
  </si>
  <si>
    <t>11352   968*0,15*0,25*1,5 (lože obruby)=54,450 [A]
96687   18*0,45=8,100 [B]
Celkem: A+B=62,550 [C]</t>
  </si>
  <si>
    <t>5564*0,15=834,600 [A]</t>
  </si>
  <si>
    <t>3843=3 843,000 [A]</t>
  </si>
  <si>
    <t>tl. 454 mm 9802*0,454=4 450,108 [A]</t>
  </si>
  <si>
    <t>11352</t>
  </si>
  <si>
    <t xml:space="preserve">ODSTRANĚNÍ CHODNÍKOVÝCH A SILNIČNÍCH OBRUBNÍKŮ BETONOVÝCH
včetně dopravy na skládku
skládkovné 014101.4
</t>
  </si>
  <si>
    <t>968=968,000 [A]</t>
  </si>
  <si>
    <t xml:space="preserve">FRÉZOVÁNÍ ZPEVNĚNÝCH PLOCH ASFALTOVÝCH
plochy planimetrovány ze situace, tloušťky dle diagnostiky, ZAS-T1
povinný odkup vyfrézovaného materiálu ze strany zhotovitele na základě smlouvy
</t>
  </si>
  <si>
    <t>celoplošné frézování tl. 116 mm   9802*0,116=1 137,032 [B]
oprava podkladní vrstvy tl. 100 mm  2833*0,1=283,300 [A]
Celkem: B+A=1 420,332 [C]</t>
  </si>
  <si>
    <t>FRÉZOVÁNÍ DRÁŽKY PRŮŘEZU DO 300MM2 V ASFALTOVÉ VOZOVCE
příčná spára napojovací š 12mm  x hl  25mm
odměřeno ze situace</t>
  </si>
  <si>
    <t>329,4=329,400 [A]</t>
  </si>
  <si>
    <t>Seříznutí krajnic tl. 150 mm   1814*0,15=272,100 [A]</t>
  </si>
  <si>
    <t xml:space="preserve">VYKOPÁVKY ZE ZEMNÍKŮ A SKLÁDEK TŘ. I
zemina dle ČSN 736133 rpo zásyp rýh UV
včetně dopravy na místo uložení
</t>
  </si>
  <si>
    <t>50,65=50,650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</si>
  <si>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</si>
  <si>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41+884=925,000 [A]</t>
  </si>
  <si>
    <t>13273</t>
  </si>
  <si>
    <t>HLOUBENÍ RÝH ŠÍŘ DO 2M PAŽ I NEPAŽ TŘ. I
přípojky UV
skládkovné 014101.1</t>
  </si>
  <si>
    <t>64*0,8*1,6=81,920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</si>
  <si>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</si>
  <si>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12373.5   272,1=272,100 [A]</t>
  </si>
  <si>
    <t>17411</t>
  </si>
  <si>
    <t xml:space="preserve">ZÁSYP JAM A RÝH ZEMINOU SE ZHUTNĚNÍM
přípojky UV
</t>
  </si>
  <si>
    <t>81,92-23,59-7,68=50,650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</si>
  <si>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</si>
  <si>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</si>
  <si>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 xml:space="preserve">OBSYP POTRUBÍ A OBJEKTŮ Z NAKUPOVANÝCH MATERIÁLŮ
ŠP přípojky UV
</t>
  </si>
  <si>
    <t>(0,8*0,5-3,14*0,1*0,1)*64=23,590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</si>
  <si>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</si>
  <si>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</si>
  <si>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</si>
  <si>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8946=8 946,000 [A]</t>
  </si>
  <si>
    <t>položka zahrnuje úpravu pláně včetně vyrovnání výškových rozdílů. Míru zhutnění určuje projekt.</t>
  </si>
  <si>
    <t>5564=5 564,000 [A]</t>
  </si>
  <si>
    <t>Základy</t>
  </si>
  <si>
    <t>21263</t>
  </si>
  <si>
    <t>TRATIVODY KOMPLET Z TRUB Z PLAST HMOT DN DO 150MM</t>
  </si>
  <si>
    <t>1967=1 967,000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</si>
  <si>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</si>
  <si>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</si>
  <si>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45157</t>
  </si>
  <si>
    <t>PODKLADNÍ A VÝPLŇOVÉ VRSTVY Z KAMENIVA TĚŽENÉHO
ŠP tl. 150 mm přípojky UV</t>
  </si>
  <si>
    <t>0,8*0,15*64=7,680 [A]</t>
  </si>
  <si>
    <t>položka zahrnuje dodávku předepsaného kameniva, mimostaveništní a vnitrostaveništní dopravu a jeho uložení
není-li v zadávací dokumentaci uvedeno jinak, jedná se o nakupovaný materiál</t>
  </si>
  <si>
    <t>56314</t>
  </si>
  <si>
    <t>VOZOVKOVÉ VRSTVY Z MECHANICKY ZPEVNĚNÉHO KAMENIVA TL. DO 200MM
MZK  0/32</t>
  </si>
  <si>
    <t>Horní podkladní vrstva  tl. 170 mm  10388=10 388,000 [A]</t>
  </si>
  <si>
    <t xml:space="preserve">VOZOVKOVÉ VRSTVY ZE ŠTĚRKODRTI
ŠDB  0/32
</t>
  </si>
  <si>
    <t>nezpevněné sjezdy
tl. 250 mm    228,9*0,25=57,225 [A]
chodník dlažba
tl. 150 mm    94*0,15=14,100 [B]
sjezdy dlažba
tl. 200 mm 365*0,2=73,000 [C]
Celkem: A+B+C=144,325 [D]</t>
  </si>
  <si>
    <t xml:space="preserve">VOZOVKOVÉ VRSTVY ZE ŠTĚRKODRTI
Štěrkodrť ŠDa  0/45   
</t>
  </si>
  <si>
    <t>spodní podkladní vrstva  tl. 250 mm  ( 9802+1582)*0,25=2 846,000 [A]</t>
  </si>
  <si>
    <t>56362</t>
  </si>
  <si>
    <t>VOZOVKOVÉ VRSTVY Z RECYKLOVANÉHO MATERIÁLU TL DO 100MM
R mat  0/22</t>
  </si>
  <si>
    <t>nezpevněné sjezdy   218=218,000 [A]</t>
  </si>
  <si>
    <t>1270=1 270,000 [A]</t>
  </si>
  <si>
    <t>Konstrukce 1 10388 podkladní vrstva =10 388,000 [A]</t>
  </si>
  <si>
    <t>SPOJOVACÍ POSTŘIK Z MODIFIK EMULZE DO 0,5KG/M2
Spojovací postřik  s polymerem modifik. kationaktivní asfaltovou emulzí PS-CP 0.35 kg/m2 (0,40 kg/m2)</t>
  </si>
  <si>
    <t>Konstrukce 1   9802 obrusná  vrstva  + 9863 ložná vrstva =19 665,000 [A]
Konstrukce 2   2833  obrusná  vrstva+2894  ložná vrstva=5 727,000 [B]
Celkem: A+B=25 392,000 [C]</t>
  </si>
  <si>
    <t>Konstrukce 1   9802=9 802,000 [A]
Konstrukce 2   2833=2 833,000 [B]
Celkem: A+B=12 635,000 [C]</t>
  </si>
  <si>
    <t>Konstrukce 1   9863=9 863,000 [A]
Konstrukce 2   2894=2 894,000 [B]
Celkem: A+B=12 757,000 [C]</t>
  </si>
  <si>
    <t>Konstrukce 1   9900=9 900,000 [A]</t>
  </si>
  <si>
    <t>582611</t>
  </si>
  <si>
    <t xml:space="preserve">KRYTY Z BETON DLAŽDIC SE ZÁMKEM ŠEDÝCH TL 60MM DO LOŽE Z KAM
chodník dlažba DL
ložní vrstva L 30 mm  frakce kameniva 2/5
</t>
  </si>
  <si>
    <t>94=94,000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</si>
  <si>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</si>
  <si>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582615</t>
  </si>
  <si>
    <t xml:space="preserve">KRYTY Z BETON DLAŽDIC SE ZÁMKEM BAREV TL 80MM DO LOŽE Z KAM
dlažba sjezdu 
lože tl. 40 mm  frakce kameniva 2/5
</t>
  </si>
  <si>
    <t>365=365,000 [A]</t>
  </si>
  <si>
    <t xml:space="preserve">Potrubí    </t>
  </si>
  <si>
    <t>87434</t>
  </si>
  <si>
    <t>POTRUBÍ Z TRUB PLASTOVÝCH ODPADNÍCH DN DO 200MM
přípojky UV</t>
  </si>
  <si>
    <t>64=64,000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</si>
  <si>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</si>
  <si>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</si>
  <si>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</si>
  <si>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>19=19,000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</si>
  <si>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</si>
  <si>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Potrubí</t>
  </si>
  <si>
    <t>917224</t>
  </si>
  <si>
    <t xml:space="preserve">SILNIČNÍ A CHODNÍKOVÉ OBRUBY Z BETONOVÝCH OBRUBNÍKŮ ŠÍŘ 150MM
obruby 250/150    C 35/45 XF4    do lože    C 20/25XF3
</t>
  </si>
  <si>
    <t>Položka zahrnuje:
dodání a pokládku betonových obrubníků o rozměrech předepsaných zadávací dokumentací
betonové lože i boční betonovou opěrku.</t>
  </si>
  <si>
    <t>96687</t>
  </si>
  <si>
    <t xml:space="preserve">VYBOURÁNÍ ULIČNÍCH VPUSTÍ KOMPLETNÍCH
včetně dopravy na skládku
skládkovné 014101.4
</t>
  </si>
  <si>
    <t>18=18,000 [A]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</si>
  <si>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</si>
  <si>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105.1</t>
  </si>
  <si>
    <t>km 4,870 - 6,370</t>
  </si>
  <si>
    <t>12373.5  137,246=137,246 [A]
12373.1  1458,82=1 458,820 [B]
13273       8,126=8,126 [C]
Celkem: A+B+C=1 604,192 [D]</t>
  </si>
  <si>
    <t xml:space="preserve">POPLATKY ZA SKLÁDKU
suť z asfaltových vrstev vozovek 2,3  t/m3
</t>
  </si>
  <si>
    <t>11372.2  192,707=192,707 [A]</t>
  </si>
  <si>
    <t xml:space="preserve">POPLATKY ZA SKLÁDKU
suť z betonových konstrukcí   2,3 t/m3
</t>
  </si>
  <si>
    <t>966358   14,6*0,3 m3/bm=4,380 [A]</t>
  </si>
  <si>
    <t>3216=3 216,000 [A]</t>
  </si>
  <si>
    <t>FRÉZOVÁNÍ ZPEVNĚNÝCH PLOCH ASFALTOVÝCH
plochy planimetrovány ze situace, tloušťky dle diagnostiky
ZAS T1 a ZAS T2 bude využit na stavbě jako druhotný materiál 
povinný odkup přebytku vyfrézovaného materiálu ze strany zhotovitele na základě smlouvy</t>
  </si>
  <si>
    <t>Celoplošné frézování tl. 50 mm ZAS-T1
9635,33*0,05=481,767 [A]</t>
  </si>
  <si>
    <t xml:space="preserve">FRÉZOVÁNÍ ZPEVNĚNÝCH PLOCH ASFALTOVÝCH
skládkovné 014101.3
</t>
  </si>
  <si>
    <t>Celoplošné frézování tl. 20 mm ZAS-T3 9635,33*0,02=192,707 [A]</t>
  </si>
  <si>
    <t xml:space="preserve">ODKOP PRO SPOD STAVBU SILNIC A ŽELEZNIC TŘ. I
včetně dopravy na místo uložení
podle výpočtu kubatury 
skládkovné 014101.1
</t>
  </si>
  <si>
    <t>1458,82=1 458,820 [A]</t>
  </si>
  <si>
    <t>Seříznutí krajnic tl. 100 mm   (51,8+120+97,26+18,4+34+269+560+22+200)*0,1=137,246 [A]</t>
  </si>
  <si>
    <t>17110   193=193,000 [B]
17310   210,61=210,610 [C]
18220  482,4=482,400 [A]
Celkem: B+C+A=886,010 [D]</t>
  </si>
  <si>
    <t xml:space="preserve">HLOUBENÍ RÝH ŠÍŘ DO 2M PAŽ I NEPAŽ TŘ. I
skládkovné 014101.1
</t>
  </si>
  <si>
    <t>Propustek  km 0,350 00   0,88*1,5*1,8+11,5*0,5=8,126 [A]
Propustek  km 0,060 00   40=40,000 [D]
Celkem: A+D=48,126 [E]</t>
  </si>
  <si>
    <t xml:space="preserve">ULOŽENÍ SYPANINY DO NÁSYPŮ SE ZHUTNĚNÍM
násyp ze sypanin vhodných do násypu dle ČSN 73 6133
míra zhutnění podle TZ  a výkresové části
</t>
  </si>
  <si>
    <t>193=193,000 [A]</t>
  </si>
  <si>
    <t>12373.5  137,246=137,246 [A]
12373.1  1458,82=1 458,820 [B]
13273          48,126=48,126 [E]
Celkem: A+B+E=1 644,192 [F]</t>
  </si>
  <si>
    <t xml:space="preserve">ZEMNÍ KRAJNICE A DOSYPÁVKY SE ZHUTNĚNÍM
zhuteněná dosypávka nenamrzavým materiálem </t>
  </si>
  <si>
    <t>210,61=210,610 [A]</t>
  </si>
  <si>
    <t>OBSYP POTRUBÍ A OBJEKTŮ Z NAKUPOVANÝCH MATERIÁLŮ
obsyp  šterkopískem</t>
  </si>
  <si>
    <t>Propustek  km 0,060 00   7,5=7,500 [A]</t>
  </si>
  <si>
    <t>ROZPROSTŘENÍ ORNICE VE SVAHU
podle výpočtu výkazu výměr
tl. 150 mm</t>
  </si>
  <si>
    <t>3216*0,15=482,400 [A]</t>
  </si>
  <si>
    <t>2520=2 520,000 [A]</t>
  </si>
  <si>
    <t>45131A</t>
  </si>
  <si>
    <t xml:space="preserve">PODKLADNÍ A VÝPLŇOVÉ VRSTVY Z PROSTÉHO BETONU C20/25
C 20/25nXF3
</t>
  </si>
  <si>
    <t>Propustek  km 0,350 00   
0,3*0,15*10,5=0,473 [A]
čelo 4,0*0,15=0,600 [B]
propustek km 0,060
22*0,15=3,300 [C]
Celkem: A+B+C=4,373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</si>
  <si>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</si>
  <si>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45152</t>
  </si>
  <si>
    <t xml:space="preserve">PODKLADNÍ A VÝPLŇOVÉ VRSTVY Z KAMENIVA DRCENÉHO
ŠDA  0/32
</t>
  </si>
  <si>
    <t>Propustek  km 0,350 00  0,35*0,1*10,5=0,368 [A]
Propustek  km 0,060 00  tl. 200 mm  18*0,2=3,600 [B]
Celkem: A+B=3,968 [C]</t>
  </si>
  <si>
    <t>461114</t>
  </si>
  <si>
    <t>PATKY Z DÍLCŮ BETON DO C25/30
C 25/30 XF3</t>
  </si>
  <si>
    <t>betonový práh dl. 1,0m   0,4*0,8*1,2*2ks=0,768 [A]</t>
  </si>
  <si>
    <t>položka zahrnuje:
- nutné zemní práce (hloubení rýh a pod.)
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</si>
  <si>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465512</t>
  </si>
  <si>
    <t>DLAŽBY Z LOMOVÉHO KAMENE NA MC
oblozeni cela propustku tl. 150 mm kamenem  do betonu C20/25nXF3, Vyspárování MC25-XF4</t>
  </si>
  <si>
    <t>Propustek  km 0,035 00 4,0*0,15=0,600 [A]
Propustek  km 0,060 00 22*0,15=3,300 [D]
Celkem: A+D=3,900 [E]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</si>
  <si>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</si>
  <si>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56313</t>
  </si>
  <si>
    <t>VOZOVKOVÉ VRSTVY Z MECHANICKY ZPEVNĚNÉHO KAMENIVA TL. DO 150MM</t>
  </si>
  <si>
    <t>640,78=640,780 [A]</t>
  </si>
  <si>
    <t xml:space="preserve">VOZOVKOVÉ VRSTVY ZE ŠTĚRKODRTI
ŠDA 0/32
</t>
  </si>
  <si>
    <t>tl. 200 mm  640,78*0,2=128,156 [A]</t>
  </si>
  <si>
    <t>567544</t>
  </si>
  <si>
    <t xml:space="preserve">VRST PRO OBNOVU A OPR RECYK ZA STUD CEM A ASF EM TL DO 200MM
RS  0/45  CA   dle TP 208
</t>
  </si>
  <si>
    <t>9635,33=9 635,330 [A]</t>
  </si>
  <si>
    <t>- dodání materiálů předepsaných pro recyklaci za studena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</si>
  <si>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572123</t>
  </si>
  <si>
    <t xml:space="preserve">INFILTRAČNÍ POSTŘIK Z EMULZE DO 1,0KG/M2
PI-C 0,4  kg/m2
</t>
  </si>
  <si>
    <t xml:space="preserve">SPOJOVACÍ POSTŘIK Z EMULZE DO 0,5KG/M2
Spojovací postřik asfaltovou emulzí PS-C 0,40 kg/m2
skladba 1 dle VPR
</t>
  </si>
  <si>
    <t xml:space="preserve">SPOJOVACÍ POSTŘIK Z MODIFIK EMULZE DO 0,5KG/M2
Spojovací postřik  s polymerem modifik. kationaktivní asfaltovou emulzí PS-CP 0.35 kg/m2
skladba 1 dle VPR
</t>
  </si>
  <si>
    <t>obrusná vrstva  9635,33=9 635,330 [A]
ložná vrstva  9635,33=9 635,330 [B]
Celkem: A+B=19 270,660 [C]</t>
  </si>
  <si>
    <t xml:space="preserve">SPOJOVACÍ POSTŘIK Z MODIFIK EMULZE DO 0,5KG/M2
Spojovací postřik s polymerem modifikovanou kationaktivní emulzí PS-CP 0,35 kg/m2
skladba 4 dle VPR
</t>
  </si>
  <si>
    <t>obrusná vrstva  640,78=640,780 [A]
ložná vrstva  640,78=640,780 [B]
Celkem: A+B=1 281,560 [C]</t>
  </si>
  <si>
    <t>skladba 1 dle VPR  438+442,13+97,15+105,35+1220,9+1204,9+373,8+373,75+446,75+440,95+750,95+750,7+1495+1495=9 635,330 [A]
skladba 4 dle VPR    291,22+349,56=640,780 [B]
Celkem: A+B=10 276,110 [C]</t>
  </si>
  <si>
    <t>ASFALTOVÝ BETON PRO LOŽNÍ VRSTVY MODIFIK ACL 16+, 16S TL. 50MM
Asfaltový beton pro podkladní vrstvy ACP 16 S 50/70 tl. 50 mm</t>
  </si>
  <si>
    <t>skladba 1 dle VPR  9635,33=9 635,330 [A]
skladba 4 dle VPR   640,78=640,780 [B]
Celkem: A+B=10 276,110 [C]</t>
  </si>
  <si>
    <t>574E76</t>
  </si>
  <si>
    <t xml:space="preserve">ASFALTOVÝ BETON PRO PODKLADNÍ VRSTVY ACP 16+, 16S TL. 80MM
 ACP 16 S    50/70  </t>
  </si>
  <si>
    <t>58222</t>
  </si>
  <si>
    <t>DLÁŽDĚNÉ KRYTY Z DROBNÝCH KOSTEK DO LOŽE Z MC
prídlažba z kamenných kocek do betonu C 20/25nXF3, Vyspárování MC25-XF4</t>
  </si>
  <si>
    <t>Úprava krajnice km 0,145 00 - 0,485 00 dle VPR  330*0,75=247,500 [A]</t>
  </si>
  <si>
    <t>89721</t>
  </si>
  <si>
    <t>VPUSŤ KANALIZAČNÍ HORSKÁ KOMPLETNÍ MONOLITICKÁ BETONOVÁ
horská vpust 880x1500mm</t>
  </si>
  <si>
    <t>položka zahrnuje:
- mříže s rámem, koše na bahno,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nátěry zabraňující soudržnost betonu a bednění,
- výplň, těsnění  a tmelení spar a spojů,
- opatření  povrchů  betonu  izolací  proti zemní vlhkosti v částech, kde přijdou do styku se zeminou nebo kamenivem,
- předepsané podkladní konstrukce</t>
  </si>
  <si>
    <t>89952A</t>
  </si>
  <si>
    <t>OBETONOVÁNÍ POTRUBÍ Z PROSTÉHO BETONU DO C20/25</t>
  </si>
  <si>
    <t>Propustek  km 0,350 00  (0,7*0,5-3,14*0,15*0,15)*10,5=2,933 [A]</t>
  </si>
  <si>
    <t xml:space="preserve">SILNIČNÍ A CHODNÍKOVÉ OBRUBY Z BETONOVÝCH OBRUBNÍKŮ ŠÍŘ 150MM
Silniční obruba 150x250 do betónového lože C20/25n XF3 tl.min 100 mm 
</t>
  </si>
  <si>
    <t>Úprava krajnice km 0,145 00 - 0,485 00 dle VPR 335=335,000 [A]</t>
  </si>
  <si>
    <t>9181A</t>
  </si>
  <si>
    <t xml:space="preserve">ČELA PROPUSTU Z TRUB DN DO 300MM Z BETONU
C 25/30 XF3
</t>
  </si>
  <si>
    <t>Propustek  km 0,350 00  1=1,000 [A]</t>
  </si>
  <si>
    <t>Položka zahrnuje kompletní čelo (základ, dřík, římsu)
- dodání  čerstvého  betonu  (betonové  směsi)  požadované  kvality,  jeho  uložení  do požadovaného tvaru při jakékoliv hustotě výztuže, konzistenci čerstvého betonu a způsobu hutnění, ošetření a ochranu betonu,
- dodání a osazení výztuže,
- případně dokumentací předepsaný kamenný obklad,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zábradlí.</t>
  </si>
  <si>
    <t>918345</t>
  </si>
  <si>
    <t>PROPUSTY Z TRUB DN 300MM</t>
  </si>
  <si>
    <t>Propustek  km 0,350 00   10,5=10,500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</si>
  <si>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</si>
  <si>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9183E3</t>
  </si>
  <si>
    <t>PROPUSTY Z TRUB DN 800MM PLASTOVÝCH
korugovaná roura PP DN600</t>
  </si>
  <si>
    <t>Propustek  km 0,060 00   14,6=14,600 [A]</t>
  </si>
  <si>
    <t>966358</t>
  </si>
  <si>
    <t>BOURÁNÍ PROPUSTŮ Z TRUB DN DO 600MM
demolice stávajivího propustku (délka 14,6m, ocel roura DN 600)
skládkovné 014101.4</t>
  </si>
  <si>
    <t>Propustek  km 0,060 00 14,6=14,600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</si>
  <si>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</si>
  <si>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SO 124</t>
  </si>
  <si>
    <t>Chodník Mratín</t>
  </si>
  <si>
    <t>12373   5,0=5,000 [A]</t>
  </si>
  <si>
    <t xml:space="preserve">ODKOP PRO SPOD STAVBU SILNIC A ŽELEZNIC TŘ. I
odkop pro chodník
skládkovné 014101
</t>
  </si>
  <si>
    <t>5=5,000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</si>
  <si>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</si>
  <si>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 xml:space="preserve">VYKOPÁVKY ZE ZEMNÍKŮ A SKLÁDEK TŘ. I
včetně dopravy na místo uložení
</t>
  </si>
  <si>
    <t>pro položku 17110  12=12,000 [A]</t>
  </si>
  <si>
    <t xml:space="preserve">ULOŽENÍ SYPANINY DO NÁSYPŮ SE ZHUTNĚNÍM
zemina vhodná dle ČSN 736133
</t>
  </si>
  <si>
    <t>12=12,000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</si>
  <si>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</si>
  <si>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VOZOVKOVÉ VRSTVY ZE ŠTĚRKODRTI
ŠDB 0/32</t>
  </si>
  <si>
    <t>69*1,03*0,15=10,661 [A]</t>
  </si>
  <si>
    <t>KRYTY Z BETON DLAŽDIC SE ZÁMKEM ŠEDÝCH TL 60MM DO LOŽE Z KAM</t>
  </si>
  <si>
    <t>69=69,000 [A]</t>
  </si>
  <si>
    <t>SILNIČNÍ A CHODNÍKOVÉ OBRUBY Z BETONOVÝCH OBRUBNÍKŮ ŠÍŘ 150MM
Silniční obruba 150x250 do betonového lože C25/30n XF3 tl.min 100 mm</t>
  </si>
  <si>
    <t>45=45,000 [A]</t>
  </si>
  <si>
    <t>SO 180</t>
  </si>
  <si>
    <t>DIO</t>
  </si>
  <si>
    <t>03720</t>
  </si>
  <si>
    <t xml:space="preserve">POMOC PRÁCE ZAJIŠŤ NEBO ZŘÍZ REGULACI A OCHRANU DOPRAVY
Kompletní dopravně inženýrské opatření dle schémat vedení dopravy a RDS.včetně zpracování  projektu DIO, projednání a stanovení objízdných tras
Přechodné svislé a vodorovné dopravní značení, dopravní zařízení, jejich dodávka, montáž, demontáž, kontrola údržba, servis, přeznačování 
a manipulace s nimi
Zajištění veškerých rozhodnutí o uzavírkách a stanovení přechodné úpravy provozu na pozemní komunikaci.
</t>
  </si>
  <si>
    <t>zahrnuje objednatelem povolené náklady na požadovaná zařízení zhotovitele</t>
  </si>
  <si>
    <t>SO 180.1</t>
  </si>
  <si>
    <t>Oprava objízdné trasy III/2449 Polerady</t>
  </si>
  <si>
    <t xml:space="preserve">POPLATKY ZA SKLÁDKU
zemina  2,0 t/m3
</t>
  </si>
  <si>
    <t>12922   1315*0,1=131,500 [A]
12373   3875,14=3 875,140 [B]
Celkem: A+B=4 006,640 [C]</t>
  </si>
  <si>
    <t xml:space="preserve">POPLATKY ZA SKLÁDKU
suť z podkladních vrstev vozovek   1,9 t/m3
</t>
  </si>
  <si>
    <t>11332   1972,50=1 972,500 [A]</t>
  </si>
  <si>
    <t>11332</t>
  </si>
  <si>
    <t xml:space="preserve">ODSTRANĚNÍ PODKLADŮ ZPEVNĚNÝCH PLOCH Z KAMENIVA NESTMELENÉHO
včetně dopravy na skládku
skládkovné 014101.2
</t>
  </si>
  <si>
    <t>6575*0,3=1 972,500 [A]</t>
  </si>
  <si>
    <t xml:space="preserve">FRÉZOVÁNÍ ZPEVNĚNÝCH PLOCH ASFALTOVÝCH
ZAS 1 , ZAS 2   odkup ze strany zhotovitele na základfě smlouvy
</t>
  </si>
  <si>
    <t>6575*0,15=986,250 [A]</t>
  </si>
  <si>
    <t xml:space="preserve">ODKOP PRO SPOD STAVBU SILNIC A ŽELEZNIC TŘ. I
výměna zeminy v aktivní zóně tl. 500 mm
skládkovné 014101.1
položka bude čerpána na základě provedených zkoušek a na přímý pokyn TDI
</t>
  </si>
  <si>
    <t>6739,375*1,15*0,5=3 875,141 [A]</t>
  </si>
  <si>
    <t>VYKOPÁVKY ZE ZEMNÍKŮ A SKLÁDEK TŘ. I</t>
  </si>
  <si>
    <t>17310   236,7=236,700 [A]
18220   473,4=473,400 [B]
Celkem: A+B=710,100 [C]</t>
  </si>
  <si>
    <t>12922</t>
  </si>
  <si>
    <t xml:space="preserve">ČIŠTĚNÍ KRAJNIC OD NÁNOSU TL. DO 100MM
stržení nezpevněné krajnice ve sklonu 8%
skládkovné 014101.1
</t>
  </si>
  <si>
    <t>1315*2*0,5=1 315,000 [A]</t>
  </si>
  <si>
    <t>17131</t>
  </si>
  <si>
    <t>ULOŽENÍ SYPANINY DO NÁSYPŮ V AKTIVNÍ ZÓNĚ SE ZHUT SE ZLEPŠENÍM ZEMINY
položka bude čerpána na základě provedených zkoušek a na přímý pokyn TDI</t>
  </si>
  <si>
    <t>3875,141=3 875,141 [A]</t>
  </si>
  <si>
    <t>0,5*2*1,2*0,15*1315=236,700 [A]</t>
  </si>
  <si>
    <t>ROZPROSTŘENÍ ORNICE VE SVAHU</t>
  </si>
  <si>
    <t>1315*2*1,2*0,15=473,400 [A]</t>
  </si>
  <si>
    <t>položka zahrnuje:
nutné přemístění ornice z dočasných skládek vzdálených do 50m
rozprostření ornice v předepsané tloušťce ve svahu přes 1:5</t>
  </si>
  <si>
    <t>1315*2*1,2=3 156,000 [A]</t>
  </si>
  <si>
    <t>1315*2*1,2*4=12 624,000 [A]</t>
  </si>
  <si>
    <t>1315*2*1,2*1,5=4 734,000 [A]</t>
  </si>
  <si>
    <t>VOZOVKOVÉ VRSTVY ZE ŠTĚRKODRTI
ŠDA 0/63</t>
  </si>
  <si>
    <t>tl. 150 mm   6739,375*1,1*0,15=1 111,997 [A]
tl. 150 mm   6739,375*1,15*0,15=1 162,542 [C]
Celkem: A+C=2 274,539 [D]</t>
  </si>
  <si>
    <t xml:space="preserve">INFILTRAČNÍ POSTŘIK Z EMULZE DO 1,0KG/M2
PI-C  0,6 kg/m2
</t>
  </si>
  <si>
    <t>1,025*6575=6 739,375 [A]</t>
  </si>
  <si>
    <t xml:space="preserve">SPOJOVACÍ POSTŘIK Z EMULZE DO 0,5KG/M2
PS-CP  0,3  kg/m2
</t>
  </si>
  <si>
    <t>pod obrus   6575=6 575,000 [A]
pod ložní vrstvu   6680,2=6 680,200 [B]
Celkem: A+B=13 255,200 [C]</t>
  </si>
  <si>
    <t>574A34</t>
  </si>
  <si>
    <t xml:space="preserve">ASFALTOVÝ BETON PRO OBRUSNÉ VRSTVY ACO 11+, 11S TL. 40MM
ACO 11+  50/70
</t>
  </si>
  <si>
    <t>6575=6 575,000 [A]</t>
  </si>
  <si>
    <t>574C56</t>
  </si>
  <si>
    <t xml:space="preserve">ASFALTOVÝ BETON PRO LOŽNÍ VRSTVY ACL 16+, 16S TL. 60MM
ACL 16+  50/70
</t>
  </si>
  <si>
    <t>1,016*6575=6 680,200 [A]</t>
  </si>
  <si>
    <t xml:space="preserve">ASFALTOVÝ BETON PRO PODKLADNÍ VRSTVY ACP 16+, 16S TL. 50MM
ACP 16+  50/70
</t>
  </si>
  <si>
    <t>915111</t>
  </si>
  <si>
    <t>VODOROVNÉ DOPRAVNÍ ZNAČENÍ BARVOU HLADKÉ - DODÁVKA A POKLÁDKA</t>
  </si>
  <si>
    <t>V4 0,125  1315*2*0,125=328,750 [A]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</si>
  <si>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</si>
  <si>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</si>
  <si>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</t>
  </si>
  <si>
    <t>SO 191.1.1</t>
  </si>
  <si>
    <t>DOPRAVNÍ ZNAČENÍ</t>
  </si>
  <si>
    <t>91228</t>
  </si>
  <si>
    <t>SMĚROVÉ SLOUPKY Z PLAST HMOT VČETNĚ ODRAZNÉHO PÁSKU
Z 11 c/d
( červené)</t>
  </si>
  <si>
    <t>2=2,000 [A]</t>
  </si>
  <si>
    <t>položka zahrnuje:
- dodání a osazení sloupku včetně nutných zemních prací
- vnitrostaveništní a mimostaveništní doprava
- odrazky plastové nebo z retroreflexní fólie</t>
  </si>
  <si>
    <t>914131</t>
  </si>
  <si>
    <t>DOPRAVNÍ ZNAČKY ZÁKLADNÍ VELIKOSTI OCELOVÉ FÓLIE TŘ 2 - DODÁVKA A MONTÁŽ</t>
  </si>
  <si>
    <t>položka zahrnuje:
- dodávku a montáž značek v požadovaném provedení</t>
  </si>
  <si>
    <t>914133</t>
  </si>
  <si>
    <t>DOPRAVNÍ ZNAČKY ZÁKLADNÍ VELIKOSTI OCELOVÉ FÓLIE TŘ 2 - DEMONTÁŽ</t>
  </si>
  <si>
    <t>1+4 =5,000 [A]</t>
  </si>
  <si>
    <t>Položka zahrnuje odstranění, demontáž a odklizení materiálu s odvozem na předepsané místo</t>
  </si>
  <si>
    <t>914141</t>
  </si>
  <si>
    <t>DOPRAV ZNAČ ZÁKL VEL OCEL FÓLIE TŘ 3 - DODÁVKA A MONT
2x P1, 2xE2b</t>
  </si>
  <si>
    <t>914523</t>
  </si>
  <si>
    <t>DOPRAV ZNAČ VELKOPLOŠ OCEL LAMELY FÓLIE TŘ 2 - DEMONTÁŽ</t>
  </si>
  <si>
    <t>4,0*3,0=12,000 [A]</t>
  </si>
  <si>
    <t>914913</t>
  </si>
  <si>
    <t>SLOUPKY A STOJKY DZ Z OCEL TRUBEK ZABETON DEMONTÁŽ</t>
  </si>
  <si>
    <t>914921</t>
  </si>
  <si>
    <t>SLOUPKY A STOJKY DOPRAVNÍCH ZNAČEK Z OCEL TRUBEK DO PATKY - DODÁVKA A MONTÁŽ</t>
  </si>
  <si>
    <t>položka zahrnuje:
- sloupky a upevňovací zařízení včetně jejich osazení (betonová patka, zemní práce)</t>
  </si>
  <si>
    <t>V1a (0,125) dl. (54,1+145,7+138,7+26,4+45,7+58,6+30+84,6)*0,125=72,975 [G]
V2b (1,5/1,5/0,125)  47=47,000 [M]
V2b (3,0/1,5/0,125)  112,3=112,300 [N]
V4 (0,125) dl.(572,9+11+43,9+175,2+802,4+5)*0,125=201,300 [O]
V18   3,3=3,300 [P]
V13  6,0=6,000 [Q]
Celkem: G+M+N+O+P+Q=442,875 [R]</t>
  </si>
  <si>
    <t>SO 191.1.3</t>
  </si>
  <si>
    <t>3=3,000 [A]</t>
  </si>
  <si>
    <t>V2a (3,0/6,0/0,125)   (268,16+312)*0,125=72,520 [A]
V2b (3,0/1,5/0,125)   50*0,125=6,250 [B]
V3 (3,0/6,0/0,125)   (514)*0,125*2=128,500 [C]
V4 (0,125)   (444+721+714+6+270+171)*0,125=290,750 [D]
V18   3,3=3,300 [E]
V15   4,0=4,000 [G]
Celkem: A+B+C+D+E+G=505,320 [H]</t>
  </si>
  <si>
    <t>SO 191.1.4</t>
  </si>
  <si>
    <t>V1a (0,125)  (1366+112)*0,125=184,750 [A]
V2b (1,5/1,5/0,25)  (7+11+24+18+15+15+10+18+11+12+18+20+23+17+7+8+26+10+31+7+9+19+17+28+41)*0,5*0,25=52,750 [B]
V4 (0,125)   1056*2*0,125=264,000 [C]
V7 0,5   (7+6+12+6+7+7+7+15)*0,5*4=134,000 [D]
V13   133*0,5+73*0,5==103,000 [E]
V9a   1,2*2+1,1*3+0,8*1=6,500 [F]
V 11   2*52*0,125=13,000 [G]
Celkem: A+B+C+D+E+F+G=758,000 [H]</t>
  </si>
  <si>
    <t>91552</t>
  </si>
  <si>
    <t>VODOR DOPRAV ZNAČ - PÍSMENA</t>
  </si>
  <si>
    <t>BUS  2*6=12,000 [A]</t>
  </si>
  <si>
    <t>položka zahrnuje:
- dodání a pokládku nátěrového materiálu
- předznačení a reflexní úpravu</t>
  </si>
  <si>
    <t>SO 191.2</t>
  </si>
  <si>
    <t>914132</t>
  </si>
  <si>
    <t>DOPRAVNÍ ZNAČKY ZÁKLADNÍ VELIKOSTI OCELOVÉ FÓLIE TŘ 2 - MONTÁŽ S PŘEMÍSTĚNÍM</t>
  </si>
  <si>
    <t>P4   2+1+1+1=5,000 [A]
P6   2+1=3,000 [B]
B2   1=1,000 [C]
IP 10a   1=1,000 [D]
IZ 8a   2=2,000 [E]
Celkem: A+B+C+D+E=12,000 [F]</t>
  </si>
  <si>
    <t>položka zahrnuje:
- dopravu demontované značky z dočasné skládky
- osazení a montáž značky na místě určeném projektem
- nutnou opravu poškozených částí
nezahrnuje dodávku značky</t>
  </si>
  <si>
    <t>SO 192.1.21</t>
  </si>
  <si>
    <t>V1a (0,125)   (47,05+19,06+25,73+19,69+29,67+1,57*2+3,4)*0,125=18,468 [A]
V2b (1,5/1,5/0,125)   12*0,125=1,500 [B]
V2b (3/1,5/0,125)   18*0,125=2,250 [C]
V4 (0,125)   (179,57+48,56+47,56+51,17+2*0,84+2*2,23)*0,125=41,625 [D]
V7 (4/0,5)    9=9,000 [E]
Celkem: A+B+C+D+E=72,843 [F]</t>
  </si>
  <si>
    <t>SO 192.1.22</t>
  </si>
  <si>
    <t>"V1a (0.125))   (49+35+7)*0,125=11,375 [F]
"V2b (1,5/1.5/0.125)   (32+20)*0,125/2=3,250 [G]
V2b (3/1,5/0,125)  27*0,125*2/3=2,250 [H]
V4 (0,25)  (80+91+7+7)*0,125=23,125 [I]
V6b (0,5)   (7,3+7,5)*0,5=7,400 [J]
V7a  4*0,5*6=12,000 [K]
V18   2,5*0,5*5+2,5*0,25*6=10,000 [L]
Celkem: F+G+H+I+J+K+L=69,400 [M]</t>
  </si>
  <si>
    <t>SO 192.1.51</t>
  </si>
  <si>
    <t>SMĚROVÉ SLOUPKY Z PLAST HMOT VČETNĚ ODRAZNÉHO PÁSKU
Sloupky Z11a+Z11b</t>
  </si>
  <si>
    <t>4+24+4+10+14+20+28=104,000 [A]</t>
  </si>
  <si>
    <t>22=22,000 [A]</t>
  </si>
  <si>
    <t>DOPRAV ZNAČ ZÁKL VEL OCEL FÓLIE TŘ 3 - DODÁVKA A MONT
B20a, B20b</t>
  </si>
  <si>
    <t>914741</t>
  </si>
  <si>
    <t xml:space="preserve">STÁLÁ DOPRAV ZAŘÍZ Z3 OCEL S FÓLIÍ TŘ 3 DODÁVKA A MONTÁŽ
oboustranné provedení
</t>
  </si>
  <si>
    <t>14=14,000 [A]</t>
  </si>
  <si>
    <t>V1a (0,125) dl. 454,5+173   (454,5+173)*0,125=78,438 [A]
V2b (1,5/1,5/0,125) dl. 4,65+10+21+48   (4,65+10+21+48*0,5)*0,125=7,456 [B]
V2b (3/1,5/0,125) dl. 235+1100   ((235+1100)*0,125)*2/3=111,250 [C]
V4 (0,125) dl. 42,75+315+1131+8,6+957,5+479   (42,75+315+1131+8,6+957,5+479)*0,125=366,731 [D]
Celkem: A+B+C+D=563,875 [E]</t>
  </si>
  <si>
    <t>SO 301.1</t>
  </si>
  <si>
    <t>Stoka „A“ 1. část</t>
  </si>
  <si>
    <t>POPLATKY ZA SKLÁDKU
zemina 2,0 t/m3
K fakturaci budou doloženy vážní lístky ze skládky a doklad o úhradě poplatku za skládku</t>
  </si>
  <si>
    <t>13273  233,985- zpětný zásyp 153,775=80,210 [A]</t>
  </si>
  <si>
    <t xml:space="preserve">VYKOPÁVKY ZE ZEMNÍKŮ A SKLÁDEK TŘ. I
včetně doprfavy na místo uložení
zem ina vhodná dle ČSN 736133
</t>
  </si>
  <si>
    <t>153,775=153,775 [A]</t>
  </si>
  <si>
    <t xml:space="preserve">HLOUBENÍ RÝH ŠÍŘ DO 2M PAŽ I NEPAŽ TŘ. I
včetně dopravy na mezideponii/skládku
skládkovné 014102,1
zemina vhodná dle ČSN 736133 ke zpětnému zásypu </t>
  </si>
  <si>
    <t>STOKA A 1.část  ( (1,21+1,36)*13,6/2+(1,36+1,87)*39,4/2+(1,87+2,46)*40,19/2+(2,46+2,5)*10,51/2)*1,1=213,601 [F]
přípojky UV 18,2*0,8*1,4=20,384 [G]
Celkem: F+G=233,985 [H]</t>
  </si>
  <si>
    <t>13273  233,985=233,985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</si>
  <si>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</si>
  <si>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ZÁSYP JAM A RÝH ZEMINOU SE ZHUTNĚNÍM</t>
  </si>
  <si>
    <t>233,985-obsyp 67,347-podsyp 12,863=153,775 [A]</t>
  </si>
  <si>
    <t>OBSYP POTRUBÍ A OBJEKTŮ Z NAKUPOVANÝCH MATERIÁLŮ</t>
  </si>
  <si>
    <t>stoka 103,7*(1,1*0,6-3,14*0,15*0,15)=61,116 [A]
přípojky UV 18,2*(0,8*0,45-3,14*0,075*0,075)=6,231 [B]
Celkem: A+B=67,347 [C]</t>
  </si>
  <si>
    <t>26144R</t>
  </si>
  <si>
    <t>NAVRTÁVKA
navrtávky přípojky UV</t>
  </si>
  <si>
    <t>2*0,15=0,300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</si>
  <si>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</si>
  <si>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 xml:space="preserve">PODKLADNÍ A VÝPLŇOVÉ VRSTVY Z KAMENIVA TĚŽENÉHO
ŚP 0/4
</t>
  </si>
  <si>
    <t>stoka  1,1*103,7*0,1=11,407 [A]
přípojky UV 18,2*0,8*0,1=1,456 [B]
Celkem: A+B=12,863 [C]</t>
  </si>
  <si>
    <t>87433</t>
  </si>
  <si>
    <t>POTRUBÍ Z TRUB PLASTOVÝCH ODPADNÍCH DN DO 150MM
PŘÍPOJ UV DN 150  SN12</t>
  </si>
  <si>
    <t>3,1+4,65+2,95+7,5=18,200 [A]</t>
  </si>
  <si>
    <t>87445</t>
  </si>
  <si>
    <t xml:space="preserve">POTRUBÍ Z TRUB PLASTOVÝCH ODPADNÍCH DN DO 300MM
 DN 300 SN12
</t>
  </si>
  <si>
    <t>103,7=103,700 [A]</t>
  </si>
  <si>
    <t>894145</t>
  </si>
  <si>
    <t xml:space="preserve">ŠACHTY KANALIZAČNÍ Z BETON DÍLCŮ NA POTRUBÍ DN DO 300MM
Š0 - Š4
</t>
  </si>
  <si>
    <t>položka zahrnuje:
- poklopy s rámem, mříže s rámem, stupadla, žebříky, stropy z bet. dílců a pod.
- předepsané betonové skruže, prefabrikované nebo monolitické betonové dno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</si>
  <si>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 xml:space="preserve">VPUSŤ KANALIZAČNÍ ULIČNÍ KOMPLETNÍ Z BETONOVÝCH DÍLCŮ
UV1 - UV4
</t>
  </si>
  <si>
    <t>899309</t>
  </si>
  <si>
    <t>DOPLŇKY NA POTRUBÍ - VÝSTRAŽNÁ FÓLIE</t>
  </si>
  <si>
    <t>103,7+18,2=121,900 [A]</t>
  </si>
  <si>
    <t>- Položka zahrnuje veškerý materiál, výrobky a polotovary, včetně mimostaveništní a vnitrostaveništní dopravy (rovněž přesuny), včetně naložení a složení,případně s uložením.</t>
  </si>
  <si>
    <t>899632</t>
  </si>
  <si>
    <t>ZKOUŠKA VODOTĚSNOSTI POTRUBÍ DN DO 150MM
PŘÍPOJ UV DN 150  SN12</t>
  </si>
  <si>
    <t>18,2=18,200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</si>
  <si>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</si>
  <si>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899652</t>
  </si>
  <si>
    <t>ZKOUŠKA VODOTĚSNOSTI POTRUBÍ DN DO 300MM</t>
  </si>
  <si>
    <t>89980</t>
  </si>
  <si>
    <t xml:space="preserve">TELEVIZNÍ PROHLÍDKA POTRUBÍ
STOKA A1
</t>
  </si>
  <si>
    <t>položka zahrnuje prohlídku potrubí televizní kamerou, záznam prohlídky na nosičích DVD a vyhotovení závěrečného písemného protokolu</t>
  </si>
  <si>
    <t>SO 302</t>
  </si>
  <si>
    <t>Stoka „B“</t>
  </si>
  <si>
    <t>217,823-zpětný zásyp 143,866=73,957 [A]</t>
  </si>
  <si>
    <t>143,866=143,866 [A]</t>
  </si>
  <si>
    <t>STOKA B   ( (1,69+2,04)*16,61/2+(2,04+1,99)*25,74/2+(1,99+2,07)*30,07/2+(2,07+1,88)*27,41/2)*1,1=217,823 [F]</t>
  </si>
  <si>
    <t>13273  217,823=217,823 [A]</t>
  </si>
  <si>
    <t>217,823-obsyp62,206   --podsyp11,751=143,866 [A]</t>
  </si>
  <si>
    <t>1,1*106,83*(0,6-3,14*0,15*0,15)=62,206 [A]</t>
  </si>
  <si>
    <t>1,1*106,83*0,1=11,751 [A]</t>
  </si>
  <si>
    <t>106,83=106,830 [A]</t>
  </si>
  <si>
    <t>894858</t>
  </si>
  <si>
    <t>ŠACHTY KANALIZAČNÍ PLASTOVÉ D 600MM
Š2 - Š5</t>
  </si>
  <si>
    <t>položka zahrnuje:
- poklopy s rámem z předepsaného materiálu a tvaru
- předepsané plastové skruže, dno a není-li uvedeno jinak i podkladní vrstvu (z kameniva nebo betonu).
- výplň, těsnění a tmelení spár a spojů,
- očištění a ošetření úložných ploch,
- předepsané podkladní konstrukce</t>
  </si>
  <si>
    <t xml:space="preserve">TELEVIZNÍ PROHLÍDKA POTRUBÍ
STOKA B
</t>
  </si>
  <si>
    <t>SO 303</t>
  </si>
  <si>
    <t>Stoka „C“</t>
  </si>
  <si>
    <t>35,225-zpětný zásyp 23,51=11,715 [A]</t>
  </si>
  <si>
    <t>23,51=23,510 [A]</t>
  </si>
  <si>
    <t>((1,89+2,0)*15,0/2)*1,1=32,093 [A]
2,9*0,8*1,35=3,132 [B]
Celkem: A+B=35,225 [C]</t>
  </si>
  <si>
    <t>35,225=35,225 [A]</t>
  </si>
  <si>
    <t>35,225-obsyp9,833  --podsyp1,882=23,510 [A]</t>
  </si>
  <si>
    <t>15,0*(1,1*0,6-3,14*0,15*0,15)=8,840 [A]
2,9*(0,8*0,45-3,14*0,075*0,075)=0,993 [B]
Celkem: A+B=9,833 [C]</t>
  </si>
  <si>
    <t>0,15=0,150 [A]</t>
  </si>
  <si>
    <t>15*1,1*0,1=1,650 [A]
2,9*0,8*0,1=0,232 [B]
Celkem: A+B=1,882 [C]</t>
  </si>
  <si>
    <t xml:space="preserve">POTRUBÍ Z TRUB PLASTOVÝCH ODPADNÍCH DN DO 200MM
PŘÍPOJ UV DN 150  SN12
</t>
  </si>
  <si>
    <t>2,9=2,900 [A]</t>
  </si>
  <si>
    <t>15=15,000 [A]</t>
  </si>
  <si>
    <t xml:space="preserve">ŠACHTY KANALIZAČNÍ Z BETON DÍLCŮ NA POTRUBÍ DN DO 300MM
Š1 - Š2
</t>
  </si>
  <si>
    <t>15+2,9=17,900 [A]</t>
  </si>
  <si>
    <t>ZKOUŠKA VODOTĚSNOSTI POTRUBÍ DN DO 150MM</t>
  </si>
  <si>
    <t xml:space="preserve">TELEVIZNÍ PROHLÍDKA POTRUBÍ
STOKA C
</t>
  </si>
  <si>
    <t>15+2,9 UV =17,900 [A]</t>
  </si>
  <si>
    <t>SO 304</t>
  </si>
  <si>
    <t>Stoka „D“</t>
  </si>
  <si>
    <t>13273  33,428-17,567=15,861 [A]</t>
  </si>
  <si>
    <t>17,567=17,567 [A]</t>
  </si>
  <si>
    <t>((1,54+1,1)*21,2/2)*1,1=30,782 [A]
2,45*0,8*1,35=2,646 [B]
Celkem: A+B=33,428 [C]</t>
  </si>
  <si>
    <t>33,428=33,428 [A]</t>
  </si>
  <si>
    <t>33,428-13,333-2,528=17,567 [A]</t>
  </si>
  <si>
    <t>(1,1*0,6-3,14*0,15*0,15)*21,2=12,494 [A]
2,45*(0,8*0,45-3,144*0,075*0,075)=0,839 [B]
Celkem: A+B=13,333 [C]</t>
  </si>
  <si>
    <t>21,2*1,1*0,1=2,332 [A]
2,45*0,8*0,1=0,196 [B]
Celkem: A+B=2,528 [C]</t>
  </si>
  <si>
    <t>POTRUBÍ Z TRUB PLASTOVÝCH ODPADNÍCH DN DO 150MM
PŘÍPOJ UV DN 150</t>
  </si>
  <si>
    <t>2,45=2,450 [A]</t>
  </si>
  <si>
    <t>21,2=21,200 [A]</t>
  </si>
  <si>
    <t>ŠACHTY KANALIZAČNÍ Z BETON DÍLCŮ NA POTRUBÍ DN DO 300MM</t>
  </si>
  <si>
    <t>21,2+2,45=23,650 [A]</t>
  </si>
  <si>
    <t>ZKOUŠKA VODOTĚSNOSTI POTRUBÍ DN DO 150MM
PŘÍPOJ UV DN 150</t>
  </si>
  <si>
    <t xml:space="preserve">ZKOUŠKA VODOTĚSNOSTI POTRUBÍ DN DO 300MM
STOKA D
</t>
  </si>
  <si>
    <t xml:space="preserve">TELEVIZNÍ PROHLÍDKA POTRUBÍ
STOKA D
</t>
  </si>
  <si>
    <t>SO 310</t>
  </si>
  <si>
    <t>Stoka „A“</t>
  </si>
  <si>
    <t>13273  35,336-zpětný zásyp 25,244=10,092 [A]</t>
  </si>
  <si>
    <t>25,244=25,244 [A]</t>
  </si>
  <si>
    <t>((2,65+2,15)*13,0/2+(3,42-2,65)*1,2)*1,1=35,336 [A]</t>
  </si>
  <si>
    <t>35,336=35,336 [A]</t>
  </si>
  <si>
    <t>35,336-obsyp 7,662-podsyp 1,43=26,244 [A]</t>
  </si>
  <si>
    <t>(1,1*0,6-3,14*0,15*0,15)*13,0=7,662 [A]</t>
  </si>
  <si>
    <t xml:space="preserve">PODKLADNÍ A VÝPLŇOVÉ VRSTVY Z KAMENIVA TĚŽENÉHO
ŚP 0/8
</t>
  </si>
  <si>
    <t>1,1*13,0*0,1=1,430 [A]</t>
  </si>
  <si>
    <t xml:space="preserve">ŠACHTY KANALIZAČNÍ Z BETON DÍLCŮ NA POTRUBÍ DN DO 300MM
Š2
včetně dna opatřeného čedičovou výstelkou
</t>
  </si>
  <si>
    <t>896145</t>
  </si>
  <si>
    <t xml:space="preserve">SPADIŠTĚ KANALIZAČ Z BETON DÍLCŮ NA POTRUBÍ DN DO 300MM
Š1
</t>
  </si>
  <si>
    <t>položka zahrnuje:
- poklopy s rámem, mříže s rámem, stupadla, žebříky, stropy z bet. dílců a pod.
- předepsané betonové skruže pro vstup, prefabrikované nebo monolitické betonové dno, případně předepsané obložení dna čedičem a není-li uvedeno jinak i podkladní vrstvu (z kameniva nebo betonu)
- monolitickou betonovou část spadiště předepsaných rozměrů,
- dodání  čerstvého  betonu  (betonové  směsi)  požadované  kvality,
- bednění  požadovaných  konstr. (i ztracené) s úpravou  dle požadované  kvality povrchu betonu, včetně odbedňovacích a odskružovacích prostředků,
- nátěry zabraňující soudržnost betonu a bednění,
- opatření  povrchů  betonu  izolací  proti zemní vlhkosti v částech, kde přijdou do styku se zeminou nebo kamenivem,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úpravy dílce pro dodržení požadované přesnosti jeho osazení, včetně případných měření
- předepsané podkladní konstrukce</t>
  </si>
  <si>
    <t xml:space="preserve">TELEVIZNÍ PROHLÍDKA POTRUBÍ
STOKA A
</t>
  </si>
  <si>
    <t>SO 801.3</t>
  </si>
  <si>
    <t>Vegetační úpravy km 2,097-3,261</t>
  </si>
  <si>
    <t>183312</t>
  </si>
  <si>
    <t>SADOVNICKÉ OBDĚLÁNÍ PŮDY RUČNĚ
závlahová mísa</t>
  </si>
  <si>
    <t>3*1=3,000 [A]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</si>
  <si>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</si>
  <si>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18351</t>
  </si>
  <si>
    <t>CHEMICKÉ ODPLEVELENÍ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</si>
  <si>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</si>
  <si>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</si>
  <si>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</si>
  <si>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184B13</t>
  </si>
  <si>
    <t>VYSAZOVÁNÍ STROMŮ LISTNATÝCH S BALEM OBVOD KMENE DO 12CM, PODCHOZÍ VÝŠ MIN 2,2M
na pozemcích parc. č. 443 nebo 444
v k.ú. Měšice u Prahy.</t>
  </si>
  <si>
    <t>jeřáb obecný (Sorbus aucuparia Fastigiata)3=3,000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</si>
  <si>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</si>
  <si>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SO 802.4</t>
  </si>
  <si>
    <t>Vegetační úpravy km 3,261 – 4,848</t>
  </si>
  <si>
    <t>8*1=8,000 [A]</t>
  </si>
  <si>
    <t>TL. 15 CM  8*1=8,000 [A]</t>
  </si>
  <si>
    <t>VYSAZOVÁNÍ STROMŮ LISTNATÝCH S BALEM OBVOD KMENE DO 12CM, PODCHOZÍ VÝŠ MIN 2,2M
obec Mratín
pozemky p.č. 45/1 a 45/3
pozemek p.č. 49/1
pozemek p.č. 45/4</t>
  </si>
  <si>
    <t>javor babyka (Acer campestre) – 4=4,000 [A]
javor mléč (Acer platanoides) – 4=4,000 [B]
Celkem: A+B=8,000 [C]</t>
  </si>
  <si>
    <t>SO 802.51</t>
  </si>
  <si>
    <t>Vegetační úpravy km 4,870-6,370</t>
  </si>
  <si>
    <t>7*1=7,000 [A]</t>
  </si>
  <si>
    <t>7=7,000 [A]</t>
  </si>
  <si>
    <t>TL. 15 CM  7=7,000 [A]</t>
  </si>
  <si>
    <t>VYSAZOVÁNÍ STROMŮ LISTNATÝCH S BALEM OBVOD KMENE DO 12CM, PODCHOZÍ VÝŠ MIN 2,2M
západně od Kostelce nad Labem (pozemek p.č. 1470/1)</t>
  </si>
  <si>
    <t>javor babyka (Acer campestre) – 4=4,000 [A]
javor mléč (Acer platanoides) – 3=3,000 [B]
Celkem: A+B=7,000 [C]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</si>
</sst>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SUM(C11:C36)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SUM(E11:E36)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000'!I50</f>
      </c>
      <c r="D11" s="12">
        <f>'SO 000'!P50</f>
      </c>
      <c r="E11" s="12">
        <f>C11+D11</f>
      </c>
    </row>
    <row r="12" spans="1:5" ht="12.75" customHeight="1">
      <c r="A12" s="7" t="s">
        <v>85</v>
      </c>
      <c r="B12" s="7" t="s">
        <v>86</v>
      </c>
      <c r="C12" s="12">
        <f>'SO 001'!I26</f>
      </c>
      <c r="D12" s="12">
        <f>'SO 001'!P26</f>
      </c>
      <c r="E12" s="12">
        <f>C12+D12</f>
      </c>
    </row>
    <row r="13" spans="1:5" ht="12.75" customHeight="1">
      <c r="A13" s="7" t="s">
        <v>92</v>
      </c>
      <c r="B13" s="7" t="s">
        <v>93</v>
      </c>
      <c r="C13" s="12">
        <f>'SO 101'!I122</f>
      </c>
      <c r="D13" s="12">
        <f>'SO 101'!P122</f>
      </c>
      <c r="E13" s="12">
        <f>C13+D13</f>
      </c>
    </row>
    <row r="14" spans="1:5" ht="12.75" customHeight="1">
      <c r="A14" s="7" t="s">
        <v>201</v>
      </c>
      <c r="B14" s="7" t="s">
        <v>202</v>
      </c>
      <c r="C14" s="12">
        <f>'SO 102.1'!I128</f>
      </c>
      <c r="D14" s="12">
        <f>'SO 102.1'!P128</f>
      </c>
      <c r="E14" s="12">
        <f>C14+D14</f>
      </c>
    </row>
    <row r="15" spans="1:5" ht="12.75" customHeight="1">
      <c r="A15" s="7" t="s">
        <v>247</v>
      </c>
      <c r="B15" s="7" t="s">
        <v>248</v>
      </c>
      <c r="C15" s="12">
        <f>'SO 102.2'!I122</f>
      </c>
      <c r="D15" s="12">
        <f>'SO 102.2'!P122</f>
      </c>
      <c r="E15" s="12">
        <f>C15+D15</f>
      </c>
    </row>
    <row r="16" spans="1:5" ht="12.75" customHeight="1">
      <c r="A16" s="7" t="s">
        <v>284</v>
      </c>
      <c r="B16" s="7" t="s">
        <v>285</v>
      </c>
      <c r="C16" s="12">
        <f>'SO 103'!I116</f>
      </c>
      <c r="D16" s="12">
        <f>'SO 103'!P116</f>
      </c>
      <c r="E16" s="12">
        <f>C16+D16</f>
      </c>
    </row>
    <row r="17" spans="1:5" ht="12.75" customHeight="1">
      <c r="A17" s="7" t="s">
        <v>320</v>
      </c>
      <c r="B17" s="7" t="s">
        <v>321</v>
      </c>
      <c r="C17" s="12">
        <f>'SO 104'!I164</f>
      </c>
      <c r="D17" s="12">
        <f>'SO 104'!P164</f>
      </c>
      <c r="E17" s="12">
        <f>C17+D17</f>
      </c>
    </row>
    <row r="18" spans="1:5" ht="12.75" customHeight="1">
      <c r="A18" s="7" t="s">
        <v>410</v>
      </c>
      <c r="B18" s="7" t="s">
        <v>411</v>
      </c>
      <c r="C18" s="12">
        <f>'SO 105.1'!I163</f>
      </c>
      <c r="D18" s="12">
        <f>'SO 105.1'!P163</f>
      </c>
      <c r="E18" s="12">
        <f>C18+D18</f>
      </c>
    </row>
    <row r="19" spans="1:5" ht="12.75" customHeight="1">
      <c r="A19" s="7" t="s">
        <v>500</v>
      </c>
      <c r="B19" s="7" t="s">
        <v>501</v>
      </c>
      <c r="C19" s="12">
        <f>'SO 124'!I53</f>
      </c>
      <c r="D19" s="12">
        <f>'SO 124'!P53</f>
      </c>
      <c r="E19" s="12">
        <f>C19+D19</f>
      </c>
    </row>
    <row r="20" spans="1:5" ht="12.75" customHeight="1">
      <c r="A20" s="7" t="s">
        <v>517</v>
      </c>
      <c r="B20" s="7" t="s">
        <v>518</v>
      </c>
      <c r="C20" s="12">
        <f>'SO 180'!I26</f>
      </c>
      <c r="D20" s="12">
        <f>'SO 180'!P26</f>
      </c>
      <c r="E20" s="12">
        <f>C20+D20</f>
      </c>
    </row>
    <row r="21" spans="1:5" ht="12.75" customHeight="1">
      <c r="A21" s="7" t="s">
        <v>522</v>
      </c>
      <c r="B21" s="7" t="s">
        <v>523</v>
      </c>
      <c r="C21" s="12">
        <f>'SO 180.1'!I95</f>
      </c>
      <c r="D21" s="12">
        <f>'SO 180.1'!P95</f>
      </c>
      <c r="E21" s="12">
        <f>C21+D21</f>
      </c>
    </row>
    <row r="22" spans="1:5" ht="12.75" customHeight="1">
      <c r="A22" s="7" t="s">
        <v>569</v>
      </c>
      <c r="B22" s="7" t="s">
        <v>570</v>
      </c>
      <c r="C22" s="12">
        <f>'SO 191.1.1'!I50</f>
      </c>
      <c r="D22" s="12">
        <f>'SO 191.1.1'!P50</f>
      </c>
      <c r="E22" s="12">
        <f>C22+D22</f>
      </c>
    </row>
    <row r="23" spans="1:5" ht="12.75" customHeight="1">
      <c r="A23" s="7" t="s">
        <v>593</v>
      </c>
      <c r="B23" s="7" t="s">
        <v>570</v>
      </c>
      <c r="C23" s="12">
        <f>'SO 191.1.3'!I35</f>
      </c>
      <c r="D23" s="12">
        <f>'SO 191.1.3'!P35</f>
      </c>
      <c r="E23" s="12">
        <f>C23+D23</f>
      </c>
    </row>
    <row r="24" spans="1:5" ht="12.75" customHeight="1">
      <c r="A24" s="7" t="s">
        <v>596</v>
      </c>
      <c r="B24" s="7" t="s">
        <v>570</v>
      </c>
      <c r="C24" s="12">
        <f>'SO 191.1.4'!I32</f>
      </c>
      <c r="D24" s="12">
        <f>'SO 191.1.4'!P32</f>
      </c>
      <c r="E24" s="12">
        <f>C24+D24</f>
      </c>
    </row>
    <row r="25" spans="1:5" ht="12.75" customHeight="1">
      <c r="A25" s="7" t="s">
        <v>602</v>
      </c>
      <c r="B25" s="7" t="s">
        <v>570</v>
      </c>
      <c r="C25" s="12">
        <f>'SO 191.2'!I29</f>
      </c>
      <c r="D25" s="12">
        <f>'SO 191.2'!P29</f>
      </c>
      <c r="E25" s="12">
        <f>C25+D25</f>
      </c>
    </row>
    <row r="26" spans="1:5" ht="12.75" customHeight="1">
      <c r="A26" s="7" t="s">
        <v>607</v>
      </c>
      <c r="B26" s="7" t="s">
        <v>570</v>
      </c>
      <c r="C26" s="12">
        <f>'SO 192.1.21'!I35</f>
      </c>
      <c r="D26" s="12">
        <f>'SO 192.1.21'!P35</f>
      </c>
      <c r="E26" s="12">
        <f>C26+D26</f>
      </c>
    </row>
    <row r="27" spans="1:5" ht="12.75" customHeight="1">
      <c r="A27" s="7" t="s">
        <v>609</v>
      </c>
      <c r="B27" s="7" t="s">
        <v>570</v>
      </c>
      <c r="C27" s="12">
        <f>'SO 192.1.22'!I29</f>
      </c>
      <c r="D27" s="12">
        <f>'SO 192.1.22'!P29</f>
      </c>
      <c r="E27" s="12">
        <f>C27+D27</f>
      </c>
    </row>
    <row r="28" spans="1:5" ht="12.75" customHeight="1">
      <c r="A28" s="7" t="s">
        <v>611</v>
      </c>
      <c r="B28" s="7" t="s">
        <v>570</v>
      </c>
      <c r="C28" s="12">
        <f>'SO 192.1.51'!I47</f>
      </c>
      <c r="D28" s="12">
        <f>'SO 192.1.51'!P47</f>
      </c>
      <c r="E28" s="12">
        <f>C28+D28</f>
      </c>
    </row>
    <row r="29" spans="1:5" ht="12.75" customHeight="1">
      <c r="A29" s="7" t="s">
        <v>620</v>
      </c>
      <c r="B29" s="7" t="s">
        <v>621</v>
      </c>
      <c r="C29" s="12">
        <f>'SO 301.1'!I83</f>
      </c>
      <c r="D29" s="12">
        <f>'SO 301.1'!P83</f>
      </c>
      <c r="E29" s="12">
        <f>C29+D29</f>
      </c>
    </row>
    <row r="30" spans="1:5" ht="12.75" customHeight="1">
      <c r="A30" s="7" t="s">
        <v>663</v>
      </c>
      <c r="B30" s="7" t="s">
        <v>664</v>
      </c>
      <c r="C30" s="12">
        <f>'SO 302'!I68</f>
      </c>
      <c r="D30" s="12">
        <f>'SO 302'!P68</f>
      </c>
      <c r="E30" s="12">
        <f>C30+D30</f>
      </c>
    </row>
    <row r="31" spans="1:5" ht="12.75" customHeight="1">
      <c r="A31" s="7" t="s">
        <v>677</v>
      </c>
      <c r="B31" s="7" t="s">
        <v>678</v>
      </c>
      <c r="C31" s="12">
        <f>'SO 303'!I83</f>
      </c>
      <c r="D31" s="12">
        <f>'SO 303'!P83</f>
      </c>
      <c r="E31" s="12">
        <f>C31+D31</f>
      </c>
    </row>
    <row r="32" spans="1:5" ht="12.75" customHeight="1">
      <c r="A32" s="7" t="s">
        <v>695</v>
      </c>
      <c r="B32" s="7" t="s">
        <v>696</v>
      </c>
      <c r="C32" s="12">
        <f>'SO 304'!I83</f>
      </c>
      <c r="D32" s="12">
        <f>'SO 304'!P83</f>
      </c>
      <c r="E32" s="12">
        <f>C32+D32</f>
      </c>
    </row>
    <row r="33" spans="1:5" ht="12.75" customHeight="1">
      <c r="A33" s="7" t="s">
        <v>712</v>
      </c>
      <c r="B33" s="7" t="s">
        <v>713</v>
      </c>
      <c r="C33" s="12">
        <f>'SO 310'!I71</f>
      </c>
      <c r="D33" s="12">
        <f>'SO 310'!P71</f>
      </c>
      <c r="E33" s="12">
        <f>C33+D33</f>
      </c>
    </row>
    <row r="34" spans="1:5" ht="12.75" customHeight="1">
      <c r="A34" s="7" t="s">
        <v>727</v>
      </c>
      <c r="B34" s="7" t="s">
        <v>728</v>
      </c>
      <c r="C34" s="12">
        <f>'SO 801.3'!I35</f>
      </c>
      <c r="D34" s="12">
        <f>'SO 801.3'!P35</f>
      </c>
      <c r="E34" s="12">
        <f>C34+D34</f>
      </c>
    </row>
    <row r="35" spans="1:5" ht="12.75" customHeight="1">
      <c r="A35" s="7" t="s">
        <v>742</v>
      </c>
      <c r="B35" s="7" t="s">
        <v>743</v>
      </c>
      <c r="C35" s="12">
        <f>'SO 802.4'!I35</f>
      </c>
      <c r="D35" s="12">
        <f>'SO 802.4'!P35</f>
      </c>
      <c r="E35" s="12">
        <f>C35+D35</f>
      </c>
    </row>
    <row r="36" spans="1:5" ht="12.75" customHeight="1">
      <c r="A36" s="7" t="s">
        <v>748</v>
      </c>
      <c r="B36" s="7" t="s">
        <v>749</v>
      </c>
      <c r="C36" s="12">
        <f>'SO 802.51'!I35</f>
      </c>
      <c r="D36" s="12">
        <f>'SO 802.51'!P35</f>
      </c>
      <c r="E36" s="12">
        <f>C36+D36</f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101'!A1" tooltip="Odkaz na stranku objektu [SO 101]" display="SO 101"/>
    <hyperlink ref="A14" location="#'SO 102.1'!A1" tooltip="Odkaz na stranku objektu [SO 102.1]" display="SO 102.1"/>
    <hyperlink ref="A15" location="#'SO 102.2'!A1" tooltip="Odkaz na stranku objektu [SO 102.2]" display="SO 102.2"/>
    <hyperlink ref="A16" location="#'SO 103'!A1" tooltip="Odkaz na stranku objektu [SO 103]" display="SO 103"/>
    <hyperlink ref="A17" location="#'SO 104'!A1" tooltip="Odkaz na stranku objektu [SO 104]" display="SO 104"/>
    <hyperlink ref="A18" location="#'SO 105.1'!A1" tooltip="Odkaz na stranku objektu [SO 105.1]" display="SO 105.1"/>
    <hyperlink ref="A19" location="#'SO 124'!A1" tooltip="Odkaz na stranku objektu [SO 124]" display="SO 124"/>
    <hyperlink ref="A20" location="#'SO 180'!A1" tooltip="Odkaz na stranku objektu [SO 180]" display="SO 180"/>
    <hyperlink ref="A21" location="#'SO 180.1'!A1" tooltip="Odkaz na stranku objektu [SO 180.1]" display="SO 180.1"/>
    <hyperlink ref="A22" location="#'SO 191.1.1'!A1" tooltip="Odkaz na stranku objektu [SO 191.1.1]" display="SO 191.1.1"/>
    <hyperlink ref="A23" location="#'SO 191.1.3'!A1" tooltip="Odkaz na stranku objektu [SO 191.1.3]" display="SO 191.1.3"/>
    <hyperlink ref="A24" location="#'SO 191.1.4'!A1" tooltip="Odkaz na stranku objektu [SO 191.1.4]" display="SO 191.1.4"/>
    <hyperlink ref="A25" location="#'SO 191.2'!A1" tooltip="Odkaz na stranku objektu [SO 191.2]" display="SO 191.2"/>
    <hyperlink ref="A26" location="#'SO 192.1.21'!A1" tooltip="Odkaz na stranku objektu [SO 192.1.21]" display="SO 192.1.21"/>
    <hyperlink ref="A27" location="#'SO 192.1.22'!A1" tooltip="Odkaz na stranku objektu [SO 192.1.22]" display="SO 192.1.22"/>
    <hyperlink ref="A28" location="#'SO 192.1.51'!A1" tooltip="Odkaz na stranku objektu [SO 192.1.51]" display="SO 192.1.51"/>
    <hyperlink ref="A29" location="#'SO 301.1'!A1" tooltip="Odkaz na stranku objektu [SO 301.1]" display="SO 301.1"/>
    <hyperlink ref="A30" location="#'SO 302'!A1" tooltip="Odkaz na stranku objektu [SO 302]" display="SO 302"/>
    <hyperlink ref="A31" location="#'SO 303'!A1" tooltip="Odkaz na stranku objektu [SO 303]" display="SO 303"/>
    <hyperlink ref="A32" location="#'SO 304'!A1" tooltip="Odkaz na stranku objektu [SO 304]" display="SO 304"/>
    <hyperlink ref="A33" location="#'SO 310'!A1" tooltip="Odkaz na stranku objektu [SO 310]" display="SO 310"/>
    <hyperlink ref="A34" location="#'SO 801.3'!A1" tooltip="Odkaz na stranku objektu [SO 801.3]" display="SO 801.3"/>
    <hyperlink ref="A35" location="#'SO 802.4'!A1" tooltip="Odkaz na stranku objektu [SO 802.4]" display="SO 802.4"/>
    <hyperlink ref="A36" location="#'SO 802.51'!A1" tooltip="Odkaz na stranku objektu [SO 802.51]" display="SO 802.5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500</v>
      </c>
      <c r="D5" s="5"/>
      <c r="E5" s="5" t="s">
        <v>501</v>
      </c>
    </row>
    <row r="6" spans="1:5" ht="12.75" customHeight="1">
      <c r="A6" t="s">
        <v>18</v>
      </c>
      <c r="C6" s="5" t="s">
        <v>500</v>
      </c>
      <c r="D6" s="5"/>
      <c r="E6" s="5" t="s">
        <v>501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48</v>
      </c>
      <c r="E12" s="7" t="s">
        <v>95</v>
      </c>
      <c r="F12" s="7" t="s">
        <v>96</v>
      </c>
      <c r="G12" s="9">
        <v>5</v>
      </c>
      <c r="H12" s="13"/>
      <c r="I12" s="12">
        <f>ROUND((H12*G12),2)</f>
      </c>
      <c r="O12">
        <f>rekapitulace!H8</f>
      </c>
      <c r="P12">
        <f>O12/100*I12</f>
      </c>
    </row>
    <row r="13" ht="38.25">
      <c r="E13" s="14" t="s">
        <v>502</v>
      </c>
    </row>
    <row r="14" ht="153">
      <c r="E14" s="14" t="s">
        <v>98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124</v>
      </c>
      <c r="D18" s="7" t="s">
        <v>48</v>
      </c>
      <c r="E18" s="7" t="s">
        <v>503</v>
      </c>
      <c r="F18" s="7" t="s">
        <v>96</v>
      </c>
      <c r="G18" s="9">
        <v>5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504</v>
      </c>
    </row>
    <row r="20" ht="409.5">
      <c r="E20" s="14" t="s">
        <v>505</v>
      </c>
    </row>
    <row r="21" spans="1:16" ht="12.75">
      <c r="A21" s="7">
        <v>3</v>
      </c>
      <c r="B21" s="7" t="s">
        <v>46</v>
      </c>
      <c r="C21" s="7" t="s">
        <v>130</v>
      </c>
      <c r="D21" s="7" t="s">
        <v>48</v>
      </c>
      <c r="E21" s="7" t="s">
        <v>506</v>
      </c>
      <c r="F21" s="7" t="s">
        <v>96</v>
      </c>
      <c r="G21" s="9">
        <v>12</v>
      </c>
      <c r="H21" s="13"/>
      <c r="I21" s="12">
        <f>ROUND((H21*G21),2)</f>
      </c>
      <c r="O21">
        <f>rekapitulace!H8</f>
      </c>
      <c r="P21">
        <f>O21/100*I21</f>
      </c>
    </row>
    <row r="22" ht="63.75">
      <c r="E22" s="14" t="s">
        <v>507</v>
      </c>
    </row>
    <row r="23" ht="409.5">
      <c r="E23" s="14" t="s">
        <v>339</v>
      </c>
    </row>
    <row r="24" spans="1:16" ht="12.75">
      <c r="A24" s="7">
        <v>4</v>
      </c>
      <c r="B24" s="7" t="s">
        <v>46</v>
      </c>
      <c r="C24" s="7" t="s">
        <v>138</v>
      </c>
      <c r="D24" s="7" t="s">
        <v>48</v>
      </c>
      <c r="E24" s="7" t="s">
        <v>508</v>
      </c>
      <c r="F24" s="7" t="s">
        <v>96</v>
      </c>
      <c r="G24" s="9">
        <v>12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509</v>
      </c>
    </row>
    <row r="26" ht="409.5">
      <c r="E26" s="14" t="s">
        <v>510</v>
      </c>
    </row>
    <row r="27" spans="1:16" ht="12.75" customHeight="1">
      <c r="A27" s="15"/>
      <c r="B27" s="15"/>
      <c r="C27" s="15" t="s">
        <v>25</v>
      </c>
      <c r="D27" s="15"/>
      <c r="E27" s="15" t="s">
        <v>87</v>
      </c>
      <c r="F27" s="15"/>
      <c r="G27" s="15"/>
      <c r="H27" s="15"/>
      <c r="I27" s="15">
        <f>SUM(I18:I26)</f>
      </c>
      <c r="P27">
        <f>ROUND(SUM(P18:P26),2)</f>
      </c>
    </row>
    <row r="29" spans="1:9" ht="12.75" customHeight="1">
      <c r="A29" s="8"/>
      <c r="B29" s="8"/>
      <c r="C29" s="8" t="s">
        <v>39</v>
      </c>
      <c r="D29" s="8"/>
      <c r="E29" s="8" t="s">
        <v>159</v>
      </c>
      <c r="F29" s="8"/>
      <c r="G29" s="10"/>
      <c r="H29" s="8"/>
      <c r="I29" s="10"/>
    </row>
    <row r="30" spans="1:16" ht="12.75">
      <c r="A30" s="7">
        <v>5</v>
      </c>
      <c r="B30" s="7" t="s">
        <v>46</v>
      </c>
      <c r="C30" s="7" t="s">
        <v>160</v>
      </c>
      <c r="D30" s="7" t="s">
        <v>48</v>
      </c>
      <c r="E30" s="7" t="s">
        <v>511</v>
      </c>
      <c r="F30" s="7" t="s">
        <v>96</v>
      </c>
      <c r="G30" s="9">
        <v>10.661</v>
      </c>
      <c r="H30" s="13"/>
      <c r="I30" s="12">
        <f>ROUND((H30*G30),2)</f>
      </c>
      <c r="O30">
        <f>rekapitulace!H8</f>
      </c>
      <c r="P30">
        <f>O30/100*I30</f>
      </c>
    </row>
    <row r="31" ht="38.25">
      <c r="E31" s="14" t="s">
        <v>512</v>
      </c>
    </row>
    <row r="32" ht="318.75">
      <c r="E32" s="14" t="s">
        <v>163</v>
      </c>
    </row>
    <row r="33" spans="1:16" ht="12.75">
      <c r="A33" s="7">
        <v>6</v>
      </c>
      <c r="B33" s="7" t="s">
        <v>46</v>
      </c>
      <c r="C33" s="7" t="s">
        <v>386</v>
      </c>
      <c r="D33" s="7" t="s">
        <v>48</v>
      </c>
      <c r="E33" s="7" t="s">
        <v>513</v>
      </c>
      <c r="F33" s="7" t="s">
        <v>109</v>
      </c>
      <c r="G33" s="9">
        <v>69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514</v>
      </c>
    </row>
    <row r="35" ht="409.5">
      <c r="E35" s="14" t="s">
        <v>389</v>
      </c>
    </row>
    <row r="36" spans="1:16" ht="12.75" customHeight="1">
      <c r="A36" s="15"/>
      <c r="B36" s="15"/>
      <c r="C36" s="15" t="s">
        <v>39</v>
      </c>
      <c r="D36" s="15"/>
      <c r="E36" s="15" t="s">
        <v>159</v>
      </c>
      <c r="F36" s="15"/>
      <c r="G36" s="15"/>
      <c r="H36" s="15"/>
      <c r="I36" s="15">
        <f>SUM(I30:I35)</f>
      </c>
      <c r="P36">
        <f>ROUND(SUM(P30:P35),2)</f>
      </c>
    </row>
    <row r="38" spans="1:9" ht="12.75" customHeight="1">
      <c r="A38" s="8"/>
      <c r="B38" s="8"/>
      <c r="C38" s="8" t="s">
        <v>43</v>
      </c>
      <c r="D38" s="8"/>
      <c r="E38" s="8" t="s">
        <v>197</v>
      </c>
      <c r="F38" s="8"/>
      <c r="G38" s="10"/>
      <c r="H38" s="8"/>
      <c r="I38" s="10"/>
    </row>
    <row r="39" spans="1:16" ht="12.75">
      <c r="A39" s="7">
        <v>7</v>
      </c>
      <c r="B39" s="7" t="s">
        <v>46</v>
      </c>
      <c r="C39" s="7" t="s">
        <v>403</v>
      </c>
      <c r="D39" s="7" t="s">
        <v>48</v>
      </c>
      <c r="E39" s="7" t="s">
        <v>515</v>
      </c>
      <c r="F39" s="7" t="s">
        <v>121</v>
      </c>
      <c r="G39" s="9">
        <v>45</v>
      </c>
      <c r="H39" s="13"/>
      <c r="I39" s="12">
        <f>ROUND((H39*G39),2)</f>
      </c>
      <c r="O39">
        <f>rekapitulace!H8</f>
      </c>
      <c r="P39">
        <f>O39/100*I39</f>
      </c>
    </row>
    <row r="40" ht="25.5">
      <c r="E40" s="14" t="s">
        <v>516</v>
      </c>
    </row>
    <row r="41" ht="255">
      <c r="E41" s="14" t="s">
        <v>405</v>
      </c>
    </row>
    <row r="42" spans="1:16" ht="12.75" customHeight="1">
      <c r="A42" s="15"/>
      <c r="B42" s="15"/>
      <c r="C42" s="15" t="s">
        <v>43</v>
      </c>
      <c r="D42" s="15"/>
      <c r="E42" s="15" t="s">
        <v>197</v>
      </c>
      <c r="F42" s="15"/>
      <c r="G42" s="15"/>
      <c r="H42" s="15"/>
      <c r="I42" s="15">
        <f>SUM(I39:I41)</f>
      </c>
      <c r="P42">
        <f>ROUND(SUM(P39:P41),2)</f>
      </c>
    </row>
    <row r="44" spans="1:16" ht="12.75" customHeight="1">
      <c r="A44" s="15"/>
      <c r="B44" s="15"/>
      <c r="C44" s="15"/>
      <c r="D44" s="15"/>
      <c r="E44" s="15" t="s">
        <v>78</v>
      </c>
      <c r="F44" s="15"/>
      <c r="G44" s="15"/>
      <c r="H44" s="15"/>
      <c r="I44" s="15">
        <f>+I15+I27+I36+I42</f>
      </c>
      <c r="P44">
        <f>+P15+P27+P36+P42</f>
      </c>
    </row>
    <row r="46" spans="1:9" ht="12.75" customHeight="1">
      <c r="A46" s="8" t="s">
        <v>79</v>
      </c>
      <c r="B46" s="8"/>
      <c r="C46" s="8"/>
      <c r="D46" s="8"/>
      <c r="E46" s="8"/>
      <c r="F46" s="8"/>
      <c r="G46" s="8"/>
      <c r="H46" s="8"/>
      <c r="I46" s="8"/>
    </row>
    <row r="47" spans="1:9" ht="12.75" customHeight="1">
      <c r="A47" s="8"/>
      <c r="B47" s="8"/>
      <c r="C47" s="8"/>
      <c r="D47" s="8"/>
      <c r="E47" s="8" t="s">
        <v>80</v>
      </c>
      <c r="F47" s="8"/>
      <c r="G47" s="8"/>
      <c r="H47" s="8"/>
      <c r="I47" s="8"/>
    </row>
    <row r="48" spans="1:16" ht="12.75" customHeight="1">
      <c r="A48" s="15"/>
      <c r="B48" s="15"/>
      <c r="C48" s="15"/>
      <c r="D48" s="15"/>
      <c r="E48" s="15" t="s">
        <v>81</v>
      </c>
      <c r="F48" s="15"/>
      <c r="G48" s="15"/>
      <c r="H48" s="15"/>
      <c r="I48" s="15">
        <v>0</v>
      </c>
      <c r="P48">
        <v>0</v>
      </c>
    </row>
    <row r="49" spans="1:9" ht="12.75" customHeight="1">
      <c r="A49" s="15"/>
      <c r="B49" s="15"/>
      <c r="C49" s="15"/>
      <c r="D49" s="15"/>
      <c r="E49" s="15" t="s">
        <v>82</v>
      </c>
      <c r="F49" s="15"/>
      <c r="G49" s="15"/>
      <c r="H49" s="15"/>
      <c r="I49" s="15"/>
    </row>
    <row r="50" spans="1:16" ht="12.75" customHeight="1">
      <c r="A50" s="15"/>
      <c r="B50" s="15"/>
      <c r="C50" s="15"/>
      <c r="D50" s="15"/>
      <c r="E50" s="15" t="s">
        <v>83</v>
      </c>
      <c r="F50" s="15"/>
      <c r="G50" s="15"/>
      <c r="H50" s="15"/>
      <c r="I50" s="15">
        <v>0</v>
      </c>
      <c r="P50">
        <v>0</v>
      </c>
    </row>
    <row r="51" spans="1:16" ht="12.75" customHeight="1">
      <c r="A51" s="15"/>
      <c r="B51" s="15"/>
      <c r="C51" s="15"/>
      <c r="D51" s="15"/>
      <c r="E51" s="15" t="s">
        <v>84</v>
      </c>
      <c r="F51" s="15"/>
      <c r="G51" s="15"/>
      <c r="H51" s="15"/>
      <c r="I51" s="15">
        <f>I48+I50</f>
      </c>
      <c r="P51">
        <f>P48+P50</f>
      </c>
    </row>
    <row r="53" spans="1:16" ht="12.75" customHeight="1">
      <c r="A53" s="15"/>
      <c r="B53" s="15"/>
      <c r="C53" s="15"/>
      <c r="D53" s="15"/>
      <c r="E53" s="15" t="s">
        <v>84</v>
      </c>
      <c r="F53" s="15"/>
      <c r="G53" s="15"/>
      <c r="H53" s="15"/>
      <c r="I53" s="15">
        <f>I44+I51</f>
      </c>
      <c r="P53">
        <f>P44+P51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517</v>
      </c>
      <c r="D5" s="5"/>
      <c r="E5" s="5" t="s">
        <v>518</v>
      </c>
    </row>
    <row r="6" spans="1:5" ht="12.75" customHeight="1">
      <c r="A6" t="s">
        <v>18</v>
      </c>
      <c r="C6" s="5" t="s">
        <v>517</v>
      </c>
      <c r="D6" s="5"/>
      <c r="E6" s="5" t="s">
        <v>518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519</v>
      </c>
      <c r="D12" s="7" t="s">
        <v>48</v>
      </c>
      <c r="E12" s="7" t="s">
        <v>520</v>
      </c>
      <c r="F12" s="7" t="s">
        <v>50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51</v>
      </c>
    </row>
    <row r="14" ht="140.25">
      <c r="E14" s="14" t="s">
        <v>521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16" ht="12.75" customHeight="1">
      <c r="A17" s="15"/>
      <c r="B17" s="15"/>
      <c r="C17" s="15"/>
      <c r="D17" s="15"/>
      <c r="E17" s="15" t="s">
        <v>78</v>
      </c>
      <c r="F17" s="15"/>
      <c r="G17" s="15"/>
      <c r="H17" s="15"/>
      <c r="I17" s="15">
        <f>+I15</f>
      </c>
      <c r="P17">
        <f>+P15</f>
      </c>
    </row>
    <row r="19" spans="1:9" ht="12.75" customHeight="1">
      <c r="A19" s="8" t="s">
        <v>79</v>
      </c>
      <c r="B19" s="8"/>
      <c r="C19" s="8"/>
      <c r="D19" s="8"/>
      <c r="E19" s="8"/>
      <c r="F19" s="8"/>
      <c r="G19" s="8"/>
      <c r="H19" s="8"/>
      <c r="I19" s="8"/>
    </row>
    <row r="20" spans="1:9" ht="12.75" customHeight="1">
      <c r="A20" s="8"/>
      <c r="B20" s="8"/>
      <c r="C20" s="8"/>
      <c r="D20" s="8"/>
      <c r="E20" s="8" t="s">
        <v>80</v>
      </c>
      <c r="F20" s="8"/>
      <c r="G20" s="8"/>
      <c r="H20" s="8"/>
      <c r="I20" s="8"/>
    </row>
    <row r="21" spans="1:16" ht="12.75" customHeight="1">
      <c r="A21" s="15"/>
      <c r="B21" s="15"/>
      <c r="C21" s="15"/>
      <c r="D21" s="15"/>
      <c r="E21" s="15" t="s">
        <v>81</v>
      </c>
      <c r="F21" s="15"/>
      <c r="G21" s="15"/>
      <c r="H21" s="15"/>
      <c r="I21" s="15">
        <v>0</v>
      </c>
      <c r="P21">
        <v>0</v>
      </c>
    </row>
    <row r="22" spans="1:9" ht="12.75" customHeight="1">
      <c r="A22" s="15"/>
      <c r="B22" s="15"/>
      <c r="C22" s="15"/>
      <c r="D22" s="15"/>
      <c r="E22" s="15" t="s">
        <v>82</v>
      </c>
      <c r="F22" s="15"/>
      <c r="G22" s="15"/>
      <c r="H22" s="15"/>
      <c r="I22" s="15"/>
    </row>
    <row r="23" spans="1:16" ht="12.75" customHeight="1">
      <c r="A23" s="15"/>
      <c r="B23" s="15"/>
      <c r="C23" s="15"/>
      <c r="D23" s="15"/>
      <c r="E23" s="15" t="s">
        <v>83</v>
      </c>
      <c r="F23" s="15"/>
      <c r="G23" s="15"/>
      <c r="H23" s="15"/>
      <c r="I23" s="15">
        <v>0</v>
      </c>
      <c r="P23">
        <v>0</v>
      </c>
    </row>
    <row r="24" spans="1:16" ht="12.75" customHeight="1">
      <c r="A24" s="15"/>
      <c r="B24" s="15"/>
      <c r="C24" s="15"/>
      <c r="D24" s="15"/>
      <c r="E24" s="15" t="s">
        <v>84</v>
      </c>
      <c r="F24" s="15"/>
      <c r="G24" s="15"/>
      <c r="H24" s="15"/>
      <c r="I24" s="15">
        <f>I21+I23</f>
      </c>
      <c r="P24">
        <f>P21+P23</f>
      </c>
    </row>
    <row r="26" spans="1:16" ht="12.75" customHeight="1">
      <c r="A26" s="15"/>
      <c r="B26" s="15"/>
      <c r="C26" s="15"/>
      <c r="D26" s="15"/>
      <c r="E26" s="15" t="s">
        <v>84</v>
      </c>
      <c r="F26" s="15"/>
      <c r="G26" s="15"/>
      <c r="H26" s="15"/>
      <c r="I26" s="15">
        <f>I17+I24</f>
      </c>
      <c r="P26">
        <f>P17+P24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522</v>
      </c>
      <c r="D5" s="5"/>
      <c r="E5" s="5" t="s">
        <v>523</v>
      </c>
    </row>
    <row r="6" spans="1:5" ht="12.75" customHeight="1">
      <c r="A6" t="s">
        <v>18</v>
      </c>
      <c r="C6" s="5" t="s">
        <v>522</v>
      </c>
      <c r="D6" s="5"/>
      <c r="E6" s="5" t="s">
        <v>523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524</v>
      </c>
      <c r="F12" s="7" t="s">
        <v>96</v>
      </c>
      <c r="G12" s="9">
        <v>4006.64</v>
      </c>
      <c r="H12" s="13"/>
      <c r="I12" s="12">
        <f>ROUND((H12*G12),2)</f>
      </c>
      <c r="O12">
        <f>rekapitulace!H8</f>
      </c>
      <c r="P12">
        <f>O12/100*I12</f>
      </c>
    </row>
    <row r="13" ht="153">
      <c r="E13" s="14" t="s">
        <v>525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36</v>
      </c>
      <c r="E15" s="7" t="s">
        <v>526</v>
      </c>
      <c r="F15" s="7" t="s">
        <v>96</v>
      </c>
      <c r="G15" s="9">
        <v>1972.5</v>
      </c>
      <c r="H15" s="13"/>
      <c r="I15" s="12">
        <f>ROUND((H15*G15),2)</f>
      </c>
      <c r="O15">
        <f>rekapitulace!H8</f>
      </c>
      <c r="P15">
        <f>O15/100*I15</f>
      </c>
    </row>
    <row r="16" ht="51">
      <c r="E16" s="14" t="s">
        <v>527</v>
      </c>
    </row>
    <row r="17" ht="153">
      <c r="E17" s="14" t="s">
        <v>98</v>
      </c>
    </row>
    <row r="18" spans="1:16" ht="12.75" customHeight="1">
      <c r="A18" s="15"/>
      <c r="B18" s="15"/>
      <c r="C18" s="15" t="s">
        <v>45</v>
      </c>
      <c r="D18" s="15"/>
      <c r="E18" s="15" t="s">
        <v>44</v>
      </c>
      <c r="F18" s="15"/>
      <c r="G18" s="15"/>
      <c r="H18" s="15"/>
      <c r="I18" s="15">
        <f>SUM(I12:I17)</f>
      </c>
      <c r="P18">
        <f>ROUND(SUM(P12:P17),2)</f>
      </c>
    </row>
    <row r="20" spans="1:9" ht="12.75" customHeight="1">
      <c r="A20" s="8"/>
      <c r="B20" s="8"/>
      <c r="C20" s="8" t="s">
        <v>25</v>
      </c>
      <c r="D20" s="8"/>
      <c r="E20" s="8" t="s">
        <v>87</v>
      </c>
      <c r="F20" s="8"/>
      <c r="G20" s="10"/>
      <c r="H20" s="8"/>
      <c r="I20" s="10"/>
    </row>
    <row r="21" spans="1:16" ht="12.75">
      <c r="A21" s="7">
        <v>3</v>
      </c>
      <c r="B21" s="7" t="s">
        <v>46</v>
      </c>
      <c r="C21" s="7" t="s">
        <v>528</v>
      </c>
      <c r="D21" s="7" t="s">
        <v>48</v>
      </c>
      <c r="E21" s="7" t="s">
        <v>529</v>
      </c>
      <c r="F21" s="7" t="s">
        <v>96</v>
      </c>
      <c r="G21" s="9">
        <v>1972.5</v>
      </c>
      <c r="H21" s="13"/>
      <c r="I21" s="12">
        <f>ROUND((H21*G21),2)</f>
      </c>
      <c r="O21">
        <f>rekapitulace!H8</f>
      </c>
      <c r="P21">
        <f>O21/100*I21</f>
      </c>
    </row>
    <row r="22" ht="38.25">
      <c r="E22" s="14" t="s">
        <v>530</v>
      </c>
    </row>
    <row r="23" ht="409.5">
      <c r="E23" s="14" t="s">
        <v>115</v>
      </c>
    </row>
    <row r="24" spans="1:16" ht="12.75">
      <c r="A24" s="7">
        <v>4</v>
      </c>
      <c r="B24" s="7" t="s">
        <v>46</v>
      </c>
      <c r="C24" s="7" t="s">
        <v>116</v>
      </c>
      <c r="D24" s="7" t="s">
        <v>48</v>
      </c>
      <c r="E24" s="7" t="s">
        <v>531</v>
      </c>
      <c r="F24" s="7" t="s">
        <v>96</v>
      </c>
      <c r="G24" s="9">
        <v>986.25</v>
      </c>
      <c r="H24" s="13"/>
      <c r="I24" s="12">
        <f>ROUND((H24*G24),2)</f>
      </c>
      <c r="O24">
        <f>rekapitulace!H8</f>
      </c>
      <c r="P24">
        <f>O24/100*I24</f>
      </c>
    </row>
    <row r="25" ht="38.25">
      <c r="E25" s="14" t="s">
        <v>532</v>
      </c>
    </row>
    <row r="26" ht="409.5">
      <c r="E26" s="14" t="s">
        <v>115</v>
      </c>
    </row>
    <row r="27" spans="1:16" ht="12.75">
      <c r="A27" s="7">
        <v>5</v>
      </c>
      <c r="B27" s="7" t="s">
        <v>46</v>
      </c>
      <c r="C27" s="7" t="s">
        <v>124</v>
      </c>
      <c r="D27" s="7" t="s">
        <v>48</v>
      </c>
      <c r="E27" s="7" t="s">
        <v>533</v>
      </c>
      <c r="F27" s="7" t="s">
        <v>96</v>
      </c>
      <c r="G27" s="9">
        <v>3875.141</v>
      </c>
      <c r="H27" s="13"/>
      <c r="I27" s="12">
        <f>ROUND((H27*G27),2)</f>
      </c>
      <c r="O27">
        <f>rekapitulace!H8</f>
      </c>
      <c r="P27">
        <f>O27/100*I27</f>
      </c>
    </row>
    <row r="28" ht="51">
      <c r="E28" s="14" t="s">
        <v>534</v>
      </c>
    </row>
    <row r="29" ht="409.5">
      <c r="E29" s="14" t="s">
        <v>505</v>
      </c>
    </row>
    <row r="30" spans="1:16" ht="12.75">
      <c r="A30" s="7">
        <v>6</v>
      </c>
      <c r="B30" s="7" t="s">
        <v>46</v>
      </c>
      <c r="C30" s="7" t="s">
        <v>130</v>
      </c>
      <c r="D30" s="7" t="s">
        <v>48</v>
      </c>
      <c r="E30" s="7" t="s">
        <v>535</v>
      </c>
      <c r="F30" s="7" t="s">
        <v>96</v>
      </c>
      <c r="G30" s="9">
        <v>710.1</v>
      </c>
      <c r="H30" s="13"/>
      <c r="I30" s="12">
        <f>ROUND((H30*G30),2)</f>
      </c>
      <c r="O30">
        <f>rekapitulace!H8</f>
      </c>
      <c r="P30">
        <f>O30/100*I30</f>
      </c>
    </row>
    <row r="31" ht="114.75">
      <c r="E31" s="14" t="s">
        <v>536</v>
      </c>
    </row>
    <row r="32" ht="409.5">
      <c r="E32" s="14" t="s">
        <v>339</v>
      </c>
    </row>
    <row r="33" spans="1:16" ht="12.75">
      <c r="A33" s="7">
        <v>7</v>
      </c>
      <c r="B33" s="7" t="s">
        <v>46</v>
      </c>
      <c r="C33" s="7" t="s">
        <v>537</v>
      </c>
      <c r="D33" s="7" t="s">
        <v>48</v>
      </c>
      <c r="E33" s="7" t="s">
        <v>538</v>
      </c>
      <c r="F33" s="7" t="s">
        <v>109</v>
      </c>
      <c r="G33" s="9">
        <v>1315</v>
      </c>
      <c r="H33" s="13"/>
      <c r="I33" s="12">
        <f>ROUND((H33*G33),2)</f>
      </c>
      <c r="O33">
        <f>rekapitulace!H8</f>
      </c>
      <c r="P33">
        <f>O33/100*I33</f>
      </c>
    </row>
    <row r="34" ht="51">
      <c r="E34" s="14" t="s">
        <v>539</v>
      </c>
    </row>
    <row r="35" ht="409.5">
      <c r="E35" s="14" t="s">
        <v>137</v>
      </c>
    </row>
    <row r="36" spans="1:16" ht="12.75">
      <c r="A36" s="7">
        <v>8</v>
      </c>
      <c r="B36" s="7" t="s">
        <v>46</v>
      </c>
      <c r="C36" s="7" t="s">
        <v>540</v>
      </c>
      <c r="D36" s="7" t="s">
        <v>48</v>
      </c>
      <c r="E36" s="7" t="s">
        <v>541</v>
      </c>
      <c r="F36" s="7" t="s">
        <v>96</v>
      </c>
      <c r="G36" s="9">
        <v>3875.141</v>
      </c>
      <c r="H36" s="13"/>
      <c r="I36" s="12">
        <f>ROUND((H36*G36),2)</f>
      </c>
      <c r="O36">
        <f>rekapitulace!H8</f>
      </c>
      <c r="P36">
        <f>O36/100*I36</f>
      </c>
    </row>
    <row r="37" ht="51">
      <c r="E37" s="14" t="s">
        <v>542</v>
      </c>
    </row>
    <row r="38" ht="409.5">
      <c r="E38" s="14" t="s">
        <v>510</v>
      </c>
    </row>
    <row r="39" spans="1:16" ht="12.75">
      <c r="A39" s="7">
        <v>9</v>
      </c>
      <c r="B39" s="7" t="s">
        <v>46</v>
      </c>
      <c r="C39" s="7" t="s">
        <v>299</v>
      </c>
      <c r="D39" s="7" t="s">
        <v>48</v>
      </c>
      <c r="E39" s="7" t="s">
        <v>300</v>
      </c>
      <c r="F39" s="7" t="s">
        <v>96</v>
      </c>
      <c r="G39" s="9">
        <v>236.7</v>
      </c>
      <c r="H39" s="13"/>
      <c r="I39" s="12">
        <f>ROUND((H39*G39),2)</f>
      </c>
      <c r="O39">
        <f>rekapitulace!H8</f>
      </c>
      <c r="P39">
        <f>O39/100*I39</f>
      </c>
    </row>
    <row r="40" ht="51">
      <c r="E40" s="14" t="s">
        <v>543</v>
      </c>
    </row>
    <row r="41" ht="409.5">
      <c r="E41" s="14" t="s">
        <v>302</v>
      </c>
    </row>
    <row r="42" spans="1:16" ht="12.75">
      <c r="A42" s="7">
        <v>10</v>
      </c>
      <c r="B42" s="7" t="s">
        <v>46</v>
      </c>
      <c r="C42" s="7" t="s">
        <v>262</v>
      </c>
      <c r="D42" s="7" t="s">
        <v>48</v>
      </c>
      <c r="E42" s="7" t="s">
        <v>544</v>
      </c>
      <c r="F42" s="7" t="s">
        <v>96</v>
      </c>
      <c r="G42" s="9">
        <v>473.4</v>
      </c>
      <c r="H42" s="13"/>
      <c r="I42" s="12">
        <f>ROUND((H42*G42),2)</f>
      </c>
      <c r="O42">
        <f>rekapitulace!H8</f>
      </c>
      <c r="P42">
        <f>O42/100*I42</f>
      </c>
    </row>
    <row r="43" ht="38.25">
      <c r="E43" s="14" t="s">
        <v>545</v>
      </c>
    </row>
    <row r="44" ht="204">
      <c r="E44" s="14" t="s">
        <v>546</v>
      </c>
    </row>
    <row r="45" spans="1:16" ht="12.75">
      <c r="A45" s="7">
        <v>11</v>
      </c>
      <c r="B45" s="7" t="s">
        <v>46</v>
      </c>
      <c r="C45" s="7" t="s">
        <v>149</v>
      </c>
      <c r="D45" s="7" t="s">
        <v>48</v>
      </c>
      <c r="E45" s="7" t="s">
        <v>150</v>
      </c>
      <c r="F45" s="7" t="s">
        <v>109</v>
      </c>
      <c r="G45" s="9">
        <v>3156</v>
      </c>
      <c r="H45" s="13"/>
      <c r="I45" s="12">
        <f>ROUND((H45*G45),2)</f>
      </c>
      <c r="O45">
        <f>rekapitulace!H8</f>
      </c>
      <c r="P45">
        <f>O45/100*I45</f>
      </c>
    </row>
    <row r="46" ht="51">
      <c r="E46" s="14" t="s">
        <v>547</v>
      </c>
    </row>
    <row r="47" ht="178.5">
      <c r="E47" s="14" t="s">
        <v>152</v>
      </c>
    </row>
    <row r="48" spans="1:16" ht="12.75">
      <c r="A48" s="7">
        <v>12</v>
      </c>
      <c r="B48" s="7" t="s">
        <v>46</v>
      </c>
      <c r="C48" s="7" t="s">
        <v>153</v>
      </c>
      <c r="D48" s="7" t="s">
        <v>48</v>
      </c>
      <c r="E48" s="7" t="s">
        <v>154</v>
      </c>
      <c r="F48" s="7" t="s">
        <v>109</v>
      </c>
      <c r="G48" s="9">
        <v>12624</v>
      </c>
      <c r="H48" s="13"/>
      <c r="I48" s="12">
        <f>ROUND((H48*G48),2)</f>
      </c>
      <c r="O48">
        <f>rekapitulace!H8</f>
      </c>
      <c r="P48">
        <f>O48/100*I48</f>
      </c>
    </row>
    <row r="49" ht="51">
      <c r="E49" s="14" t="s">
        <v>548</v>
      </c>
    </row>
    <row r="50" ht="280.5">
      <c r="E50" s="14" t="s">
        <v>155</v>
      </c>
    </row>
    <row r="51" spans="1:16" ht="12.75">
      <c r="A51" s="7">
        <v>13</v>
      </c>
      <c r="B51" s="7" t="s">
        <v>46</v>
      </c>
      <c r="C51" s="7" t="s">
        <v>156</v>
      </c>
      <c r="D51" s="7" t="s">
        <v>48</v>
      </c>
      <c r="E51" s="7" t="s">
        <v>157</v>
      </c>
      <c r="F51" s="7" t="s">
        <v>109</v>
      </c>
      <c r="G51" s="9">
        <v>4734</v>
      </c>
      <c r="H51" s="13"/>
      <c r="I51" s="12">
        <f>ROUND((H51*G51),2)</f>
      </c>
      <c r="O51">
        <f>rekapitulace!H8</f>
      </c>
      <c r="P51">
        <f>O51/100*I51</f>
      </c>
    </row>
    <row r="52" ht="51">
      <c r="E52" s="14" t="s">
        <v>549</v>
      </c>
    </row>
    <row r="53" ht="255">
      <c r="E53" s="14" t="s">
        <v>158</v>
      </c>
    </row>
    <row r="54" spans="1:16" ht="12.75" customHeight="1">
      <c r="A54" s="15"/>
      <c r="B54" s="15"/>
      <c r="C54" s="15" t="s">
        <v>25</v>
      </c>
      <c r="D54" s="15"/>
      <c r="E54" s="15" t="s">
        <v>87</v>
      </c>
      <c r="F54" s="15"/>
      <c r="G54" s="15"/>
      <c r="H54" s="15"/>
      <c r="I54" s="15">
        <f>SUM(I21:I53)</f>
      </c>
      <c r="P54">
        <f>ROUND(SUM(P21:P53),2)</f>
      </c>
    </row>
    <row r="56" spans="1:9" ht="12.75" customHeight="1">
      <c r="A56" s="8"/>
      <c r="B56" s="8"/>
      <c r="C56" s="8" t="s">
        <v>39</v>
      </c>
      <c r="D56" s="8"/>
      <c r="E56" s="8" t="s">
        <v>159</v>
      </c>
      <c r="F56" s="8"/>
      <c r="G56" s="10"/>
      <c r="H56" s="8"/>
      <c r="I56" s="10"/>
    </row>
    <row r="57" spans="1:16" ht="12.75">
      <c r="A57" s="7">
        <v>14</v>
      </c>
      <c r="B57" s="7" t="s">
        <v>46</v>
      </c>
      <c r="C57" s="7" t="s">
        <v>160</v>
      </c>
      <c r="D57" s="7" t="s">
        <v>48</v>
      </c>
      <c r="E57" s="7" t="s">
        <v>550</v>
      </c>
      <c r="F57" s="7" t="s">
        <v>96</v>
      </c>
      <c r="G57" s="9">
        <v>2274.539</v>
      </c>
      <c r="H57" s="13"/>
      <c r="I57" s="12">
        <f>ROUND((H57*G57),2)</f>
      </c>
      <c r="O57">
        <f>rekapitulace!H8</f>
      </c>
      <c r="P57">
        <f>O57/100*I57</f>
      </c>
    </row>
    <row r="58" ht="216.75">
      <c r="E58" s="14" t="s">
        <v>551</v>
      </c>
    </row>
    <row r="59" ht="318.75">
      <c r="E59" s="14" t="s">
        <v>163</v>
      </c>
    </row>
    <row r="60" spans="1:16" ht="12.75">
      <c r="A60" s="7">
        <v>15</v>
      </c>
      <c r="B60" s="7" t="s">
        <v>46</v>
      </c>
      <c r="C60" s="7" t="s">
        <v>462</v>
      </c>
      <c r="D60" s="7" t="s">
        <v>48</v>
      </c>
      <c r="E60" s="7" t="s">
        <v>552</v>
      </c>
      <c r="F60" s="7" t="s">
        <v>109</v>
      </c>
      <c r="G60" s="9">
        <v>6739.375</v>
      </c>
      <c r="H60" s="13"/>
      <c r="I60" s="12">
        <f>ROUND((H60*G60),2)</f>
      </c>
      <c r="O60">
        <f>rekapitulace!H8</f>
      </c>
      <c r="P60">
        <f>O60/100*I60</f>
      </c>
    </row>
    <row r="61" ht="51">
      <c r="E61" s="14" t="s">
        <v>553</v>
      </c>
    </row>
    <row r="62" ht="357">
      <c r="E62" s="14" t="s">
        <v>171</v>
      </c>
    </row>
    <row r="63" spans="1:16" ht="12.75">
      <c r="A63" s="7">
        <v>16</v>
      </c>
      <c r="B63" s="7" t="s">
        <v>46</v>
      </c>
      <c r="C63" s="7" t="s">
        <v>172</v>
      </c>
      <c r="D63" s="7" t="s">
        <v>48</v>
      </c>
      <c r="E63" s="7" t="s">
        <v>554</v>
      </c>
      <c r="F63" s="7" t="s">
        <v>109</v>
      </c>
      <c r="G63" s="9">
        <v>13255.2</v>
      </c>
      <c r="H63" s="13"/>
      <c r="I63" s="12">
        <f>ROUND((H63*G63),2)</f>
      </c>
      <c r="O63">
        <f>rekapitulace!H8</f>
      </c>
      <c r="P63">
        <f>O63/100*I63</f>
      </c>
    </row>
    <row r="64" ht="165.75">
      <c r="E64" s="14" t="s">
        <v>555</v>
      </c>
    </row>
    <row r="65" ht="357">
      <c r="E65" s="14" t="s">
        <v>171</v>
      </c>
    </row>
    <row r="66" spans="1:16" ht="12.75">
      <c r="A66" s="7">
        <v>17</v>
      </c>
      <c r="B66" s="7" t="s">
        <v>46</v>
      </c>
      <c r="C66" s="7" t="s">
        <v>556</v>
      </c>
      <c r="D66" s="7" t="s">
        <v>48</v>
      </c>
      <c r="E66" s="7" t="s">
        <v>557</v>
      </c>
      <c r="F66" s="7" t="s">
        <v>109</v>
      </c>
      <c r="G66" s="9">
        <v>6575</v>
      </c>
      <c r="H66" s="13"/>
      <c r="I66" s="12">
        <f>ROUND((H66*G66),2)</f>
      </c>
      <c r="O66">
        <f>rekapitulace!H8</f>
      </c>
      <c r="P66">
        <f>O66/100*I66</f>
      </c>
    </row>
    <row r="67" ht="38.25">
      <c r="E67" s="14" t="s">
        <v>558</v>
      </c>
    </row>
    <row r="68" ht="409.5">
      <c r="E68" s="14" t="s">
        <v>181</v>
      </c>
    </row>
    <row r="69" spans="1:16" ht="12.75">
      <c r="A69" s="7">
        <v>18</v>
      </c>
      <c r="B69" s="7" t="s">
        <v>46</v>
      </c>
      <c r="C69" s="7" t="s">
        <v>559</v>
      </c>
      <c r="D69" s="7" t="s">
        <v>48</v>
      </c>
      <c r="E69" s="7" t="s">
        <v>560</v>
      </c>
      <c r="F69" s="7" t="s">
        <v>109</v>
      </c>
      <c r="G69" s="9">
        <v>6680.2</v>
      </c>
      <c r="H69" s="13"/>
      <c r="I69" s="12">
        <f>ROUND((H69*G69),2)</f>
      </c>
      <c r="O69">
        <f>rekapitulace!H8</f>
      </c>
      <c r="P69">
        <f>O69/100*I69</f>
      </c>
    </row>
    <row r="70" ht="51">
      <c r="E70" s="14" t="s">
        <v>561</v>
      </c>
    </row>
    <row r="71" ht="409.5">
      <c r="E71" s="14" t="s">
        <v>181</v>
      </c>
    </row>
    <row r="72" spans="1:16" ht="12.75">
      <c r="A72" s="7">
        <v>19</v>
      </c>
      <c r="B72" s="7" t="s">
        <v>46</v>
      </c>
      <c r="C72" s="7" t="s">
        <v>185</v>
      </c>
      <c r="D72" s="7" t="s">
        <v>48</v>
      </c>
      <c r="E72" s="7" t="s">
        <v>562</v>
      </c>
      <c r="F72" s="7" t="s">
        <v>109</v>
      </c>
      <c r="G72" s="9">
        <v>6739.375</v>
      </c>
      <c r="H72" s="13"/>
      <c r="I72" s="12">
        <f>ROUND((H72*G72),2)</f>
      </c>
      <c r="O72">
        <f>rekapitulace!H8</f>
      </c>
      <c r="P72">
        <f>O72/100*I72</f>
      </c>
    </row>
    <row r="73" ht="51">
      <c r="E73" s="14" t="s">
        <v>553</v>
      </c>
    </row>
    <row r="74" ht="409.5">
      <c r="E74" s="14" t="s">
        <v>181</v>
      </c>
    </row>
    <row r="75" spans="1:16" ht="12.75" customHeight="1">
      <c r="A75" s="15"/>
      <c r="B75" s="15"/>
      <c r="C75" s="15" t="s">
        <v>39</v>
      </c>
      <c r="D75" s="15"/>
      <c r="E75" s="15" t="s">
        <v>159</v>
      </c>
      <c r="F75" s="15"/>
      <c r="G75" s="15"/>
      <c r="H75" s="15"/>
      <c r="I75" s="15">
        <f>SUM(I57:I74)</f>
      </c>
      <c r="P75">
        <f>ROUND(SUM(P57:P74),2)</f>
      </c>
    </row>
    <row r="77" spans="1:9" ht="12.75" customHeight="1">
      <c r="A77" s="8"/>
      <c r="B77" s="8"/>
      <c r="C77" s="8" t="s">
        <v>43</v>
      </c>
      <c r="D77" s="8"/>
      <c r="E77" s="8" t="s">
        <v>197</v>
      </c>
      <c r="F77" s="8"/>
      <c r="G77" s="10"/>
      <c r="H77" s="8"/>
      <c r="I77" s="10"/>
    </row>
    <row r="78" spans="1:16" ht="12.75">
      <c r="A78" s="7">
        <v>20</v>
      </c>
      <c r="B78" s="7" t="s">
        <v>46</v>
      </c>
      <c r="C78" s="7" t="s">
        <v>563</v>
      </c>
      <c r="D78" s="7" t="s">
        <v>48</v>
      </c>
      <c r="E78" s="7" t="s">
        <v>564</v>
      </c>
      <c r="F78" s="7" t="s">
        <v>109</v>
      </c>
      <c r="G78" s="9">
        <v>328.75</v>
      </c>
      <c r="H78" s="13"/>
      <c r="I78" s="12">
        <f>ROUND((H78*G78),2)</f>
      </c>
      <c r="O78">
        <f>rekapitulace!H8</f>
      </c>
      <c r="P78">
        <f>O78/100*I78</f>
      </c>
    </row>
    <row r="79" ht="51">
      <c r="E79" s="14" t="s">
        <v>565</v>
      </c>
    </row>
    <row r="80" ht="204">
      <c r="E80" s="14" t="s">
        <v>566</v>
      </c>
    </row>
    <row r="81" spans="1:16" ht="12.75">
      <c r="A81" s="7">
        <v>21</v>
      </c>
      <c r="B81" s="7" t="s">
        <v>46</v>
      </c>
      <c r="C81" s="7" t="s">
        <v>567</v>
      </c>
      <c r="D81" s="7" t="s">
        <v>48</v>
      </c>
      <c r="E81" s="7" t="s">
        <v>568</v>
      </c>
      <c r="F81" s="7" t="s">
        <v>109</v>
      </c>
      <c r="G81" s="9">
        <v>328.75</v>
      </c>
      <c r="H81" s="13"/>
      <c r="I81" s="12">
        <f>ROUND((H81*G81),2)</f>
      </c>
      <c r="O81">
        <f>rekapitulace!H8</f>
      </c>
      <c r="P81">
        <f>O81/100*I81</f>
      </c>
    </row>
    <row r="82" ht="51">
      <c r="E82" s="14" t="s">
        <v>565</v>
      </c>
    </row>
    <row r="83" ht="204">
      <c r="E83" s="14" t="s">
        <v>566</v>
      </c>
    </row>
    <row r="84" spans="1:16" ht="12.75" customHeight="1">
      <c r="A84" s="15"/>
      <c r="B84" s="15"/>
      <c r="C84" s="15" t="s">
        <v>43</v>
      </c>
      <c r="D84" s="15"/>
      <c r="E84" s="15" t="s">
        <v>197</v>
      </c>
      <c r="F84" s="15"/>
      <c r="G84" s="15"/>
      <c r="H84" s="15"/>
      <c r="I84" s="15">
        <f>SUM(I78:I83)</f>
      </c>
      <c r="P84">
        <f>ROUND(SUM(P78:P83),2)</f>
      </c>
    </row>
    <row r="86" spans="1:16" ht="12.75" customHeight="1">
      <c r="A86" s="15"/>
      <c r="B86" s="15"/>
      <c r="C86" s="15"/>
      <c r="D86" s="15"/>
      <c r="E86" s="15" t="s">
        <v>78</v>
      </c>
      <c r="F86" s="15"/>
      <c r="G86" s="15"/>
      <c r="H86" s="15"/>
      <c r="I86" s="15">
        <f>+I18+I54+I75+I84</f>
      </c>
      <c r="P86">
        <f>+P18+P54+P75+P84</f>
      </c>
    </row>
    <row r="88" spans="1:9" ht="12.75" customHeight="1">
      <c r="A88" s="8" t="s">
        <v>79</v>
      </c>
      <c r="B88" s="8"/>
      <c r="C88" s="8"/>
      <c r="D88" s="8"/>
      <c r="E88" s="8"/>
      <c r="F88" s="8"/>
      <c r="G88" s="8"/>
      <c r="H88" s="8"/>
      <c r="I88" s="8"/>
    </row>
    <row r="89" spans="1:9" ht="12.75" customHeight="1">
      <c r="A89" s="8"/>
      <c r="B89" s="8"/>
      <c r="C89" s="8"/>
      <c r="D89" s="8"/>
      <c r="E89" s="8" t="s">
        <v>80</v>
      </c>
      <c r="F89" s="8"/>
      <c r="G89" s="8"/>
      <c r="H89" s="8"/>
      <c r="I89" s="8"/>
    </row>
    <row r="90" spans="1:16" ht="12.75" customHeight="1">
      <c r="A90" s="15"/>
      <c r="B90" s="15"/>
      <c r="C90" s="15"/>
      <c r="D90" s="15"/>
      <c r="E90" s="15" t="s">
        <v>81</v>
      </c>
      <c r="F90" s="15"/>
      <c r="G90" s="15"/>
      <c r="H90" s="15"/>
      <c r="I90" s="15">
        <v>0</v>
      </c>
      <c r="P90">
        <v>0</v>
      </c>
    </row>
    <row r="91" spans="1:9" ht="12.75" customHeight="1">
      <c r="A91" s="15"/>
      <c r="B91" s="15"/>
      <c r="C91" s="15"/>
      <c r="D91" s="15"/>
      <c r="E91" s="15" t="s">
        <v>82</v>
      </c>
      <c r="F91" s="15"/>
      <c r="G91" s="15"/>
      <c r="H91" s="15"/>
      <c r="I91" s="15"/>
    </row>
    <row r="92" spans="1:16" ht="12.75" customHeight="1">
      <c r="A92" s="15"/>
      <c r="B92" s="15"/>
      <c r="C92" s="15"/>
      <c r="D92" s="15"/>
      <c r="E92" s="15" t="s">
        <v>83</v>
      </c>
      <c r="F92" s="15"/>
      <c r="G92" s="15"/>
      <c r="H92" s="15"/>
      <c r="I92" s="15">
        <v>0</v>
      </c>
      <c r="P92">
        <v>0</v>
      </c>
    </row>
    <row r="93" spans="1:16" ht="12.75" customHeight="1">
      <c r="A93" s="15"/>
      <c r="B93" s="15"/>
      <c r="C93" s="15"/>
      <c r="D93" s="15"/>
      <c r="E93" s="15" t="s">
        <v>84</v>
      </c>
      <c r="F93" s="15"/>
      <c r="G93" s="15"/>
      <c r="H93" s="15"/>
      <c r="I93" s="15">
        <f>I90+I92</f>
      </c>
      <c r="P93">
        <f>P90+P92</f>
      </c>
    </row>
    <row r="95" spans="1:16" ht="12.75" customHeight="1">
      <c r="A95" s="15"/>
      <c r="B95" s="15"/>
      <c r="C95" s="15"/>
      <c r="D95" s="15"/>
      <c r="E95" s="15" t="s">
        <v>84</v>
      </c>
      <c r="F95" s="15"/>
      <c r="G95" s="15"/>
      <c r="H95" s="15"/>
      <c r="I95" s="15">
        <f>I86+I93</f>
      </c>
      <c r="P95">
        <f>P86+P93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569</v>
      </c>
      <c r="D5" s="5"/>
      <c r="E5" s="5" t="s">
        <v>570</v>
      </c>
    </row>
    <row r="6" spans="1:5" ht="12.75" customHeight="1">
      <c r="A6" t="s">
        <v>18</v>
      </c>
      <c r="C6" s="5" t="s">
        <v>569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571</v>
      </c>
      <c r="D12" s="7" t="s">
        <v>48</v>
      </c>
      <c r="E12" s="7" t="s">
        <v>572</v>
      </c>
      <c r="F12" s="7" t="s">
        <v>69</v>
      </c>
      <c r="G12" s="9">
        <v>2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573</v>
      </c>
    </row>
    <row r="14" ht="255">
      <c r="E14" s="14" t="s">
        <v>574</v>
      </c>
    </row>
    <row r="15" spans="1:16" ht="12.75">
      <c r="A15" s="7">
        <v>2</v>
      </c>
      <c r="B15" s="7" t="s">
        <v>46</v>
      </c>
      <c r="C15" s="7" t="s">
        <v>575</v>
      </c>
      <c r="D15" s="7" t="s">
        <v>48</v>
      </c>
      <c r="E15" s="7" t="s">
        <v>576</v>
      </c>
      <c r="F15" s="7" t="s">
        <v>69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51</v>
      </c>
    </row>
    <row r="17" ht="102">
      <c r="E17" s="14" t="s">
        <v>577</v>
      </c>
    </row>
    <row r="18" spans="1:16" ht="12.75">
      <c r="A18" s="7">
        <v>3</v>
      </c>
      <c r="B18" s="7" t="s">
        <v>46</v>
      </c>
      <c r="C18" s="7" t="s">
        <v>578</v>
      </c>
      <c r="D18" s="7" t="s">
        <v>48</v>
      </c>
      <c r="E18" s="7" t="s">
        <v>579</v>
      </c>
      <c r="F18" s="7" t="s">
        <v>69</v>
      </c>
      <c r="G18" s="9">
        <v>5</v>
      </c>
      <c r="H18" s="13"/>
      <c r="I18" s="12">
        <f>ROUND((H18*G18),2)</f>
      </c>
      <c r="O18">
        <f>rekapitulace!H8</f>
      </c>
      <c r="P18">
        <f>O18/100*I18</f>
      </c>
    </row>
    <row r="19" ht="38.25">
      <c r="E19" s="14" t="s">
        <v>580</v>
      </c>
    </row>
    <row r="20" ht="165.75">
      <c r="E20" s="14" t="s">
        <v>581</v>
      </c>
    </row>
    <row r="21" spans="1:16" ht="12.75">
      <c r="A21" s="7">
        <v>4</v>
      </c>
      <c r="B21" s="7" t="s">
        <v>46</v>
      </c>
      <c r="C21" s="7" t="s">
        <v>582</v>
      </c>
      <c r="D21" s="7" t="s">
        <v>48</v>
      </c>
      <c r="E21" s="7" t="s">
        <v>583</v>
      </c>
      <c r="F21" s="7" t="s">
        <v>69</v>
      </c>
      <c r="G21" s="9">
        <v>4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243</v>
      </c>
    </row>
    <row r="23" ht="102">
      <c r="E23" s="14" t="s">
        <v>577</v>
      </c>
    </row>
    <row r="24" spans="1:16" ht="12.75">
      <c r="A24" s="7">
        <v>5</v>
      </c>
      <c r="B24" s="7" t="s">
        <v>46</v>
      </c>
      <c r="C24" s="7" t="s">
        <v>584</v>
      </c>
      <c r="D24" s="7" t="s">
        <v>48</v>
      </c>
      <c r="E24" s="7" t="s">
        <v>585</v>
      </c>
      <c r="F24" s="7" t="s">
        <v>109</v>
      </c>
      <c r="G24" s="9">
        <v>12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586</v>
      </c>
    </row>
    <row r="26" ht="165.75">
      <c r="E26" s="14" t="s">
        <v>581</v>
      </c>
    </row>
    <row r="27" spans="1:16" ht="12.75">
      <c r="A27" s="7">
        <v>6</v>
      </c>
      <c r="B27" s="7" t="s">
        <v>46</v>
      </c>
      <c r="C27" s="7" t="s">
        <v>587</v>
      </c>
      <c r="D27" s="7" t="s">
        <v>48</v>
      </c>
      <c r="E27" s="7" t="s">
        <v>588</v>
      </c>
      <c r="F27" s="7" t="s">
        <v>69</v>
      </c>
      <c r="G27" s="9">
        <v>2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573</v>
      </c>
    </row>
    <row r="29" ht="165.75">
      <c r="E29" s="14" t="s">
        <v>581</v>
      </c>
    </row>
    <row r="30" spans="1:16" ht="12.75">
      <c r="A30" s="7">
        <v>7</v>
      </c>
      <c r="B30" s="7" t="s">
        <v>46</v>
      </c>
      <c r="C30" s="7" t="s">
        <v>589</v>
      </c>
      <c r="D30" s="7" t="s">
        <v>48</v>
      </c>
      <c r="E30" s="7" t="s">
        <v>590</v>
      </c>
      <c r="F30" s="7" t="s">
        <v>69</v>
      </c>
      <c r="G30" s="9">
        <v>2</v>
      </c>
      <c r="H30" s="13"/>
      <c r="I30" s="12">
        <f>ROUND((H30*G30),2)</f>
      </c>
      <c r="O30">
        <f>rekapitulace!H8</f>
      </c>
      <c r="P30">
        <f>O30/100*I30</f>
      </c>
    </row>
    <row r="31" ht="25.5">
      <c r="E31" s="14" t="s">
        <v>573</v>
      </c>
    </row>
    <row r="32" ht="165.75">
      <c r="E32" s="14" t="s">
        <v>591</v>
      </c>
    </row>
    <row r="33" spans="1:16" ht="12.75">
      <c r="A33" s="7">
        <v>8</v>
      </c>
      <c r="B33" s="7" t="s">
        <v>46</v>
      </c>
      <c r="C33" s="7" t="s">
        <v>563</v>
      </c>
      <c r="D33" s="7" t="s">
        <v>48</v>
      </c>
      <c r="E33" s="7" t="s">
        <v>564</v>
      </c>
      <c r="F33" s="7" t="s">
        <v>109</v>
      </c>
      <c r="G33" s="9">
        <v>442.875</v>
      </c>
      <c r="H33" s="13"/>
      <c r="I33" s="12">
        <f>ROUND((H33*G33),2)</f>
      </c>
      <c r="O33">
        <f>rekapitulace!H8</f>
      </c>
      <c r="P33">
        <f>O33/100*I33</f>
      </c>
    </row>
    <row r="34" ht="409.5">
      <c r="E34" s="14" t="s">
        <v>592</v>
      </c>
    </row>
    <row r="35" ht="204">
      <c r="E35" s="14" t="s">
        <v>566</v>
      </c>
    </row>
    <row r="36" spans="1:16" ht="12.75">
      <c r="A36" s="7">
        <v>9</v>
      </c>
      <c r="B36" s="7" t="s">
        <v>46</v>
      </c>
      <c r="C36" s="7" t="s">
        <v>567</v>
      </c>
      <c r="D36" s="7" t="s">
        <v>48</v>
      </c>
      <c r="E36" s="7" t="s">
        <v>568</v>
      </c>
      <c r="F36" s="7" t="s">
        <v>109</v>
      </c>
      <c r="G36" s="9">
        <v>442.875</v>
      </c>
      <c r="H36" s="13"/>
      <c r="I36" s="12">
        <f>ROUND((H36*G36),2)</f>
      </c>
      <c r="O36">
        <f>rekapitulace!H8</f>
      </c>
      <c r="P36">
        <f>O36/100*I36</f>
      </c>
    </row>
    <row r="37" ht="409.5">
      <c r="E37" s="14" t="s">
        <v>592</v>
      </c>
    </row>
    <row r="38" ht="204">
      <c r="E38" s="14" t="s">
        <v>566</v>
      </c>
    </row>
    <row r="39" spans="1:16" ht="12.75" customHeight="1">
      <c r="A39" s="15"/>
      <c r="B39" s="15"/>
      <c r="C39" s="15" t="s">
        <v>43</v>
      </c>
      <c r="D39" s="15"/>
      <c r="E39" s="15" t="s">
        <v>197</v>
      </c>
      <c r="F39" s="15"/>
      <c r="G39" s="15"/>
      <c r="H39" s="15"/>
      <c r="I39" s="15">
        <f>SUM(I12:I38)</f>
      </c>
      <c r="P39">
        <f>ROUND(SUM(P12:P38),2)</f>
      </c>
    </row>
    <row r="41" spans="1:16" ht="12.75" customHeight="1">
      <c r="A41" s="15"/>
      <c r="B41" s="15"/>
      <c r="C41" s="15"/>
      <c r="D41" s="15"/>
      <c r="E41" s="15" t="s">
        <v>78</v>
      </c>
      <c r="F41" s="15"/>
      <c r="G41" s="15"/>
      <c r="H41" s="15"/>
      <c r="I41" s="15">
        <f>+I39</f>
      </c>
      <c r="P41">
        <f>+P39</f>
      </c>
    </row>
    <row r="43" spans="1:9" ht="12.75" customHeight="1">
      <c r="A43" s="8" t="s">
        <v>79</v>
      </c>
      <c r="B43" s="8"/>
      <c r="C43" s="8"/>
      <c r="D43" s="8"/>
      <c r="E43" s="8"/>
      <c r="F43" s="8"/>
      <c r="G43" s="8"/>
      <c r="H43" s="8"/>
      <c r="I43" s="8"/>
    </row>
    <row r="44" spans="1:9" ht="12.75" customHeight="1">
      <c r="A44" s="8"/>
      <c r="B44" s="8"/>
      <c r="C44" s="8"/>
      <c r="D44" s="8"/>
      <c r="E44" s="8" t="s">
        <v>80</v>
      </c>
      <c r="F44" s="8"/>
      <c r="G44" s="8"/>
      <c r="H44" s="8"/>
      <c r="I44" s="8"/>
    </row>
    <row r="45" spans="1:16" ht="12.75" customHeight="1">
      <c r="A45" s="15"/>
      <c r="B45" s="15"/>
      <c r="C45" s="15"/>
      <c r="D45" s="15"/>
      <c r="E45" s="15" t="s">
        <v>81</v>
      </c>
      <c r="F45" s="15"/>
      <c r="G45" s="15"/>
      <c r="H45" s="15"/>
      <c r="I45" s="15">
        <v>0</v>
      </c>
      <c r="P45">
        <v>0</v>
      </c>
    </row>
    <row r="46" spans="1:9" ht="12.75" customHeight="1">
      <c r="A46" s="15"/>
      <c r="B46" s="15"/>
      <c r="C46" s="15"/>
      <c r="D46" s="15"/>
      <c r="E46" s="15" t="s">
        <v>82</v>
      </c>
      <c r="F46" s="15"/>
      <c r="G46" s="15"/>
      <c r="H46" s="15"/>
      <c r="I46" s="15"/>
    </row>
    <row r="47" spans="1:16" ht="12.75" customHeight="1">
      <c r="A47" s="15"/>
      <c r="B47" s="15"/>
      <c r="C47" s="15"/>
      <c r="D47" s="15"/>
      <c r="E47" s="15" t="s">
        <v>83</v>
      </c>
      <c r="F47" s="15"/>
      <c r="G47" s="15"/>
      <c r="H47" s="15"/>
      <c r="I47" s="15">
        <v>0</v>
      </c>
      <c r="P47">
        <v>0</v>
      </c>
    </row>
    <row r="48" spans="1:16" ht="12.75" customHeight="1">
      <c r="A48" s="15"/>
      <c r="B48" s="15"/>
      <c r="C48" s="15"/>
      <c r="D48" s="15"/>
      <c r="E48" s="15" t="s">
        <v>84</v>
      </c>
      <c r="F48" s="15"/>
      <c r="G48" s="15"/>
      <c r="H48" s="15"/>
      <c r="I48" s="15">
        <f>I45+I47</f>
      </c>
      <c r="P48">
        <f>P45+P47</f>
      </c>
    </row>
    <row r="50" spans="1:16" ht="12.75" customHeight="1">
      <c r="A50" s="15"/>
      <c r="B50" s="15"/>
      <c r="C50" s="15"/>
      <c r="D50" s="15"/>
      <c r="E50" s="15" t="s">
        <v>84</v>
      </c>
      <c r="F50" s="15"/>
      <c r="G50" s="15"/>
      <c r="H50" s="15"/>
      <c r="I50" s="15">
        <f>I41+I48</f>
      </c>
      <c r="P50">
        <f>P41+P48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593</v>
      </c>
      <c r="D5" s="5"/>
      <c r="E5" s="5" t="s">
        <v>570</v>
      </c>
    </row>
    <row r="6" spans="1:5" ht="12.75" customHeight="1">
      <c r="A6" t="s">
        <v>18</v>
      </c>
      <c r="C6" s="5" t="s">
        <v>593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575</v>
      </c>
      <c r="D12" s="7" t="s">
        <v>48</v>
      </c>
      <c r="E12" s="7" t="s">
        <v>576</v>
      </c>
      <c r="F12" s="7" t="s">
        <v>69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51</v>
      </c>
    </row>
    <row r="14" ht="102">
      <c r="E14" s="14" t="s">
        <v>577</v>
      </c>
    </row>
    <row r="15" spans="1:16" ht="12.75">
      <c r="A15" s="7">
        <v>2</v>
      </c>
      <c r="B15" s="7" t="s">
        <v>46</v>
      </c>
      <c r="C15" s="7" t="s">
        <v>578</v>
      </c>
      <c r="D15" s="7" t="s">
        <v>48</v>
      </c>
      <c r="E15" s="7" t="s">
        <v>579</v>
      </c>
      <c r="F15" s="7" t="s">
        <v>69</v>
      </c>
      <c r="G15" s="9">
        <v>3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594</v>
      </c>
    </row>
    <row r="17" ht="165.75">
      <c r="E17" s="14" t="s">
        <v>581</v>
      </c>
    </row>
    <row r="18" spans="1:16" ht="12.75">
      <c r="A18" s="7">
        <v>3</v>
      </c>
      <c r="B18" s="7" t="s">
        <v>46</v>
      </c>
      <c r="C18" s="7" t="s">
        <v>563</v>
      </c>
      <c r="D18" s="7" t="s">
        <v>48</v>
      </c>
      <c r="E18" s="7" t="s">
        <v>564</v>
      </c>
      <c r="F18" s="7" t="s">
        <v>109</v>
      </c>
      <c r="G18" s="9">
        <v>505.32</v>
      </c>
      <c r="H18" s="13"/>
      <c r="I18" s="12">
        <f>ROUND((H18*G18),2)</f>
      </c>
      <c r="O18">
        <f>rekapitulace!H8</f>
      </c>
      <c r="P18">
        <f>O18/100*I18</f>
      </c>
    </row>
    <row r="19" ht="409.5">
      <c r="E19" s="14" t="s">
        <v>595</v>
      </c>
    </row>
    <row r="20" ht="204">
      <c r="E20" s="14" t="s">
        <v>566</v>
      </c>
    </row>
    <row r="21" spans="1:16" ht="12.75">
      <c r="A21" s="7">
        <v>4</v>
      </c>
      <c r="B21" s="7" t="s">
        <v>46</v>
      </c>
      <c r="C21" s="7" t="s">
        <v>567</v>
      </c>
      <c r="D21" s="7" t="s">
        <v>48</v>
      </c>
      <c r="E21" s="7" t="s">
        <v>568</v>
      </c>
      <c r="F21" s="7" t="s">
        <v>109</v>
      </c>
      <c r="G21" s="9">
        <v>505.32</v>
      </c>
      <c r="H21" s="13"/>
      <c r="I21" s="12">
        <f>ROUND((H21*G21),2)</f>
      </c>
      <c r="O21">
        <f>rekapitulace!H8</f>
      </c>
      <c r="P21">
        <f>O21/100*I21</f>
      </c>
    </row>
    <row r="22" ht="409.5">
      <c r="E22" s="14" t="s">
        <v>595</v>
      </c>
    </row>
    <row r="23" ht="204">
      <c r="E23" s="14" t="s">
        <v>566</v>
      </c>
    </row>
    <row r="24" spans="1:16" ht="12.75" customHeight="1">
      <c r="A24" s="15"/>
      <c r="B24" s="15"/>
      <c r="C24" s="15" t="s">
        <v>43</v>
      </c>
      <c r="D24" s="15"/>
      <c r="E24" s="15" t="s">
        <v>197</v>
      </c>
      <c r="F24" s="15"/>
      <c r="G24" s="15"/>
      <c r="H24" s="15"/>
      <c r="I24" s="15">
        <f>SUM(I12:I23)</f>
      </c>
      <c r="P24">
        <f>ROUND(SUM(P12:P23),2)</f>
      </c>
    </row>
    <row r="26" spans="1:16" ht="12.75" customHeight="1">
      <c r="A26" s="15"/>
      <c r="B26" s="15"/>
      <c r="C26" s="15"/>
      <c r="D26" s="15"/>
      <c r="E26" s="15" t="s">
        <v>78</v>
      </c>
      <c r="F26" s="15"/>
      <c r="G26" s="15"/>
      <c r="H26" s="15"/>
      <c r="I26" s="15">
        <f>+I24</f>
      </c>
      <c r="P26">
        <f>+P24</f>
      </c>
    </row>
    <row r="28" spans="1:9" ht="12.75" customHeight="1">
      <c r="A28" s="8" t="s">
        <v>79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8"/>
      <c r="B29" s="8"/>
      <c r="C29" s="8"/>
      <c r="D29" s="8"/>
      <c r="E29" s="8" t="s">
        <v>80</v>
      </c>
      <c r="F29" s="8"/>
      <c r="G29" s="8"/>
      <c r="H29" s="8"/>
      <c r="I29" s="8"/>
    </row>
    <row r="30" spans="1:16" ht="12.75" customHeight="1">
      <c r="A30" s="15"/>
      <c r="B30" s="15"/>
      <c r="C30" s="15"/>
      <c r="D30" s="15"/>
      <c r="E30" s="15" t="s">
        <v>81</v>
      </c>
      <c r="F30" s="15"/>
      <c r="G30" s="15"/>
      <c r="H30" s="15"/>
      <c r="I30" s="15">
        <v>0</v>
      </c>
      <c r="P30">
        <v>0</v>
      </c>
    </row>
    <row r="31" spans="1:9" ht="12.75" customHeight="1">
      <c r="A31" s="15"/>
      <c r="B31" s="15"/>
      <c r="C31" s="15"/>
      <c r="D31" s="15"/>
      <c r="E31" s="15" t="s">
        <v>82</v>
      </c>
      <c r="F31" s="15"/>
      <c r="G31" s="15"/>
      <c r="H31" s="15"/>
      <c r="I31" s="15"/>
    </row>
    <row r="32" spans="1:16" ht="12.75" customHeight="1">
      <c r="A32" s="15"/>
      <c r="B32" s="15"/>
      <c r="C32" s="15"/>
      <c r="D32" s="15"/>
      <c r="E32" s="15" t="s">
        <v>83</v>
      </c>
      <c r="F32" s="15"/>
      <c r="G32" s="15"/>
      <c r="H32" s="15"/>
      <c r="I32" s="15">
        <v>0</v>
      </c>
      <c r="P32">
        <v>0</v>
      </c>
    </row>
    <row r="33" spans="1:16" ht="12.75" customHeight="1">
      <c r="A33" s="15"/>
      <c r="B33" s="15"/>
      <c r="C33" s="15"/>
      <c r="D33" s="15"/>
      <c r="E33" s="15" t="s">
        <v>84</v>
      </c>
      <c r="F33" s="15"/>
      <c r="G33" s="15"/>
      <c r="H33" s="15"/>
      <c r="I33" s="15">
        <f>I30+I32</f>
      </c>
      <c r="P33">
        <f>P30+P32</f>
      </c>
    </row>
    <row r="35" spans="1:16" ht="12.75" customHeight="1">
      <c r="A35" s="15"/>
      <c r="B35" s="15"/>
      <c r="C35" s="15"/>
      <c r="D35" s="15"/>
      <c r="E35" s="15" t="s">
        <v>84</v>
      </c>
      <c r="F35" s="15"/>
      <c r="G35" s="15"/>
      <c r="H35" s="15"/>
      <c r="I35" s="15">
        <f>I26+I33</f>
      </c>
      <c r="P35">
        <f>P26+P33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596</v>
      </c>
      <c r="D5" s="5"/>
      <c r="E5" s="5" t="s">
        <v>570</v>
      </c>
    </row>
    <row r="6" spans="1:5" ht="12.75" customHeight="1">
      <c r="A6" t="s">
        <v>18</v>
      </c>
      <c r="C6" s="5" t="s">
        <v>596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563</v>
      </c>
      <c r="D12" s="7" t="s">
        <v>48</v>
      </c>
      <c r="E12" s="7" t="s">
        <v>564</v>
      </c>
      <c r="F12" s="7" t="s">
        <v>109</v>
      </c>
      <c r="G12" s="9">
        <v>758</v>
      </c>
      <c r="H12" s="13"/>
      <c r="I12" s="12">
        <f>ROUND((H12*G12),2)</f>
      </c>
      <c r="O12">
        <f>rekapitulace!H8</f>
      </c>
      <c r="P12">
        <f>O12/100*I12</f>
      </c>
    </row>
    <row r="13" ht="409.5">
      <c r="E13" s="14" t="s">
        <v>597</v>
      </c>
    </row>
    <row r="14" ht="204">
      <c r="E14" s="14" t="s">
        <v>566</v>
      </c>
    </row>
    <row r="15" spans="1:16" ht="12.75">
      <c r="A15" s="7">
        <v>2</v>
      </c>
      <c r="B15" s="7" t="s">
        <v>46</v>
      </c>
      <c r="C15" s="7" t="s">
        <v>567</v>
      </c>
      <c r="D15" s="7" t="s">
        <v>48</v>
      </c>
      <c r="E15" s="7" t="s">
        <v>568</v>
      </c>
      <c r="F15" s="7" t="s">
        <v>109</v>
      </c>
      <c r="G15" s="9">
        <v>758</v>
      </c>
      <c r="H15" s="13"/>
      <c r="I15" s="12">
        <f>ROUND((H15*G15),2)</f>
      </c>
      <c r="O15">
        <f>rekapitulace!H8</f>
      </c>
      <c r="P15">
        <f>O15/100*I15</f>
      </c>
    </row>
    <row r="16" ht="409.5">
      <c r="E16" s="14" t="s">
        <v>597</v>
      </c>
    </row>
    <row r="17" ht="204">
      <c r="E17" s="14" t="s">
        <v>566</v>
      </c>
    </row>
    <row r="18" spans="1:16" ht="12.75">
      <c r="A18" s="7">
        <v>3</v>
      </c>
      <c r="B18" s="7" t="s">
        <v>46</v>
      </c>
      <c r="C18" s="7" t="s">
        <v>598</v>
      </c>
      <c r="D18" s="7" t="s">
        <v>48</v>
      </c>
      <c r="E18" s="7" t="s">
        <v>599</v>
      </c>
      <c r="F18" s="7" t="s">
        <v>69</v>
      </c>
      <c r="G18" s="9">
        <v>12</v>
      </c>
      <c r="H18" s="13"/>
      <c r="I18" s="12">
        <f>ROUND((H18*G18),2)</f>
      </c>
      <c r="O18">
        <f>rekapitulace!H8</f>
      </c>
      <c r="P18">
        <f>O18/100*I18</f>
      </c>
    </row>
    <row r="19" ht="38.25">
      <c r="E19" s="14" t="s">
        <v>600</v>
      </c>
    </row>
    <row r="20" ht="153">
      <c r="E20" s="14" t="s">
        <v>601</v>
      </c>
    </row>
    <row r="21" spans="1:16" ht="12.75" customHeight="1">
      <c r="A21" s="15"/>
      <c r="B21" s="15"/>
      <c r="C21" s="15" t="s">
        <v>43</v>
      </c>
      <c r="D21" s="15"/>
      <c r="E21" s="15" t="s">
        <v>197</v>
      </c>
      <c r="F21" s="15"/>
      <c r="G21" s="15"/>
      <c r="H21" s="15"/>
      <c r="I21" s="15">
        <f>SUM(I12:I20)</f>
      </c>
      <c r="P21">
        <f>ROUND(SUM(P12:P20),2)</f>
      </c>
    </row>
    <row r="23" spans="1:16" ht="12.75" customHeight="1">
      <c r="A23" s="15"/>
      <c r="B23" s="15"/>
      <c r="C23" s="15"/>
      <c r="D23" s="15"/>
      <c r="E23" s="15" t="s">
        <v>78</v>
      </c>
      <c r="F23" s="15"/>
      <c r="G23" s="15"/>
      <c r="H23" s="15"/>
      <c r="I23" s="15">
        <f>+I21</f>
      </c>
      <c r="P23">
        <f>+P21</f>
      </c>
    </row>
    <row r="25" spans="1:9" ht="12.75" customHeight="1">
      <c r="A25" s="8" t="s">
        <v>79</v>
      </c>
      <c r="B25" s="8"/>
      <c r="C25" s="8"/>
      <c r="D25" s="8"/>
      <c r="E25" s="8"/>
      <c r="F25" s="8"/>
      <c r="G25" s="8"/>
      <c r="H25" s="8"/>
      <c r="I25" s="8"/>
    </row>
    <row r="26" spans="1:9" ht="12.75" customHeight="1">
      <c r="A26" s="8"/>
      <c r="B26" s="8"/>
      <c r="C26" s="8"/>
      <c r="D26" s="8"/>
      <c r="E26" s="8" t="s">
        <v>80</v>
      </c>
      <c r="F26" s="8"/>
      <c r="G26" s="8"/>
      <c r="H26" s="8"/>
      <c r="I26" s="8"/>
    </row>
    <row r="27" spans="1:16" ht="12.75" customHeight="1">
      <c r="A27" s="15"/>
      <c r="B27" s="15"/>
      <c r="C27" s="15"/>
      <c r="D27" s="15"/>
      <c r="E27" s="15" t="s">
        <v>81</v>
      </c>
      <c r="F27" s="15"/>
      <c r="G27" s="15"/>
      <c r="H27" s="15"/>
      <c r="I27" s="15">
        <v>0</v>
      </c>
      <c r="P27">
        <v>0</v>
      </c>
    </row>
    <row r="28" spans="1:9" ht="12.75" customHeight="1">
      <c r="A28" s="15"/>
      <c r="B28" s="15"/>
      <c r="C28" s="15"/>
      <c r="D28" s="15"/>
      <c r="E28" s="15" t="s">
        <v>82</v>
      </c>
      <c r="F28" s="15"/>
      <c r="G28" s="15"/>
      <c r="H28" s="15"/>
      <c r="I28" s="15"/>
    </row>
    <row r="29" spans="1:16" ht="12.75" customHeight="1">
      <c r="A29" s="15"/>
      <c r="B29" s="15"/>
      <c r="C29" s="15"/>
      <c r="D29" s="15"/>
      <c r="E29" s="15" t="s">
        <v>83</v>
      </c>
      <c r="F29" s="15"/>
      <c r="G29" s="15"/>
      <c r="H29" s="15"/>
      <c r="I29" s="15">
        <v>0</v>
      </c>
      <c r="P29">
        <v>0</v>
      </c>
    </row>
    <row r="30" spans="1:16" ht="12.75" customHeight="1">
      <c r="A30" s="15"/>
      <c r="B30" s="15"/>
      <c r="C30" s="15"/>
      <c r="D30" s="15"/>
      <c r="E30" s="15" t="s">
        <v>84</v>
      </c>
      <c r="F30" s="15"/>
      <c r="G30" s="15"/>
      <c r="H30" s="15"/>
      <c r="I30" s="15">
        <f>I27+I29</f>
      </c>
      <c r="P30">
        <f>P27+P29</f>
      </c>
    </row>
    <row r="32" spans="1:16" ht="12.75" customHeight="1">
      <c r="A32" s="15"/>
      <c r="B32" s="15"/>
      <c r="C32" s="15"/>
      <c r="D32" s="15"/>
      <c r="E32" s="15" t="s">
        <v>84</v>
      </c>
      <c r="F32" s="15"/>
      <c r="G32" s="15"/>
      <c r="H32" s="15"/>
      <c r="I32" s="15">
        <f>I23+I30</f>
      </c>
      <c r="P32">
        <f>P23+P30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602</v>
      </c>
      <c r="D5" s="5"/>
      <c r="E5" s="5" t="s">
        <v>570</v>
      </c>
    </row>
    <row r="6" spans="1:5" ht="12.75" customHeight="1">
      <c r="A6" t="s">
        <v>18</v>
      </c>
      <c r="C6" s="5" t="s">
        <v>602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603</v>
      </c>
      <c r="D12" s="7" t="s">
        <v>48</v>
      </c>
      <c r="E12" s="7" t="s">
        <v>604</v>
      </c>
      <c r="F12" s="7" t="s">
        <v>69</v>
      </c>
      <c r="G12" s="9">
        <v>12</v>
      </c>
      <c r="H12" s="13"/>
      <c r="I12" s="12">
        <f>ROUND((H12*G12),2)</f>
      </c>
      <c r="O12">
        <f>rekapitulace!H8</f>
      </c>
      <c r="P12">
        <f>O12/100*I12</f>
      </c>
    </row>
    <row r="13" ht="255">
      <c r="E13" s="14" t="s">
        <v>605</v>
      </c>
    </row>
    <row r="14" ht="267.75">
      <c r="E14" s="14" t="s">
        <v>606</v>
      </c>
    </row>
    <row r="15" spans="1:16" ht="12.75">
      <c r="A15" s="7">
        <v>2</v>
      </c>
      <c r="B15" s="7" t="s">
        <v>46</v>
      </c>
      <c r="C15" s="7" t="s">
        <v>578</v>
      </c>
      <c r="D15" s="7" t="s">
        <v>48</v>
      </c>
      <c r="E15" s="7" t="s">
        <v>579</v>
      </c>
      <c r="F15" s="7" t="s">
        <v>69</v>
      </c>
      <c r="G15" s="9">
        <v>12</v>
      </c>
      <c r="H15" s="13"/>
      <c r="I15" s="12">
        <f>ROUND((H15*G15),2)</f>
      </c>
      <c r="O15">
        <f>rekapitulace!H8</f>
      </c>
      <c r="P15">
        <f>O15/100*I15</f>
      </c>
    </row>
    <row r="16" ht="255">
      <c r="E16" s="14" t="s">
        <v>605</v>
      </c>
    </row>
    <row r="17" ht="165.75">
      <c r="E17" s="14" t="s">
        <v>581</v>
      </c>
    </row>
    <row r="18" spans="1:16" ht="12.75" customHeight="1">
      <c r="A18" s="15"/>
      <c r="B18" s="15"/>
      <c r="C18" s="15" t="s">
        <v>43</v>
      </c>
      <c r="D18" s="15"/>
      <c r="E18" s="15" t="s">
        <v>197</v>
      </c>
      <c r="F18" s="15"/>
      <c r="G18" s="15"/>
      <c r="H18" s="15"/>
      <c r="I18" s="15">
        <f>SUM(I12:I17)</f>
      </c>
      <c r="P18">
        <f>ROUND(SUM(P12:P17),2)</f>
      </c>
    </row>
    <row r="20" spans="1:16" ht="12.75" customHeight="1">
      <c r="A20" s="15"/>
      <c r="B20" s="15"/>
      <c r="C20" s="15"/>
      <c r="D20" s="15"/>
      <c r="E20" s="15" t="s">
        <v>78</v>
      </c>
      <c r="F20" s="15"/>
      <c r="G20" s="15"/>
      <c r="H20" s="15"/>
      <c r="I20" s="15">
        <f>+I18</f>
      </c>
      <c r="P20">
        <f>+P18</f>
      </c>
    </row>
    <row r="22" spans="1:9" ht="12.75" customHeight="1">
      <c r="A22" s="8" t="s">
        <v>79</v>
      </c>
      <c r="B22" s="8"/>
      <c r="C22" s="8"/>
      <c r="D22" s="8"/>
      <c r="E22" s="8"/>
      <c r="F22" s="8"/>
      <c r="G22" s="8"/>
      <c r="H22" s="8"/>
      <c r="I22" s="8"/>
    </row>
    <row r="23" spans="1:9" ht="12.75" customHeight="1">
      <c r="A23" s="8"/>
      <c r="B23" s="8"/>
      <c r="C23" s="8"/>
      <c r="D23" s="8"/>
      <c r="E23" s="8" t="s">
        <v>80</v>
      </c>
      <c r="F23" s="8"/>
      <c r="G23" s="8"/>
      <c r="H23" s="8"/>
      <c r="I23" s="8"/>
    </row>
    <row r="24" spans="1:16" ht="12.75" customHeight="1">
      <c r="A24" s="15"/>
      <c r="B24" s="15"/>
      <c r="C24" s="15"/>
      <c r="D24" s="15"/>
      <c r="E24" s="15" t="s">
        <v>81</v>
      </c>
      <c r="F24" s="15"/>
      <c r="G24" s="15"/>
      <c r="H24" s="15"/>
      <c r="I24" s="15">
        <v>0</v>
      </c>
      <c r="P24">
        <v>0</v>
      </c>
    </row>
    <row r="25" spans="1:9" ht="12.75" customHeight="1">
      <c r="A25" s="15"/>
      <c r="B25" s="15"/>
      <c r="C25" s="15"/>
      <c r="D25" s="15"/>
      <c r="E25" s="15" t="s">
        <v>82</v>
      </c>
      <c r="F25" s="15"/>
      <c r="G25" s="15"/>
      <c r="H25" s="15"/>
      <c r="I25" s="15"/>
    </row>
    <row r="26" spans="1:16" ht="12.75" customHeight="1">
      <c r="A26" s="15"/>
      <c r="B26" s="15"/>
      <c r="C26" s="15"/>
      <c r="D26" s="15"/>
      <c r="E26" s="15" t="s">
        <v>83</v>
      </c>
      <c r="F26" s="15"/>
      <c r="G26" s="15"/>
      <c r="H26" s="15"/>
      <c r="I26" s="15">
        <v>0</v>
      </c>
      <c r="P26">
        <v>0</v>
      </c>
    </row>
    <row r="27" spans="1:16" ht="12.75" customHeight="1">
      <c r="A27" s="15"/>
      <c r="B27" s="15"/>
      <c r="C27" s="15"/>
      <c r="D27" s="15"/>
      <c r="E27" s="15" t="s">
        <v>84</v>
      </c>
      <c r="F27" s="15"/>
      <c r="G27" s="15"/>
      <c r="H27" s="15"/>
      <c r="I27" s="15">
        <f>I24+I26</f>
      </c>
      <c r="P27">
        <f>P24+P26</f>
      </c>
    </row>
    <row r="29" spans="1:16" ht="12.75" customHeight="1">
      <c r="A29" s="15"/>
      <c r="B29" s="15"/>
      <c r="C29" s="15"/>
      <c r="D29" s="15"/>
      <c r="E29" s="15" t="s">
        <v>84</v>
      </c>
      <c r="F29" s="15"/>
      <c r="G29" s="15"/>
      <c r="H29" s="15"/>
      <c r="I29" s="15">
        <f>I20+I27</f>
      </c>
      <c r="P29">
        <f>P20+P27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607</v>
      </c>
      <c r="D5" s="5"/>
      <c r="E5" s="5" t="s">
        <v>570</v>
      </c>
    </row>
    <row r="6" spans="1:5" ht="12.75" customHeight="1">
      <c r="A6" t="s">
        <v>18</v>
      </c>
      <c r="C6" s="5" t="s">
        <v>607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603</v>
      </c>
      <c r="D12" s="7" t="s">
        <v>48</v>
      </c>
      <c r="E12" s="7" t="s">
        <v>604</v>
      </c>
      <c r="F12" s="7" t="s">
        <v>69</v>
      </c>
      <c r="G12" s="9">
        <v>5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504</v>
      </c>
    </row>
    <row r="14" ht="267.75">
      <c r="E14" s="14" t="s">
        <v>606</v>
      </c>
    </row>
    <row r="15" spans="1:16" ht="12.75">
      <c r="A15" s="7">
        <v>2</v>
      </c>
      <c r="B15" s="7" t="s">
        <v>46</v>
      </c>
      <c r="C15" s="7" t="s">
        <v>578</v>
      </c>
      <c r="D15" s="7" t="s">
        <v>48</v>
      </c>
      <c r="E15" s="7" t="s">
        <v>579</v>
      </c>
      <c r="F15" s="7" t="s">
        <v>69</v>
      </c>
      <c r="G15" s="9">
        <v>5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504</v>
      </c>
    </row>
    <row r="17" ht="165.75">
      <c r="E17" s="14" t="s">
        <v>581</v>
      </c>
    </row>
    <row r="18" spans="1:16" ht="12.75">
      <c r="A18" s="7">
        <v>3</v>
      </c>
      <c r="B18" s="7" t="s">
        <v>46</v>
      </c>
      <c r="C18" s="7" t="s">
        <v>563</v>
      </c>
      <c r="D18" s="7" t="s">
        <v>48</v>
      </c>
      <c r="E18" s="7" t="s">
        <v>564</v>
      </c>
      <c r="F18" s="7" t="s">
        <v>109</v>
      </c>
      <c r="G18" s="9">
        <v>72.843</v>
      </c>
      <c r="H18" s="13"/>
      <c r="I18" s="12">
        <f>ROUND((H18*G18),2)</f>
      </c>
      <c r="O18">
        <f>rekapitulace!H8</f>
      </c>
      <c r="P18">
        <f>O18/100*I18</f>
      </c>
    </row>
    <row r="19" ht="409.5">
      <c r="E19" s="14" t="s">
        <v>608</v>
      </c>
    </row>
    <row r="20" ht="204">
      <c r="E20" s="14" t="s">
        <v>566</v>
      </c>
    </row>
    <row r="21" spans="1:16" ht="12.75">
      <c r="A21" s="7">
        <v>4</v>
      </c>
      <c r="B21" s="7" t="s">
        <v>46</v>
      </c>
      <c r="C21" s="7" t="s">
        <v>567</v>
      </c>
      <c r="D21" s="7" t="s">
        <v>48</v>
      </c>
      <c r="E21" s="7" t="s">
        <v>568</v>
      </c>
      <c r="F21" s="7" t="s">
        <v>109</v>
      </c>
      <c r="G21" s="9">
        <v>72.843</v>
      </c>
      <c r="H21" s="13"/>
      <c r="I21" s="12">
        <f>ROUND((H21*G21),2)</f>
      </c>
      <c r="O21">
        <f>rekapitulace!H8</f>
      </c>
      <c r="P21">
        <f>O21/100*I21</f>
      </c>
    </row>
    <row r="22" ht="409.5">
      <c r="E22" s="14" t="s">
        <v>608</v>
      </c>
    </row>
    <row r="23" ht="204">
      <c r="E23" s="14" t="s">
        <v>566</v>
      </c>
    </row>
    <row r="24" spans="1:16" ht="12.75" customHeight="1">
      <c r="A24" s="15"/>
      <c r="B24" s="15"/>
      <c r="C24" s="15" t="s">
        <v>43</v>
      </c>
      <c r="D24" s="15"/>
      <c r="E24" s="15" t="s">
        <v>197</v>
      </c>
      <c r="F24" s="15"/>
      <c r="G24" s="15"/>
      <c r="H24" s="15"/>
      <c r="I24" s="15">
        <f>SUM(I12:I23)</f>
      </c>
      <c r="P24">
        <f>ROUND(SUM(P12:P23),2)</f>
      </c>
    </row>
    <row r="26" spans="1:16" ht="12.75" customHeight="1">
      <c r="A26" s="15"/>
      <c r="B26" s="15"/>
      <c r="C26" s="15"/>
      <c r="D26" s="15"/>
      <c r="E26" s="15" t="s">
        <v>78</v>
      </c>
      <c r="F26" s="15"/>
      <c r="G26" s="15"/>
      <c r="H26" s="15"/>
      <c r="I26" s="15">
        <f>+I24</f>
      </c>
      <c r="P26">
        <f>+P24</f>
      </c>
    </row>
    <row r="28" spans="1:9" ht="12.75" customHeight="1">
      <c r="A28" s="8" t="s">
        <v>79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8"/>
      <c r="B29" s="8"/>
      <c r="C29" s="8"/>
      <c r="D29" s="8"/>
      <c r="E29" s="8" t="s">
        <v>80</v>
      </c>
      <c r="F29" s="8"/>
      <c r="G29" s="8"/>
      <c r="H29" s="8"/>
      <c r="I29" s="8"/>
    </row>
    <row r="30" spans="1:16" ht="12.75" customHeight="1">
      <c r="A30" s="15"/>
      <c r="B30" s="15"/>
      <c r="C30" s="15"/>
      <c r="D30" s="15"/>
      <c r="E30" s="15" t="s">
        <v>81</v>
      </c>
      <c r="F30" s="15"/>
      <c r="G30" s="15"/>
      <c r="H30" s="15"/>
      <c r="I30" s="15">
        <v>0</v>
      </c>
      <c r="P30">
        <v>0</v>
      </c>
    </row>
    <row r="31" spans="1:9" ht="12.75" customHeight="1">
      <c r="A31" s="15"/>
      <c r="B31" s="15"/>
      <c r="C31" s="15"/>
      <c r="D31" s="15"/>
      <c r="E31" s="15" t="s">
        <v>82</v>
      </c>
      <c r="F31" s="15"/>
      <c r="G31" s="15"/>
      <c r="H31" s="15"/>
      <c r="I31" s="15"/>
    </row>
    <row r="32" spans="1:16" ht="12.75" customHeight="1">
      <c r="A32" s="15"/>
      <c r="B32" s="15"/>
      <c r="C32" s="15"/>
      <c r="D32" s="15"/>
      <c r="E32" s="15" t="s">
        <v>83</v>
      </c>
      <c r="F32" s="15"/>
      <c r="G32" s="15"/>
      <c r="H32" s="15"/>
      <c r="I32" s="15">
        <v>0</v>
      </c>
      <c r="P32">
        <v>0</v>
      </c>
    </row>
    <row r="33" spans="1:16" ht="12.75" customHeight="1">
      <c r="A33" s="15"/>
      <c r="B33" s="15"/>
      <c r="C33" s="15"/>
      <c r="D33" s="15"/>
      <c r="E33" s="15" t="s">
        <v>84</v>
      </c>
      <c r="F33" s="15"/>
      <c r="G33" s="15"/>
      <c r="H33" s="15"/>
      <c r="I33" s="15">
        <f>I30+I32</f>
      </c>
      <c r="P33">
        <f>P30+P32</f>
      </c>
    </row>
    <row r="35" spans="1:16" ht="12.75" customHeight="1">
      <c r="A35" s="15"/>
      <c r="B35" s="15"/>
      <c r="C35" s="15"/>
      <c r="D35" s="15"/>
      <c r="E35" s="15" t="s">
        <v>84</v>
      </c>
      <c r="F35" s="15"/>
      <c r="G35" s="15"/>
      <c r="H35" s="15"/>
      <c r="I35" s="15">
        <f>I26+I33</f>
      </c>
      <c r="P35">
        <f>P26+P33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609</v>
      </c>
      <c r="D5" s="5"/>
      <c r="E5" s="5" t="s">
        <v>570</v>
      </c>
    </row>
    <row r="6" spans="1:5" ht="12.75" customHeight="1">
      <c r="A6" t="s">
        <v>18</v>
      </c>
      <c r="C6" s="5" t="s">
        <v>609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563</v>
      </c>
      <c r="D12" s="7" t="s">
        <v>48</v>
      </c>
      <c r="E12" s="7" t="s">
        <v>564</v>
      </c>
      <c r="F12" s="7" t="s">
        <v>109</v>
      </c>
      <c r="G12" s="9">
        <v>69.4</v>
      </c>
      <c r="H12" s="13"/>
      <c r="I12" s="12">
        <f>ROUND((H12*G12),2)</f>
      </c>
      <c r="O12">
        <f>rekapitulace!H8</f>
      </c>
      <c r="P12">
        <f>O12/100*I12</f>
      </c>
    </row>
    <row r="13" ht="409.5">
      <c r="E13" s="14" t="s">
        <v>610</v>
      </c>
    </row>
    <row r="14" ht="204">
      <c r="E14" s="14" t="s">
        <v>566</v>
      </c>
    </row>
    <row r="15" spans="1:16" ht="12.75">
      <c r="A15" s="7">
        <v>2</v>
      </c>
      <c r="B15" s="7" t="s">
        <v>46</v>
      </c>
      <c r="C15" s="7" t="s">
        <v>567</v>
      </c>
      <c r="D15" s="7" t="s">
        <v>48</v>
      </c>
      <c r="E15" s="7" t="s">
        <v>568</v>
      </c>
      <c r="F15" s="7" t="s">
        <v>109</v>
      </c>
      <c r="G15" s="9">
        <v>69.4</v>
      </c>
      <c r="H15" s="13"/>
      <c r="I15" s="12">
        <f>ROUND((H15*G15),2)</f>
      </c>
      <c r="O15">
        <f>rekapitulace!H8</f>
      </c>
      <c r="P15">
        <f>O15/100*I15</f>
      </c>
    </row>
    <row r="16" ht="409.5">
      <c r="E16" s="14" t="s">
        <v>610</v>
      </c>
    </row>
    <row r="17" ht="204">
      <c r="E17" s="14" t="s">
        <v>566</v>
      </c>
    </row>
    <row r="18" spans="1:16" ht="12.75" customHeight="1">
      <c r="A18" s="15"/>
      <c r="B18" s="15"/>
      <c r="C18" s="15" t="s">
        <v>43</v>
      </c>
      <c r="D18" s="15"/>
      <c r="E18" s="15" t="s">
        <v>197</v>
      </c>
      <c r="F18" s="15"/>
      <c r="G18" s="15"/>
      <c r="H18" s="15"/>
      <c r="I18" s="15">
        <f>SUM(I12:I17)</f>
      </c>
      <c r="P18">
        <f>ROUND(SUM(P12:P17),2)</f>
      </c>
    </row>
    <row r="20" spans="1:16" ht="12.75" customHeight="1">
      <c r="A20" s="15"/>
      <c r="B20" s="15"/>
      <c r="C20" s="15"/>
      <c r="D20" s="15"/>
      <c r="E20" s="15" t="s">
        <v>78</v>
      </c>
      <c r="F20" s="15"/>
      <c r="G20" s="15"/>
      <c r="H20" s="15"/>
      <c r="I20" s="15">
        <f>+I18</f>
      </c>
      <c r="P20">
        <f>+P18</f>
      </c>
    </row>
    <row r="22" spans="1:9" ht="12.75" customHeight="1">
      <c r="A22" s="8" t="s">
        <v>79</v>
      </c>
      <c r="B22" s="8"/>
      <c r="C22" s="8"/>
      <c r="D22" s="8"/>
      <c r="E22" s="8"/>
      <c r="F22" s="8"/>
      <c r="G22" s="8"/>
      <c r="H22" s="8"/>
      <c r="I22" s="8"/>
    </row>
    <row r="23" spans="1:9" ht="12.75" customHeight="1">
      <c r="A23" s="8"/>
      <c r="B23" s="8"/>
      <c r="C23" s="8"/>
      <c r="D23" s="8"/>
      <c r="E23" s="8" t="s">
        <v>80</v>
      </c>
      <c r="F23" s="8"/>
      <c r="G23" s="8"/>
      <c r="H23" s="8"/>
      <c r="I23" s="8"/>
    </row>
    <row r="24" spans="1:16" ht="12.75" customHeight="1">
      <c r="A24" s="15"/>
      <c r="B24" s="15"/>
      <c r="C24" s="15"/>
      <c r="D24" s="15"/>
      <c r="E24" s="15" t="s">
        <v>81</v>
      </c>
      <c r="F24" s="15"/>
      <c r="G24" s="15"/>
      <c r="H24" s="15"/>
      <c r="I24" s="15">
        <v>0</v>
      </c>
      <c r="P24">
        <v>0</v>
      </c>
    </row>
    <row r="25" spans="1:9" ht="12.75" customHeight="1">
      <c r="A25" s="15"/>
      <c r="B25" s="15"/>
      <c r="C25" s="15"/>
      <c r="D25" s="15"/>
      <c r="E25" s="15" t="s">
        <v>82</v>
      </c>
      <c r="F25" s="15"/>
      <c r="G25" s="15"/>
      <c r="H25" s="15"/>
      <c r="I25" s="15"/>
    </row>
    <row r="26" spans="1:16" ht="12.75" customHeight="1">
      <c r="A26" s="15"/>
      <c r="B26" s="15"/>
      <c r="C26" s="15"/>
      <c r="D26" s="15"/>
      <c r="E26" s="15" t="s">
        <v>83</v>
      </c>
      <c r="F26" s="15"/>
      <c r="G26" s="15"/>
      <c r="H26" s="15"/>
      <c r="I26" s="15">
        <v>0</v>
      </c>
      <c r="P26">
        <v>0</v>
      </c>
    </row>
    <row r="27" spans="1:16" ht="12.75" customHeight="1">
      <c r="A27" s="15"/>
      <c r="B27" s="15"/>
      <c r="C27" s="15"/>
      <c r="D27" s="15"/>
      <c r="E27" s="15" t="s">
        <v>84</v>
      </c>
      <c r="F27" s="15"/>
      <c r="G27" s="15"/>
      <c r="H27" s="15"/>
      <c r="I27" s="15">
        <f>I24+I26</f>
      </c>
      <c r="P27">
        <f>P24+P26</f>
      </c>
    </row>
    <row r="29" spans="1:16" ht="12.75" customHeight="1">
      <c r="A29" s="15"/>
      <c r="B29" s="15"/>
      <c r="C29" s="15"/>
      <c r="D29" s="15"/>
      <c r="E29" s="15" t="s">
        <v>84</v>
      </c>
      <c r="F29" s="15"/>
      <c r="G29" s="15"/>
      <c r="H29" s="15"/>
      <c r="I29" s="15">
        <f>I20+I27</f>
      </c>
      <c r="P29">
        <f>P20+P27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611</v>
      </c>
      <c r="D5" s="5"/>
      <c r="E5" s="5" t="s">
        <v>570</v>
      </c>
    </row>
    <row r="6" spans="1:5" ht="12.75" customHeight="1">
      <c r="A6" t="s">
        <v>18</v>
      </c>
      <c r="C6" s="5" t="s">
        <v>611</v>
      </c>
      <c r="D6" s="5"/>
      <c r="E6" s="5" t="s">
        <v>570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43</v>
      </c>
      <c r="D11" s="8"/>
      <c r="E11" s="8" t="s">
        <v>197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571</v>
      </c>
      <c r="D12" s="7" t="s">
        <v>25</v>
      </c>
      <c r="E12" s="7" t="s">
        <v>612</v>
      </c>
      <c r="F12" s="7" t="s">
        <v>69</v>
      </c>
      <c r="G12" s="9">
        <v>104</v>
      </c>
      <c r="H12" s="13"/>
      <c r="I12" s="12">
        <f>ROUND((H12*G12),2)</f>
      </c>
      <c r="O12">
        <f>rekapitulace!H8</f>
      </c>
      <c r="P12">
        <f>O12/100*I12</f>
      </c>
    </row>
    <row r="13" ht="51">
      <c r="E13" s="14" t="s">
        <v>613</v>
      </c>
    </row>
    <row r="14" ht="255">
      <c r="E14" s="14" t="s">
        <v>574</v>
      </c>
    </row>
    <row r="15" spans="1:16" ht="12.75">
      <c r="A15" s="7">
        <v>2</v>
      </c>
      <c r="B15" s="7" t="s">
        <v>46</v>
      </c>
      <c r="C15" s="7" t="s">
        <v>603</v>
      </c>
      <c r="D15" s="7" t="s">
        <v>48</v>
      </c>
      <c r="E15" s="7" t="s">
        <v>604</v>
      </c>
      <c r="F15" s="7" t="s">
        <v>69</v>
      </c>
      <c r="G15" s="9">
        <v>18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408</v>
      </c>
    </row>
    <row r="17" ht="267.75">
      <c r="E17" s="14" t="s">
        <v>606</v>
      </c>
    </row>
    <row r="18" spans="1:16" ht="12.75">
      <c r="A18" s="7">
        <v>3</v>
      </c>
      <c r="B18" s="7" t="s">
        <v>46</v>
      </c>
      <c r="C18" s="7" t="s">
        <v>578</v>
      </c>
      <c r="D18" s="7" t="s">
        <v>48</v>
      </c>
      <c r="E18" s="7" t="s">
        <v>579</v>
      </c>
      <c r="F18" s="7" t="s">
        <v>69</v>
      </c>
      <c r="G18" s="9">
        <v>22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614</v>
      </c>
    </row>
    <row r="20" ht="165.75">
      <c r="E20" s="14" t="s">
        <v>581</v>
      </c>
    </row>
    <row r="21" spans="1:16" ht="12.75">
      <c r="A21" s="7">
        <v>4</v>
      </c>
      <c r="B21" s="7" t="s">
        <v>46</v>
      </c>
      <c r="C21" s="7" t="s">
        <v>582</v>
      </c>
      <c r="D21" s="7" t="s">
        <v>48</v>
      </c>
      <c r="E21" s="7" t="s">
        <v>615</v>
      </c>
      <c r="F21" s="7" t="s">
        <v>69</v>
      </c>
      <c r="G21" s="9">
        <v>4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243</v>
      </c>
    </row>
    <row r="23" ht="102">
      <c r="E23" s="14" t="s">
        <v>577</v>
      </c>
    </row>
    <row r="24" spans="1:16" ht="12.75">
      <c r="A24" s="7">
        <v>5</v>
      </c>
      <c r="B24" s="7" t="s">
        <v>46</v>
      </c>
      <c r="C24" s="7" t="s">
        <v>616</v>
      </c>
      <c r="D24" s="7" t="s">
        <v>48</v>
      </c>
      <c r="E24" s="7" t="s">
        <v>617</v>
      </c>
      <c r="F24" s="7" t="s">
        <v>69</v>
      </c>
      <c r="G24" s="9">
        <v>14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618</v>
      </c>
    </row>
    <row r="26" ht="102">
      <c r="E26" s="14" t="s">
        <v>577</v>
      </c>
    </row>
    <row r="27" spans="1:16" ht="12.75">
      <c r="A27" s="7">
        <v>6</v>
      </c>
      <c r="B27" s="7" t="s">
        <v>46</v>
      </c>
      <c r="C27" s="7" t="s">
        <v>589</v>
      </c>
      <c r="D27" s="7" t="s">
        <v>48</v>
      </c>
      <c r="E27" s="7" t="s">
        <v>590</v>
      </c>
      <c r="F27" s="7" t="s">
        <v>69</v>
      </c>
      <c r="G27" s="9">
        <v>4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243</v>
      </c>
    </row>
    <row r="29" ht="165.75">
      <c r="E29" s="14" t="s">
        <v>591</v>
      </c>
    </row>
    <row r="30" spans="1:16" ht="12.75">
      <c r="A30" s="7">
        <v>7</v>
      </c>
      <c r="B30" s="7" t="s">
        <v>46</v>
      </c>
      <c r="C30" s="7" t="s">
        <v>563</v>
      </c>
      <c r="D30" s="7" t="s">
        <v>48</v>
      </c>
      <c r="E30" s="7" t="s">
        <v>564</v>
      </c>
      <c r="F30" s="7" t="s">
        <v>109</v>
      </c>
      <c r="G30" s="9">
        <v>563.875</v>
      </c>
      <c r="H30" s="13"/>
      <c r="I30" s="12">
        <f>ROUND((H30*G30),2)</f>
      </c>
      <c r="O30">
        <f>rekapitulace!H8</f>
      </c>
      <c r="P30">
        <f>O30/100*I30</f>
      </c>
    </row>
    <row r="31" ht="409.5">
      <c r="E31" s="14" t="s">
        <v>619</v>
      </c>
    </row>
    <row r="32" ht="204">
      <c r="E32" s="14" t="s">
        <v>566</v>
      </c>
    </row>
    <row r="33" spans="1:16" ht="12.75">
      <c r="A33" s="7">
        <v>8</v>
      </c>
      <c r="B33" s="7" t="s">
        <v>46</v>
      </c>
      <c r="C33" s="7" t="s">
        <v>567</v>
      </c>
      <c r="D33" s="7" t="s">
        <v>48</v>
      </c>
      <c r="E33" s="7" t="s">
        <v>568</v>
      </c>
      <c r="F33" s="7" t="s">
        <v>109</v>
      </c>
      <c r="G33" s="9">
        <v>563.875</v>
      </c>
      <c r="H33" s="13"/>
      <c r="I33" s="12">
        <f>ROUND((H33*G33),2)</f>
      </c>
      <c r="O33">
        <f>rekapitulace!H8</f>
      </c>
      <c r="P33">
        <f>O33/100*I33</f>
      </c>
    </row>
    <row r="34" ht="409.5">
      <c r="E34" s="14" t="s">
        <v>619</v>
      </c>
    </row>
    <row r="35" ht="204">
      <c r="E35" s="14" t="s">
        <v>566</v>
      </c>
    </row>
    <row r="36" spans="1:16" ht="12.75" customHeight="1">
      <c r="A36" s="15"/>
      <c r="B36" s="15"/>
      <c r="C36" s="15" t="s">
        <v>43</v>
      </c>
      <c r="D36" s="15"/>
      <c r="E36" s="15" t="s">
        <v>197</v>
      </c>
      <c r="F36" s="15"/>
      <c r="G36" s="15"/>
      <c r="H36" s="15"/>
      <c r="I36" s="15">
        <f>SUM(I12:I35)</f>
      </c>
      <c r="P36">
        <f>ROUND(SUM(P12:P35),2)</f>
      </c>
    </row>
    <row r="38" spans="1:16" ht="12.75" customHeight="1">
      <c r="A38" s="15"/>
      <c r="B38" s="15"/>
      <c r="C38" s="15"/>
      <c r="D38" s="15"/>
      <c r="E38" s="15" t="s">
        <v>78</v>
      </c>
      <c r="F38" s="15"/>
      <c r="G38" s="15"/>
      <c r="H38" s="15"/>
      <c r="I38" s="15">
        <f>+I36</f>
      </c>
      <c r="P38">
        <f>+P36</f>
      </c>
    </row>
    <row r="40" spans="1:9" ht="12.75" customHeight="1">
      <c r="A40" s="8" t="s">
        <v>79</v>
      </c>
      <c r="B40" s="8"/>
      <c r="C40" s="8"/>
      <c r="D40" s="8"/>
      <c r="E40" s="8"/>
      <c r="F40" s="8"/>
      <c r="G40" s="8"/>
      <c r="H40" s="8"/>
      <c r="I40" s="8"/>
    </row>
    <row r="41" spans="1:9" ht="12.75" customHeight="1">
      <c r="A41" s="8"/>
      <c r="B41" s="8"/>
      <c r="C41" s="8"/>
      <c r="D41" s="8"/>
      <c r="E41" s="8" t="s">
        <v>80</v>
      </c>
      <c r="F41" s="8"/>
      <c r="G41" s="8"/>
      <c r="H41" s="8"/>
      <c r="I41" s="8"/>
    </row>
    <row r="42" spans="1:16" ht="12.75" customHeight="1">
      <c r="A42" s="15"/>
      <c r="B42" s="15"/>
      <c r="C42" s="15"/>
      <c r="D42" s="15"/>
      <c r="E42" s="15" t="s">
        <v>81</v>
      </c>
      <c r="F42" s="15"/>
      <c r="G42" s="15"/>
      <c r="H42" s="15"/>
      <c r="I42" s="15">
        <v>0</v>
      </c>
      <c r="P42">
        <v>0</v>
      </c>
    </row>
    <row r="43" spans="1:9" ht="12.75" customHeight="1">
      <c r="A43" s="15"/>
      <c r="B43" s="15"/>
      <c r="C43" s="15"/>
      <c r="D43" s="15"/>
      <c r="E43" s="15" t="s">
        <v>82</v>
      </c>
      <c r="F43" s="15"/>
      <c r="G43" s="15"/>
      <c r="H43" s="15"/>
      <c r="I43" s="15"/>
    </row>
    <row r="44" spans="1:16" ht="12.75" customHeight="1">
      <c r="A44" s="15"/>
      <c r="B44" s="15"/>
      <c r="C44" s="15"/>
      <c r="D44" s="15"/>
      <c r="E44" s="15" t="s">
        <v>83</v>
      </c>
      <c r="F44" s="15"/>
      <c r="G44" s="15"/>
      <c r="H44" s="15"/>
      <c r="I44" s="15">
        <v>0</v>
      </c>
      <c r="P44">
        <v>0</v>
      </c>
    </row>
    <row r="45" spans="1:16" ht="12.75" customHeight="1">
      <c r="A45" s="15"/>
      <c r="B45" s="15"/>
      <c r="C45" s="15"/>
      <c r="D45" s="15"/>
      <c r="E45" s="15" t="s">
        <v>84</v>
      </c>
      <c r="F45" s="15"/>
      <c r="G45" s="15"/>
      <c r="H45" s="15"/>
      <c r="I45" s="15">
        <f>I42+I44</f>
      </c>
      <c r="P45">
        <f>P42+P44</f>
      </c>
    </row>
    <row r="47" spans="1:16" ht="12.75" customHeight="1">
      <c r="A47" s="15"/>
      <c r="B47" s="15"/>
      <c r="C47" s="15"/>
      <c r="D47" s="15"/>
      <c r="E47" s="15" t="s">
        <v>84</v>
      </c>
      <c r="F47" s="15"/>
      <c r="G47" s="15"/>
      <c r="H47" s="15"/>
      <c r="I47" s="15">
        <f>I38+I45</f>
      </c>
      <c r="P47">
        <f>P38+P45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50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51</v>
      </c>
    </row>
    <row r="14" ht="114.75">
      <c r="E14" s="14" t="s">
        <v>52</v>
      </c>
    </row>
    <row r="15" spans="1:16" ht="12.75">
      <c r="A15" s="7">
        <v>2</v>
      </c>
      <c r="B15" s="7" t="s">
        <v>46</v>
      </c>
      <c r="C15" s="7" t="s">
        <v>53</v>
      </c>
      <c r="D15" s="7" t="s">
        <v>48</v>
      </c>
      <c r="E15" s="7" t="s">
        <v>54</v>
      </c>
      <c r="F15" s="7" t="s">
        <v>55</v>
      </c>
      <c r="G15" s="9">
        <v>47.74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56</v>
      </c>
    </row>
    <row r="17" ht="114.75">
      <c r="E17" s="14" t="s">
        <v>57</v>
      </c>
    </row>
    <row r="18" spans="1:16" ht="12.75">
      <c r="A18" s="7">
        <v>3</v>
      </c>
      <c r="B18" s="7" t="s">
        <v>46</v>
      </c>
      <c r="C18" s="7" t="s">
        <v>58</v>
      </c>
      <c r="D18" s="7" t="s">
        <v>48</v>
      </c>
      <c r="E18" s="7" t="s">
        <v>59</v>
      </c>
      <c r="F18" s="7" t="s">
        <v>50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51</v>
      </c>
    </row>
    <row r="20" ht="114.75">
      <c r="E20" s="14" t="s">
        <v>57</v>
      </c>
    </row>
    <row r="21" spans="1:16" ht="12.75">
      <c r="A21" s="7">
        <v>4</v>
      </c>
      <c r="B21" s="7" t="s">
        <v>46</v>
      </c>
      <c r="C21" s="7" t="s">
        <v>60</v>
      </c>
      <c r="D21" s="7" t="s">
        <v>48</v>
      </c>
      <c r="E21" s="7" t="s">
        <v>61</v>
      </c>
      <c r="F21" s="7" t="s">
        <v>50</v>
      </c>
      <c r="G21" s="9">
        <v>1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51</v>
      </c>
    </row>
    <row r="23" ht="114.75">
      <c r="E23" s="14" t="s">
        <v>57</v>
      </c>
    </row>
    <row r="24" spans="1:16" ht="12.75">
      <c r="A24" s="7">
        <v>5</v>
      </c>
      <c r="B24" s="7" t="s">
        <v>46</v>
      </c>
      <c r="C24" s="7" t="s">
        <v>62</v>
      </c>
      <c r="D24" s="7" t="s">
        <v>48</v>
      </c>
      <c r="E24" s="7" t="s">
        <v>63</v>
      </c>
      <c r="F24" s="7" t="s">
        <v>55</v>
      </c>
      <c r="G24" s="9">
        <v>47.74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56</v>
      </c>
    </row>
    <row r="26" ht="409.5">
      <c r="E26" s="14" t="s">
        <v>64</v>
      </c>
    </row>
    <row r="27" spans="1:16" ht="12.75">
      <c r="A27" s="7">
        <v>6</v>
      </c>
      <c r="B27" s="7" t="s">
        <v>46</v>
      </c>
      <c r="C27" s="7" t="s">
        <v>65</v>
      </c>
      <c r="D27" s="7" t="s">
        <v>48</v>
      </c>
      <c r="E27" s="7" t="s">
        <v>66</v>
      </c>
      <c r="F27" s="7" t="s">
        <v>50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51</v>
      </c>
    </row>
    <row r="29" ht="114.75">
      <c r="E29" s="14" t="s">
        <v>57</v>
      </c>
    </row>
    <row r="30" spans="1:16" ht="12.75">
      <c r="A30" s="7">
        <v>7</v>
      </c>
      <c r="B30" s="7" t="s">
        <v>46</v>
      </c>
      <c r="C30" s="7" t="s">
        <v>67</v>
      </c>
      <c r="D30" s="7" t="s">
        <v>48</v>
      </c>
      <c r="E30" s="7" t="s">
        <v>68</v>
      </c>
      <c r="F30" s="7" t="s">
        <v>69</v>
      </c>
      <c r="G30" s="9">
        <v>3</v>
      </c>
      <c r="H30" s="13"/>
      <c r="I30" s="12">
        <f>ROUND((H30*G30),2)</f>
      </c>
      <c r="O30">
        <f>rekapitulace!H8</f>
      </c>
      <c r="P30">
        <f>O30/100*I30</f>
      </c>
    </row>
    <row r="31" ht="216.75">
      <c r="E31" s="14" t="s">
        <v>70</v>
      </c>
    </row>
    <row r="32" ht="409.5">
      <c r="E32" s="14" t="s">
        <v>71</v>
      </c>
    </row>
    <row r="33" spans="1:16" ht="12.75">
      <c r="A33" s="7">
        <v>8</v>
      </c>
      <c r="B33" s="7" t="s">
        <v>46</v>
      </c>
      <c r="C33" s="7" t="s">
        <v>72</v>
      </c>
      <c r="D33" s="7" t="s">
        <v>48</v>
      </c>
      <c r="E33" s="7" t="s">
        <v>73</v>
      </c>
      <c r="F33" s="7" t="s">
        <v>50</v>
      </c>
      <c r="G33" s="9">
        <v>1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51</v>
      </c>
    </row>
    <row r="35" ht="216.75">
      <c r="E35" s="14" t="s">
        <v>74</v>
      </c>
    </row>
    <row r="36" spans="1:16" ht="12.75">
      <c r="A36" s="7">
        <v>9</v>
      </c>
      <c r="B36" s="7" t="s">
        <v>46</v>
      </c>
      <c r="C36" s="7" t="s">
        <v>75</v>
      </c>
      <c r="D36" s="7" t="s">
        <v>48</v>
      </c>
      <c r="E36" s="7" t="s">
        <v>76</v>
      </c>
      <c r="F36" s="7" t="s">
        <v>50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51</v>
      </c>
    </row>
    <row r="38" ht="216.75">
      <c r="E38" s="14" t="s">
        <v>77</v>
      </c>
    </row>
    <row r="39" spans="1:16" ht="12.75" customHeight="1">
      <c r="A39" s="15"/>
      <c r="B39" s="15"/>
      <c r="C39" s="15" t="s">
        <v>45</v>
      </c>
      <c r="D39" s="15"/>
      <c r="E39" s="15" t="s">
        <v>44</v>
      </c>
      <c r="F39" s="15"/>
      <c r="G39" s="15"/>
      <c r="H39" s="15"/>
      <c r="I39" s="15">
        <f>SUM(I12:I38)</f>
      </c>
      <c r="P39">
        <f>ROUND(SUM(P12:P38),2)</f>
      </c>
    </row>
    <row r="41" spans="1:16" ht="12.75" customHeight="1">
      <c r="A41" s="15"/>
      <c r="B41" s="15"/>
      <c r="C41" s="15"/>
      <c r="D41" s="15"/>
      <c r="E41" s="15" t="s">
        <v>78</v>
      </c>
      <c r="F41" s="15"/>
      <c r="G41" s="15"/>
      <c r="H41" s="15"/>
      <c r="I41" s="15">
        <f>+I39</f>
      </c>
      <c r="P41">
        <f>+P39</f>
      </c>
    </row>
    <row r="43" spans="1:9" ht="12.75" customHeight="1">
      <c r="A43" s="8" t="s">
        <v>79</v>
      </c>
      <c r="B43" s="8"/>
      <c r="C43" s="8"/>
      <c r="D43" s="8"/>
      <c r="E43" s="8"/>
      <c r="F43" s="8"/>
      <c r="G43" s="8"/>
      <c r="H43" s="8"/>
      <c r="I43" s="8"/>
    </row>
    <row r="44" spans="1:9" ht="12.75" customHeight="1">
      <c r="A44" s="8"/>
      <c r="B44" s="8"/>
      <c r="C44" s="8"/>
      <c r="D44" s="8"/>
      <c r="E44" s="8" t="s">
        <v>80</v>
      </c>
      <c r="F44" s="8"/>
      <c r="G44" s="8"/>
      <c r="H44" s="8"/>
      <c r="I44" s="8"/>
    </row>
    <row r="45" spans="1:16" ht="12.75" customHeight="1">
      <c r="A45" s="15"/>
      <c r="B45" s="15"/>
      <c r="C45" s="15"/>
      <c r="D45" s="15"/>
      <c r="E45" s="15" t="s">
        <v>81</v>
      </c>
      <c r="F45" s="15"/>
      <c r="G45" s="15"/>
      <c r="H45" s="15"/>
      <c r="I45" s="15">
        <v>0</v>
      </c>
      <c r="P45">
        <v>0</v>
      </c>
    </row>
    <row r="46" spans="1:9" ht="12.75" customHeight="1">
      <c r="A46" s="15"/>
      <c r="B46" s="15"/>
      <c r="C46" s="15"/>
      <c r="D46" s="15"/>
      <c r="E46" s="15" t="s">
        <v>82</v>
      </c>
      <c r="F46" s="15"/>
      <c r="G46" s="15"/>
      <c r="H46" s="15"/>
      <c r="I46" s="15"/>
    </row>
    <row r="47" spans="1:16" ht="12.75" customHeight="1">
      <c r="A47" s="15"/>
      <c r="B47" s="15"/>
      <c r="C47" s="15"/>
      <c r="D47" s="15"/>
      <c r="E47" s="15" t="s">
        <v>83</v>
      </c>
      <c r="F47" s="15"/>
      <c r="G47" s="15"/>
      <c r="H47" s="15"/>
      <c r="I47" s="15">
        <v>0</v>
      </c>
      <c r="P47">
        <v>0</v>
      </c>
    </row>
    <row r="48" spans="1:16" ht="12.75" customHeight="1">
      <c r="A48" s="15"/>
      <c r="B48" s="15"/>
      <c r="C48" s="15"/>
      <c r="D48" s="15"/>
      <c r="E48" s="15" t="s">
        <v>84</v>
      </c>
      <c r="F48" s="15"/>
      <c r="G48" s="15"/>
      <c r="H48" s="15"/>
      <c r="I48" s="15">
        <f>I45+I47</f>
      </c>
      <c r="P48">
        <f>P45+P47</f>
      </c>
    </row>
    <row r="50" spans="1:16" ht="12.75" customHeight="1">
      <c r="A50" s="15"/>
      <c r="B50" s="15"/>
      <c r="C50" s="15"/>
      <c r="D50" s="15"/>
      <c r="E50" s="15" t="s">
        <v>84</v>
      </c>
      <c r="F50" s="15"/>
      <c r="G50" s="15"/>
      <c r="H50" s="15"/>
      <c r="I50" s="15">
        <f>I41+I48</f>
      </c>
      <c r="P50">
        <f>P41+P48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620</v>
      </c>
      <c r="D5" s="5"/>
      <c r="E5" s="5" t="s">
        <v>621</v>
      </c>
    </row>
    <row r="6" spans="1:5" ht="12.75" customHeight="1">
      <c r="A6" t="s">
        <v>18</v>
      </c>
      <c r="C6" s="5" t="s">
        <v>620</v>
      </c>
      <c r="D6" s="5"/>
      <c r="E6" s="5" t="s">
        <v>621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48</v>
      </c>
      <c r="E12" s="7" t="s">
        <v>622</v>
      </c>
      <c r="F12" s="7" t="s">
        <v>96</v>
      </c>
      <c r="G12" s="9">
        <v>80.21</v>
      </c>
      <c r="H12" s="13"/>
      <c r="I12" s="12">
        <f>ROUND((H12*G12),2)</f>
      </c>
      <c r="O12">
        <f>rekapitulace!H8</f>
      </c>
      <c r="P12">
        <f>O12/100*I12</f>
      </c>
    </row>
    <row r="13" ht="89.25">
      <c r="E13" s="14" t="s">
        <v>623</v>
      </c>
    </row>
    <row r="14" ht="153">
      <c r="E14" s="14" t="s">
        <v>98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130</v>
      </c>
      <c r="D18" s="7" t="s">
        <v>48</v>
      </c>
      <c r="E18" s="7" t="s">
        <v>624</v>
      </c>
      <c r="F18" s="7" t="s">
        <v>96</v>
      </c>
      <c r="G18" s="9">
        <v>153.775</v>
      </c>
      <c r="H18" s="13"/>
      <c r="I18" s="12">
        <f>ROUND((H18*G18),2)</f>
      </c>
      <c r="O18">
        <f>rekapitulace!H8</f>
      </c>
      <c r="P18">
        <f>O18/100*I18</f>
      </c>
    </row>
    <row r="19" ht="38.25">
      <c r="E19" s="14" t="s">
        <v>625</v>
      </c>
    </row>
    <row r="20" ht="409.5">
      <c r="E20" s="14" t="s">
        <v>339</v>
      </c>
    </row>
    <row r="21" spans="1:16" ht="12.75">
      <c r="A21" s="7">
        <v>3</v>
      </c>
      <c r="B21" s="7" t="s">
        <v>46</v>
      </c>
      <c r="C21" s="7" t="s">
        <v>341</v>
      </c>
      <c r="D21" s="7" t="s">
        <v>48</v>
      </c>
      <c r="E21" s="7" t="s">
        <v>626</v>
      </c>
      <c r="F21" s="7" t="s">
        <v>96</v>
      </c>
      <c r="G21" s="9">
        <v>233.985</v>
      </c>
      <c r="H21" s="13"/>
      <c r="I21" s="12">
        <f>ROUND((H21*G21),2)</f>
      </c>
      <c r="O21">
        <f>rekapitulace!H8</f>
      </c>
      <c r="P21">
        <f>O21/100*I21</f>
      </c>
    </row>
    <row r="22" ht="255">
      <c r="E22" s="14" t="s">
        <v>627</v>
      </c>
    </row>
    <row r="23" ht="409.5">
      <c r="E23" s="14" t="s">
        <v>344</v>
      </c>
    </row>
    <row r="24" spans="1:16" ht="12.75">
      <c r="A24" s="7">
        <v>4</v>
      </c>
      <c r="B24" s="7" t="s">
        <v>46</v>
      </c>
      <c r="C24" s="7" t="s">
        <v>142</v>
      </c>
      <c r="D24" s="7" t="s">
        <v>48</v>
      </c>
      <c r="E24" s="7" t="s">
        <v>143</v>
      </c>
      <c r="F24" s="7" t="s">
        <v>96</v>
      </c>
      <c r="G24" s="9">
        <v>233.985</v>
      </c>
      <c r="H24" s="13"/>
      <c r="I24" s="12">
        <f>ROUND((H24*G24),2)</f>
      </c>
      <c r="O24">
        <f>rekapitulace!H8</f>
      </c>
      <c r="P24">
        <f>O24/100*I24</f>
      </c>
    </row>
    <row r="25" ht="51">
      <c r="E25" s="14" t="s">
        <v>628</v>
      </c>
    </row>
    <row r="26" ht="409.5">
      <c r="E26" s="14" t="s">
        <v>629</v>
      </c>
    </row>
    <row r="27" spans="1:16" ht="12.75">
      <c r="A27" s="7">
        <v>5</v>
      </c>
      <c r="B27" s="7" t="s">
        <v>46</v>
      </c>
      <c r="C27" s="7" t="s">
        <v>346</v>
      </c>
      <c r="D27" s="7" t="s">
        <v>48</v>
      </c>
      <c r="E27" s="7" t="s">
        <v>630</v>
      </c>
      <c r="F27" s="7" t="s">
        <v>96</v>
      </c>
      <c r="G27" s="9">
        <v>153.775</v>
      </c>
      <c r="H27" s="13"/>
      <c r="I27" s="12">
        <f>ROUND((H27*G27),2)</f>
      </c>
      <c r="O27">
        <f>rekapitulace!H8</f>
      </c>
      <c r="P27">
        <f>O27/100*I27</f>
      </c>
    </row>
    <row r="28" ht="89.25">
      <c r="E28" s="14" t="s">
        <v>631</v>
      </c>
    </row>
    <row r="29" ht="409.5">
      <c r="E29" s="14" t="s">
        <v>349</v>
      </c>
    </row>
    <row r="30" spans="1:16" ht="12.75">
      <c r="A30" s="7">
        <v>6</v>
      </c>
      <c r="B30" s="7" t="s">
        <v>46</v>
      </c>
      <c r="C30" s="7" t="s">
        <v>350</v>
      </c>
      <c r="D30" s="7" t="s">
        <v>48</v>
      </c>
      <c r="E30" s="7" t="s">
        <v>632</v>
      </c>
      <c r="F30" s="7" t="s">
        <v>96</v>
      </c>
      <c r="G30" s="9">
        <v>67.347</v>
      </c>
      <c r="H30" s="13"/>
      <c r="I30" s="12">
        <f>ROUND((H30*G30),2)</f>
      </c>
      <c r="O30">
        <f>rekapitulace!H8</f>
      </c>
      <c r="P30">
        <f>O30/100*I30</f>
      </c>
    </row>
    <row r="31" ht="204">
      <c r="E31" s="14" t="s">
        <v>633</v>
      </c>
    </row>
    <row r="32" ht="409.5">
      <c r="E32" s="14" t="s">
        <v>353</v>
      </c>
    </row>
    <row r="33" spans="1:16" ht="12.75" customHeight="1">
      <c r="A33" s="15"/>
      <c r="B33" s="15"/>
      <c r="C33" s="15" t="s">
        <v>25</v>
      </c>
      <c r="D33" s="15"/>
      <c r="E33" s="15" t="s">
        <v>87</v>
      </c>
      <c r="F33" s="15"/>
      <c r="G33" s="15"/>
      <c r="H33" s="15"/>
      <c r="I33" s="15">
        <f>SUM(I18:I32)</f>
      </c>
      <c r="P33">
        <f>ROUND(SUM(P18:P32),2)</f>
      </c>
    </row>
    <row r="35" spans="1:9" ht="12.75" customHeight="1">
      <c r="A35" s="8"/>
      <c r="B35" s="8"/>
      <c r="C35" s="8" t="s">
        <v>36</v>
      </c>
      <c r="D35" s="8"/>
      <c r="E35" s="8" t="s">
        <v>359</v>
      </c>
      <c r="F35" s="8"/>
      <c r="G35" s="10"/>
      <c r="H35" s="8"/>
      <c r="I35" s="10"/>
    </row>
    <row r="36" spans="1:16" ht="12.75">
      <c r="A36" s="7">
        <v>7</v>
      </c>
      <c r="B36" s="7" t="s">
        <v>46</v>
      </c>
      <c r="C36" s="7" t="s">
        <v>634</v>
      </c>
      <c r="D36" s="7" t="s">
        <v>48</v>
      </c>
      <c r="E36" s="7" t="s">
        <v>635</v>
      </c>
      <c r="F36" s="7" t="s">
        <v>121</v>
      </c>
      <c r="G36" s="9">
        <v>0.3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636</v>
      </c>
    </row>
    <row r="38" ht="318.75">
      <c r="E38" s="14" t="s">
        <v>637</v>
      </c>
    </row>
    <row r="39" spans="1:16" ht="12.75" customHeight="1">
      <c r="A39" s="15"/>
      <c r="B39" s="15"/>
      <c r="C39" s="15" t="s">
        <v>36</v>
      </c>
      <c r="D39" s="15"/>
      <c r="E39" s="15" t="s">
        <v>359</v>
      </c>
      <c r="F39" s="15"/>
      <c r="G39" s="15"/>
      <c r="H39" s="15"/>
      <c r="I39" s="15">
        <f>SUM(I36:I38)</f>
      </c>
      <c r="P39">
        <f>ROUND(SUM(P36:P38),2)</f>
      </c>
    </row>
    <row r="41" spans="1:9" ht="12.75" customHeight="1">
      <c r="A41" s="8"/>
      <c r="B41" s="8"/>
      <c r="C41" s="8" t="s">
        <v>38</v>
      </c>
      <c r="D41" s="8"/>
      <c r="E41" s="8" t="s">
        <v>364</v>
      </c>
      <c r="F41" s="8"/>
      <c r="G41" s="10"/>
      <c r="H41" s="8"/>
      <c r="I41" s="10"/>
    </row>
    <row r="42" spans="1:16" ht="12.75">
      <c r="A42" s="7">
        <v>8</v>
      </c>
      <c r="B42" s="7" t="s">
        <v>46</v>
      </c>
      <c r="C42" s="7" t="s">
        <v>365</v>
      </c>
      <c r="D42" s="7" t="s">
        <v>48</v>
      </c>
      <c r="E42" s="7" t="s">
        <v>638</v>
      </c>
      <c r="F42" s="7" t="s">
        <v>96</v>
      </c>
      <c r="G42" s="9">
        <v>12.863</v>
      </c>
      <c r="H42" s="13"/>
      <c r="I42" s="12">
        <f>ROUND((H42*G42),2)</f>
      </c>
      <c r="O42">
        <f>rekapitulace!H8</f>
      </c>
      <c r="P42">
        <f>O42/100*I42</f>
      </c>
    </row>
    <row r="43" ht="153">
      <c r="E43" s="14" t="s">
        <v>639</v>
      </c>
    </row>
    <row r="44" ht="306">
      <c r="E44" s="14" t="s">
        <v>368</v>
      </c>
    </row>
    <row r="45" spans="1:16" ht="12.75" customHeight="1">
      <c r="A45" s="15"/>
      <c r="B45" s="15"/>
      <c r="C45" s="15" t="s">
        <v>38</v>
      </c>
      <c r="D45" s="15"/>
      <c r="E45" s="15" t="s">
        <v>364</v>
      </c>
      <c r="F45" s="15"/>
      <c r="G45" s="15"/>
      <c r="H45" s="15"/>
      <c r="I45" s="15">
        <f>SUM(I42:I44)</f>
      </c>
      <c r="P45">
        <f>ROUND(SUM(P42:P44),2)</f>
      </c>
    </row>
    <row r="47" spans="1:9" ht="12.75" customHeight="1">
      <c r="A47" s="8"/>
      <c r="B47" s="8"/>
      <c r="C47" s="8" t="s">
        <v>42</v>
      </c>
      <c r="D47" s="8"/>
      <c r="E47" s="8" t="s">
        <v>393</v>
      </c>
      <c r="F47" s="8"/>
      <c r="G47" s="10"/>
      <c r="H47" s="8"/>
      <c r="I47" s="10"/>
    </row>
    <row r="48" spans="1:16" ht="12.75">
      <c r="A48" s="7">
        <v>9</v>
      </c>
      <c r="B48" s="7" t="s">
        <v>46</v>
      </c>
      <c r="C48" s="7" t="s">
        <v>640</v>
      </c>
      <c r="D48" s="7" t="s">
        <v>48</v>
      </c>
      <c r="E48" s="7" t="s">
        <v>641</v>
      </c>
      <c r="F48" s="7" t="s">
        <v>121</v>
      </c>
      <c r="G48" s="9">
        <v>18.2</v>
      </c>
      <c r="H48" s="13"/>
      <c r="I48" s="12">
        <f>ROUND((H48*G48),2)</f>
      </c>
      <c r="O48">
        <f>rekapitulace!H8</f>
      </c>
      <c r="P48">
        <f>O48/100*I48</f>
      </c>
    </row>
    <row r="49" ht="51">
      <c r="E49" s="14" t="s">
        <v>642</v>
      </c>
    </row>
    <row r="50" ht="409.5">
      <c r="E50" s="14" t="s">
        <v>397</v>
      </c>
    </row>
    <row r="51" spans="1:16" ht="12.75">
      <c r="A51" s="7">
        <v>10</v>
      </c>
      <c r="B51" s="7" t="s">
        <v>46</v>
      </c>
      <c r="C51" s="7" t="s">
        <v>643</v>
      </c>
      <c r="D51" s="7" t="s">
        <v>48</v>
      </c>
      <c r="E51" s="7" t="s">
        <v>644</v>
      </c>
      <c r="F51" s="7" t="s">
        <v>121</v>
      </c>
      <c r="G51" s="9">
        <v>103.7</v>
      </c>
      <c r="H51" s="13"/>
      <c r="I51" s="12">
        <f>ROUND((H51*G51),2)</f>
      </c>
      <c r="O51">
        <f>rekapitulace!H8</f>
      </c>
      <c r="P51">
        <f>O51/100*I51</f>
      </c>
    </row>
    <row r="52" ht="25.5">
      <c r="E52" s="14" t="s">
        <v>645</v>
      </c>
    </row>
    <row r="53" ht="409.5">
      <c r="E53" s="14" t="s">
        <v>397</v>
      </c>
    </row>
    <row r="54" spans="1:16" ht="12.75">
      <c r="A54" s="7">
        <v>11</v>
      </c>
      <c r="B54" s="7" t="s">
        <v>46</v>
      </c>
      <c r="C54" s="7" t="s">
        <v>646</v>
      </c>
      <c r="D54" s="7" t="s">
        <v>48</v>
      </c>
      <c r="E54" s="7" t="s">
        <v>647</v>
      </c>
      <c r="F54" s="7" t="s">
        <v>69</v>
      </c>
      <c r="G54" s="9">
        <v>5</v>
      </c>
      <c r="H54" s="13"/>
      <c r="I54" s="12">
        <f>ROUND((H54*G54),2)</f>
      </c>
      <c r="O54">
        <f>rekapitulace!H8</f>
      </c>
      <c r="P54">
        <f>O54/100*I54</f>
      </c>
    </row>
    <row r="55" ht="25.5">
      <c r="E55" s="14" t="s">
        <v>504</v>
      </c>
    </row>
    <row r="56" ht="409.5">
      <c r="E56" s="14" t="s">
        <v>648</v>
      </c>
    </row>
    <row r="57" spans="1:16" ht="12.75">
      <c r="A57" s="7">
        <v>12</v>
      </c>
      <c r="B57" s="7" t="s">
        <v>46</v>
      </c>
      <c r="C57" s="7" t="s">
        <v>398</v>
      </c>
      <c r="D57" s="7" t="s">
        <v>48</v>
      </c>
      <c r="E57" s="7" t="s">
        <v>649</v>
      </c>
      <c r="F57" s="7" t="s">
        <v>69</v>
      </c>
      <c r="G57" s="9">
        <v>4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243</v>
      </c>
    </row>
    <row r="59" ht="409.5">
      <c r="E59" s="14" t="s">
        <v>401</v>
      </c>
    </row>
    <row r="60" spans="1:16" ht="12.75">
      <c r="A60" s="7">
        <v>13</v>
      </c>
      <c r="B60" s="7" t="s">
        <v>46</v>
      </c>
      <c r="C60" s="7" t="s">
        <v>650</v>
      </c>
      <c r="D60" s="7" t="s">
        <v>48</v>
      </c>
      <c r="E60" s="7" t="s">
        <v>651</v>
      </c>
      <c r="F60" s="7" t="s">
        <v>121</v>
      </c>
      <c r="G60" s="9">
        <v>121.9</v>
      </c>
      <c r="H60" s="13"/>
      <c r="I60" s="12">
        <f>ROUND((H60*G60),2)</f>
      </c>
      <c r="O60">
        <f>rekapitulace!H8</f>
      </c>
      <c r="P60">
        <f>O60/100*I60</f>
      </c>
    </row>
    <row r="61" ht="38.25">
      <c r="E61" s="14" t="s">
        <v>652</v>
      </c>
    </row>
    <row r="62" ht="242.25">
      <c r="E62" s="14" t="s">
        <v>653</v>
      </c>
    </row>
    <row r="63" spans="1:16" ht="12.75">
      <c r="A63" s="7">
        <v>14</v>
      </c>
      <c r="B63" s="7" t="s">
        <v>46</v>
      </c>
      <c r="C63" s="7" t="s">
        <v>654</v>
      </c>
      <c r="D63" s="7" t="s">
        <v>48</v>
      </c>
      <c r="E63" s="7" t="s">
        <v>655</v>
      </c>
      <c r="F63" s="7" t="s">
        <v>121</v>
      </c>
      <c r="G63" s="9">
        <v>18.2</v>
      </c>
      <c r="H63" s="13"/>
      <c r="I63" s="12">
        <f>ROUND((H63*G63),2)</f>
      </c>
      <c r="O63">
        <f>rekapitulace!H8</f>
      </c>
      <c r="P63">
        <f>O63/100*I63</f>
      </c>
    </row>
    <row r="64" ht="25.5">
      <c r="E64" s="14" t="s">
        <v>656</v>
      </c>
    </row>
    <row r="65" ht="409.5">
      <c r="E65" s="14" t="s">
        <v>657</v>
      </c>
    </row>
    <row r="66" spans="1:16" ht="12.75">
      <c r="A66" s="7">
        <v>15</v>
      </c>
      <c r="B66" s="7" t="s">
        <v>46</v>
      </c>
      <c r="C66" s="7" t="s">
        <v>658</v>
      </c>
      <c r="D66" s="7" t="s">
        <v>48</v>
      </c>
      <c r="E66" s="7" t="s">
        <v>659</v>
      </c>
      <c r="F66" s="7" t="s">
        <v>121</v>
      </c>
      <c r="G66" s="9">
        <v>103.7</v>
      </c>
      <c r="H66" s="13"/>
      <c r="I66" s="12">
        <f>ROUND((H66*G66),2)</f>
      </c>
      <c r="O66">
        <f>rekapitulace!H8</f>
      </c>
      <c r="P66">
        <f>O66/100*I66</f>
      </c>
    </row>
    <row r="67" ht="25.5">
      <c r="E67" s="14" t="s">
        <v>645</v>
      </c>
    </row>
    <row r="68" ht="409.5">
      <c r="E68" s="14" t="s">
        <v>657</v>
      </c>
    </row>
    <row r="69" spans="1:16" ht="12.75">
      <c r="A69" s="7">
        <v>16</v>
      </c>
      <c r="B69" s="7" t="s">
        <v>46</v>
      </c>
      <c r="C69" s="7" t="s">
        <v>660</v>
      </c>
      <c r="D69" s="7" t="s">
        <v>48</v>
      </c>
      <c r="E69" s="7" t="s">
        <v>661</v>
      </c>
      <c r="F69" s="7" t="s">
        <v>121</v>
      </c>
      <c r="G69" s="9">
        <v>121.9</v>
      </c>
      <c r="H69" s="13"/>
      <c r="I69" s="12">
        <f>ROUND((H69*G69),2)</f>
      </c>
      <c r="O69">
        <f>rekapitulace!H8</f>
      </c>
      <c r="P69">
        <f>O69/100*I69</f>
      </c>
    </row>
    <row r="70" ht="38.25">
      <c r="E70" s="14" t="s">
        <v>652</v>
      </c>
    </row>
    <row r="71" ht="216.75">
      <c r="E71" s="14" t="s">
        <v>662</v>
      </c>
    </row>
    <row r="72" spans="1:16" ht="12.75" customHeight="1">
      <c r="A72" s="15"/>
      <c r="B72" s="15"/>
      <c r="C72" s="15" t="s">
        <v>42</v>
      </c>
      <c r="D72" s="15"/>
      <c r="E72" s="15" t="s">
        <v>402</v>
      </c>
      <c r="F72" s="15"/>
      <c r="G72" s="15"/>
      <c r="H72" s="15"/>
      <c r="I72" s="15">
        <f>SUM(I48:I71)</f>
      </c>
      <c r="P72">
        <f>ROUND(SUM(P48:P71),2)</f>
      </c>
    </row>
    <row r="74" spans="1:16" ht="12.75" customHeight="1">
      <c r="A74" s="15"/>
      <c r="B74" s="15"/>
      <c r="C74" s="15"/>
      <c r="D74" s="15"/>
      <c r="E74" s="15" t="s">
        <v>78</v>
      </c>
      <c r="F74" s="15"/>
      <c r="G74" s="15"/>
      <c r="H74" s="15"/>
      <c r="I74" s="15">
        <f>+I15+I33+I39+I45+I72</f>
      </c>
      <c r="P74">
        <f>+P15+P33+P39+P45+P72</f>
      </c>
    </row>
    <row r="76" spans="1:9" ht="12.75" customHeight="1">
      <c r="A76" s="8" t="s">
        <v>79</v>
      </c>
      <c r="B76" s="8"/>
      <c r="C76" s="8"/>
      <c r="D76" s="8"/>
      <c r="E76" s="8"/>
      <c r="F76" s="8"/>
      <c r="G76" s="8"/>
      <c r="H76" s="8"/>
      <c r="I76" s="8"/>
    </row>
    <row r="77" spans="1:9" ht="12.75" customHeight="1">
      <c r="A77" s="8"/>
      <c r="B77" s="8"/>
      <c r="C77" s="8"/>
      <c r="D77" s="8"/>
      <c r="E77" s="8" t="s">
        <v>80</v>
      </c>
      <c r="F77" s="8"/>
      <c r="G77" s="8"/>
      <c r="H77" s="8"/>
      <c r="I77" s="8"/>
    </row>
    <row r="78" spans="1:16" ht="12.75" customHeight="1">
      <c r="A78" s="15"/>
      <c r="B78" s="15"/>
      <c r="C78" s="15"/>
      <c r="D78" s="15"/>
      <c r="E78" s="15" t="s">
        <v>81</v>
      </c>
      <c r="F78" s="15"/>
      <c r="G78" s="15"/>
      <c r="H78" s="15"/>
      <c r="I78" s="15">
        <v>0</v>
      </c>
      <c r="P78">
        <v>0</v>
      </c>
    </row>
    <row r="79" spans="1:9" ht="12.75" customHeight="1">
      <c r="A79" s="15"/>
      <c r="B79" s="15"/>
      <c r="C79" s="15"/>
      <c r="D79" s="15"/>
      <c r="E79" s="15" t="s">
        <v>82</v>
      </c>
      <c r="F79" s="15"/>
      <c r="G79" s="15"/>
      <c r="H79" s="15"/>
      <c r="I79" s="15"/>
    </row>
    <row r="80" spans="1:16" ht="12.75" customHeight="1">
      <c r="A80" s="15"/>
      <c r="B80" s="15"/>
      <c r="C80" s="15"/>
      <c r="D80" s="15"/>
      <c r="E80" s="15" t="s">
        <v>83</v>
      </c>
      <c r="F80" s="15"/>
      <c r="G80" s="15"/>
      <c r="H80" s="15"/>
      <c r="I80" s="15">
        <v>0</v>
      </c>
      <c r="P80">
        <v>0</v>
      </c>
    </row>
    <row r="81" spans="1:16" ht="12.75" customHeight="1">
      <c r="A81" s="15"/>
      <c r="B81" s="15"/>
      <c r="C81" s="15"/>
      <c r="D81" s="15"/>
      <c r="E81" s="15" t="s">
        <v>84</v>
      </c>
      <c r="F81" s="15"/>
      <c r="G81" s="15"/>
      <c r="H81" s="15"/>
      <c r="I81" s="15">
        <f>I78+I80</f>
      </c>
      <c r="P81">
        <f>P78+P80</f>
      </c>
    </row>
    <row r="83" spans="1:16" ht="12.75" customHeight="1">
      <c r="A83" s="15"/>
      <c r="B83" s="15"/>
      <c r="C83" s="15"/>
      <c r="D83" s="15"/>
      <c r="E83" s="15" t="s">
        <v>84</v>
      </c>
      <c r="F83" s="15"/>
      <c r="G83" s="15"/>
      <c r="H83" s="15"/>
      <c r="I83" s="15">
        <f>I74+I81</f>
      </c>
      <c r="P83">
        <f>P74+P81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663</v>
      </c>
      <c r="D5" s="5"/>
      <c r="E5" s="5" t="s">
        <v>664</v>
      </c>
    </row>
    <row r="6" spans="1:5" ht="12.75" customHeight="1">
      <c r="A6" t="s">
        <v>18</v>
      </c>
      <c r="C6" s="5" t="s">
        <v>663</v>
      </c>
      <c r="D6" s="5"/>
      <c r="E6" s="5" t="s">
        <v>664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48</v>
      </c>
      <c r="E12" s="7" t="s">
        <v>622</v>
      </c>
      <c r="F12" s="7" t="s">
        <v>96</v>
      </c>
      <c r="G12" s="9">
        <v>73.957</v>
      </c>
      <c r="H12" s="13"/>
      <c r="I12" s="12">
        <f>ROUND((H12*G12),2)</f>
      </c>
      <c r="O12">
        <f>rekapitulace!H8</f>
      </c>
      <c r="P12">
        <f>O12/100*I12</f>
      </c>
    </row>
    <row r="13" ht="76.5">
      <c r="E13" s="14" t="s">
        <v>665</v>
      </c>
    </row>
    <row r="14" ht="153">
      <c r="E14" s="14" t="s">
        <v>98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130</v>
      </c>
      <c r="D18" s="7" t="s">
        <v>48</v>
      </c>
      <c r="E18" s="7" t="s">
        <v>624</v>
      </c>
      <c r="F18" s="7" t="s">
        <v>96</v>
      </c>
      <c r="G18" s="9">
        <v>143.866</v>
      </c>
      <c r="H18" s="13"/>
      <c r="I18" s="12">
        <f>ROUND((H18*G18),2)</f>
      </c>
      <c r="O18">
        <f>rekapitulace!H8</f>
      </c>
      <c r="P18">
        <f>O18/100*I18</f>
      </c>
    </row>
    <row r="19" ht="38.25">
      <c r="E19" s="14" t="s">
        <v>666</v>
      </c>
    </row>
    <row r="20" ht="409.5">
      <c r="E20" s="14" t="s">
        <v>339</v>
      </c>
    </row>
    <row r="21" spans="1:16" ht="12.75">
      <c r="A21" s="7">
        <v>3</v>
      </c>
      <c r="B21" s="7" t="s">
        <v>46</v>
      </c>
      <c r="C21" s="7" t="s">
        <v>341</v>
      </c>
      <c r="D21" s="7" t="s">
        <v>48</v>
      </c>
      <c r="E21" s="7" t="s">
        <v>626</v>
      </c>
      <c r="F21" s="7" t="s">
        <v>96</v>
      </c>
      <c r="G21" s="9">
        <v>217.823</v>
      </c>
      <c r="H21" s="13"/>
      <c r="I21" s="12">
        <f>ROUND((H21*G21),2)</f>
      </c>
      <c r="O21">
        <f>rekapitulace!H8</f>
      </c>
      <c r="P21">
        <f>O21/100*I21</f>
      </c>
    </row>
    <row r="22" ht="153">
      <c r="E22" s="14" t="s">
        <v>667</v>
      </c>
    </row>
    <row r="23" ht="409.5">
      <c r="E23" s="14" t="s">
        <v>344</v>
      </c>
    </row>
    <row r="24" spans="1:16" ht="12.75">
      <c r="A24" s="7">
        <v>4</v>
      </c>
      <c r="B24" s="7" t="s">
        <v>46</v>
      </c>
      <c r="C24" s="7" t="s">
        <v>142</v>
      </c>
      <c r="D24" s="7" t="s">
        <v>48</v>
      </c>
      <c r="E24" s="7" t="s">
        <v>143</v>
      </c>
      <c r="F24" s="7" t="s">
        <v>96</v>
      </c>
      <c r="G24" s="9">
        <v>217.823</v>
      </c>
      <c r="H24" s="13"/>
      <c r="I24" s="12">
        <f>ROUND((H24*G24),2)</f>
      </c>
      <c r="O24">
        <f>rekapitulace!H8</f>
      </c>
      <c r="P24">
        <f>O24/100*I24</f>
      </c>
    </row>
    <row r="25" ht="51">
      <c r="E25" s="14" t="s">
        <v>668</v>
      </c>
    </row>
    <row r="26" ht="409.5">
      <c r="E26" s="14" t="s">
        <v>629</v>
      </c>
    </row>
    <row r="27" spans="1:16" ht="12.75">
      <c r="A27" s="7">
        <v>5</v>
      </c>
      <c r="B27" s="7" t="s">
        <v>46</v>
      </c>
      <c r="C27" s="7" t="s">
        <v>346</v>
      </c>
      <c r="D27" s="7" t="s">
        <v>48</v>
      </c>
      <c r="E27" s="7" t="s">
        <v>630</v>
      </c>
      <c r="F27" s="7" t="s">
        <v>96</v>
      </c>
      <c r="G27" s="9">
        <v>143.866</v>
      </c>
      <c r="H27" s="13"/>
      <c r="I27" s="12">
        <f>ROUND((H27*G27),2)</f>
      </c>
      <c r="O27">
        <f>rekapitulace!H8</f>
      </c>
      <c r="P27">
        <f>O27/100*I27</f>
      </c>
    </row>
    <row r="28" ht="76.5">
      <c r="E28" s="14" t="s">
        <v>669</v>
      </c>
    </row>
    <row r="29" ht="409.5">
      <c r="E29" s="14" t="s">
        <v>349</v>
      </c>
    </row>
    <row r="30" spans="1:16" ht="12.75">
      <c r="A30" s="7">
        <v>6</v>
      </c>
      <c r="B30" s="7" t="s">
        <v>46</v>
      </c>
      <c r="C30" s="7" t="s">
        <v>350</v>
      </c>
      <c r="D30" s="7" t="s">
        <v>48</v>
      </c>
      <c r="E30" s="7" t="s">
        <v>632</v>
      </c>
      <c r="F30" s="7" t="s">
        <v>96</v>
      </c>
      <c r="G30" s="9">
        <v>62.206</v>
      </c>
      <c r="H30" s="13"/>
      <c r="I30" s="12">
        <f>ROUND((H30*G30),2)</f>
      </c>
      <c r="O30">
        <f>rekapitulace!H8</f>
      </c>
      <c r="P30">
        <f>O30/100*I30</f>
      </c>
    </row>
    <row r="31" ht="63.75">
      <c r="E31" s="14" t="s">
        <v>670</v>
      </c>
    </row>
    <row r="32" ht="409.5">
      <c r="E32" s="14" t="s">
        <v>353</v>
      </c>
    </row>
    <row r="33" spans="1:16" ht="12.75" customHeight="1">
      <c r="A33" s="15"/>
      <c r="B33" s="15"/>
      <c r="C33" s="15" t="s">
        <v>25</v>
      </c>
      <c r="D33" s="15"/>
      <c r="E33" s="15" t="s">
        <v>87</v>
      </c>
      <c r="F33" s="15"/>
      <c r="G33" s="15"/>
      <c r="H33" s="15"/>
      <c r="I33" s="15">
        <f>SUM(I18:I32)</f>
      </c>
      <c r="P33">
        <f>ROUND(SUM(P18:P32),2)</f>
      </c>
    </row>
    <row r="35" spans="1:9" ht="12.75" customHeight="1">
      <c r="A35" s="8"/>
      <c r="B35" s="8"/>
      <c r="C35" s="8" t="s">
        <v>38</v>
      </c>
      <c r="D35" s="8"/>
      <c r="E35" s="8" t="s">
        <v>364</v>
      </c>
      <c r="F35" s="8"/>
      <c r="G35" s="10"/>
      <c r="H35" s="8"/>
      <c r="I35" s="10"/>
    </row>
    <row r="36" spans="1:16" ht="12.75">
      <c r="A36" s="7">
        <v>7</v>
      </c>
      <c r="B36" s="7" t="s">
        <v>46</v>
      </c>
      <c r="C36" s="7" t="s">
        <v>365</v>
      </c>
      <c r="D36" s="7" t="s">
        <v>48</v>
      </c>
      <c r="E36" s="7" t="s">
        <v>638</v>
      </c>
      <c r="F36" s="7" t="s">
        <v>96</v>
      </c>
      <c r="G36" s="9">
        <v>11.751</v>
      </c>
      <c r="H36" s="13"/>
      <c r="I36" s="12">
        <f>ROUND((H36*G36),2)</f>
      </c>
      <c r="O36">
        <f>rekapitulace!H8</f>
      </c>
      <c r="P36">
        <f>O36/100*I36</f>
      </c>
    </row>
    <row r="37" ht="38.25">
      <c r="E37" s="14" t="s">
        <v>671</v>
      </c>
    </row>
    <row r="38" ht="306">
      <c r="E38" s="14" t="s">
        <v>368</v>
      </c>
    </row>
    <row r="39" spans="1:16" ht="12.75" customHeight="1">
      <c r="A39" s="15"/>
      <c r="B39" s="15"/>
      <c r="C39" s="15" t="s">
        <v>38</v>
      </c>
      <c r="D39" s="15"/>
      <c r="E39" s="15" t="s">
        <v>364</v>
      </c>
      <c r="F39" s="15"/>
      <c r="G39" s="15"/>
      <c r="H39" s="15"/>
      <c r="I39" s="15">
        <f>SUM(I36:I38)</f>
      </c>
      <c r="P39">
        <f>ROUND(SUM(P36:P38),2)</f>
      </c>
    </row>
    <row r="41" spans="1:9" ht="12.75" customHeight="1">
      <c r="A41" s="8"/>
      <c r="B41" s="8"/>
      <c r="C41" s="8" t="s">
        <v>42</v>
      </c>
      <c r="D41" s="8"/>
      <c r="E41" s="8" t="s">
        <v>393</v>
      </c>
      <c r="F41" s="8"/>
      <c r="G41" s="10"/>
      <c r="H41" s="8"/>
      <c r="I41" s="10"/>
    </row>
    <row r="42" spans="1:16" ht="12.75">
      <c r="A42" s="7">
        <v>8</v>
      </c>
      <c r="B42" s="7" t="s">
        <v>46</v>
      </c>
      <c r="C42" s="7" t="s">
        <v>643</v>
      </c>
      <c r="D42" s="7" t="s">
        <v>48</v>
      </c>
      <c r="E42" s="7" t="s">
        <v>644</v>
      </c>
      <c r="F42" s="7" t="s">
        <v>121</v>
      </c>
      <c r="G42" s="9">
        <v>106.83</v>
      </c>
      <c r="H42" s="13"/>
      <c r="I42" s="12">
        <f>ROUND((H42*G42),2)</f>
      </c>
      <c r="O42">
        <f>rekapitulace!H8</f>
      </c>
      <c r="P42">
        <f>O42/100*I42</f>
      </c>
    </row>
    <row r="43" ht="38.25">
      <c r="E43" s="14" t="s">
        <v>672</v>
      </c>
    </row>
    <row r="44" ht="409.5">
      <c r="E44" s="14" t="s">
        <v>397</v>
      </c>
    </row>
    <row r="45" spans="1:16" ht="12.75">
      <c r="A45" s="7">
        <v>9</v>
      </c>
      <c r="B45" s="7" t="s">
        <v>46</v>
      </c>
      <c r="C45" s="7" t="s">
        <v>673</v>
      </c>
      <c r="D45" s="7" t="s">
        <v>48</v>
      </c>
      <c r="E45" s="7" t="s">
        <v>674</v>
      </c>
      <c r="F45" s="7" t="s">
        <v>69</v>
      </c>
      <c r="G45" s="9">
        <v>4</v>
      </c>
      <c r="H45" s="13"/>
      <c r="I45" s="12">
        <f>ROUND((H45*G45),2)</f>
      </c>
      <c r="O45">
        <f>rekapitulace!H8</f>
      </c>
      <c r="P45">
        <f>O45/100*I45</f>
      </c>
    </row>
    <row r="46" ht="25.5">
      <c r="E46" s="14" t="s">
        <v>243</v>
      </c>
    </row>
    <row r="47" ht="409.5">
      <c r="E47" s="14" t="s">
        <v>675</v>
      </c>
    </row>
    <row r="48" spans="1:16" ht="12.75">
      <c r="A48" s="7">
        <v>10</v>
      </c>
      <c r="B48" s="7" t="s">
        <v>46</v>
      </c>
      <c r="C48" s="7" t="s">
        <v>650</v>
      </c>
      <c r="D48" s="7" t="s">
        <v>48</v>
      </c>
      <c r="E48" s="7" t="s">
        <v>651</v>
      </c>
      <c r="F48" s="7" t="s">
        <v>121</v>
      </c>
      <c r="G48" s="9">
        <v>106.83</v>
      </c>
      <c r="H48" s="13"/>
      <c r="I48" s="12">
        <f>ROUND((H48*G48),2)</f>
      </c>
      <c r="O48">
        <f>rekapitulace!H8</f>
      </c>
      <c r="P48">
        <f>O48/100*I48</f>
      </c>
    </row>
    <row r="49" ht="38.25">
      <c r="E49" s="14" t="s">
        <v>672</v>
      </c>
    </row>
    <row r="50" ht="242.25">
      <c r="E50" s="14" t="s">
        <v>653</v>
      </c>
    </row>
    <row r="51" spans="1:16" ht="12.75">
      <c r="A51" s="7">
        <v>11</v>
      </c>
      <c r="B51" s="7" t="s">
        <v>46</v>
      </c>
      <c r="C51" s="7" t="s">
        <v>658</v>
      </c>
      <c r="D51" s="7" t="s">
        <v>48</v>
      </c>
      <c r="E51" s="7" t="s">
        <v>659</v>
      </c>
      <c r="F51" s="7" t="s">
        <v>121</v>
      </c>
      <c r="G51" s="9">
        <v>106.83</v>
      </c>
      <c r="H51" s="13"/>
      <c r="I51" s="12">
        <f>ROUND((H51*G51),2)</f>
      </c>
      <c r="O51">
        <f>rekapitulace!H8</f>
      </c>
      <c r="P51">
        <f>O51/100*I51</f>
      </c>
    </row>
    <row r="52" ht="38.25">
      <c r="E52" s="14" t="s">
        <v>672</v>
      </c>
    </row>
    <row r="53" ht="409.5">
      <c r="E53" s="14" t="s">
        <v>657</v>
      </c>
    </row>
    <row r="54" spans="1:16" ht="12.75">
      <c r="A54" s="7">
        <v>12</v>
      </c>
      <c r="B54" s="7" t="s">
        <v>46</v>
      </c>
      <c r="C54" s="7" t="s">
        <v>660</v>
      </c>
      <c r="D54" s="7" t="s">
        <v>48</v>
      </c>
      <c r="E54" s="7" t="s">
        <v>676</v>
      </c>
      <c r="F54" s="7" t="s">
        <v>121</v>
      </c>
      <c r="G54" s="9">
        <v>106.83</v>
      </c>
      <c r="H54" s="13"/>
      <c r="I54" s="12">
        <f>ROUND((H54*G54),2)</f>
      </c>
      <c r="O54">
        <f>rekapitulace!H8</f>
      </c>
      <c r="P54">
        <f>O54/100*I54</f>
      </c>
    </row>
    <row r="55" ht="38.25">
      <c r="E55" s="14" t="s">
        <v>672</v>
      </c>
    </row>
    <row r="56" ht="216.75">
      <c r="E56" s="14" t="s">
        <v>662</v>
      </c>
    </row>
    <row r="57" spans="1:16" ht="12.75" customHeight="1">
      <c r="A57" s="15"/>
      <c r="B57" s="15"/>
      <c r="C57" s="15" t="s">
        <v>42</v>
      </c>
      <c r="D57" s="15"/>
      <c r="E57" s="15" t="s">
        <v>402</v>
      </c>
      <c r="F57" s="15"/>
      <c r="G57" s="15"/>
      <c r="H57" s="15"/>
      <c r="I57" s="15">
        <f>SUM(I42:I56)</f>
      </c>
      <c r="P57">
        <f>ROUND(SUM(P42:P56),2)</f>
      </c>
    </row>
    <row r="59" spans="1:16" ht="12.75" customHeight="1">
      <c r="A59" s="15"/>
      <c r="B59" s="15"/>
      <c r="C59" s="15"/>
      <c r="D59" s="15"/>
      <c r="E59" s="15" t="s">
        <v>78</v>
      </c>
      <c r="F59" s="15"/>
      <c r="G59" s="15"/>
      <c r="H59" s="15"/>
      <c r="I59" s="15">
        <f>+I15+I33+I39+I57</f>
      </c>
      <c r="P59">
        <f>+P15+P33+P39+P57</f>
      </c>
    </row>
    <row r="61" spans="1:9" ht="12.75" customHeight="1">
      <c r="A61" s="8" t="s">
        <v>79</v>
      </c>
      <c r="B61" s="8"/>
      <c r="C61" s="8"/>
      <c r="D61" s="8"/>
      <c r="E61" s="8"/>
      <c r="F61" s="8"/>
      <c r="G61" s="8"/>
      <c r="H61" s="8"/>
      <c r="I61" s="8"/>
    </row>
    <row r="62" spans="1:9" ht="12.75" customHeight="1">
      <c r="A62" s="8"/>
      <c r="B62" s="8"/>
      <c r="C62" s="8"/>
      <c r="D62" s="8"/>
      <c r="E62" s="8" t="s">
        <v>80</v>
      </c>
      <c r="F62" s="8"/>
      <c r="G62" s="8"/>
      <c r="H62" s="8"/>
      <c r="I62" s="8"/>
    </row>
    <row r="63" spans="1:16" ht="12.75" customHeight="1">
      <c r="A63" s="15"/>
      <c r="B63" s="15"/>
      <c r="C63" s="15"/>
      <c r="D63" s="15"/>
      <c r="E63" s="15" t="s">
        <v>81</v>
      </c>
      <c r="F63" s="15"/>
      <c r="G63" s="15"/>
      <c r="H63" s="15"/>
      <c r="I63" s="15">
        <v>0</v>
      </c>
      <c r="P63">
        <v>0</v>
      </c>
    </row>
    <row r="64" spans="1:9" ht="12.75" customHeight="1">
      <c r="A64" s="15"/>
      <c r="B64" s="15"/>
      <c r="C64" s="15"/>
      <c r="D64" s="15"/>
      <c r="E64" s="15" t="s">
        <v>82</v>
      </c>
      <c r="F64" s="15"/>
      <c r="G64" s="15"/>
      <c r="H64" s="15"/>
      <c r="I64" s="15"/>
    </row>
    <row r="65" spans="1:16" ht="12.75" customHeight="1">
      <c r="A65" s="15"/>
      <c r="B65" s="15"/>
      <c r="C65" s="15"/>
      <c r="D65" s="15"/>
      <c r="E65" s="15" t="s">
        <v>83</v>
      </c>
      <c r="F65" s="15"/>
      <c r="G65" s="15"/>
      <c r="H65" s="15"/>
      <c r="I65" s="15">
        <v>0</v>
      </c>
      <c r="P65">
        <v>0</v>
      </c>
    </row>
    <row r="66" spans="1:16" ht="12.75" customHeight="1">
      <c r="A66" s="15"/>
      <c r="B66" s="15"/>
      <c r="C66" s="15"/>
      <c r="D66" s="15"/>
      <c r="E66" s="15" t="s">
        <v>84</v>
      </c>
      <c r="F66" s="15"/>
      <c r="G66" s="15"/>
      <c r="H66" s="15"/>
      <c r="I66" s="15">
        <f>I63+I65</f>
      </c>
      <c r="P66">
        <f>P63+P65</f>
      </c>
    </row>
    <row r="68" spans="1:16" ht="12.75" customHeight="1">
      <c r="A68" s="15"/>
      <c r="B68" s="15"/>
      <c r="C68" s="15"/>
      <c r="D68" s="15"/>
      <c r="E68" s="15" t="s">
        <v>84</v>
      </c>
      <c r="F68" s="15"/>
      <c r="G68" s="15"/>
      <c r="H68" s="15"/>
      <c r="I68" s="15">
        <f>I59+I66</f>
      </c>
      <c r="P68">
        <f>P59+P66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677</v>
      </c>
      <c r="D5" s="5"/>
      <c r="E5" s="5" t="s">
        <v>678</v>
      </c>
    </row>
    <row r="6" spans="1:5" ht="12.75" customHeight="1">
      <c r="A6" t="s">
        <v>18</v>
      </c>
      <c r="C6" s="5" t="s">
        <v>677</v>
      </c>
      <c r="D6" s="5"/>
      <c r="E6" s="5" t="s">
        <v>678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48</v>
      </c>
      <c r="E12" s="7" t="s">
        <v>622</v>
      </c>
      <c r="F12" s="7" t="s">
        <v>96</v>
      </c>
      <c r="G12" s="9">
        <v>11.715</v>
      </c>
      <c r="H12" s="13"/>
      <c r="I12" s="12">
        <f>ROUND((H12*G12),2)</f>
      </c>
      <c r="O12">
        <f>rekapitulace!H8</f>
      </c>
      <c r="P12">
        <f>O12/100*I12</f>
      </c>
    </row>
    <row r="13" ht="63.75">
      <c r="E13" s="14" t="s">
        <v>679</v>
      </c>
    </row>
    <row r="14" ht="153">
      <c r="E14" s="14" t="s">
        <v>98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130</v>
      </c>
      <c r="D18" s="7" t="s">
        <v>48</v>
      </c>
      <c r="E18" s="7" t="s">
        <v>624</v>
      </c>
      <c r="F18" s="7" t="s">
        <v>96</v>
      </c>
      <c r="G18" s="9">
        <v>23.51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680</v>
      </c>
    </row>
    <row r="20" ht="409.5">
      <c r="E20" s="14" t="s">
        <v>339</v>
      </c>
    </row>
    <row r="21" spans="1:16" ht="12.75">
      <c r="A21" s="7">
        <v>3</v>
      </c>
      <c r="B21" s="7" t="s">
        <v>46</v>
      </c>
      <c r="C21" s="7" t="s">
        <v>341</v>
      </c>
      <c r="D21" s="7" t="s">
        <v>48</v>
      </c>
      <c r="E21" s="7" t="s">
        <v>626</v>
      </c>
      <c r="F21" s="7" t="s">
        <v>96</v>
      </c>
      <c r="G21" s="9">
        <v>35.225</v>
      </c>
      <c r="H21" s="13"/>
      <c r="I21" s="12">
        <f>ROUND((H21*G21),2)</f>
      </c>
      <c r="O21">
        <f>rekapitulace!H8</f>
      </c>
      <c r="P21">
        <f>O21/100*I21</f>
      </c>
    </row>
    <row r="22" ht="127.5">
      <c r="E22" s="14" t="s">
        <v>681</v>
      </c>
    </row>
    <row r="23" ht="409.5">
      <c r="E23" s="14" t="s">
        <v>344</v>
      </c>
    </row>
    <row r="24" spans="1:16" ht="12.75">
      <c r="A24" s="7">
        <v>4</v>
      </c>
      <c r="B24" s="7" t="s">
        <v>46</v>
      </c>
      <c r="C24" s="7" t="s">
        <v>142</v>
      </c>
      <c r="D24" s="7" t="s">
        <v>48</v>
      </c>
      <c r="E24" s="7" t="s">
        <v>143</v>
      </c>
      <c r="F24" s="7" t="s">
        <v>96</v>
      </c>
      <c r="G24" s="9">
        <v>35.225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682</v>
      </c>
    </row>
    <row r="26" ht="409.5">
      <c r="E26" s="14" t="s">
        <v>629</v>
      </c>
    </row>
    <row r="27" spans="1:16" ht="12.75">
      <c r="A27" s="7">
        <v>5</v>
      </c>
      <c r="B27" s="7" t="s">
        <v>46</v>
      </c>
      <c r="C27" s="7" t="s">
        <v>346</v>
      </c>
      <c r="D27" s="7" t="s">
        <v>48</v>
      </c>
      <c r="E27" s="7" t="s">
        <v>630</v>
      </c>
      <c r="F27" s="7" t="s">
        <v>96</v>
      </c>
      <c r="G27" s="9">
        <v>23.51</v>
      </c>
      <c r="H27" s="13"/>
      <c r="I27" s="12">
        <f>ROUND((H27*G27),2)</f>
      </c>
      <c r="O27">
        <f>rekapitulace!H8</f>
      </c>
      <c r="P27">
        <f>O27/100*I27</f>
      </c>
    </row>
    <row r="28" ht="76.5">
      <c r="E28" s="14" t="s">
        <v>683</v>
      </c>
    </row>
    <row r="29" ht="409.5">
      <c r="E29" s="14" t="s">
        <v>349</v>
      </c>
    </row>
    <row r="30" spans="1:16" ht="12.75">
      <c r="A30" s="7">
        <v>6</v>
      </c>
      <c r="B30" s="7" t="s">
        <v>46</v>
      </c>
      <c r="C30" s="7" t="s">
        <v>350</v>
      </c>
      <c r="D30" s="7" t="s">
        <v>48</v>
      </c>
      <c r="E30" s="7" t="s">
        <v>632</v>
      </c>
      <c r="F30" s="7" t="s">
        <v>96</v>
      </c>
      <c r="G30" s="9">
        <v>9.833</v>
      </c>
      <c r="H30" s="13"/>
      <c r="I30" s="12">
        <f>ROUND((H30*G30),2)</f>
      </c>
      <c r="O30">
        <f>rekapitulace!H8</f>
      </c>
      <c r="P30">
        <f>O30/100*I30</f>
      </c>
    </row>
    <row r="31" ht="165.75">
      <c r="E31" s="14" t="s">
        <v>684</v>
      </c>
    </row>
    <row r="32" ht="409.5">
      <c r="E32" s="14" t="s">
        <v>353</v>
      </c>
    </row>
    <row r="33" spans="1:16" ht="12.75" customHeight="1">
      <c r="A33" s="15"/>
      <c r="B33" s="15"/>
      <c r="C33" s="15" t="s">
        <v>25</v>
      </c>
      <c r="D33" s="15"/>
      <c r="E33" s="15" t="s">
        <v>87</v>
      </c>
      <c r="F33" s="15"/>
      <c r="G33" s="15"/>
      <c r="H33" s="15"/>
      <c r="I33" s="15">
        <f>SUM(I18:I32)</f>
      </c>
      <c r="P33">
        <f>ROUND(SUM(P18:P32),2)</f>
      </c>
    </row>
    <row r="35" spans="1:9" ht="12.75" customHeight="1">
      <c r="A35" s="8"/>
      <c r="B35" s="8"/>
      <c r="C35" s="8" t="s">
        <v>36</v>
      </c>
      <c r="D35" s="8"/>
      <c r="E35" s="8" t="s">
        <v>359</v>
      </c>
      <c r="F35" s="8"/>
      <c r="G35" s="10"/>
      <c r="H35" s="8"/>
      <c r="I35" s="10"/>
    </row>
    <row r="36" spans="1:16" ht="12.75">
      <c r="A36" s="7">
        <v>7</v>
      </c>
      <c r="B36" s="7" t="s">
        <v>46</v>
      </c>
      <c r="C36" s="7" t="s">
        <v>634</v>
      </c>
      <c r="D36" s="7" t="s">
        <v>48</v>
      </c>
      <c r="E36" s="7" t="s">
        <v>635</v>
      </c>
      <c r="F36" s="7" t="s">
        <v>121</v>
      </c>
      <c r="G36" s="9">
        <v>0.15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685</v>
      </c>
    </row>
    <row r="38" ht="318.75">
      <c r="E38" s="14" t="s">
        <v>637</v>
      </c>
    </row>
    <row r="39" spans="1:16" ht="12.75" customHeight="1">
      <c r="A39" s="15"/>
      <c r="B39" s="15"/>
      <c r="C39" s="15" t="s">
        <v>36</v>
      </c>
      <c r="D39" s="15"/>
      <c r="E39" s="15" t="s">
        <v>359</v>
      </c>
      <c r="F39" s="15"/>
      <c r="G39" s="15"/>
      <c r="H39" s="15"/>
      <c r="I39" s="15">
        <f>SUM(I36:I38)</f>
      </c>
      <c r="P39">
        <f>ROUND(SUM(P36:P38),2)</f>
      </c>
    </row>
    <row r="41" spans="1:9" ht="12.75" customHeight="1">
      <c r="A41" s="8"/>
      <c r="B41" s="8"/>
      <c r="C41" s="8" t="s">
        <v>38</v>
      </c>
      <c r="D41" s="8"/>
      <c r="E41" s="8" t="s">
        <v>364</v>
      </c>
      <c r="F41" s="8"/>
      <c r="G41" s="10"/>
      <c r="H41" s="8"/>
      <c r="I41" s="10"/>
    </row>
    <row r="42" spans="1:16" ht="12.75">
      <c r="A42" s="7">
        <v>8</v>
      </c>
      <c r="B42" s="7" t="s">
        <v>46</v>
      </c>
      <c r="C42" s="7" t="s">
        <v>365</v>
      </c>
      <c r="D42" s="7" t="s">
        <v>48</v>
      </c>
      <c r="E42" s="7" t="s">
        <v>638</v>
      </c>
      <c r="F42" s="7" t="s">
        <v>96</v>
      </c>
      <c r="G42" s="9">
        <v>1.882</v>
      </c>
      <c r="H42" s="13"/>
      <c r="I42" s="12">
        <f>ROUND((H42*G42),2)</f>
      </c>
      <c r="O42">
        <f>rekapitulace!H8</f>
      </c>
      <c r="P42">
        <f>O42/100*I42</f>
      </c>
    </row>
    <row r="43" ht="114.75">
      <c r="E43" s="14" t="s">
        <v>686</v>
      </c>
    </row>
    <row r="44" ht="306">
      <c r="E44" s="14" t="s">
        <v>368</v>
      </c>
    </row>
    <row r="45" spans="1:16" ht="12.75" customHeight="1">
      <c r="A45" s="15"/>
      <c r="B45" s="15"/>
      <c r="C45" s="15" t="s">
        <v>38</v>
      </c>
      <c r="D45" s="15"/>
      <c r="E45" s="15" t="s">
        <v>364</v>
      </c>
      <c r="F45" s="15"/>
      <c r="G45" s="15"/>
      <c r="H45" s="15"/>
      <c r="I45" s="15">
        <f>SUM(I42:I44)</f>
      </c>
      <c r="P45">
        <f>ROUND(SUM(P42:P44),2)</f>
      </c>
    </row>
    <row r="47" spans="1:9" ht="12.75" customHeight="1">
      <c r="A47" s="8"/>
      <c r="B47" s="8"/>
      <c r="C47" s="8" t="s">
        <v>42</v>
      </c>
      <c r="D47" s="8"/>
      <c r="E47" s="8" t="s">
        <v>393</v>
      </c>
      <c r="F47" s="8"/>
      <c r="G47" s="10"/>
      <c r="H47" s="8"/>
      <c r="I47" s="10"/>
    </row>
    <row r="48" spans="1:16" ht="12.75">
      <c r="A48" s="7">
        <v>9</v>
      </c>
      <c r="B48" s="7" t="s">
        <v>46</v>
      </c>
      <c r="C48" s="7" t="s">
        <v>394</v>
      </c>
      <c r="D48" s="7" t="s">
        <v>48</v>
      </c>
      <c r="E48" s="7" t="s">
        <v>687</v>
      </c>
      <c r="F48" s="7" t="s">
        <v>121</v>
      </c>
      <c r="G48" s="9">
        <v>2.9</v>
      </c>
      <c r="H48" s="13"/>
      <c r="I48" s="12">
        <f>ROUND((H48*G48),2)</f>
      </c>
      <c r="O48">
        <f>rekapitulace!H8</f>
      </c>
      <c r="P48">
        <f>O48/100*I48</f>
      </c>
    </row>
    <row r="49" ht="25.5">
      <c r="E49" s="14" t="s">
        <v>688</v>
      </c>
    </row>
    <row r="50" ht="409.5">
      <c r="E50" s="14" t="s">
        <v>397</v>
      </c>
    </row>
    <row r="51" spans="1:16" ht="12.75">
      <c r="A51" s="7">
        <v>10</v>
      </c>
      <c r="B51" s="7" t="s">
        <v>46</v>
      </c>
      <c r="C51" s="7" t="s">
        <v>643</v>
      </c>
      <c r="D51" s="7" t="s">
        <v>48</v>
      </c>
      <c r="E51" s="7" t="s">
        <v>644</v>
      </c>
      <c r="F51" s="7" t="s">
        <v>121</v>
      </c>
      <c r="G51" s="9">
        <v>15</v>
      </c>
      <c r="H51" s="13"/>
      <c r="I51" s="12">
        <f>ROUND((H51*G51),2)</f>
      </c>
      <c r="O51">
        <f>rekapitulace!H8</f>
      </c>
      <c r="P51">
        <f>O51/100*I51</f>
      </c>
    </row>
    <row r="52" ht="25.5">
      <c r="E52" s="14" t="s">
        <v>689</v>
      </c>
    </row>
    <row r="53" ht="409.5">
      <c r="E53" s="14" t="s">
        <v>397</v>
      </c>
    </row>
    <row r="54" spans="1:16" ht="12.75">
      <c r="A54" s="7">
        <v>11</v>
      </c>
      <c r="B54" s="7" t="s">
        <v>46</v>
      </c>
      <c r="C54" s="7" t="s">
        <v>646</v>
      </c>
      <c r="D54" s="7" t="s">
        <v>48</v>
      </c>
      <c r="E54" s="7" t="s">
        <v>690</v>
      </c>
      <c r="F54" s="7" t="s">
        <v>69</v>
      </c>
      <c r="G54" s="9">
        <v>2</v>
      </c>
      <c r="H54" s="13"/>
      <c r="I54" s="12">
        <f>ROUND((H54*G54),2)</f>
      </c>
      <c r="O54">
        <f>rekapitulace!H8</f>
      </c>
      <c r="P54">
        <f>O54/100*I54</f>
      </c>
    </row>
    <row r="55" ht="25.5">
      <c r="E55" s="14" t="s">
        <v>573</v>
      </c>
    </row>
    <row r="56" ht="409.5">
      <c r="E56" s="14" t="s">
        <v>648</v>
      </c>
    </row>
    <row r="57" spans="1:16" ht="12.75">
      <c r="A57" s="7">
        <v>12</v>
      </c>
      <c r="B57" s="7" t="s">
        <v>46</v>
      </c>
      <c r="C57" s="7" t="s">
        <v>398</v>
      </c>
      <c r="D57" s="7" t="s">
        <v>48</v>
      </c>
      <c r="E57" s="7" t="s">
        <v>399</v>
      </c>
      <c r="F57" s="7" t="s">
        <v>69</v>
      </c>
      <c r="G57" s="9">
        <v>1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51</v>
      </c>
    </row>
    <row r="59" ht="409.5">
      <c r="E59" s="14" t="s">
        <v>401</v>
      </c>
    </row>
    <row r="60" spans="1:16" ht="12.75">
      <c r="A60" s="7">
        <v>13</v>
      </c>
      <c r="B60" s="7" t="s">
        <v>46</v>
      </c>
      <c r="C60" s="7" t="s">
        <v>650</v>
      </c>
      <c r="D60" s="7" t="s">
        <v>48</v>
      </c>
      <c r="E60" s="7" t="s">
        <v>651</v>
      </c>
      <c r="F60" s="7" t="s">
        <v>121</v>
      </c>
      <c r="G60" s="9">
        <v>17.9</v>
      </c>
      <c r="H60" s="13"/>
      <c r="I60" s="12">
        <f>ROUND((H60*G60),2)</f>
      </c>
      <c r="O60">
        <f>rekapitulace!H8</f>
      </c>
      <c r="P60">
        <f>O60/100*I60</f>
      </c>
    </row>
    <row r="61" ht="25.5">
      <c r="E61" s="14" t="s">
        <v>691</v>
      </c>
    </row>
    <row r="62" ht="242.25">
      <c r="E62" s="14" t="s">
        <v>653</v>
      </c>
    </row>
    <row r="63" spans="1:16" ht="12.75">
      <c r="A63" s="7">
        <v>14</v>
      </c>
      <c r="B63" s="7" t="s">
        <v>46</v>
      </c>
      <c r="C63" s="7" t="s">
        <v>654</v>
      </c>
      <c r="D63" s="7" t="s">
        <v>48</v>
      </c>
      <c r="E63" s="7" t="s">
        <v>692</v>
      </c>
      <c r="F63" s="7" t="s">
        <v>121</v>
      </c>
      <c r="G63" s="9">
        <v>2.9</v>
      </c>
      <c r="H63" s="13"/>
      <c r="I63" s="12">
        <f>ROUND((H63*G63),2)</f>
      </c>
      <c r="O63">
        <f>rekapitulace!H8</f>
      </c>
      <c r="P63">
        <f>O63/100*I63</f>
      </c>
    </row>
    <row r="64" ht="25.5">
      <c r="E64" s="14" t="s">
        <v>688</v>
      </c>
    </row>
    <row r="65" ht="409.5">
      <c r="E65" s="14" t="s">
        <v>657</v>
      </c>
    </row>
    <row r="66" spans="1:16" ht="12.75">
      <c r="A66" s="7">
        <v>15</v>
      </c>
      <c r="B66" s="7" t="s">
        <v>46</v>
      </c>
      <c r="C66" s="7" t="s">
        <v>658</v>
      </c>
      <c r="D66" s="7" t="s">
        <v>48</v>
      </c>
      <c r="E66" s="7" t="s">
        <v>659</v>
      </c>
      <c r="F66" s="7" t="s">
        <v>121</v>
      </c>
      <c r="G66" s="9">
        <v>15</v>
      </c>
      <c r="H66" s="13"/>
      <c r="I66" s="12">
        <f>ROUND((H66*G66),2)</f>
      </c>
      <c r="O66">
        <f>rekapitulace!H8</f>
      </c>
      <c r="P66">
        <f>O66/100*I66</f>
      </c>
    </row>
    <row r="67" ht="25.5">
      <c r="E67" s="14" t="s">
        <v>689</v>
      </c>
    </row>
    <row r="68" ht="409.5">
      <c r="E68" s="14" t="s">
        <v>657</v>
      </c>
    </row>
    <row r="69" spans="1:16" ht="12.75">
      <c r="A69" s="7">
        <v>16</v>
      </c>
      <c r="B69" s="7" t="s">
        <v>46</v>
      </c>
      <c r="C69" s="7" t="s">
        <v>660</v>
      </c>
      <c r="D69" s="7" t="s">
        <v>48</v>
      </c>
      <c r="E69" s="7" t="s">
        <v>693</v>
      </c>
      <c r="F69" s="7" t="s">
        <v>121</v>
      </c>
      <c r="G69" s="9">
        <v>17.9</v>
      </c>
      <c r="H69" s="13"/>
      <c r="I69" s="12">
        <f>ROUND((H69*G69),2)</f>
      </c>
      <c r="O69">
        <f>rekapitulace!H8</f>
      </c>
      <c r="P69">
        <f>O69/100*I69</f>
      </c>
    </row>
    <row r="70" ht="51">
      <c r="E70" s="14" t="s">
        <v>694</v>
      </c>
    </row>
    <row r="71" ht="216.75">
      <c r="E71" s="14" t="s">
        <v>662</v>
      </c>
    </row>
    <row r="72" spans="1:16" ht="12.75" customHeight="1">
      <c r="A72" s="15"/>
      <c r="B72" s="15"/>
      <c r="C72" s="15" t="s">
        <v>42</v>
      </c>
      <c r="D72" s="15"/>
      <c r="E72" s="15" t="s">
        <v>402</v>
      </c>
      <c r="F72" s="15"/>
      <c r="G72" s="15"/>
      <c r="H72" s="15"/>
      <c r="I72" s="15">
        <f>SUM(I48:I71)</f>
      </c>
      <c r="P72">
        <f>ROUND(SUM(P48:P71),2)</f>
      </c>
    </row>
    <row r="74" spans="1:16" ht="12.75" customHeight="1">
      <c r="A74" s="15"/>
      <c r="B74" s="15"/>
      <c r="C74" s="15"/>
      <c r="D74" s="15"/>
      <c r="E74" s="15" t="s">
        <v>78</v>
      </c>
      <c r="F74" s="15"/>
      <c r="G74" s="15"/>
      <c r="H74" s="15"/>
      <c r="I74" s="15">
        <f>+I15+I33+I39+I45+I72</f>
      </c>
      <c r="P74">
        <f>+P15+P33+P39+P45+P72</f>
      </c>
    </row>
    <row r="76" spans="1:9" ht="12.75" customHeight="1">
      <c r="A76" s="8" t="s">
        <v>79</v>
      </c>
      <c r="B76" s="8"/>
      <c r="C76" s="8"/>
      <c r="D76" s="8"/>
      <c r="E76" s="8"/>
      <c r="F76" s="8"/>
      <c r="G76" s="8"/>
      <c r="H76" s="8"/>
      <c r="I76" s="8"/>
    </row>
    <row r="77" spans="1:9" ht="12.75" customHeight="1">
      <c r="A77" s="8"/>
      <c r="B77" s="8"/>
      <c r="C77" s="8"/>
      <c r="D77" s="8"/>
      <c r="E77" s="8" t="s">
        <v>80</v>
      </c>
      <c r="F77" s="8"/>
      <c r="G77" s="8"/>
      <c r="H77" s="8"/>
      <c r="I77" s="8"/>
    </row>
    <row r="78" spans="1:16" ht="12.75" customHeight="1">
      <c r="A78" s="15"/>
      <c r="B78" s="15"/>
      <c r="C78" s="15"/>
      <c r="D78" s="15"/>
      <c r="E78" s="15" t="s">
        <v>81</v>
      </c>
      <c r="F78" s="15"/>
      <c r="G78" s="15"/>
      <c r="H78" s="15"/>
      <c r="I78" s="15">
        <v>0</v>
      </c>
      <c r="P78">
        <v>0</v>
      </c>
    </row>
    <row r="79" spans="1:9" ht="12.75" customHeight="1">
      <c r="A79" s="15"/>
      <c r="B79" s="15"/>
      <c r="C79" s="15"/>
      <c r="D79" s="15"/>
      <c r="E79" s="15" t="s">
        <v>82</v>
      </c>
      <c r="F79" s="15"/>
      <c r="G79" s="15"/>
      <c r="H79" s="15"/>
      <c r="I79" s="15"/>
    </row>
    <row r="80" spans="1:16" ht="12.75" customHeight="1">
      <c r="A80" s="15"/>
      <c r="B80" s="15"/>
      <c r="C80" s="15"/>
      <c r="D80" s="15"/>
      <c r="E80" s="15" t="s">
        <v>83</v>
      </c>
      <c r="F80" s="15"/>
      <c r="G80" s="15"/>
      <c r="H80" s="15"/>
      <c r="I80" s="15">
        <v>0</v>
      </c>
      <c r="P80">
        <v>0</v>
      </c>
    </row>
    <row r="81" spans="1:16" ht="12.75" customHeight="1">
      <c r="A81" s="15"/>
      <c r="B81" s="15"/>
      <c r="C81" s="15"/>
      <c r="D81" s="15"/>
      <c r="E81" s="15" t="s">
        <v>84</v>
      </c>
      <c r="F81" s="15"/>
      <c r="G81" s="15"/>
      <c r="H81" s="15"/>
      <c r="I81" s="15">
        <f>I78+I80</f>
      </c>
      <c r="P81">
        <f>P78+P80</f>
      </c>
    </row>
    <row r="83" spans="1:16" ht="12.75" customHeight="1">
      <c r="A83" s="15"/>
      <c r="B83" s="15"/>
      <c r="C83" s="15"/>
      <c r="D83" s="15"/>
      <c r="E83" s="15" t="s">
        <v>84</v>
      </c>
      <c r="F83" s="15"/>
      <c r="G83" s="15"/>
      <c r="H83" s="15"/>
      <c r="I83" s="15">
        <f>I74+I81</f>
      </c>
      <c r="P83">
        <f>P74+P81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695</v>
      </c>
      <c r="D5" s="5"/>
      <c r="E5" s="5" t="s">
        <v>696</v>
      </c>
    </row>
    <row r="6" spans="1:5" ht="12.75" customHeight="1">
      <c r="A6" t="s">
        <v>18</v>
      </c>
      <c r="C6" s="5" t="s">
        <v>695</v>
      </c>
      <c r="D6" s="5"/>
      <c r="E6" s="5" t="s">
        <v>696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48</v>
      </c>
      <c r="E12" s="7" t="s">
        <v>622</v>
      </c>
      <c r="F12" s="7" t="s">
        <v>96</v>
      </c>
      <c r="G12" s="9">
        <v>15.861</v>
      </c>
      <c r="H12" s="13"/>
      <c r="I12" s="12">
        <f>ROUND((H12*G12),2)</f>
      </c>
      <c r="O12">
        <f>rekapitulace!H8</f>
      </c>
      <c r="P12">
        <f>O12/100*I12</f>
      </c>
    </row>
    <row r="13" ht="51">
      <c r="E13" s="14" t="s">
        <v>697</v>
      </c>
    </row>
    <row r="14" ht="153">
      <c r="E14" s="14" t="s">
        <v>98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130</v>
      </c>
      <c r="D18" s="7" t="s">
        <v>48</v>
      </c>
      <c r="E18" s="7" t="s">
        <v>624</v>
      </c>
      <c r="F18" s="7" t="s">
        <v>96</v>
      </c>
      <c r="G18" s="9">
        <v>17.567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698</v>
      </c>
    </row>
    <row r="20" ht="409.5">
      <c r="E20" s="14" t="s">
        <v>339</v>
      </c>
    </row>
    <row r="21" spans="1:16" ht="12.75">
      <c r="A21" s="7">
        <v>3</v>
      </c>
      <c r="B21" s="7" t="s">
        <v>46</v>
      </c>
      <c r="C21" s="7" t="s">
        <v>341</v>
      </c>
      <c r="D21" s="7" t="s">
        <v>48</v>
      </c>
      <c r="E21" s="7" t="s">
        <v>626</v>
      </c>
      <c r="F21" s="7" t="s">
        <v>96</v>
      </c>
      <c r="G21" s="9">
        <v>33.428</v>
      </c>
      <c r="H21" s="13"/>
      <c r="I21" s="12">
        <f>ROUND((H21*G21),2)</f>
      </c>
      <c r="O21">
        <f>rekapitulace!H8</f>
      </c>
      <c r="P21">
        <f>O21/100*I21</f>
      </c>
    </row>
    <row r="22" ht="127.5">
      <c r="E22" s="14" t="s">
        <v>699</v>
      </c>
    </row>
    <row r="23" ht="409.5">
      <c r="E23" s="14" t="s">
        <v>344</v>
      </c>
    </row>
    <row r="24" spans="1:16" ht="12.75">
      <c r="A24" s="7">
        <v>4</v>
      </c>
      <c r="B24" s="7" t="s">
        <v>46</v>
      </c>
      <c r="C24" s="7" t="s">
        <v>142</v>
      </c>
      <c r="D24" s="7" t="s">
        <v>48</v>
      </c>
      <c r="E24" s="7" t="s">
        <v>143</v>
      </c>
      <c r="F24" s="7" t="s">
        <v>96</v>
      </c>
      <c r="G24" s="9">
        <v>33.428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700</v>
      </c>
    </row>
    <row r="26" ht="409.5">
      <c r="E26" s="14" t="s">
        <v>629</v>
      </c>
    </row>
    <row r="27" spans="1:16" ht="12.75">
      <c r="A27" s="7">
        <v>5</v>
      </c>
      <c r="B27" s="7" t="s">
        <v>46</v>
      </c>
      <c r="C27" s="7" t="s">
        <v>346</v>
      </c>
      <c r="D27" s="7" t="s">
        <v>48</v>
      </c>
      <c r="E27" s="7" t="s">
        <v>630</v>
      </c>
      <c r="F27" s="7" t="s">
        <v>96</v>
      </c>
      <c r="G27" s="9">
        <v>17.567</v>
      </c>
      <c r="H27" s="13"/>
      <c r="I27" s="12">
        <f>ROUND((H27*G27),2)</f>
      </c>
      <c r="O27">
        <f>rekapitulace!H8</f>
      </c>
      <c r="P27">
        <f>O27/100*I27</f>
      </c>
    </row>
    <row r="28" ht="51">
      <c r="E28" s="14" t="s">
        <v>701</v>
      </c>
    </row>
    <row r="29" ht="409.5">
      <c r="E29" s="14" t="s">
        <v>349</v>
      </c>
    </row>
    <row r="30" spans="1:16" ht="12.75">
      <c r="A30" s="7">
        <v>6</v>
      </c>
      <c r="B30" s="7" t="s">
        <v>46</v>
      </c>
      <c r="C30" s="7" t="s">
        <v>350</v>
      </c>
      <c r="D30" s="7" t="s">
        <v>48</v>
      </c>
      <c r="E30" s="7" t="s">
        <v>632</v>
      </c>
      <c r="F30" s="7" t="s">
        <v>96</v>
      </c>
      <c r="G30" s="9">
        <v>13.333</v>
      </c>
      <c r="H30" s="13"/>
      <c r="I30" s="12">
        <f>ROUND((H30*G30),2)</f>
      </c>
      <c r="O30">
        <f>rekapitulace!H8</f>
      </c>
      <c r="P30">
        <f>O30/100*I30</f>
      </c>
    </row>
    <row r="31" ht="178.5">
      <c r="E31" s="14" t="s">
        <v>702</v>
      </c>
    </row>
    <row r="32" ht="409.5">
      <c r="E32" s="14" t="s">
        <v>353</v>
      </c>
    </row>
    <row r="33" spans="1:16" ht="12.75" customHeight="1">
      <c r="A33" s="15"/>
      <c r="B33" s="15"/>
      <c r="C33" s="15" t="s">
        <v>25</v>
      </c>
      <c r="D33" s="15"/>
      <c r="E33" s="15" t="s">
        <v>87</v>
      </c>
      <c r="F33" s="15"/>
      <c r="G33" s="15"/>
      <c r="H33" s="15"/>
      <c r="I33" s="15">
        <f>SUM(I18:I32)</f>
      </c>
      <c r="P33">
        <f>ROUND(SUM(P18:P32),2)</f>
      </c>
    </row>
    <row r="35" spans="1:9" ht="12.75" customHeight="1">
      <c r="A35" s="8"/>
      <c r="B35" s="8"/>
      <c r="C35" s="8" t="s">
        <v>36</v>
      </c>
      <c r="D35" s="8"/>
      <c r="E35" s="8" t="s">
        <v>359</v>
      </c>
      <c r="F35" s="8"/>
      <c r="G35" s="10"/>
      <c r="H35" s="8"/>
      <c r="I35" s="10"/>
    </row>
    <row r="36" spans="1:16" ht="12.75">
      <c r="A36" s="7">
        <v>7</v>
      </c>
      <c r="B36" s="7" t="s">
        <v>46</v>
      </c>
      <c r="C36" s="7" t="s">
        <v>634</v>
      </c>
      <c r="D36" s="7" t="s">
        <v>48</v>
      </c>
      <c r="E36" s="7" t="s">
        <v>635</v>
      </c>
      <c r="F36" s="7" t="s">
        <v>121</v>
      </c>
      <c r="G36" s="9">
        <v>0.15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685</v>
      </c>
    </row>
    <row r="38" ht="318.75">
      <c r="E38" s="14" t="s">
        <v>637</v>
      </c>
    </row>
    <row r="39" spans="1:16" ht="12.75" customHeight="1">
      <c r="A39" s="15"/>
      <c r="B39" s="15"/>
      <c r="C39" s="15" t="s">
        <v>36</v>
      </c>
      <c r="D39" s="15"/>
      <c r="E39" s="15" t="s">
        <v>359</v>
      </c>
      <c r="F39" s="15"/>
      <c r="G39" s="15"/>
      <c r="H39" s="15"/>
      <c r="I39" s="15">
        <f>SUM(I36:I38)</f>
      </c>
      <c r="P39">
        <f>ROUND(SUM(P36:P38),2)</f>
      </c>
    </row>
    <row r="41" spans="1:9" ht="12.75" customHeight="1">
      <c r="A41" s="8"/>
      <c r="B41" s="8"/>
      <c r="C41" s="8" t="s">
        <v>38</v>
      </c>
      <c r="D41" s="8"/>
      <c r="E41" s="8" t="s">
        <v>364</v>
      </c>
      <c r="F41" s="8"/>
      <c r="G41" s="10"/>
      <c r="H41" s="8"/>
      <c r="I41" s="10"/>
    </row>
    <row r="42" spans="1:16" ht="12.75">
      <c r="A42" s="7">
        <v>8</v>
      </c>
      <c r="B42" s="7" t="s">
        <v>46</v>
      </c>
      <c r="C42" s="7" t="s">
        <v>365</v>
      </c>
      <c r="D42" s="7" t="s">
        <v>48</v>
      </c>
      <c r="E42" s="7" t="s">
        <v>638</v>
      </c>
      <c r="F42" s="7" t="s">
        <v>96</v>
      </c>
      <c r="G42" s="9">
        <v>2.528</v>
      </c>
      <c r="H42" s="13"/>
      <c r="I42" s="12">
        <f>ROUND((H42*G42),2)</f>
      </c>
      <c r="O42">
        <f>rekapitulace!H8</f>
      </c>
      <c r="P42">
        <f>O42/100*I42</f>
      </c>
    </row>
    <row r="43" ht="114.75">
      <c r="E43" s="14" t="s">
        <v>703</v>
      </c>
    </row>
    <row r="44" ht="306">
      <c r="E44" s="14" t="s">
        <v>368</v>
      </c>
    </row>
    <row r="45" spans="1:16" ht="12.75" customHeight="1">
      <c r="A45" s="15"/>
      <c r="B45" s="15"/>
      <c r="C45" s="15" t="s">
        <v>38</v>
      </c>
      <c r="D45" s="15"/>
      <c r="E45" s="15" t="s">
        <v>364</v>
      </c>
      <c r="F45" s="15"/>
      <c r="G45" s="15"/>
      <c r="H45" s="15"/>
      <c r="I45" s="15">
        <f>SUM(I42:I44)</f>
      </c>
      <c r="P45">
        <f>ROUND(SUM(P42:P44),2)</f>
      </c>
    </row>
    <row r="47" spans="1:9" ht="12.75" customHeight="1">
      <c r="A47" s="8"/>
      <c r="B47" s="8"/>
      <c r="C47" s="8" t="s">
        <v>42</v>
      </c>
      <c r="D47" s="8"/>
      <c r="E47" s="8" t="s">
        <v>393</v>
      </c>
      <c r="F47" s="8"/>
      <c r="G47" s="10"/>
      <c r="H47" s="8"/>
      <c r="I47" s="10"/>
    </row>
    <row r="48" spans="1:16" ht="12.75">
      <c r="A48" s="7">
        <v>9</v>
      </c>
      <c r="B48" s="7" t="s">
        <v>46</v>
      </c>
      <c r="C48" s="7" t="s">
        <v>640</v>
      </c>
      <c r="D48" s="7" t="s">
        <v>48</v>
      </c>
      <c r="E48" s="7" t="s">
        <v>704</v>
      </c>
      <c r="F48" s="7" t="s">
        <v>121</v>
      </c>
      <c r="G48" s="9">
        <v>2.45</v>
      </c>
      <c r="H48" s="13"/>
      <c r="I48" s="12">
        <f>ROUND((H48*G48),2)</f>
      </c>
      <c r="O48">
        <f>rekapitulace!H8</f>
      </c>
      <c r="P48">
        <f>O48/100*I48</f>
      </c>
    </row>
    <row r="49" ht="25.5">
      <c r="E49" s="14" t="s">
        <v>705</v>
      </c>
    </row>
    <row r="50" ht="409.5">
      <c r="E50" s="14" t="s">
        <v>397</v>
      </c>
    </row>
    <row r="51" spans="1:16" ht="12.75">
      <c r="A51" s="7">
        <v>10</v>
      </c>
      <c r="B51" s="7" t="s">
        <v>46</v>
      </c>
      <c r="C51" s="7" t="s">
        <v>643</v>
      </c>
      <c r="D51" s="7" t="s">
        <v>48</v>
      </c>
      <c r="E51" s="7" t="s">
        <v>644</v>
      </c>
      <c r="F51" s="7" t="s">
        <v>121</v>
      </c>
      <c r="G51" s="9">
        <v>21.2</v>
      </c>
      <c r="H51" s="13"/>
      <c r="I51" s="12">
        <f>ROUND((H51*G51),2)</f>
      </c>
      <c r="O51">
        <f>rekapitulace!H8</f>
      </c>
      <c r="P51">
        <f>O51/100*I51</f>
      </c>
    </row>
    <row r="52" ht="25.5">
      <c r="E52" s="14" t="s">
        <v>706</v>
      </c>
    </row>
    <row r="53" ht="409.5">
      <c r="E53" s="14" t="s">
        <v>397</v>
      </c>
    </row>
    <row r="54" spans="1:16" ht="12.75">
      <c r="A54" s="7">
        <v>11</v>
      </c>
      <c r="B54" s="7" t="s">
        <v>46</v>
      </c>
      <c r="C54" s="7" t="s">
        <v>646</v>
      </c>
      <c r="D54" s="7" t="s">
        <v>48</v>
      </c>
      <c r="E54" s="7" t="s">
        <v>707</v>
      </c>
      <c r="F54" s="7" t="s">
        <v>69</v>
      </c>
      <c r="G54" s="9">
        <v>2</v>
      </c>
      <c r="H54" s="13"/>
      <c r="I54" s="12">
        <f>ROUND((H54*G54),2)</f>
      </c>
      <c r="O54">
        <f>rekapitulace!H8</f>
      </c>
      <c r="P54">
        <f>O54/100*I54</f>
      </c>
    </row>
    <row r="55" ht="25.5">
      <c r="E55" s="14" t="s">
        <v>573</v>
      </c>
    </row>
    <row r="56" ht="409.5">
      <c r="E56" s="14" t="s">
        <v>648</v>
      </c>
    </row>
    <row r="57" spans="1:16" ht="12.75">
      <c r="A57" s="7">
        <v>12</v>
      </c>
      <c r="B57" s="7" t="s">
        <v>46</v>
      </c>
      <c r="C57" s="7" t="s">
        <v>398</v>
      </c>
      <c r="D57" s="7" t="s">
        <v>48</v>
      </c>
      <c r="E57" s="7" t="s">
        <v>399</v>
      </c>
      <c r="F57" s="7" t="s">
        <v>69</v>
      </c>
      <c r="G57" s="9">
        <v>1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51</v>
      </c>
    </row>
    <row r="59" ht="409.5">
      <c r="E59" s="14" t="s">
        <v>401</v>
      </c>
    </row>
    <row r="60" spans="1:16" ht="12.75">
      <c r="A60" s="7">
        <v>13</v>
      </c>
      <c r="B60" s="7" t="s">
        <v>46</v>
      </c>
      <c r="C60" s="7" t="s">
        <v>650</v>
      </c>
      <c r="D60" s="7" t="s">
        <v>48</v>
      </c>
      <c r="E60" s="7" t="s">
        <v>651</v>
      </c>
      <c r="F60" s="7" t="s">
        <v>121</v>
      </c>
      <c r="G60" s="9">
        <v>23.65</v>
      </c>
      <c r="H60" s="13"/>
      <c r="I60" s="12">
        <f>ROUND((H60*G60),2)</f>
      </c>
      <c r="O60">
        <f>rekapitulace!H8</f>
      </c>
      <c r="P60">
        <f>O60/100*I60</f>
      </c>
    </row>
    <row r="61" ht="38.25">
      <c r="E61" s="14" t="s">
        <v>708</v>
      </c>
    </row>
    <row r="62" ht="242.25">
      <c r="E62" s="14" t="s">
        <v>653</v>
      </c>
    </row>
    <row r="63" spans="1:16" ht="12.75">
      <c r="A63" s="7">
        <v>14</v>
      </c>
      <c r="B63" s="7" t="s">
        <v>46</v>
      </c>
      <c r="C63" s="7" t="s">
        <v>654</v>
      </c>
      <c r="D63" s="7" t="s">
        <v>48</v>
      </c>
      <c r="E63" s="7" t="s">
        <v>709</v>
      </c>
      <c r="F63" s="7" t="s">
        <v>121</v>
      </c>
      <c r="G63" s="9">
        <v>2.45</v>
      </c>
      <c r="H63" s="13"/>
      <c r="I63" s="12">
        <f>ROUND((H63*G63),2)</f>
      </c>
      <c r="O63">
        <f>rekapitulace!H8</f>
      </c>
      <c r="P63">
        <f>O63/100*I63</f>
      </c>
    </row>
    <row r="64" ht="25.5">
      <c r="E64" s="14" t="s">
        <v>705</v>
      </c>
    </row>
    <row r="65" ht="409.5">
      <c r="E65" s="14" t="s">
        <v>657</v>
      </c>
    </row>
    <row r="66" spans="1:16" ht="12.75">
      <c r="A66" s="7">
        <v>15</v>
      </c>
      <c r="B66" s="7" t="s">
        <v>46</v>
      </c>
      <c r="C66" s="7" t="s">
        <v>658</v>
      </c>
      <c r="D66" s="7" t="s">
        <v>48</v>
      </c>
      <c r="E66" s="7" t="s">
        <v>710</v>
      </c>
      <c r="F66" s="7" t="s">
        <v>121</v>
      </c>
      <c r="G66" s="9">
        <v>21.2</v>
      </c>
      <c r="H66" s="13"/>
      <c r="I66" s="12">
        <f>ROUND((H66*G66),2)</f>
      </c>
      <c r="O66">
        <f>rekapitulace!H8</f>
      </c>
      <c r="P66">
        <f>O66/100*I66</f>
      </c>
    </row>
    <row r="67" ht="25.5">
      <c r="E67" s="14" t="s">
        <v>706</v>
      </c>
    </row>
    <row r="68" ht="409.5">
      <c r="E68" s="14" t="s">
        <v>657</v>
      </c>
    </row>
    <row r="69" spans="1:16" ht="12.75">
      <c r="A69" s="7">
        <v>16</v>
      </c>
      <c r="B69" s="7" t="s">
        <v>46</v>
      </c>
      <c r="C69" s="7" t="s">
        <v>660</v>
      </c>
      <c r="D69" s="7" t="s">
        <v>48</v>
      </c>
      <c r="E69" s="7" t="s">
        <v>711</v>
      </c>
      <c r="F69" s="7" t="s">
        <v>121</v>
      </c>
      <c r="G69" s="9">
        <v>23.65</v>
      </c>
      <c r="H69" s="13"/>
      <c r="I69" s="12">
        <f>ROUND((H69*G69),2)</f>
      </c>
      <c r="O69">
        <f>rekapitulace!H8</f>
      </c>
      <c r="P69">
        <f>O69/100*I69</f>
      </c>
    </row>
    <row r="70" ht="38.25">
      <c r="E70" s="14" t="s">
        <v>708</v>
      </c>
    </row>
    <row r="71" ht="216.75">
      <c r="E71" s="14" t="s">
        <v>662</v>
      </c>
    </row>
    <row r="72" spans="1:16" ht="12.75" customHeight="1">
      <c r="A72" s="15"/>
      <c r="B72" s="15"/>
      <c r="C72" s="15" t="s">
        <v>42</v>
      </c>
      <c r="D72" s="15"/>
      <c r="E72" s="15" t="s">
        <v>402</v>
      </c>
      <c r="F72" s="15"/>
      <c r="G72" s="15"/>
      <c r="H72" s="15"/>
      <c r="I72" s="15">
        <f>SUM(I48:I71)</f>
      </c>
      <c r="P72">
        <f>ROUND(SUM(P48:P71),2)</f>
      </c>
    </row>
    <row r="74" spans="1:16" ht="12.75" customHeight="1">
      <c r="A74" s="15"/>
      <c r="B74" s="15"/>
      <c r="C74" s="15"/>
      <c r="D74" s="15"/>
      <c r="E74" s="15" t="s">
        <v>78</v>
      </c>
      <c r="F74" s="15"/>
      <c r="G74" s="15"/>
      <c r="H74" s="15"/>
      <c r="I74" s="15">
        <f>+I15+I33+I39+I45+I72</f>
      </c>
      <c r="P74">
        <f>+P15+P33+P39+P45+P72</f>
      </c>
    </row>
    <row r="76" spans="1:9" ht="12.75" customHeight="1">
      <c r="A76" s="8" t="s">
        <v>79</v>
      </c>
      <c r="B76" s="8"/>
      <c r="C76" s="8"/>
      <c r="D76" s="8"/>
      <c r="E76" s="8"/>
      <c r="F76" s="8"/>
      <c r="G76" s="8"/>
      <c r="H76" s="8"/>
      <c r="I76" s="8"/>
    </row>
    <row r="77" spans="1:9" ht="12.75" customHeight="1">
      <c r="A77" s="8"/>
      <c r="B77" s="8"/>
      <c r="C77" s="8"/>
      <c r="D77" s="8"/>
      <c r="E77" s="8" t="s">
        <v>80</v>
      </c>
      <c r="F77" s="8"/>
      <c r="G77" s="8"/>
      <c r="H77" s="8"/>
      <c r="I77" s="8"/>
    </row>
    <row r="78" spans="1:16" ht="12.75" customHeight="1">
      <c r="A78" s="15"/>
      <c r="B78" s="15"/>
      <c r="C78" s="15"/>
      <c r="D78" s="15"/>
      <c r="E78" s="15" t="s">
        <v>81</v>
      </c>
      <c r="F78" s="15"/>
      <c r="G78" s="15"/>
      <c r="H78" s="15"/>
      <c r="I78" s="15">
        <v>0</v>
      </c>
      <c r="P78">
        <v>0</v>
      </c>
    </row>
    <row r="79" spans="1:9" ht="12.75" customHeight="1">
      <c r="A79" s="15"/>
      <c r="B79" s="15"/>
      <c r="C79" s="15"/>
      <c r="D79" s="15"/>
      <c r="E79" s="15" t="s">
        <v>82</v>
      </c>
      <c r="F79" s="15"/>
      <c r="G79" s="15"/>
      <c r="H79" s="15"/>
      <c r="I79" s="15"/>
    </row>
    <row r="80" spans="1:16" ht="12.75" customHeight="1">
      <c r="A80" s="15"/>
      <c r="B80" s="15"/>
      <c r="C80" s="15"/>
      <c r="D80" s="15"/>
      <c r="E80" s="15" t="s">
        <v>83</v>
      </c>
      <c r="F80" s="15"/>
      <c r="G80" s="15"/>
      <c r="H80" s="15"/>
      <c r="I80" s="15">
        <v>0</v>
      </c>
      <c r="P80">
        <v>0</v>
      </c>
    </row>
    <row r="81" spans="1:16" ht="12.75" customHeight="1">
      <c r="A81" s="15"/>
      <c r="B81" s="15"/>
      <c r="C81" s="15"/>
      <c r="D81" s="15"/>
      <c r="E81" s="15" t="s">
        <v>84</v>
      </c>
      <c r="F81" s="15"/>
      <c r="G81" s="15"/>
      <c r="H81" s="15"/>
      <c r="I81" s="15">
        <f>I78+I80</f>
      </c>
      <c r="P81">
        <f>P78+P80</f>
      </c>
    </row>
    <row r="83" spans="1:16" ht="12.75" customHeight="1">
      <c r="A83" s="15"/>
      <c r="B83" s="15"/>
      <c r="C83" s="15"/>
      <c r="D83" s="15"/>
      <c r="E83" s="15" t="s">
        <v>84</v>
      </c>
      <c r="F83" s="15"/>
      <c r="G83" s="15"/>
      <c r="H83" s="15"/>
      <c r="I83" s="15">
        <f>I74+I81</f>
      </c>
      <c r="P83">
        <f>P74+P81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712</v>
      </c>
      <c r="D5" s="5"/>
      <c r="E5" s="5" t="s">
        <v>713</v>
      </c>
    </row>
    <row r="6" spans="1:5" ht="12.75" customHeight="1">
      <c r="A6" t="s">
        <v>18</v>
      </c>
      <c r="C6" s="5" t="s">
        <v>712</v>
      </c>
      <c r="D6" s="5"/>
      <c r="E6" s="5" t="s">
        <v>713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48</v>
      </c>
      <c r="E12" s="7" t="s">
        <v>622</v>
      </c>
      <c r="F12" s="7" t="s">
        <v>96</v>
      </c>
      <c r="G12" s="9">
        <v>10.092</v>
      </c>
      <c r="H12" s="13"/>
      <c r="I12" s="12">
        <f>ROUND((H12*G12),2)</f>
      </c>
      <c r="O12">
        <f>rekapitulace!H8</f>
      </c>
      <c r="P12">
        <f>O12/100*I12</f>
      </c>
    </row>
    <row r="13" ht="76.5">
      <c r="E13" s="14" t="s">
        <v>714</v>
      </c>
    </row>
    <row r="14" ht="153">
      <c r="E14" s="14" t="s">
        <v>98</v>
      </c>
    </row>
    <row r="15" spans="1:16" ht="12.75" customHeight="1">
      <c r="A15" s="15"/>
      <c r="B15" s="15"/>
      <c r="C15" s="15" t="s">
        <v>45</v>
      </c>
      <c r="D15" s="15"/>
      <c r="E15" s="15" t="s">
        <v>44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25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46</v>
      </c>
      <c r="C18" s="7" t="s">
        <v>130</v>
      </c>
      <c r="D18" s="7" t="s">
        <v>48</v>
      </c>
      <c r="E18" s="7" t="s">
        <v>624</v>
      </c>
      <c r="F18" s="7" t="s">
        <v>96</v>
      </c>
      <c r="G18" s="9">
        <v>25.244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715</v>
      </c>
    </row>
    <row r="20" ht="409.5">
      <c r="E20" s="14" t="s">
        <v>339</v>
      </c>
    </row>
    <row r="21" spans="1:16" ht="12.75">
      <c r="A21" s="7">
        <v>3</v>
      </c>
      <c r="B21" s="7" t="s">
        <v>46</v>
      </c>
      <c r="C21" s="7" t="s">
        <v>341</v>
      </c>
      <c r="D21" s="7" t="s">
        <v>48</v>
      </c>
      <c r="E21" s="7" t="s">
        <v>626</v>
      </c>
      <c r="F21" s="7" t="s">
        <v>96</v>
      </c>
      <c r="G21" s="9">
        <v>35.336</v>
      </c>
      <c r="H21" s="13"/>
      <c r="I21" s="12">
        <f>ROUND((H21*G21),2)</f>
      </c>
      <c r="O21">
        <f>rekapitulace!H8</f>
      </c>
      <c r="P21">
        <f>O21/100*I21</f>
      </c>
    </row>
    <row r="22" ht="76.5">
      <c r="E22" s="14" t="s">
        <v>716</v>
      </c>
    </row>
    <row r="23" ht="409.5">
      <c r="E23" s="14" t="s">
        <v>344</v>
      </c>
    </row>
    <row r="24" spans="1:16" ht="12.75">
      <c r="A24" s="7">
        <v>4</v>
      </c>
      <c r="B24" s="7" t="s">
        <v>46</v>
      </c>
      <c r="C24" s="7" t="s">
        <v>142</v>
      </c>
      <c r="D24" s="7" t="s">
        <v>48</v>
      </c>
      <c r="E24" s="7" t="s">
        <v>143</v>
      </c>
      <c r="F24" s="7" t="s">
        <v>96</v>
      </c>
      <c r="G24" s="9">
        <v>35.336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717</v>
      </c>
    </row>
    <row r="26" ht="409.5">
      <c r="E26" s="14" t="s">
        <v>629</v>
      </c>
    </row>
    <row r="27" spans="1:16" ht="12.75">
      <c r="A27" s="7">
        <v>5</v>
      </c>
      <c r="B27" s="7" t="s">
        <v>46</v>
      </c>
      <c r="C27" s="7" t="s">
        <v>346</v>
      </c>
      <c r="D27" s="7" t="s">
        <v>48</v>
      </c>
      <c r="E27" s="7" t="s">
        <v>630</v>
      </c>
      <c r="F27" s="7" t="s">
        <v>96</v>
      </c>
      <c r="G27" s="9">
        <v>26.244</v>
      </c>
      <c r="H27" s="13"/>
      <c r="I27" s="12">
        <f>ROUND((H27*G27),2)</f>
      </c>
      <c r="O27">
        <f>rekapitulace!H8</f>
      </c>
      <c r="P27">
        <f>O27/100*I27</f>
      </c>
    </row>
    <row r="28" ht="76.5">
      <c r="E28" s="14" t="s">
        <v>718</v>
      </c>
    </row>
    <row r="29" ht="409.5">
      <c r="E29" s="14" t="s">
        <v>349</v>
      </c>
    </row>
    <row r="30" spans="1:16" ht="12.75">
      <c r="A30" s="7">
        <v>6</v>
      </c>
      <c r="B30" s="7" t="s">
        <v>46</v>
      </c>
      <c r="C30" s="7" t="s">
        <v>350</v>
      </c>
      <c r="D30" s="7" t="s">
        <v>48</v>
      </c>
      <c r="E30" s="7" t="s">
        <v>632</v>
      </c>
      <c r="F30" s="7" t="s">
        <v>96</v>
      </c>
      <c r="G30" s="9">
        <v>7.662</v>
      </c>
      <c r="H30" s="13"/>
      <c r="I30" s="12">
        <f>ROUND((H30*G30),2)</f>
      </c>
      <c r="O30">
        <f>rekapitulace!H8</f>
      </c>
      <c r="P30">
        <f>O30/100*I30</f>
      </c>
    </row>
    <row r="31" ht="63.75">
      <c r="E31" s="14" t="s">
        <v>719</v>
      </c>
    </row>
    <row r="32" ht="409.5">
      <c r="E32" s="14" t="s">
        <v>353</v>
      </c>
    </row>
    <row r="33" spans="1:16" ht="12.75" customHeight="1">
      <c r="A33" s="15"/>
      <c r="B33" s="15"/>
      <c r="C33" s="15" t="s">
        <v>25</v>
      </c>
      <c r="D33" s="15"/>
      <c r="E33" s="15" t="s">
        <v>87</v>
      </c>
      <c r="F33" s="15"/>
      <c r="G33" s="15"/>
      <c r="H33" s="15"/>
      <c r="I33" s="15">
        <f>SUM(I18:I32)</f>
      </c>
      <c r="P33">
        <f>ROUND(SUM(P18:P32),2)</f>
      </c>
    </row>
    <row r="35" spans="1:9" ht="12.75" customHeight="1">
      <c r="A35" s="8"/>
      <c r="B35" s="8"/>
      <c r="C35" s="8" t="s">
        <v>38</v>
      </c>
      <c r="D35" s="8"/>
      <c r="E35" s="8" t="s">
        <v>364</v>
      </c>
      <c r="F35" s="8"/>
      <c r="G35" s="10"/>
      <c r="H35" s="8"/>
      <c r="I35" s="10"/>
    </row>
    <row r="36" spans="1:16" ht="12.75">
      <c r="A36" s="7">
        <v>7</v>
      </c>
      <c r="B36" s="7" t="s">
        <v>46</v>
      </c>
      <c r="C36" s="7" t="s">
        <v>365</v>
      </c>
      <c r="D36" s="7" t="s">
        <v>48</v>
      </c>
      <c r="E36" s="7" t="s">
        <v>720</v>
      </c>
      <c r="F36" s="7" t="s">
        <v>96</v>
      </c>
      <c r="G36" s="9">
        <v>1.43</v>
      </c>
      <c r="H36" s="13"/>
      <c r="I36" s="12">
        <f>ROUND((H36*G36),2)</f>
      </c>
      <c r="O36">
        <f>rekapitulace!H8</f>
      </c>
      <c r="P36">
        <f>O36/100*I36</f>
      </c>
    </row>
    <row r="37" ht="38.25">
      <c r="E37" s="14" t="s">
        <v>721</v>
      </c>
    </row>
    <row r="38" ht="306">
      <c r="E38" s="14" t="s">
        <v>368</v>
      </c>
    </row>
    <row r="39" spans="1:16" ht="12.75" customHeight="1">
      <c r="A39" s="15"/>
      <c r="B39" s="15"/>
      <c r="C39" s="15" t="s">
        <v>38</v>
      </c>
      <c r="D39" s="15"/>
      <c r="E39" s="15" t="s">
        <v>364</v>
      </c>
      <c r="F39" s="15"/>
      <c r="G39" s="15"/>
      <c r="H39" s="15"/>
      <c r="I39" s="15">
        <f>SUM(I36:I38)</f>
      </c>
      <c r="P39">
        <f>ROUND(SUM(P36:P38),2)</f>
      </c>
    </row>
    <row r="41" spans="1:9" ht="12.75" customHeight="1">
      <c r="A41" s="8"/>
      <c r="B41" s="8"/>
      <c r="C41" s="8" t="s">
        <v>42</v>
      </c>
      <c r="D41" s="8"/>
      <c r="E41" s="8" t="s">
        <v>393</v>
      </c>
      <c r="F41" s="8"/>
      <c r="G41" s="10"/>
      <c r="H41" s="8"/>
      <c r="I41" s="10"/>
    </row>
    <row r="42" spans="1:16" ht="12.75">
      <c r="A42" s="7">
        <v>8</v>
      </c>
      <c r="B42" s="7" t="s">
        <v>46</v>
      </c>
      <c r="C42" s="7" t="s">
        <v>643</v>
      </c>
      <c r="D42" s="7" t="s">
        <v>48</v>
      </c>
      <c r="E42" s="7" t="s">
        <v>644</v>
      </c>
      <c r="F42" s="7" t="s">
        <v>121</v>
      </c>
      <c r="G42" s="9">
        <v>13</v>
      </c>
      <c r="H42" s="13"/>
      <c r="I42" s="12">
        <f>ROUND((H42*G42),2)</f>
      </c>
      <c r="O42">
        <f>rekapitulace!H8</f>
      </c>
      <c r="P42">
        <f>O42/100*I42</f>
      </c>
    </row>
    <row r="43" ht="25.5">
      <c r="E43" s="14" t="s">
        <v>294</v>
      </c>
    </row>
    <row r="44" ht="409.5">
      <c r="E44" s="14" t="s">
        <v>397</v>
      </c>
    </row>
    <row r="45" spans="1:16" ht="12.75">
      <c r="A45" s="7">
        <v>9</v>
      </c>
      <c r="B45" s="7" t="s">
        <v>46</v>
      </c>
      <c r="C45" s="7" t="s">
        <v>646</v>
      </c>
      <c r="D45" s="7" t="s">
        <v>48</v>
      </c>
      <c r="E45" s="7" t="s">
        <v>722</v>
      </c>
      <c r="F45" s="7" t="s">
        <v>69</v>
      </c>
      <c r="G45" s="9">
        <v>1</v>
      </c>
      <c r="H45" s="13"/>
      <c r="I45" s="12">
        <f>ROUND((H45*G45),2)</f>
      </c>
      <c r="O45">
        <f>rekapitulace!H8</f>
      </c>
      <c r="P45">
        <f>O45/100*I45</f>
      </c>
    </row>
    <row r="46" ht="25.5">
      <c r="E46" s="14" t="s">
        <v>51</v>
      </c>
    </row>
    <row r="47" ht="409.5">
      <c r="E47" s="14" t="s">
        <v>648</v>
      </c>
    </row>
    <row r="48" spans="1:16" ht="12.75">
      <c r="A48" s="7">
        <v>10</v>
      </c>
      <c r="B48" s="7" t="s">
        <v>46</v>
      </c>
      <c r="C48" s="7" t="s">
        <v>723</v>
      </c>
      <c r="D48" s="7" t="s">
        <v>48</v>
      </c>
      <c r="E48" s="7" t="s">
        <v>724</v>
      </c>
      <c r="F48" s="7" t="s">
        <v>69</v>
      </c>
      <c r="G48" s="9">
        <v>1</v>
      </c>
      <c r="H48" s="13"/>
      <c r="I48" s="12">
        <f>ROUND((H48*G48),2)</f>
      </c>
      <c r="O48">
        <f>rekapitulace!H8</f>
      </c>
      <c r="P48">
        <f>O48/100*I48</f>
      </c>
    </row>
    <row r="49" ht="25.5">
      <c r="E49" s="14" t="s">
        <v>51</v>
      </c>
    </row>
    <row r="50" ht="409.5">
      <c r="E50" s="14" t="s">
        <v>725</v>
      </c>
    </row>
    <row r="51" spans="1:16" ht="12.75">
      <c r="A51" s="7">
        <v>11</v>
      </c>
      <c r="B51" s="7" t="s">
        <v>46</v>
      </c>
      <c r="C51" s="7" t="s">
        <v>650</v>
      </c>
      <c r="D51" s="7" t="s">
        <v>48</v>
      </c>
      <c r="E51" s="7" t="s">
        <v>651</v>
      </c>
      <c r="F51" s="7" t="s">
        <v>121</v>
      </c>
      <c r="G51" s="9">
        <v>13</v>
      </c>
      <c r="H51" s="13"/>
      <c r="I51" s="12">
        <f>ROUND((H51*G51),2)</f>
      </c>
      <c r="O51">
        <f>rekapitulace!H8</f>
      </c>
      <c r="P51">
        <f>O51/100*I51</f>
      </c>
    </row>
    <row r="52" ht="25.5">
      <c r="E52" s="14" t="s">
        <v>294</v>
      </c>
    </row>
    <row r="53" ht="242.25">
      <c r="E53" s="14" t="s">
        <v>653</v>
      </c>
    </row>
    <row r="54" spans="1:16" ht="12.75">
      <c r="A54" s="7">
        <v>12</v>
      </c>
      <c r="B54" s="7" t="s">
        <v>46</v>
      </c>
      <c r="C54" s="7" t="s">
        <v>658</v>
      </c>
      <c r="D54" s="7" t="s">
        <v>48</v>
      </c>
      <c r="E54" s="7" t="s">
        <v>659</v>
      </c>
      <c r="F54" s="7" t="s">
        <v>121</v>
      </c>
      <c r="G54" s="9">
        <v>13</v>
      </c>
      <c r="H54" s="13"/>
      <c r="I54" s="12">
        <f>ROUND((H54*G54),2)</f>
      </c>
      <c r="O54">
        <f>rekapitulace!H8</f>
      </c>
      <c r="P54">
        <f>O54/100*I54</f>
      </c>
    </row>
    <row r="55" ht="25.5">
      <c r="E55" s="14" t="s">
        <v>294</v>
      </c>
    </row>
    <row r="56" ht="409.5">
      <c r="E56" s="14" t="s">
        <v>657</v>
      </c>
    </row>
    <row r="57" spans="1:16" ht="12.75">
      <c r="A57" s="7">
        <v>13</v>
      </c>
      <c r="B57" s="7" t="s">
        <v>46</v>
      </c>
      <c r="C57" s="7" t="s">
        <v>660</v>
      </c>
      <c r="D57" s="7" t="s">
        <v>48</v>
      </c>
      <c r="E57" s="7" t="s">
        <v>726</v>
      </c>
      <c r="F57" s="7" t="s">
        <v>121</v>
      </c>
      <c r="G57" s="9">
        <v>13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294</v>
      </c>
    </row>
    <row r="59" ht="216.75">
      <c r="E59" s="14" t="s">
        <v>662</v>
      </c>
    </row>
    <row r="60" spans="1:16" ht="12.75" customHeight="1">
      <c r="A60" s="15"/>
      <c r="B60" s="15"/>
      <c r="C60" s="15" t="s">
        <v>42</v>
      </c>
      <c r="D60" s="15"/>
      <c r="E60" s="15" t="s">
        <v>402</v>
      </c>
      <c r="F60" s="15"/>
      <c r="G60" s="15"/>
      <c r="H60" s="15"/>
      <c r="I60" s="15">
        <f>SUM(I42:I59)</f>
      </c>
      <c r="P60">
        <f>ROUND(SUM(P42:P59),2)</f>
      </c>
    </row>
    <row r="62" spans="1:16" ht="12.75" customHeight="1">
      <c r="A62" s="15"/>
      <c r="B62" s="15"/>
      <c r="C62" s="15"/>
      <c r="D62" s="15"/>
      <c r="E62" s="15" t="s">
        <v>78</v>
      </c>
      <c r="F62" s="15"/>
      <c r="G62" s="15"/>
      <c r="H62" s="15"/>
      <c r="I62" s="15">
        <f>+I15+I33+I39+I60</f>
      </c>
      <c r="P62">
        <f>+P15+P33+P39+P60</f>
      </c>
    </row>
    <row r="64" spans="1:9" ht="12.75" customHeight="1">
      <c r="A64" s="8" t="s">
        <v>79</v>
      </c>
      <c r="B64" s="8"/>
      <c r="C64" s="8"/>
      <c r="D64" s="8"/>
      <c r="E64" s="8"/>
      <c r="F64" s="8"/>
      <c r="G64" s="8"/>
      <c r="H64" s="8"/>
      <c r="I64" s="8"/>
    </row>
    <row r="65" spans="1:9" ht="12.75" customHeight="1">
      <c r="A65" s="8"/>
      <c r="B65" s="8"/>
      <c r="C65" s="8"/>
      <c r="D65" s="8"/>
      <c r="E65" s="8" t="s">
        <v>80</v>
      </c>
      <c r="F65" s="8"/>
      <c r="G65" s="8"/>
      <c r="H65" s="8"/>
      <c r="I65" s="8"/>
    </row>
    <row r="66" spans="1:16" ht="12.75" customHeight="1">
      <c r="A66" s="15"/>
      <c r="B66" s="15"/>
      <c r="C66" s="15"/>
      <c r="D66" s="15"/>
      <c r="E66" s="15" t="s">
        <v>81</v>
      </c>
      <c r="F66" s="15"/>
      <c r="G66" s="15"/>
      <c r="H66" s="15"/>
      <c r="I66" s="15">
        <v>0</v>
      </c>
      <c r="P66">
        <v>0</v>
      </c>
    </row>
    <row r="67" spans="1:9" ht="12.75" customHeight="1">
      <c r="A67" s="15"/>
      <c r="B67" s="15"/>
      <c r="C67" s="15"/>
      <c r="D67" s="15"/>
      <c r="E67" s="15" t="s">
        <v>82</v>
      </c>
      <c r="F67" s="15"/>
      <c r="G67" s="15"/>
      <c r="H67" s="15"/>
      <c r="I67" s="15"/>
    </row>
    <row r="68" spans="1:16" ht="12.75" customHeight="1">
      <c r="A68" s="15"/>
      <c r="B68" s="15"/>
      <c r="C68" s="15"/>
      <c r="D68" s="15"/>
      <c r="E68" s="15" t="s">
        <v>83</v>
      </c>
      <c r="F68" s="15"/>
      <c r="G68" s="15"/>
      <c r="H68" s="15"/>
      <c r="I68" s="15">
        <v>0</v>
      </c>
      <c r="P68">
        <v>0</v>
      </c>
    </row>
    <row r="69" spans="1:16" ht="12.75" customHeight="1">
      <c r="A69" s="15"/>
      <c r="B69" s="15"/>
      <c r="C69" s="15"/>
      <c r="D69" s="15"/>
      <c r="E69" s="15" t="s">
        <v>84</v>
      </c>
      <c r="F69" s="15"/>
      <c r="G69" s="15"/>
      <c r="H69" s="15"/>
      <c r="I69" s="15">
        <f>I66+I68</f>
      </c>
      <c r="P69">
        <f>P66+P68</f>
      </c>
    </row>
    <row r="71" spans="1:16" ht="12.75" customHeight="1">
      <c r="A71" s="15"/>
      <c r="B71" s="15"/>
      <c r="C71" s="15"/>
      <c r="D71" s="15"/>
      <c r="E71" s="15" t="s">
        <v>84</v>
      </c>
      <c r="F71" s="15"/>
      <c r="G71" s="15"/>
      <c r="H71" s="15"/>
      <c r="I71" s="15">
        <f>I62+I69</f>
      </c>
      <c r="P71">
        <f>P62+P69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727</v>
      </c>
      <c r="D5" s="5"/>
      <c r="E5" s="5" t="s">
        <v>728</v>
      </c>
    </row>
    <row r="6" spans="1:5" ht="12.75" customHeight="1">
      <c r="A6" t="s">
        <v>18</v>
      </c>
      <c r="C6" s="5" t="s">
        <v>727</v>
      </c>
      <c r="D6" s="5"/>
      <c r="E6" s="5" t="s">
        <v>728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25</v>
      </c>
      <c r="D11" s="8"/>
      <c r="E11" s="8" t="s">
        <v>87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729</v>
      </c>
      <c r="D12" s="7" t="s">
        <v>48</v>
      </c>
      <c r="E12" s="7" t="s">
        <v>730</v>
      </c>
      <c r="F12" s="7" t="s">
        <v>109</v>
      </c>
      <c r="G12" s="9">
        <v>3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731</v>
      </c>
    </row>
    <row r="14" ht="357">
      <c r="E14" s="14" t="s">
        <v>732</v>
      </c>
    </row>
    <row r="15" spans="1:16" ht="12.75">
      <c r="A15" s="7">
        <v>2</v>
      </c>
      <c r="B15" s="7" t="s">
        <v>46</v>
      </c>
      <c r="C15" s="7" t="s">
        <v>733</v>
      </c>
      <c r="D15" s="7" t="s">
        <v>48</v>
      </c>
      <c r="E15" s="7" t="s">
        <v>734</v>
      </c>
      <c r="F15" s="7" t="s">
        <v>109</v>
      </c>
      <c r="G15" s="9">
        <v>3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731</v>
      </c>
    </row>
    <row r="17" ht="255">
      <c r="E17" s="14" t="s">
        <v>158</v>
      </c>
    </row>
    <row r="18" spans="1:16" ht="12.75">
      <c r="A18" s="7">
        <v>3</v>
      </c>
      <c r="B18" s="7" t="s">
        <v>46</v>
      </c>
      <c r="C18" s="7" t="s">
        <v>735</v>
      </c>
      <c r="D18" s="7" t="s">
        <v>48</v>
      </c>
      <c r="E18" s="7" t="s">
        <v>736</v>
      </c>
      <c r="F18" s="7" t="s">
        <v>109</v>
      </c>
      <c r="G18" s="9">
        <v>3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731</v>
      </c>
    </row>
    <row r="20" ht="369.75">
      <c r="E20" s="14" t="s">
        <v>737</v>
      </c>
    </row>
    <row r="21" spans="1:16" ht="12.75">
      <c r="A21" s="7">
        <v>4</v>
      </c>
      <c r="B21" s="7" t="s">
        <v>46</v>
      </c>
      <c r="C21" s="7" t="s">
        <v>738</v>
      </c>
      <c r="D21" s="7" t="s">
        <v>48</v>
      </c>
      <c r="E21" s="7" t="s">
        <v>739</v>
      </c>
      <c r="F21" s="7" t="s">
        <v>69</v>
      </c>
      <c r="G21" s="9">
        <v>3</v>
      </c>
      <c r="H21" s="13"/>
      <c r="I21" s="12">
        <f>ROUND((H21*G21),2)</f>
      </c>
      <c r="O21">
        <f>rekapitulace!H8</f>
      </c>
      <c r="P21">
        <f>O21/100*I21</f>
      </c>
    </row>
    <row r="22" ht="89.25">
      <c r="E22" s="14" t="s">
        <v>740</v>
      </c>
    </row>
    <row r="23" ht="409.5">
      <c r="E23" s="14" t="s">
        <v>741</v>
      </c>
    </row>
    <row r="24" spans="1:16" ht="12.75" customHeight="1">
      <c r="A24" s="15"/>
      <c r="B24" s="15"/>
      <c r="C24" s="15" t="s">
        <v>25</v>
      </c>
      <c r="D24" s="15"/>
      <c r="E24" s="15" t="s">
        <v>87</v>
      </c>
      <c r="F24" s="15"/>
      <c r="G24" s="15"/>
      <c r="H24" s="15"/>
      <c r="I24" s="15">
        <f>SUM(I12:I23)</f>
      </c>
      <c r="P24">
        <f>ROUND(SUM(P12:P23),2)</f>
      </c>
    </row>
    <row r="26" spans="1:16" ht="12.75" customHeight="1">
      <c r="A26" s="15"/>
      <c r="B26" s="15"/>
      <c r="C26" s="15"/>
      <c r="D26" s="15"/>
      <c r="E26" s="15" t="s">
        <v>78</v>
      </c>
      <c r="F26" s="15"/>
      <c r="G26" s="15"/>
      <c r="H26" s="15"/>
      <c r="I26" s="15">
        <f>+I24</f>
      </c>
      <c r="P26">
        <f>+P24</f>
      </c>
    </row>
    <row r="28" spans="1:9" ht="12.75" customHeight="1">
      <c r="A28" s="8" t="s">
        <v>79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8"/>
      <c r="B29" s="8"/>
      <c r="C29" s="8"/>
      <c r="D29" s="8"/>
      <c r="E29" s="8" t="s">
        <v>80</v>
      </c>
      <c r="F29" s="8"/>
      <c r="G29" s="8"/>
      <c r="H29" s="8"/>
      <c r="I29" s="8"/>
    </row>
    <row r="30" spans="1:16" ht="12.75" customHeight="1">
      <c r="A30" s="15"/>
      <c r="B30" s="15"/>
      <c r="C30" s="15"/>
      <c r="D30" s="15"/>
      <c r="E30" s="15" t="s">
        <v>81</v>
      </c>
      <c r="F30" s="15"/>
      <c r="G30" s="15"/>
      <c r="H30" s="15"/>
      <c r="I30" s="15">
        <v>0</v>
      </c>
      <c r="P30">
        <v>0</v>
      </c>
    </row>
    <row r="31" spans="1:9" ht="12.75" customHeight="1">
      <c r="A31" s="15"/>
      <c r="B31" s="15"/>
      <c r="C31" s="15"/>
      <c r="D31" s="15"/>
      <c r="E31" s="15" t="s">
        <v>82</v>
      </c>
      <c r="F31" s="15"/>
      <c r="G31" s="15"/>
      <c r="H31" s="15"/>
      <c r="I31" s="15"/>
    </row>
    <row r="32" spans="1:16" ht="12.75" customHeight="1">
      <c r="A32" s="15"/>
      <c r="B32" s="15"/>
      <c r="C32" s="15"/>
      <c r="D32" s="15"/>
      <c r="E32" s="15" t="s">
        <v>83</v>
      </c>
      <c r="F32" s="15"/>
      <c r="G32" s="15"/>
      <c r="H32" s="15"/>
      <c r="I32" s="15">
        <v>0</v>
      </c>
      <c r="P32">
        <v>0</v>
      </c>
    </row>
    <row r="33" spans="1:16" ht="12.75" customHeight="1">
      <c r="A33" s="15"/>
      <c r="B33" s="15"/>
      <c r="C33" s="15"/>
      <c r="D33" s="15"/>
      <c r="E33" s="15" t="s">
        <v>84</v>
      </c>
      <c r="F33" s="15"/>
      <c r="G33" s="15"/>
      <c r="H33" s="15"/>
      <c r="I33" s="15">
        <f>I30+I32</f>
      </c>
      <c r="P33">
        <f>P30+P32</f>
      </c>
    </row>
    <row r="35" spans="1:16" ht="12.75" customHeight="1">
      <c r="A35" s="15"/>
      <c r="B35" s="15"/>
      <c r="C35" s="15"/>
      <c r="D35" s="15"/>
      <c r="E35" s="15" t="s">
        <v>84</v>
      </c>
      <c r="F35" s="15"/>
      <c r="G35" s="15"/>
      <c r="H35" s="15"/>
      <c r="I35" s="15">
        <f>I26+I33</f>
      </c>
      <c r="P35">
        <f>P26+P33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742</v>
      </c>
      <c r="D5" s="5"/>
      <c r="E5" s="5" t="s">
        <v>743</v>
      </c>
    </row>
    <row r="6" spans="1:5" ht="12.75" customHeight="1">
      <c r="A6" t="s">
        <v>18</v>
      </c>
      <c r="C6" s="5" t="s">
        <v>742</v>
      </c>
      <c r="D6" s="5"/>
      <c r="E6" s="5" t="s">
        <v>743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25</v>
      </c>
      <c r="D11" s="8"/>
      <c r="E11" s="8" t="s">
        <v>87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729</v>
      </c>
      <c r="D12" s="7" t="s">
        <v>48</v>
      </c>
      <c r="E12" s="7" t="s">
        <v>730</v>
      </c>
      <c r="F12" s="7" t="s">
        <v>109</v>
      </c>
      <c r="G12" s="9">
        <v>8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744</v>
      </c>
    </row>
    <row r="14" ht="357">
      <c r="E14" s="14" t="s">
        <v>732</v>
      </c>
    </row>
    <row r="15" spans="1:16" ht="12.75">
      <c r="A15" s="7">
        <v>2</v>
      </c>
      <c r="B15" s="7" t="s">
        <v>46</v>
      </c>
      <c r="C15" s="7" t="s">
        <v>733</v>
      </c>
      <c r="D15" s="7" t="s">
        <v>48</v>
      </c>
      <c r="E15" s="7" t="s">
        <v>734</v>
      </c>
      <c r="F15" s="7" t="s">
        <v>109</v>
      </c>
      <c r="G15" s="9">
        <v>8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744</v>
      </c>
    </row>
    <row r="17" ht="255">
      <c r="E17" s="14" t="s">
        <v>158</v>
      </c>
    </row>
    <row r="18" spans="1:16" ht="12.75">
      <c r="A18" s="7">
        <v>3</v>
      </c>
      <c r="B18" s="7" t="s">
        <v>46</v>
      </c>
      <c r="C18" s="7" t="s">
        <v>735</v>
      </c>
      <c r="D18" s="7" t="s">
        <v>48</v>
      </c>
      <c r="E18" s="7" t="s">
        <v>736</v>
      </c>
      <c r="F18" s="7" t="s">
        <v>109</v>
      </c>
      <c r="G18" s="9">
        <v>8</v>
      </c>
      <c r="H18" s="13"/>
      <c r="I18" s="12">
        <f>ROUND((H18*G18),2)</f>
      </c>
      <c r="O18">
        <f>rekapitulace!H8</f>
      </c>
      <c r="P18">
        <f>O18/100*I18</f>
      </c>
    </row>
    <row r="19" ht="51">
      <c r="E19" s="14" t="s">
        <v>745</v>
      </c>
    </row>
    <row r="20" ht="369.75">
      <c r="E20" s="14" t="s">
        <v>737</v>
      </c>
    </row>
    <row r="21" spans="1:16" ht="12.75">
      <c r="A21" s="7">
        <v>4</v>
      </c>
      <c r="B21" s="7" t="s">
        <v>46</v>
      </c>
      <c r="C21" s="7" t="s">
        <v>738</v>
      </c>
      <c r="D21" s="7" t="s">
        <v>48</v>
      </c>
      <c r="E21" s="7" t="s">
        <v>746</v>
      </c>
      <c r="F21" s="7" t="s">
        <v>69</v>
      </c>
      <c r="G21" s="9">
        <v>8</v>
      </c>
      <c r="H21" s="13"/>
      <c r="I21" s="12">
        <f>ROUND((H21*G21),2)</f>
      </c>
      <c r="O21">
        <f>rekapitulace!H8</f>
      </c>
      <c r="P21">
        <f>O21/100*I21</f>
      </c>
    </row>
    <row r="22" ht="204">
      <c r="E22" s="14" t="s">
        <v>747</v>
      </c>
    </row>
    <row r="23" ht="409.5">
      <c r="E23" s="14" t="s">
        <v>741</v>
      </c>
    </row>
    <row r="24" spans="1:16" ht="12.75" customHeight="1">
      <c r="A24" s="15"/>
      <c r="B24" s="15"/>
      <c r="C24" s="15" t="s">
        <v>25</v>
      </c>
      <c r="D24" s="15"/>
      <c r="E24" s="15" t="s">
        <v>87</v>
      </c>
      <c r="F24" s="15"/>
      <c r="G24" s="15"/>
      <c r="H24" s="15"/>
      <c r="I24" s="15">
        <f>SUM(I12:I23)</f>
      </c>
      <c r="P24">
        <f>ROUND(SUM(P12:P23),2)</f>
      </c>
    </row>
    <row r="26" spans="1:16" ht="12.75" customHeight="1">
      <c r="A26" s="15"/>
      <c r="B26" s="15"/>
      <c r="C26" s="15"/>
      <c r="D26" s="15"/>
      <c r="E26" s="15" t="s">
        <v>78</v>
      </c>
      <c r="F26" s="15"/>
      <c r="G26" s="15"/>
      <c r="H26" s="15"/>
      <c r="I26" s="15">
        <f>+I24</f>
      </c>
      <c r="P26">
        <f>+P24</f>
      </c>
    </row>
    <row r="28" spans="1:9" ht="12.75" customHeight="1">
      <c r="A28" s="8" t="s">
        <v>79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8"/>
      <c r="B29" s="8"/>
      <c r="C29" s="8"/>
      <c r="D29" s="8"/>
      <c r="E29" s="8" t="s">
        <v>80</v>
      </c>
      <c r="F29" s="8"/>
      <c r="G29" s="8"/>
      <c r="H29" s="8"/>
      <c r="I29" s="8"/>
    </row>
    <row r="30" spans="1:16" ht="12.75" customHeight="1">
      <c r="A30" s="15"/>
      <c r="B30" s="15"/>
      <c r="C30" s="15"/>
      <c r="D30" s="15"/>
      <c r="E30" s="15" t="s">
        <v>81</v>
      </c>
      <c r="F30" s="15"/>
      <c r="G30" s="15"/>
      <c r="H30" s="15"/>
      <c r="I30" s="15">
        <v>0</v>
      </c>
      <c r="P30">
        <v>0</v>
      </c>
    </row>
    <row r="31" spans="1:9" ht="12.75" customHeight="1">
      <c r="A31" s="15"/>
      <c r="B31" s="15"/>
      <c r="C31" s="15"/>
      <c r="D31" s="15"/>
      <c r="E31" s="15" t="s">
        <v>82</v>
      </c>
      <c r="F31" s="15"/>
      <c r="G31" s="15"/>
      <c r="H31" s="15"/>
      <c r="I31" s="15"/>
    </row>
    <row r="32" spans="1:16" ht="12.75" customHeight="1">
      <c r="A32" s="15"/>
      <c r="B32" s="15"/>
      <c r="C32" s="15"/>
      <c r="D32" s="15"/>
      <c r="E32" s="15" t="s">
        <v>83</v>
      </c>
      <c r="F32" s="15"/>
      <c r="G32" s="15"/>
      <c r="H32" s="15"/>
      <c r="I32" s="15">
        <v>0</v>
      </c>
      <c r="P32">
        <v>0</v>
      </c>
    </row>
    <row r="33" spans="1:16" ht="12.75" customHeight="1">
      <c r="A33" s="15"/>
      <c r="B33" s="15"/>
      <c r="C33" s="15"/>
      <c r="D33" s="15"/>
      <c r="E33" s="15" t="s">
        <v>84</v>
      </c>
      <c r="F33" s="15"/>
      <c r="G33" s="15"/>
      <c r="H33" s="15"/>
      <c r="I33" s="15">
        <f>I30+I32</f>
      </c>
      <c r="P33">
        <f>P30+P32</f>
      </c>
    </row>
    <row r="35" spans="1:16" ht="12.75" customHeight="1">
      <c r="A35" s="15"/>
      <c r="B35" s="15"/>
      <c r="C35" s="15"/>
      <c r="D35" s="15"/>
      <c r="E35" s="15" t="s">
        <v>84</v>
      </c>
      <c r="F35" s="15"/>
      <c r="G35" s="15"/>
      <c r="H35" s="15"/>
      <c r="I35" s="15">
        <f>I26+I33</f>
      </c>
      <c r="P35">
        <f>P26+P33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748</v>
      </c>
      <c r="D5" s="5"/>
      <c r="E5" s="5" t="s">
        <v>749</v>
      </c>
    </row>
    <row r="6" spans="1:5" ht="12.75" customHeight="1">
      <c r="A6" t="s">
        <v>18</v>
      </c>
      <c r="C6" s="5" t="s">
        <v>748</v>
      </c>
      <c r="D6" s="5"/>
      <c r="E6" s="5" t="s">
        <v>749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25</v>
      </c>
      <c r="D11" s="8"/>
      <c r="E11" s="8" t="s">
        <v>87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729</v>
      </c>
      <c r="D12" s="7" t="s">
        <v>48</v>
      </c>
      <c r="E12" s="7" t="s">
        <v>730</v>
      </c>
      <c r="F12" s="7" t="s">
        <v>109</v>
      </c>
      <c r="G12" s="9">
        <v>7</v>
      </c>
      <c r="H12" s="13"/>
      <c r="I12" s="12">
        <f>ROUND((H12*G12),2)</f>
      </c>
      <c r="O12">
        <f>rekapitulace!H8</f>
      </c>
      <c r="P12">
        <f>O12/100*I12</f>
      </c>
    </row>
    <row r="13" ht="25.5">
      <c r="E13" s="14" t="s">
        <v>750</v>
      </c>
    </row>
    <row r="14" ht="357">
      <c r="E14" s="14" t="s">
        <v>732</v>
      </c>
    </row>
    <row r="15" spans="1:16" ht="12.75">
      <c r="A15" s="7">
        <v>2</v>
      </c>
      <c r="B15" s="7" t="s">
        <v>46</v>
      </c>
      <c r="C15" s="7" t="s">
        <v>733</v>
      </c>
      <c r="D15" s="7" t="s">
        <v>48</v>
      </c>
      <c r="E15" s="7" t="s">
        <v>734</v>
      </c>
      <c r="F15" s="7" t="s">
        <v>109</v>
      </c>
      <c r="G15" s="9">
        <v>7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751</v>
      </c>
    </row>
    <row r="17" ht="255">
      <c r="E17" s="14" t="s">
        <v>158</v>
      </c>
    </row>
    <row r="18" spans="1:16" ht="12.75">
      <c r="A18" s="7">
        <v>3</v>
      </c>
      <c r="B18" s="7" t="s">
        <v>46</v>
      </c>
      <c r="C18" s="7" t="s">
        <v>735</v>
      </c>
      <c r="D18" s="7" t="s">
        <v>48</v>
      </c>
      <c r="E18" s="7" t="s">
        <v>736</v>
      </c>
      <c r="F18" s="7" t="s">
        <v>109</v>
      </c>
      <c r="G18" s="9">
        <v>7</v>
      </c>
      <c r="H18" s="13"/>
      <c r="I18" s="12">
        <f>ROUND((H18*G18),2)</f>
      </c>
      <c r="O18">
        <f>rekapitulace!H8</f>
      </c>
      <c r="P18">
        <f>O18/100*I18</f>
      </c>
    </row>
    <row r="19" ht="51">
      <c r="E19" s="14" t="s">
        <v>752</v>
      </c>
    </row>
    <row r="20" ht="369.75">
      <c r="E20" s="14" t="s">
        <v>737</v>
      </c>
    </row>
    <row r="21" spans="1:16" ht="12.75">
      <c r="A21" s="7">
        <v>4</v>
      </c>
      <c r="B21" s="7" t="s">
        <v>46</v>
      </c>
      <c r="C21" s="7" t="s">
        <v>738</v>
      </c>
      <c r="D21" s="7" t="s">
        <v>48</v>
      </c>
      <c r="E21" s="7" t="s">
        <v>753</v>
      </c>
      <c r="F21" s="7" t="s">
        <v>69</v>
      </c>
      <c r="G21" s="9">
        <v>7</v>
      </c>
      <c r="H21" s="13"/>
      <c r="I21" s="12">
        <f>ROUND((H21*G21),2)</f>
      </c>
      <c r="O21">
        <f>rekapitulace!H8</f>
      </c>
      <c r="P21">
        <f>O21/100*I21</f>
      </c>
    </row>
    <row r="22" ht="204">
      <c r="E22" s="14" t="s">
        <v>754</v>
      </c>
    </row>
    <row r="23" ht="409.5">
      <c r="E23" s="14" t="s">
        <v>741</v>
      </c>
    </row>
    <row r="24" spans="1:16" ht="12.75" customHeight="1">
      <c r="A24" s="15"/>
      <c r="B24" s="15"/>
      <c r="C24" s="15" t="s">
        <v>25</v>
      </c>
      <c r="D24" s="15"/>
      <c r="E24" s="15" t="s">
        <v>87</v>
      </c>
      <c r="F24" s="15"/>
      <c r="G24" s="15"/>
      <c r="H24" s="15"/>
      <c r="I24" s="15">
        <f>SUM(I12:I23)</f>
      </c>
      <c r="P24">
        <f>ROUND(SUM(P12:P23),2)</f>
      </c>
    </row>
    <row r="26" spans="1:16" ht="12.75" customHeight="1">
      <c r="A26" s="15"/>
      <c r="B26" s="15"/>
      <c r="C26" s="15"/>
      <c r="D26" s="15"/>
      <c r="E26" s="15" t="s">
        <v>78</v>
      </c>
      <c r="F26" s="15"/>
      <c r="G26" s="15"/>
      <c r="H26" s="15"/>
      <c r="I26" s="15">
        <f>+I24</f>
      </c>
      <c r="P26">
        <f>+P24</f>
      </c>
    </row>
    <row r="28" spans="1:9" ht="12.75" customHeight="1">
      <c r="A28" s="8" t="s">
        <v>79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8"/>
      <c r="B29" s="8"/>
      <c r="C29" s="8"/>
      <c r="D29" s="8"/>
      <c r="E29" s="8" t="s">
        <v>80</v>
      </c>
      <c r="F29" s="8"/>
      <c r="G29" s="8"/>
      <c r="H29" s="8"/>
      <c r="I29" s="8"/>
    </row>
    <row r="30" spans="1:16" ht="12.75" customHeight="1">
      <c r="A30" s="15"/>
      <c r="B30" s="15"/>
      <c r="C30" s="15"/>
      <c r="D30" s="15"/>
      <c r="E30" s="15" t="s">
        <v>81</v>
      </c>
      <c r="F30" s="15"/>
      <c r="G30" s="15"/>
      <c r="H30" s="15"/>
      <c r="I30" s="15">
        <v>0</v>
      </c>
      <c r="P30">
        <v>0</v>
      </c>
    </row>
    <row r="31" spans="1:9" ht="12.75" customHeight="1">
      <c r="A31" s="15"/>
      <c r="B31" s="15"/>
      <c r="C31" s="15"/>
      <c r="D31" s="15"/>
      <c r="E31" s="15" t="s">
        <v>82</v>
      </c>
      <c r="F31" s="15"/>
      <c r="G31" s="15"/>
      <c r="H31" s="15"/>
      <c r="I31" s="15"/>
    </row>
    <row r="32" spans="1:16" ht="12.75" customHeight="1">
      <c r="A32" s="15"/>
      <c r="B32" s="15"/>
      <c r="C32" s="15"/>
      <c r="D32" s="15"/>
      <c r="E32" s="15" t="s">
        <v>83</v>
      </c>
      <c r="F32" s="15"/>
      <c r="G32" s="15"/>
      <c r="H32" s="15"/>
      <c r="I32" s="15">
        <v>0</v>
      </c>
      <c r="P32">
        <v>0</v>
      </c>
    </row>
    <row r="33" spans="1:16" ht="12.75" customHeight="1">
      <c r="A33" s="15"/>
      <c r="B33" s="15"/>
      <c r="C33" s="15"/>
      <c r="D33" s="15"/>
      <c r="E33" s="15" t="s">
        <v>84</v>
      </c>
      <c r="F33" s="15"/>
      <c r="G33" s="15"/>
      <c r="H33" s="15"/>
      <c r="I33" s="15">
        <f>I30+I32</f>
      </c>
      <c r="P33">
        <f>P30+P32</f>
      </c>
    </row>
    <row r="35" spans="1:16" ht="12.75" customHeight="1">
      <c r="A35" s="15"/>
      <c r="B35" s="15"/>
      <c r="C35" s="15"/>
      <c r="D35" s="15"/>
      <c r="E35" s="15" t="s">
        <v>84</v>
      </c>
      <c r="F35" s="15"/>
      <c r="G35" s="15"/>
      <c r="H35" s="15"/>
      <c r="I35" s="15">
        <f>I26+I33</f>
      </c>
      <c r="P35">
        <f>P26+P33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85</v>
      </c>
      <c r="D5" s="5"/>
      <c r="E5" s="5" t="s">
        <v>86</v>
      </c>
    </row>
    <row r="6" spans="1:5" ht="12.75" customHeight="1">
      <c r="A6" t="s">
        <v>18</v>
      </c>
      <c r="C6" s="5" t="s">
        <v>85</v>
      </c>
      <c r="D6" s="5"/>
      <c r="E6" s="5" t="s">
        <v>86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25</v>
      </c>
      <c r="D11" s="8"/>
      <c r="E11" s="8" t="s">
        <v>87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88</v>
      </c>
      <c r="D12" s="7" t="s">
        <v>48</v>
      </c>
      <c r="E12" s="7" t="s">
        <v>89</v>
      </c>
      <c r="F12" s="7" t="s">
        <v>69</v>
      </c>
      <c r="G12" s="9">
        <v>27</v>
      </c>
      <c r="H12" s="13"/>
      <c r="I12" s="12">
        <f>ROUND((H12*G12),2)</f>
      </c>
      <c r="O12">
        <f>rekapitulace!H8</f>
      </c>
      <c r="P12">
        <f>O12/100*I12</f>
      </c>
    </row>
    <row r="13" ht="63.75">
      <c r="E13" s="14" t="s">
        <v>90</v>
      </c>
    </row>
    <row r="14" ht="409.5">
      <c r="E14" s="14" t="s">
        <v>91</v>
      </c>
    </row>
    <row r="15" spans="1:16" ht="12.75" customHeight="1">
      <c r="A15" s="15"/>
      <c r="B15" s="15"/>
      <c r="C15" s="15" t="s">
        <v>25</v>
      </c>
      <c r="D15" s="15"/>
      <c r="E15" s="15" t="s">
        <v>87</v>
      </c>
      <c r="F15" s="15"/>
      <c r="G15" s="15"/>
      <c r="H15" s="15"/>
      <c r="I15" s="15">
        <f>SUM(I12:I14)</f>
      </c>
      <c r="P15">
        <f>ROUND(SUM(P12:P14),2)</f>
      </c>
    </row>
    <row r="17" spans="1:16" ht="12.75" customHeight="1">
      <c r="A17" s="15"/>
      <c r="B17" s="15"/>
      <c r="C17" s="15"/>
      <c r="D17" s="15"/>
      <c r="E17" s="15" t="s">
        <v>78</v>
      </c>
      <c r="F17" s="15"/>
      <c r="G17" s="15"/>
      <c r="H17" s="15"/>
      <c r="I17" s="15">
        <f>+I15</f>
      </c>
      <c r="P17">
        <f>+P15</f>
      </c>
    </row>
    <row r="19" spans="1:9" ht="12.75" customHeight="1">
      <c r="A19" s="8" t="s">
        <v>79</v>
      </c>
      <c r="B19" s="8"/>
      <c r="C19" s="8"/>
      <c r="D19" s="8"/>
      <c r="E19" s="8"/>
      <c r="F19" s="8"/>
      <c r="G19" s="8"/>
      <c r="H19" s="8"/>
      <c r="I19" s="8"/>
    </row>
    <row r="20" spans="1:9" ht="12.75" customHeight="1">
      <c r="A20" s="8"/>
      <c r="B20" s="8"/>
      <c r="C20" s="8"/>
      <c r="D20" s="8"/>
      <c r="E20" s="8" t="s">
        <v>80</v>
      </c>
      <c r="F20" s="8"/>
      <c r="G20" s="8"/>
      <c r="H20" s="8"/>
      <c r="I20" s="8"/>
    </row>
    <row r="21" spans="1:16" ht="12.75" customHeight="1">
      <c r="A21" s="15"/>
      <c r="B21" s="15"/>
      <c r="C21" s="15"/>
      <c r="D21" s="15"/>
      <c r="E21" s="15" t="s">
        <v>81</v>
      </c>
      <c r="F21" s="15"/>
      <c r="G21" s="15"/>
      <c r="H21" s="15"/>
      <c r="I21" s="15">
        <v>0</v>
      </c>
      <c r="P21">
        <v>0</v>
      </c>
    </row>
    <row r="22" spans="1:9" ht="12.75" customHeight="1">
      <c r="A22" s="15"/>
      <c r="B22" s="15"/>
      <c r="C22" s="15"/>
      <c r="D22" s="15"/>
      <c r="E22" s="15" t="s">
        <v>82</v>
      </c>
      <c r="F22" s="15"/>
      <c r="G22" s="15"/>
      <c r="H22" s="15"/>
      <c r="I22" s="15"/>
    </row>
    <row r="23" spans="1:16" ht="12.75" customHeight="1">
      <c r="A23" s="15"/>
      <c r="B23" s="15"/>
      <c r="C23" s="15"/>
      <c r="D23" s="15"/>
      <c r="E23" s="15" t="s">
        <v>83</v>
      </c>
      <c r="F23" s="15"/>
      <c r="G23" s="15"/>
      <c r="H23" s="15"/>
      <c r="I23" s="15">
        <v>0</v>
      </c>
      <c r="P23">
        <v>0</v>
      </c>
    </row>
    <row r="24" spans="1:16" ht="12.75" customHeight="1">
      <c r="A24" s="15"/>
      <c r="B24" s="15"/>
      <c r="C24" s="15"/>
      <c r="D24" s="15"/>
      <c r="E24" s="15" t="s">
        <v>84</v>
      </c>
      <c r="F24" s="15"/>
      <c r="G24" s="15"/>
      <c r="H24" s="15"/>
      <c r="I24" s="15">
        <f>I21+I23</f>
      </c>
      <c r="P24">
        <f>P21+P23</f>
      </c>
    </row>
    <row r="26" spans="1:16" ht="12.75" customHeight="1">
      <c r="A26" s="15"/>
      <c r="B26" s="15"/>
      <c r="C26" s="15"/>
      <c r="D26" s="15"/>
      <c r="E26" s="15" t="s">
        <v>84</v>
      </c>
      <c r="F26" s="15"/>
      <c r="G26" s="15"/>
      <c r="H26" s="15"/>
      <c r="I26" s="15">
        <f>I17+I24</f>
      </c>
      <c r="P26">
        <f>P17+P24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92</v>
      </c>
      <c r="D5" s="5"/>
      <c r="E5" s="5" t="s">
        <v>93</v>
      </c>
    </row>
    <row r="6" spans="1:5" ht="12.75" customHeight="1">
      <c r="A6" t="s">
        <v>18</v>
      </c>
      <c r="C6" s="5" t="s">
        <v>92</v>
      </c>
      <c r="D6" s="5"/>
      <c r="E6" s="5" t="s">
        <v>93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95</v>
      </c>
      <c r="F12" s="7" t="s">
        <v>96</v>
      </c>
      <c r="G12" s="9">
        <v>457.517</v>
      </c>
      <c r="H12" s="13"/>
      <c r="I12" s="12">
        <f>ROUND((H12*G12),2)</f>
      </c>
      <c r="O12">
        <f>rekapitulace!H8</f>
      </c>
      <c r="P12">
        <f>O12/100*I12</f>
      </c>
    </row>
    <row r="13" ht="140.25">
      <c r="E13" s="14" t="s">
        <v>97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36</v>
      </c>
      <c r="E15" s="7" t="s">
        <v>99</v>
      </c>
      <c r="F15" s="7" t="s">
        <v>96</v>
      </c>
      <c r="G15" s="9">
        <v>241.397</v>
      </c>
      <c r="H15" s="13"/>
      <c r="I15" s="12">
        <f>ROUND((H15*G15),2)</f>
      </c>
      <c r="O15">
        <f>rekapitulace!H8</f>
      </c>
      <c r="P15">
        <f>O15/100*I15</f>
      </c>
    </row>
    <row r="16" ht="51">
      <c r="E16" s="14" t="s">
        <v>100</v>
      </c>
    </row>
    <row r="17" ht="153">
      <c r="E17" s="14" t="s">
        <v>98</v>
      </c>
    </row>
    <row r="18" spans="1:16" ht="12.75">
      <c r="A18" s="7">
        <v>3</v>
      </c>
      <c r="B18" s="7" t="s">
        <v>46</v>
      </c>
      <c r="C18" s="7" t="s">
        <v>94</v>
      </c>
      <c r="D18" s="7" t="s">
        <v>37</v>
      </c>
      <c r="E18" s="7" t="s">
        <v>101</v>
      </c>
      <c r="F18" s="7" t="s">
        <v>96</v>
      </c>
      <c r="G18" s="9">
        <v>606.886</v>
      </c>
      <c r="H18" s="13"/>
      <c r="I18" s="12">
        <f>ROUND((H18*G18),2)</f>
      </c>
      <c r="O18">
        <f>rekapitulace!H8</f>
      </c>
      <c r="P18">
        <f>O18/100*I18</f>
      </c>
    </row>
    <row r="19" ht="51">
      <c r="E19" s="14" t="s">
        <v>102</v>
      </c>
    </row>
    <row r="20" ht="153">
      <c r="E20" s="14" t="s">
        <v>98</v>
      </c>
    </row>
    <row r="21" spans="1:16" ht="12.75">
      <c r="A21" s="7">
        <v>4</v>
      </c>
      <c r="B21" s="7" t="s">
        <v>46</v>
      </c>
      <c r="C21" s="7" t="s">
        <v>103</v>
      </c>
      <c r="D21" s="7" t="s">
        <v>48</v>
      </c>
      <c r="E21" s="7" t="s">
        <v>104</v>
      </c>
      <c r="F21" s="7" t="s">
        <v>96</v>
      </c>
      <c r="G21" s="9">
        <v>271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105</v>
      </c>
    </row>
    <row r="23" ht="153">
      <c r="E23" s="14" t="s">
        <v>106</v>
      </c>
    </row>
    <row r="24" spans="1:16" ht="12.75" customHeight="1">
      <c r="A24" s="15"/>
      <c r="B24" s="15"/>
      <c r="C24" s="15" t="s">
        <v>45</v>
      </c>
      <c r="D24" s="15"/>
      <c r="E24" s="15" t="s">
        <v>44</v>
      </c>
      <c r="F24" s="15"/>
      <c r="G24" s="15"/>
      <c r="H24" s="15"/>
      <c r="I24" s="15">
        <f>SUM(I12:I23)</f>
      </c>
      <c r="P24">
        <f>ROUND(SUM(P12:P23),2)</f>
      </c>
    </row>
    <row r="26" spans="1:9" ht="12.75" customHeight="1">
      <c r="A26" s="8"/>
      <c r="B26" s="8"/>
      <c r="C26" s="8" t="s">
        <v>25</v>
      </c>
      <c r="D26" s="8"/>
      <c r="E26" s="8" t="s">
        <v>87</v>
      </c>
      <c r="F26" s="8"/>
      <c r="G26" s="10"/>
      <c r="H26" s="8"/>
      <c r="I26" s="10"/>
    </row>
    <row r="27" spans="1:16" ht="12.75">
      <c r="A27" s="7">
        <v>5</v>
      </c>
      <c r="B27" s="7" t="s">
        <v>46</v>
      </c>
      <c r="C27" s="7" t="s">
        <v>107</v>
      </c>
      <c r="D27" s="7" t="s">
        <v>48</v>
      </c>
      <c r="E27" s="7" t="s">
        <v>108</v>
      </c>
      <c r="F27" s="7" t="s">
        <v>109</v>
      </c>
      <c r="G27" s="9">
        <v>1806.8</v>
      </c>
      <c r="H27" s="13"/>
      <c r="I27" s="12">
        <f>ROUND((H27*G27),2)</f>
      </c>
      <c r="O27">
        <f>rekapitulace!H8</f>
      </c>
      <c r="P27">
        <f>O27/100*I27</f>
      </c>
    </row>
    <row r="28" ht="38.25">
      <c r="E28" s="14" t="s">
        <v>110</v>
      </c>
    </row>
    <row r="29" ht="63.75">
      <c r="E29" s="14" t="s">
        <v>111</v>
      </c>
    </row>
    <row r="30" spans="1:16" ht="12.75">
      <c r="A30" s="7">
        <v>6</v>
      </c>
      <c r="B30" s="7" t="s">
        <v>46</v>
      </c>
      <c r="C30" s="7" t="s">
        <v>112</v>
      </c>
      <c r="D30" s="7" t="s">
        <v>48</v>
      </c>
      <c r="E30" s="7" t="s">
        <v>113</v>
      </c>
      <c r="F30" s="7" t="s">
        <v>96</v>
      </c>
      <c r="G30" s="9">
        <v>241.397</v>
      </c>
      <c r="H30" s="13"/>
      <c r="I30" s="12">
        <f>ROUND((H30*G30),2)</f>
      </c>
      <c r="O30">
        <f>rekapitulace!H8</f>
      </c>
      <c r="P30">
        <f>O30/100*I30</f>
      </c>
    </row>
    <row r="31" ht="102">
      <c r="E31" s="14" t="s">
        <v>114</v>
      </c>
    </row>
    <row r="32" ht="409.5">
      <c r="E32" s="14" t="s">
        <v>115</v>
      </c>
    </row>
    <row r="33" spans="1:16" ht="12.75">
      <c r="A33" s="7">
        <v>7</v>
      </c>
      <c r="B33" s="7" t="s">
        <v>46</v>
      </c>
      <c r="C33" s="7" t="s">
        <v>116</v>
      </c>
      <c r="D33" s="7" t="s">
        <v>25</v>
      </c>
      <c r="E33" s="7" t="s">
        <v>117</v>
      </c>
      <c r="F33" s="7" t="s">
        <v>96</v>
      </c>
      <c r="G33" s="9">
        <v>606.886</v>
      </c>
      <c r="H33" s="13"/>
      <c r="I33" s="12">
        <f>ROUND((H33*G33),2)</f>
      </c>
      <c r="O33">
        <f>rekapitulace!H8</f>
      </c>
      <c r="P33">
        <f>O33/100*I33</f>
      </c>
    </row>
    <row r="34" ht="409.5">
      <c r="E34" s="14" t="s">
        <v>118</v>
      </c>
    </row>
    <row r="35" ht="409.5">
      <c r="E35" s="14" t="s">
        <v>115</v>
      </c>
    </row>
    <row r="36" spans="1:16" ht="12.75">
      <c r="A36" s="7">
        <v>8</v>
      </c>
      <c r="B36" s="7" t="s">
        <v>46</v>
      </c>
      <c r="C36" s="7" t="s">
        <v>119</v>
      </c>
      <c r="D36" s="7" t="s">
        <v>48</v>
      </c>
      <c r="E36" s="7" t="s">
        <v>120</v>
      </c>
      <c r="F36" s="7" t="s">
        <v>121</v>
      </c>
      <c r="G36" s="9">
        <v>39.1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122</v>
      </c>
    </row>
    <row r="38" ht="165.75">
      <c r="E38" s="14" t="s">
        <v>123</v>
      </c>
    </row>
    <row r="39" spans="1:16" ht="12.75">
      <c r="A39" s="7">
        <v>9</v>
      </c>
      <c r="B39" s="7" t="s">
        <v>46</v>
      </c>
      <c r="C39" s="7" t="s">
        <v>124</v>
      </c>
      <c r="D39" s="7" t="s">
        <v>25</v>
      </c>
      <c r="E39" s="7" t="s">
        <v>125</v>
      </c>
      <c r="F39" s="7" t="s">
        <v>96</v>
      </c>
      <c r="G39" s="9">
        <v>192.37</v>
      </c>
      <c r="H39" s="13"/>
      <c r="I39" s="12">
        <f>ROUND((H39*G39),2)</f>
      </c>
      <c r="O39">
        <f>rekapitulace!H8</f>
      </c>
      <c r="P39">
        <f>O39/100*I39</f>
      </c>
    </row>
    <row r="40" ht="38.25">
      <c r="E40" s="14" t="s">
        <v>126</v>
      </c>
    </row>
    <row r="41" ht="409.5">
      <c r="E41" s="14" t="s">
        <v>127</v>
      </c>
    </row>
    <row r="42" spans="1:16" ht="12.75">
      <c r="A42" s="7">
        <v>10</v>
      </c>
      <c r="B42" s="7" t="s">
        <v>46</v>
      </c>
      <c r="C42" s="7" t="s">
        <v>124</v>
      </c>
      <c r="D42" s="7" t="s">
        <v>39</v>
      </c>
      <c r="E42" s="7" t="s">
        <v>128</v>
      </c>
      <c r="F42" s="7" t="s">
        <v>96</v>
      </c>
      <c r="G42" s="9">
        <v>180.705</v>
      </c>
      <c r="H42" s="13"/>
      <c r="I42" s="12">
        <f>ROUND((H42*G42),2)</f>
      </c>
      <c r="O42">
        <f>rekapitulace!H8</f>
      </c>
      <c r="P42">
        <f>O42/100*I42</f>
      </c>
    </row>
    <row r="43" ht="76.5">
      <c r="E43" s="14" t="s">
        <v>129</v>
      </c>
    </row>
    <row r="44" ht="409.5">
      <c r="E44" s="14" t="s">
        <v>127</v>
      </c>
    </row>
    <row r="45" spans="1:16" ht="12.75">
      <c r="A45" s="7">
        <v>11</v>
      </c>
      <c r="B45" s="7" t="s">
        <v>46</v>
      </c>
      <c r="C45" s="7" t="s">
        <v>130</v>
      </c>
      <c r="D45" s="7" t="s">
        <v>48</v>
      </c>
      <c r="E45" s="7" t="s">
        <v>131</v>
      </c>
      <c r="F45" s="7" t="s">
        <v>96</v>
      </c>
      <c r="G45" s="9">
        <v>460.51</v>
      </c>
      <c r="H45" s="13"/>
      <c r="I45" s="12">
        <f>ROUND((H45*G45),2)</f>
      </c>
      <c r="O45">
        <f>rekapitulace!H8</f>
      </c>
      <c r="P45">
        <f>O45/100*I45</f>
      </c>
    </row>
    <row r="46" ht="127.5">
      <c r="E46" s="14" t="s">
        <v>132</v>
      </c>
    </row>
    <row r="47" ht="409.5">
      <c r="E47" s="14" t="s">
        <v>133</v>
      </c>
    </row>
    <row r="48" spans="1:16" ht="12.75">
      <c r="A48" s="7">
        <v>12</v>
      </c>
      <c r="B48" s="7" t="s">
        <v>46</v>
      </c>
      <c r="C48" s="7" t="s">
        <v>134</v>
      </c>
      <c r="D48" s="7" t="s">
        <v>48</v>
      </c>
      <c r="E48" s="7" t="s">
        <v>135</v>
      </c>
      <c r="F48" s="7" t="s">
        <v>121</v>
      </c>
      <c r="G48" s="9">
        <v>1350.3</v>
      </c>
      <c r="H48" s="13"/>
      <c r="I48" s="12">
        <f>ROUND((H48*G48),2)</f>
      </c>
      <c r="O48">
        <f>rekapitulace!H8</f>
      </c>
      <c r="P48">
        <f>O48/100*I48</f>
      </c>
    </row>
    <row r="49" ht="38.25">
      <c r="E49" s="14" t="s">
        <v>136</v>
      </c>
    </row>
    <row r="50" ht="409.5">
      <c r="E50" s="14" t="s">
        <v>137</v>
      </c>
    </row>
    <row r="51" spans="1:16" ht="12.75">
      <c r="A51" s="7">
        <v>13</v>
      </c>
      <c r="B51" s="7" t="s">
        <v>46</v>
      </c>
      <c r="C51" s="7" t="s">
        <v>138</v>
      </c>
      <c r="D51" s="7" t="s">
        <v>48</v>
      </c>
      <c r="E51" s="7" t="s">
        <v>139</v>
      </c>
      <c r="F51" s="7" t="s">
        <v>96</v>
      </c>
      <c r="G51" s="9">
        <v>189.51</v>
      </c>
      <c r="H51" s="13"/>
      <c r="I51" s="12">
        <f>ROUND((H51*G51),2)</f>
      </c>
      <c r="O51">
        <f>rekapitulace!H8</f>
      </c>
      <c r="P51">
        <f>O51/100*I51</f>
      </c>
    </row>
    <row r="52" ht="38.25">
      <c r="E52" s="14" t="s">
        <v>140</v>
      </c>
    </row>
    <row r="53" ht="409.5">
      <c r="E53" s="14" t="s">
        <v>141</v>
      </c>
    </row>
    <row r="54" spans="1:16" ht="12.75">
      <c r="A54" s="7">
        <v>14</v>
      </c>
      <c r="B54" s="7" t="s">
        <v>46</v>
      </c>
      <c r="C54" s="7" t="s">
        <v>142</v>
      </c>
      <c r="D54" s="7" t="s">
        <v>25</v>
      </c>
      <c r="E54" s="7" t="s">
        <v>143</v>
      </c>
      <c r="F54" s="7" t="s">
        <v>96</v>
      </c>
      <c r="G54" s="9">
        <v>373.075</v>
      </c>
      <c r="H54" s="13"/>
      <c r="I54" s="12">
        <f>ROUND((H54*G54),2)</f>
      </c>
      <c r="O54">
        <f>rekapitulace!H8</f>
      </c>
      <c r="P54">
        <f>O54/100*I54</f>
      </c>
    </row>
    <row r="55" ht="140.25">
      <c r="E55" s="14" t="s">
        <v>144</v>
      </c>
    </row>
    <row r="56" ht="409.5">
      <c r="E56" s="14" t="s">
        <v>145</v>
      </c>
    </row>
    <row r="57" spans="1:16" ht="12.75">
      <c r="A57" s="7">
        <v>15</v>
      </c>
      <c r="B57" s="7" t="s">
        <v>46</v>
      </c>
      <c r="C57" s="7" t="s">
        <v>146</v>
      </c>
      <c r="D57" s="7" t="s">
        <v>48</v>
      </c>
      <c r="E57" s="7" t="s">
        <v>147</v>
      </c>
      <c r="F57" s="7" t="s">
        <v>96</v>
      </c>
      <c r="G57" s="9">
        <v>271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105</v>
      </c>
    </row>
    <row r="59" ht="216.75">
      <c r="E59" s="14" t="s">
        <v>148</v>
      </c>
    </row>
    <row r="60" spans="1:16" ht="12.75">
      <c r="A60" s="7">
        <v>16</v>
      </c>
      <c r="B60" s="7" t="s">
        <v>46</v>
      </c>
      <c r="C60" s="7" t="s">
        <v>149</v>
      </c>
      <c r="D60" s="7" t="s">
        <v>48</v>
      </c>
      <c r="E60" s="7" t="s">
        <v>150</v>
      </c>
      <c r="F60" s="7" t="s">
        <v>109</v>
      </c>
      <c r="G60" s="9">
        <v>1806.667</v>
      </c>
      <c r="H60" s="13"/>
      <c r="I60" s="12">
        <f>ROUND((H60*G60),2)</f>
      </c>
      <c r="O60">
        <f>rekapitulace!H8</f>
      </c>
      <c r="P60">
        <f>O60/100*I60</f>
      </c>
    </row>
    <row r="61" ht="51">
      <c r="E61" s="14" t="s">
        <v>151</v>
      </c>
    </row>
    <row r="62" ht="178.5">
      <c r="E62" s="14" t="s">
        <v>152</v>
      </c>
    </row>
    <row r="63" spans="1:16" ht="12.75">
      <c r="A63" s="7">
        <v>17</v>
      </c>
      <c r="B63" s="7" t="s">
        <v>46</v>
      </c>
      <c r="C63" s="7" t="s">
        <v>153</v>
      </c>
      <c r="D63" s="7" t="s">
        <v>48</v>
      </c>
      <c r="E63" s="7" t="s">
        <v>154</v>
      </c>
      <c r="F63" s="7" t="s">
        <v>109</v>
      </c>
      <c r="G63" s="9">
        <v>1806.667</v>
      </c>
      <c r="H63" s="13"/>
      <c r="I63" s="12">
        <f>ROUND((H63*G63),2)</f>
      </c>
      <c r="O63">
        <f>rekapitulace!H8</f>
      </c>
      <c r="P63">
        <f>O63/100*I63</f>
      </c>
    </row>
    <row r="64" ht="51">
      <c r="E64" s="14" t="s">
        <v>151</v>
      </c>
    </row>
    <row r="65" ht="280.5">
      <c r="E65" s="14" t="s">
        <v>155</v>
      </c>
    </row>
    <row r="66" spans="1:16" ht="12.75">
      <c r="A66" s="7">
        <v>18</v>
      </c>
      <c r="B66" s="7" t="s">
        <v>46</v>
      </c>
      <c r="C66" s="7" t="s">
        <v>156</v>
      </c>
      <c r="D66" s="7" t="s">
        <v>48</v>
      </c>
      <c r="E66" s="7" t="s">
        <v>157</v>
      </c>
      <c r="F66" s="7" t="s">
        <v>109</v>
      </c>
      <c r="G66" s="9">
        <v>1806.667</v>
      </c>
      <c r="H66" s="13"/>
      <c r="I66" s="12">
        <f>ROUND((H66*G66),2)</f>
      </c>
      <c r="O66">
        <f>rekapitulace!H8</f>
      </c>
      <c r="P66">
        <f>O66/100*I66</f>
      </c>
    </row>
    <row r="67" ht="51">
      <c r="E67" s="14" t="s">
        <v>151</v>
      </c>
    </row>
    <row r="68" ht="255">
      <c r="E68" s="14" t="s">
        <v>158</v>
      </c>
    </row>
    <row r="69" spans="1:16" ht="12.75" customHeight="1">
      <c r="A69" s="15"/>
      <c r="B69" s="15"/>
      <c r="C69" s="15" t="s">
        <v>25</v>
      </c>
      <c r="D69" s="15"/>
      <c r="E69" s="15" t="s">
        <v>87</v>
      </c>
      <c r="F69" s="15"/>
      <c r="G69" s="15"/>
      <c r="H69" s="15"/>
      <c r="I69" s="15">
        <f>SUM(I27:I68)</f>
      </c>
      <c r="P69">
        <f>ROUND(SUM(P27:P68),2)</f>
      </c>
    </row>
    <row r="71" spans="1:9" ht="12.75" customHeight="1">
      <c r="A71" s="8"/>
      <c r="B71" s="8"/>
      <c r="C71" s="8" t="s">
        <v>39</v>
      </c>
      <c r="D71" s="8"/>
      <c r="E71" s="8" t="s">
        <v>159</v>
      </c>
      <c r="F71" s="8"/>
      <c r="G71" s="10"/>
      <c r="H71" s="8"/>
      <c r="I71" s="10"/>
    </row>
    <row r="72" spans="1:16" ht="12.75">
      <c r="A72" s="7">
        <v>19</v>
      </c>
      <c r="B72" s="7" t="s">
        <v>46</v>
      </c>
      <c r="C72" s="7" t="s">
        <v>160</v>
      </c>
      <c r="D72" s="7" t="s">
        <v>25</v>
      </c>
      <c r="E72" s="7" t="s">
        <v>161</v>
      </c>
      <c r="F72" s="7" t="s">
        <v>96</v>
      </c>
      <c r="G72" s="9">
        <v>404.325</v>
      </c>
      <c r="H72" s="13"/>
      <c r="I72" s="12">
        <f>ROUND((H72*G72),2)</f>
      </c>
      <c r="O72">
        <f>rekapitulace!H8</f>
      </c>
      <c r="P72">
        <f>O72/100*I72</f>
      </c>
    </row>
    <row r="73" ht="280.5">
      <c r="E73" s="14" t="s">
        <v>162</v>
      </c>
    </row>
    <row r="74" ht="318.75">
      <c r="E74" s="14" t="s">
        <v>163</v>
      </c>
    </row>
    <row r="75" spans="1:16" ht="12.75">
      <c r="A75" s="7">
        <v>20</v>
      </c>
      <c r="B75" s="7" t="s">
        <v>46</v>
      </c>
      <c r="C75" s="7" t="s">
        <v>164</v>
      </c>
      <c r="D75" s="7" t="s">
        <v>48</v>
      </c>
      <c r="E75" s="7" t="s">
        <v>165</v>
      </c>
      <c r="F75" s="7" t="s">
        <v>109</v>
      </c>
      <c r="G75" s="9">
        <v>1204.7</v>
      </c>
      <c r="H75" s="13"/>
      <c r="I75" s="12">
        <f>ROUND((H75*G75),2)</f>
      </c>
      <c r="O75">
        <f>rekapitulace!H8</f>
      </c>
      <c r="P75">
        <f>O75/100*I75</f>
      </c>
    </row>
    <row r="76" ht="38.25">
      <c r="E76" s="14" t="s">
        <v>166</v>
      </c>
    </row>
    <row r="77" ht="409.5">
      <c r="E77" s="14" t="s">
        <v>167</v>
      </c>
    </row>
    <row r="78" spans="1:16" ht="12.75">
      <c r="A78" s="7">
        <v>21</v>
      </c>
      <c r="B78" s="7" t="s">
        <v>46</v>
      </c>
      <c r="C78" s="7" t="s">
        <v>168</v>
      </c>
      <c r="D78" s="7" t="s">
        <v>48</v>
      </c>
      <c r="E78" s="7" t="s">
        <v>169</v>
      </c>
      <c r="F78" s="7" t="s">
        <v>109</v>
      </c>
      <c r="G78" s="9">
        <v>1740.3</v>
      </c>
      <c r="H78" s="13"/>
      <c r="I78" s="12">
        <f>ROUND((H78*G78),2)</f>
      </c>
      <c r="O78">
        <f>rekapitulace!H8</f>
      </c>
      <c r="P78">
        <f>O78/100*I78</f>
      </c>
    </row>
    <row r="79" ht="153">
      <c r="E79" s="14" t="s">
        <v>170</v>
      </c>
    </row>
    <row r="80" ht="357">
      <c r="E80" s="14" t="s">
        <v>171</v>
      </c>
    </row>
    <row r="81" spans="1:16" ht="12.75">
      <c r="A81" s="7">
        <v>22</v>
      </c>
      <c r="B81" s="7" t="s">
        <v>46</v>
      </c>
      <c r="C81" s="7" t="s">
        <v>172</v>
      </c>
      <c r="D81" s="7" t="s">
        <v>48</v>
      </c>
      <c r="E81" s="7" t="s">
        <v>173</v>
      </c>
      <c r="F81" s="7" t="s">
        <v>109</v>
      </c>
      <c r="G81" s="9">
        <v>4748.4</v>
      </c>
      <c r="H81" s="13"/>
      <c r="I81" s="12">
        <f>ROUND((H81*G81),2)</f>
      </c>
      <c r="O81">
        <f>rekapitulace!H8</f>
      </c>
      <c r="P81">
        <f>O81/100*I81</f>
      </c>
    </row>
    <row r="82" ht="191.25">
      <c r="E82" s="14" t="s">
        <v>174</v>
      </c>
    </row>
    <row r="83" ht="357">
      <c r="E83" s="14" t="s">
        <v>171</v>
      </c>
    </row>
    <row r="84" spans="1:16" ht="12.75">
      <c r="A84" s="7">
        <v>23</v>
      </c>
      <c r="B84" s="7" t="s">
        <v>46</v>
      </c>
      <c r="C84" s="7" t="s">
        <v>175</v>
      </c>
      <c r="D84" s="7" t="s">
        <v>48</v>
      </c>
      <c r="E84" s="7" t="s">
        <v>176</v>
      </c>
      <c r="F84" s="7" t="s">
        <v>109</v>
      </c>
      <c r="G84" s="9">
        <v>6860.6</v>
      </c>
      <c r="H84" s="13"/>
      <c r="I84" s="12">
        <f>ROUND((H84*G84),2)</f>
      </c>
      <c r="O84">
        <f>rekapitulace!H8</f>
      </c>
      <c r="P84">
        <f>O84/100*I84</f>
      </c>
    </row>
    <row r="85" ht="409.5">
      <c r="E85" s="14" t="s">
        <v>177</v>
      </c>
    </row>
    <row r="86" ht="357">
      <c r="E86" s="14" t="s">
        <v>171</v>
      </c>
    </row>
    <row r="87" spans="1:16" ht="12.75">
      <c r="A87" s="7">
        <v>24</v>
      </c>
      <c r="B87" s="7" t="s">
        <v>46</v>
      </c>
      <c r="C87" s="7" t="s">
        <v>178</v>
      </c>
      <c r="D87" s="7" t="s">
        <v>48</v>
      </c>
      <c r="E87" s="7" t="s">
        <v>179</v>
      </c>
      <c r="F87" s="7" t="s">
        <v>109</v>
      </c>
      <c r="G87" s="9">
        <v>5163.2</v>
      </c>
      <c r="H87" s="13"/>
      <c r="I87" s="12">
        <f>ROUND((H87*G87),2)</f>
      </c>
      <c r="O87">
        <f>rekapitulace!H8</f>
      </c>
      <c r="P87">
        <f>O87/100*I87</f>
      </c>
    </row>
    <row r="88" ht="293.25">
      <c r="E88" s="14" t="s">
        <v>180</v>
      </c>
    </row>
    <row r="89" ht="409.5">
      <c r="E89" s="14" t="s">
        <v>181</v>
      </c>
    </row>
    <row r="90" spans="1:16" ht="12.75">
      <c r="A90" s="7">
        <v>25</v>
      </c>
      <c r="B90" s="7" t="s">
        <v>46</v>
      </c>
      <c r="C90" s="7" t="s">
        <v>182</v>
      </c>
      <c r="D90" s="7" t="s">
        <v>48</v>
      </c>
      <c r="E90" s="7" t="s">
        <v>183</v>
      </c>
      <c r="F90" s="7" t="s">
        <v>109</v>
      </c>
      <c r="G90" s="9">
        <v>1697.4</v>
      </c>
      <c r="H90" s="13"/>
      <c r="I90" s="12">
        <f>ROUND((H90*G90),2)</f>
      </c>
      <c r="O90">
        <f>rekapitulace!H8</f>
      </c>
      <c r="P90">
        <f>O90/100*I90</f>
      </c>
    </row>
    <row r="91" ht="153">
      <c r="E91" s="14" t="s">
        <v>184</v>
      </c>
    </row>
    <row r="92" ht="409.5">
      <c r="E92" s="14" t="s">
        <v>181</v>
      </c>
    </row>
    <row r="93" spans="1:16" ht="12.75">
      <c r="A93" s="7">
        <v>26</v>
      </c>
      <c r="B93" s="7" t="s">
        <v>46</v>
      </c>
      <c r="C93" s="7" t="s">
        <v>185</v>
      </c>
      <c r="D93" s="7" t="s">
        <v>48</v>
      </c>
      <c r="E93" s="7" t="s">
        <v>186</v>
      </c>
      <c r="F93" s="7" t="s">
        <v>109</v>
      </c>
      <c r="G93" s="9">
        <v>1152.2</v>
      </c>
      <c r="H93" s="13"/>
      <c r="I93" s="12">
        <f>ROUND((H93*G93),2)</f>
      </c>
      <c r="O93">
        <f>rekapitulace!H8</f>
      </c>
      <c r="P93">
        <f>O93/100*I93</f>
      </c>
    </row>
    <row r="94" ht="63.75">
      <c r="E94" s="14" t="s">
        <v>187</v>
      </c>
    </row>
    <row r="95" ht="409.5">
      <c r="E95" s="14" t="s">
        <v>181</v>
      </c>
    </row>
    <row r="96" spans="1:16" ht="12.75">
      <c r="A96" s="7">
        <v>27</v>
      </c>
      <c r="B96" s="7" t="s">
        <v>46</v>
      </c>
      <c r="C96" s="7" t="s">
        <v>188</v>
      </c>
      <c r="D96" s="7" t="s">
        <v>48</v>
      </c>
      <c r="E96" s="7" t="s">
        <v>189</v>
      </c>
      <c r="F96" s="7" t="s">
        <v>109</v>
      </c>
      <c r="G96" s="9">
        <v>1740.3</v>
      </c>
      <c r="H96" s="13"/>
      <c r="I96" s="12">
        <f>ROUND((H96*G96),2)</f>
      </c>
      <c r="O96">
        <f>rekapitulace!H8</f>
      </c>
      <c r="P96">
        <f>O96/100*I96</f>
      </c>
    </row>
    <row r="97" ht="153">
      <c r="E97" s="14" t="s">
        <v>170</v>
      </c>
    </row>
    <row r="98" ht="409.5">
      <c r="E98" s="14" t="s">
        <v>181</v>
      </c>
    </row>
    <row r="99" spans="1:16" ht="12.75">
      <c r="A99" s="7">
        <v>28</v>
      </c>
      <c r="B99" s="7" t="s">
        <v>46</v>
      </c>
      <c r="C99" s="7" t="s">
        <v>190</v>
      </c>
      <c r="D99" s="7" t="s">
        <v>48</v>
      </c>
      <c r="E99" s="7" t="s">
        <v>191</v>
      </c>
      <c r="F99" s="7" t="s">
        <v>109</v>
      </c>
      <c r="G99" s="9">
        <v>3596.2</v>
      </c>
      <c r="H99" s="13"/>
      <c r="I99" s="12">
        <f>ROUND((H99*G99),2)</f>
      </c>
      <c r="O99">
        <f>rekapitulace!H8</f>
      </c>
      <c r="P99">
        <f>O99/100*I99</f>
      </c>
    </row>
    <row r="100" ht="178.5">
      <c r="E100" s="14" t="s">
        <v>192</v>
      </c>
    </row>
    <row r="101" ht="409.5">
      <c r="E101" s="14" t="s">
        <v>181</v>
      </c>
    </row>
    <row r="102" spans="1:16" ht="12.75">
      <c r="A102" s="7">
        <v>29</v>
      </c>
      <c r="B102" s="7" t="s">
        <v>46</v>
      </c>
      <c r="C102" s="7" t="s">
        <v>193</v>
      </c>
      <c r="D102" s="7" t="s">
        <v>48</v>
      </c>
      <c r="E102" s="7" t="s">
        <v>194</v>
      </c>
      <c r="F102" s="7" t="s">
        <v>121</v>
      </c>
      <c r="G102" s="9">
        <v>808.2</v>
      </c>
      <c r="H102" s="13"/>
      <c r="I102" s="12">
        <f>ROUND((H102*G102),2)</f>
      </c>
      <c r="O102">
        <f>rekapitulace!H8</f>
      </c>
      <c r="P102">
        <f>O102/100*I102</f>
      </c>
    </row>
    <row r="103" ht="25.5">
      <c r="E103" s="14" t="s">
        <v>195</v>
      </c>
    </row>
    <row r="104" ht="178.5">
      <c r="E104" s="14" t="s">
        <v>196</v>
      </c>
    </row>
    <row r="105" spans="1:16" ht="12.75" customHeight="1">
      <c r="A105" s="15"/>
      <c r="B105" s="15"/>
      <c r="C105" s="15" t="s">
        <v>39</v>
      </c>
      <c r="D105" s="15"/>
      <c r="E105" s="15" t="s">
        <v>159</v>
      </c>
      <c r="F105" s="15"/>
      <c r="G105" s="15"/>
      <c r="H105" s="15"/>
      <c r="I105" s="15">
        <f>SUM(I72:I104)</f>
      </c>
      <c r="P105">
        <f>ROUND(SUM(P72:P104),2)</f>
      </c>
    </row>
    <row r="107" spans="1:9" ht="12.75" customHeight="1">
      <c r="A107" s="8"/>
      <c r="B107" s="8"/>
      <c r="C107" s="8" t="s">
        <v>43</v>
      </c>
      <c r="D107" s="8"/>
      <c r="E107" s="8" t="s">
        <v>197</v>
      </c>
      <c r="F107" s="8"/>
      <c r="G107" s="10"/>
      <c r="H107" s="8"/>
      <c r="I107" s="10"/>
    </row>
    <row r="108" spans="1:16" ht="12.75">
      <c r="A108" s="7">
        <v>30</v>
      </c>
      <c r="B108" s="7" t="s">
        <v>46</v>
      </c>
      <c r="C108" s="7" t="s">
        <v>198</v>
      </c>
      <c r="D108" s="7" t="s">
        <v>48</v>
      </c>
      <c r="E108" s="7" t="s">
        <v>199</v>
      </c>
      <c r="F108" s="7" t="s">
        <v>121</v>
      </c>
      <c r="G108" s="9">
        <v>39.1</v>
      </c>
      <c r="H108" s="13"/>
      <c r="I108" s="12">
        <f>ROUND((H108*G108),2)</f>
      </c>
      <c r="O108">
        <f>rekapitulace!H8</f>
      </c>
      <c r="P108">
        <f>O108/100*I108</f>
      </c>
    </row>
    <row r="109" ht="25.5">
      <c r="E109" s="14" t="s">
        <v>122</v>
      </c>
    </row>
    <row r="110" ht="242.25">
      <c r="E110" s="14" t="s">
        <v>200</v>
      </c>
    </row>
    <row r="111" spans="1:16" ht="12.75" customHeight="1">
      <c r="A111" s="15"/>
      <c r="B111" s="15"/>
      <c r="C111" s="15" t="s">
        <v>43</v>
      </c>
      <c r="D111" s="15"/>
      <c r="E111" s="15" t="s">
        <v>197</v>
      </c>
      <c r="F111" s="15"/>
      <c r="G111" s="15"/>
      <c r="H111" s="15"/>
      <c r="I111" s="15">
        <f>SUM(I108:I110)</f>
      </c>
      <c r="P111">
        <f>ROUND(SUM(P108:P110),2)</f>
      </c>
    </row>
    <row r="113" spans="1:16" ht="12.75" customHeight="1">
      <c r="A113" s="15"/>
      <c r="B113" s="15"/>
      <c r="C113" s="15"/>
      <c r="D113" s="15"/>
      <c r="E113" s="15" t="s">
        <v>78</v>
      </c>
      <c r="F113" s="15"/>
      <c r="G113" s="15"/>
      <c r="H113" s="15"/>
      <c r="I113" s="15">
        <f>+I24+I69+I105+I111</f>
      </c>
      <c r="P113">
        <f>+P24+P69+P105+P111</f>
      </c>
    </row>
    <row r="115" spans="1:9" ht="12.75" customHeight="1">
      <c r="A115" s="8" t="s">
        <v>79</v>
      </c>
      <c r="B115" s="8"/>
      <c r="C115" s="8"/>
      <c r="D115" s="8"/>
      <c r="E115" s="8"/>
      <c r="F115" s="8"/>
      <c r="G115" s="8"/>
      <c r="H115" s="8"/>
      <c r="I115" s="8"/>
    </row>
    <row r="116" spans="1:9" ht="12.75" customHeight="1">
      <c r="A116" s="8"/>
      <c r="B116" s="8"/>
      <c r="C116" s="8"/>
      <c r="D116" s="8"/>
      <c r="E116" s="8" t="s">
        <v>80</v>
      </c>
      <c r="F116" s="8"/>
      <c r="G116" s="8"/>
      <c r="H116" s="8"/>
      <c r="I116" s="8"/>
    </row>
    <row r="117" spans="1:16" ht="12.75" customHeight="1">
      <c r="A117" s="15"/>
      <c r="B117" s="15"/>
      <c r="C117" s="15"/>
      <c r="D117" s="15"/>
      <c r="E117" s="15" t="s">
        <v>81</v>
      </c>
      <c r="F117" s="15"/>
      <c r="G117" s="15"/>
      <c r="H117" s="15"/>
      <c r="I117" s="15">
        <v>0</v>
      </c>
      <c r="P117">
        <v>0</v>
      </c>
    </row>
    <row r="118" spans="1:9" ht="12.75" customHeight="1">
      <c r="A118" s="15"/>
      <c r="B118" s="15"/>
      <c r="C118" s="15"/>
      <c r="D118" s="15"/>
      <c r="E118" s="15" t="s">
        <v>82</v>
      </c>
      <c r="F118" s="15"/>
      <c r="G118" s="15"/>
      <c r="H118" s="15"/>
      <c r="I118" s="15"/>
    </row>
    <row r="119" spans="1:16" ht="12.75" customHeight="1">
      <c r="A119" s="15"/>
      <c r="B119" s="15"/>
      <c r="C119" s="15"/>
      <c r="D119" s="15"/>
      <c r="E119" s="15" t="s">
        <v>83</v>
      </c>
      <c r="F119" s="15"/>
      <c r="G119" s="15"/>
      <c r="H119" s="15"/>
      <c r="I119" s="15">
        <v>0</v>
      </c>
      <c r="P119">
        <v>0</v>
      </c>
    </row>
    <row r="120" spans="1:16" ht="12.75" customHeight="1">
      <c r="A120" s="15"/>
      <c r="B120" s="15"/>
      <c r="C120" s="15"/>
      <c r="D120" s="15"/>
      <c r="E120" s="15" t="s">
        <v>84</v>
      </c>
      <c r="F120" s="15"/>
      <c r="G120" s="15"/>
      <c r="H120" s="15"/>
      <c r="I120" s="15">
        <f>I117+I119</f>
      </c>
      <c r="P120">
        <f>P117+P119</f>
      </c>
    </row>
    <row r="122" spans="1:16" ht="12.75" customHeight="1">
      <c r="A122" s="15"/>
      <c r="B122" s="15"/>
      <c r="C122" s="15"/>
      <c r="D122" s="15"/>
      <c r="E122" s="15" t="s">
        <v>84</v>
      </c>
      <c r="F122" s="15"/>
      <c r="G122" s="15"/>
      <c r="H122" s="15"/>
      <c r="I122" s="15">
        <f>I113+I120</f>
      </c>
      <c r="P122">
        <f>P113+P120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201</v>
      </c>
      <c r="D5" s="5"/>
      <c r="E5" s="5" t="s">
        <v>202</v>
      </c>
    </row>
    <row r="6" spans="1:5" ht="12.75" customHeight="1">
      <c r="A6" t="s">
        <v>18</v>
      </c>
      <c r="C6" s="5" t="s">
        <v>201</v>
      </c>
      <c r="D6" s="5"/>
      <c r="E6" s="5" t="s">
        <v>202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95</v>
      </c>
      <c r="F12" s="7" t="s">
        <v>96</v>
      </c>
      <c r="G12" s="9">
        <v>76.89</v>
      </c>
      <c r="H12" s="13"/>
      <c r="I12" s="12">
        <f>ROUND((H12*G12),2)</f>
      </c>
      <c r="O12">
        <f>rekapitulace!H8</f>
      </c>
      <c r="P12">
        <f>O12/100*I12</f>
      </c>
    </row>
    <row r="13" ht="89.25">
      <c r="E13" s="14" t="s">
        <v>203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36</v>
      </c>
      <c r="E15" s="7" t="s">
        <v>99</v>
      </c>
      <c r="F15" s="7" t="s">
        <v>96</v>
      </c>
      <c r="G15" s="9">
        <v>91.35</v>
      </c>
      <c r="H15" s="13"/>
      <c r="I15" s="12">
        <f>ROUND((H15*G15),2)</f>
      </c>
      <c r="O15">
        <f>rekapitulace!H8</f>
      </c>
      <c r="P15">
        <f>O15/100*I15</f>
      </c>
    </row>
    <row r="16" ht="38.25">
      <c r="E16" s="14" t="s">
        <v>204</v>
      </c>
    </row>
    <row r="17" ht="153">
      <c r="E17" s="14" t="s">
        <v>98</v>
      </c>
    </row>
    <row r="18" spans="1:16" ht="12.75">
      <c r="A18" s="7">
        <v>3</v>
      </c>
      <c r="B18" s="7" t="s">
        <v>46</v>
      </c>
      <c r="C18" s="7" t="s">
        <v>94</v>
      </c>
      <c r="D18" s="7" t="s">
        <v>39</v>
      </c>
      <c r="E18" s="7" t="s">
        <v>205</v>
      </c>
      <c r="F18" s="7" t="s">
        <v>96</v>
      </c>
      <c r="G18" s="9">
        <v>3.517</v>
      </c>
      <c r="H18" s="13"/>
      <c r="I18" s="12">
        <f>ROUND((H18*G18),2)</f>
      </c>
      <c r="O18">
        <f>rekapitulace!H8</f>
      </c>
      <c r="P18">
        <f>O18/100*I18</f>
      </c>
    </row>
    <row r="19" ht="63.75">
      <c r="E19" s="14" t="s">
        <v>206</v>
      </c>
    </row>
    <row r="20" ht="153">
      <c r="E20" s="14" t="s">
        <v>98</v>
      </c>
    </row>
    <row r="21" spans="1:16" ht="12.75">
      <c r="A21" s="7">
        <v>4</v>
      </c>
      <c r="B21" s="7" t="s">
        <v>46</v>
      </c>
      <c r="C21" s="7" t="s">
        <v>103</v>
      </c>
      <c r="D21" s="7" t="s">
        <v>48</v>
      </c>
      <c r="E21" s="7" t="s">
        <v>104</v>
      </c>
      <c r="F21" s="7" t="s">
        <v>96</v>
      </c>
      <c r="G21" s="9">
        <v>30.6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207</v>
      </c>
    </row>
    <row r="23" ht="153">
      <c r="E23" s="14" t="s">
        <v>106</v>
      </c>
    </row>
    <row r="24" spans="1:16" ht="12.75" customHeight="1">
      <c r="A24" s="15"/>
      <c r="B24" s="15"/>
      <c r="C24" s="15" t="s">
        <v>45</v>
      </c>
      <c r="D24" s="15"/>
      <c r="E24" s="15" t="s">
        <v>44</v>
      </c>
      <c r="F24" s="15"/>
      <c r="G24" s="15"/>
      <c r="H24" s="15"/>
      <c r="I24" s="15">
        <f>SUM(I12:I23)</f>
      </c>
      <c r="P24">
        <f>ROUND(SUM(P12:P23),2)</f>
      </c>
    </row>
    <row r="26" spans="1:9" ht="12.75" customHeight="1">
      <c r="A26" s="8"/>
      <c r="B26" s="8"/>
      <c r="C26" s="8" t="s">
        <v>25</v>
      </c>
      <c r="D26" s="8"/>
      <c r="E26" s="8" t="s">
        <v>87</v>
      </c>
      <c r="F26" s="8"/>
      <c r="G26" s="10"/>
      <c r="H26" s="8"/>
      <c r="I26" s="10"/>
    </row>
    <row r="27" spans="1:16" ht="12.75">
      <c r="A27" s="7">
        <v>5</v>
      </c>
      <c r="B27" s="7" t="s">
        <v>46</v>
      </c>
      <c r="C27" s="7" t="s">
        <v>107</v>
      </c>
      <c r="D27" s="7" t="s">
        <v>48</v>
      </c>
      <c r="E27" s="7" t="s">
        <v>108</v>
      </c>
      <c r="F27" s="7" t="s">
        <v>109</v>
      </c>
      <c r="G27" s="9">
        <v>204.01</v>
      </c>
      <c r="H27" s="13"/>
      <c r="I27" s="12">
        <f>ROUND((H27*G27),2)</f>
      </c>
      <c r="O27">
        <f>rekapitulace!H8</f>
      </c>
      <c r="P27">
        <f>O27/100*I27</f>
      </c>
    </row>
    <row r="28" ht="38.25">
      <c r="E28" s="14" t="s">
        <v>208</v>
      </c>
    </row>
    <row r="29" ht="63.75">
      <c r="E29" s="14" t="s">
        <v>111</v>
      </c>
    </row>
    <row r="30" spans="1:16" ht="12.75">
      <c r="A30" s="7">
        <v>6</v>
      </c>
      <c r="B30" s="7" t="s">
        <v>46</v>
      </c>
      <c r="C30" s="7" t="s">
        <v>112</v>
      </c>
      <c r="D30" s="7" t="s">
        <v>48</v>
      </c>
      <c r="E30" s="7" t="s">
        <v>113</v>
      </c>
      <c r="F30" s="7" t="s">
        <v>96</v>
      </c>
      <c r="G30" s="9">
        <v>91.35</v>
      </c>
      <c r="H30" s="13"/>
      <c r="I30" s="12">
        <f>ROUND((H30*G30),2)</f>
      </c>
      <c r="O30">
        <f>rekapitulace!H8</f>
      </c>
      <c r="P30">
        <f>O30/100*I30</f>
      </c>
    </row>
    <row r="31" ht="89.25">
      <c r="E31" s="14" t="s">
        <v>209</v>
      </c>
    </row>
    <row r="32" ht="409.5">
      <c r="E32" s="14" t="s">
        <v>115</v>
      </c>
    </row>
    <row r="33" spans="1:16" ht="12.75">
      <c r="A33" s="7">
        <v>7</v>
      </c>
      <c r="B33" s="7" t="s">
        <v>46</v>
      </c>
      <c r="C33" s="7" t="s">
        <v>116</v>
      </c>
      <c r="D33" s="7" t="s">
        <v>25</v>
      </c>
      <c r="E33" s="7" t="s">
        <v>210</v>
      </c>
      <c r="F33" s="7" t="s">
        <v>96</v>
      </c>
      <c r="G33" s="9">
        <v>173.468</v>
      </c>
      <c r="H33" s="13"/>
      <c r="I33" s="12">
        <f>ROUND((H33*G33),2)</f>
      </c>
      <c r="O33">
        <f>rekapitulace!H8</f>
      </c>
      <c r="P33">
        <f>O33/100*I33</f>
      </c>
    </row>
    <row r="34" ht="408">
      <c r="E34" s="14" t="s">
        <v>211</v>
      </c>
    </row>
    <row r="35" ht="409.5">
      <c r="E35" s="14" t="s">
        <v>115</v>
      </c>
    </row>
    <row r="36" spans="1:16" ht="12.75">
      <c r="A36" s="7">
        <v>8</v>
      </c>
      <c r="B36" s="7" t="s">
        <v>46</v>
      </c>
      <c r="C36" s="7" t="s">
        <v>119</v>
      </c>
      <c r="D36" s="7" t="s">
        <v>48</v>
      </c>
      <c r="E36" s="7" t="s">
        <v>212</v>
      </c>
      <c r="F36" s="7" t="s">
        <v>121</v>
      </c>
      <c r="G36" s="9">
        <v>52.39</v>
      </c>
      <c r="H36" s="13"/>
      <c r="I36" s="12">
        <f>ROUND((H36*G36),2)</f>
      </c>
      <c r="O36">
        <f>rekapitulace!H8</f>
      </c>
      <c r="P36">
        <f>O36/100*I36</f>
      </c>
    </row>
    <row r="37" ht="63.75">
      <c r="E37" s="14" t="s">
        <v>213</v>
      </c>
    </row>
    <row r="38" ht="165.75">
      <c r="E38" s="14" t="s">
        <v>123</v>
      </c>
    </row>
    <row r="39" spans="1:16" ht="12.75">
      <c r="A39" s="7">
        <v>9</v>
      </c>
      <c r="B39" s="7" t="s">
        <v>46</v>
      </c>
      <c r="C39" s="7" t="s">
        <v>124</v>
      </c>
      <c r="D39" s="7" t="s">
        <v>25</v>
      </c>
      <c r="E39" s="7" t="s">
        <v>214</v>
      </c>
      <c r="F39" s="7" t="s">
        <v>96</v>
      </c>
      <c r="G39" s="9">
        <v>18.93</v>
      </c>
      <c r="H39" s="13"/>
      <c r="I39" s="12">
        <f>ROUND((H39*G39),2)</f>
      </c>
      <c r="O39">
        <f>rekapitulace!H8</f>
      </c>
      <c r="P39">
        <f>O39/100*I39</f>
      </c>
    </row>
    <row r="40" ht="25.5">
      <c r="E40" s="14" t="s">
        <v>215</v>
      </c>
    </row>
    <row r="41" ht="409.5">
      <c r="E41" s="14" t="s">
        <v>127</v>
      </c>
    </row>
    <row r="42" spans="1:16" ht="12.75">
      <c r="A42" s="7">
        <v>10</v>
      </c>
      <c r="B42" s="7" t="s">
        <v>46</v>
      </c>
      <c r="C42" s="7" t="s">
        <v>124</v>
      </c>
      <c r="D42" s="7" t="s">
        <v>39</v>
      </c>
      <c r="E42" s="7" t="s">
        <v>128</v>
      </c>
      <c r="F42" s="7" t="s">
        <v>96</v>
      </c>
      <c r="G42" s="9">
        <v>23.616</v>
      </c>
      <c r="H42" s="13"/>
      <c r="I42" s="12">
        <f>ROUND((H42*G42),2)</f>
      </c>
      <c r="O42">
        <f>rekapitulace!H8</f>
      </c>
      <c r="P42">
        <f>O42/100*I42</f>
      </c>
    </row>
    <row r="43" ht="76.5">
      <c r="E43" s="14" t="s">
        <v>216</v>
      </c>
    </row>
    <row r="44" ht="409.5">
      <c r="E44" s="14" t="s">
        <v>127</v>
      </c>
    </row>
    <row r="45" spans="1:16" ht="12.75">
      <c r="A45" s="7">
        <v>11</v>
      </c>
      <c r="B45" s="7" t="s">
        <v>46</v>
      </c>
      <c r="C45" s="7" t="s">
        <v>130</v>
      </c>
      <c r="D45" s="7" t="s">
        <v>48</v>
      </c>
      <c r="E45" s="7" t="s">
        <v>131</v>
      </c>
      <c r="F45" s="7" t="s">
        <v>96</v>
      </c>
      <c r="G45" s="9">
        <v>49.53</v>
      </c>
      <c r="H45" s="13"/>
      <c r="I45" s="12">
        <f>ROUND((H45*G45),2)</f>
      </c>
      <c r="O45">
        <f>rekapitulace!H8</f>
      </c>
      <c r="P45">
        <f>O45/100*I45</f>
      </c>
    </row>
    <row r="46" ht="127.5">
      <c r="E46" s="14" t="s">
        <v>217</v>
      </c>
    </row>
    <row r="47" ht="409.5">
      <c r="E47" s="14" t="s">
        <v>133</v>
      </c>
    </row>
    <row r="48" spans="1:16" ht="12.75">
      <c r="A48" s="7">
        <v>12</v>
      </c>
      <c r="B48" s="7" t="s">
        <v>46</v>
      </c>
      <c r="C48" s="7" t="s">
        <v>134</v>
      </c>
      <c r="D48" s="7" t="s">
        <v>48</v>
      </c>
      <c r="E48" s="7" t="s">
        <v>135</v>
      </c>
      <c r="F48" s="7" t="s">
        <v>121</v>
      </c>
      <c r="G48" s="9">
        <v>307.56</v>
      </c>
      <c r="H48" s="13"/>
      <c r="I48" s="12">
        <f>ROUND((H48*G48),2)</f>
      </c>
      <c r="O48">
        <f>rekapitulace!H8</f>
      </c>
      <c r="P48">
        <f>O48/100*I48</f>
      </c>
    </row>
    <row r="49" ht="38.25">
      <c r="E49" s="14" t="s">
        <v>218</v>
      </c>
    </row>
    <row r="50" ht="409.5">
      <c r="E50" s="14" t="s">
        <v>137</v>
      </c>
    </row>
    <row r="51" spans="1:16" ht="12.75">
      <c r="A51" s="7">
        <v>13</v>
      </c>
      <c r="B51" s="7" t="s">
        <v>46</v>
      </c>
      <c r="C51" s="7" t="s">
        <v>138</v>
      </c>
      <c r="D51" s="7" t="s">
        <v>48</v>
      </c>
      <c r="E51" s="7" t="s">
        <v>139</v>
      </c>
      <c r="F51" s="7" t="s">
        <v>96</v>
      </c>
      <c r="G51" s="9">
        <v>18.93</v>
      </c>
      <c r="H51" s="13"/>
      <c r="I51" s="12">
        <f>ROUND((H51*G51),2)</f>
      </c>
      <c r="O51">
        <f>rekapitulace!H8</f>
      </c>
      <c r="P51">
        <f>O51/100*I51</f>
      </c>
    </row>
    <row r="52" ht="25.5">
      <c r="E52" s="14" t="s">
        <v>215</v>
      </c>
    </row>
    <row r="53" ht="409.5">
      <c r="E53" s="14" t="s">
        <v>141</v>
      </c>
    </row>
    <row r="54" spans="1:16" ht="12.75">
      <c r="A54" s="7">
        <v>14</v>
      </c>
      <c r="B54" s="7" t="s">
        <v>46</v>
      </c>
      <c r="C54" s="7" t="s">
        <v>142</v>
      </c>
      <c r="D54" s="7" t="s">
        <v>25</v>
      </c>
      <c r="E54" s="7" t="s">
        <v>143</v>
      </c>
      <c r="F54" s="7" t="s">
        <v>96</v>
      </c>
      <c r="G54" s="9">
        <v>119.436</v>
      </c>
      <c r="H54" s="13"/>
      <c r="I54" s="12">
        <f>ROUND((H54*G54),2)</f>
      </c>
      <c r="O54">
        <f>rekapitulace!H8</f>
      </c>
      <c r="P54">
        <f>O54/100*I54</f>
      </c>
    </row>
    <row r="55" ht="178.5">
      <c r="E55" s="14" t="s">
        <v>219</v>
      </c>
    </row>
    <row r="56" ht="409.5">
      <c r="E56" s="14" t="s">
        <v>145</v>
      </c>
    </row>
    <row r="57" spans="1:16" ht="12.75">
      <c r="A57" s="7">
        <v>15</v>
      </c>
      <c r="B57" s="7" t="s">
        <v>46</v>
      </c>
      <c r="C57" s="7" t="s">
        <v>146</v>
      </c>
      <c r="D57" s="7" t="s">
        <v>48</v>
      </c>
      <c r="E57" s="7" t="s">
        <v>147</v>
      </c>
      <c r="F57" s="7" t="s">
        <v>96</v>
      </c>
      <c r="G57" s="9">
        <v>30.602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220</v>
      </c>
    </row>
    <row r="59" ht="216.75">
      <c r="E59" s="14" t="s">
        <v>148</v>
      </c>
    </row>
    <row r="60" spans="1:16" ht="12.75">
      <c r="A60" s="7">
        <v>16</v>
      </c>
      <c r="B60" s="7" t="s">
        <v>46</v>
      </c>
      <c r="C60" s="7" t="s">
        <v>149</v>
      </c>
      <c r="D60" s="7" t="s">
        <v>48</v>
      </c>
      <c r="E60" s="7" t="s">
        <v>150</v>
      </c>
      <c r="F60" s="7" t="s">
        <v>109</v>
      </c>
      <c r="G60" s="9">
        <v>204.01</v>
      </c>
      <c r="H60" s="13"/>
      <c r="I60" s="12">
        <f>ROUND((H60*G60),2)</f>
      </c>
      <c r="O60">
        <f>rekapitulace!H8</f>
      </c>
      <c r="P60">
        <f>O60/100*I60</f>
      </c>
    </row>
    <row r="61" ht="38.25">
      <c r="E61" s="14" t="s">
        <v>208</v>
      </c>
    </row>
    <row r="62" ht="178.5">
      <c r="E62" s="14" t="s">
        <v>152</v>
      </c>
    </row>
    <row r="63" spans="1:16" ht="12.75">
      <c r="A63" s="7">
        <v>17</v>
      </c>
      <c r="B63" s="7" t="s">
        <v>46</v>
      </c>
      <c r="C63" s="7" t="s">
        <v>153</v>
      </c>
      <c r="D63" s="7" t="s">
        <v>48</v>
      </c>
      <c r="E63" s="7" t="s">
        <v>154</v>
      </c>
      <c r="F63" s="7" t="s">
        <v>109</v>
      </c>
      <c r="G63" s="9">
        <v>204.01</v>
      </c>
      <c r="H63" s="13"/>
      <c r="I63" s="12">
        <f>ROUND((H63*G63),2)</f>
      </c>
      <c r="O63">
        <f>rekapitulace!H8</f>
      </c>
      <c r="P63">
        <f>O63/100*I63</f>
      </c>
    </row>
    <row r="64" ht="38.25">
      <c r="E64" s="14" t="s">
        <v>208</v>
      </c>
    </row>
    <row r="65" ht="280.5">
      <c r="E65" s="14" t="s">
        <v>155</v>
      </c>
    </row>
    <row r="66" spans="1:16" ht="12.75">
      <c r="A66" s="7">
        <v>18</v>
      </c>
      <c r="B66" s="7" t="s">
        <v>46</v>
      </c>
      <c r="C66" s="7" t="s">
        <v>156</v>
      </c>
      <c r="D66" s="7" t="s">
        <v>48</v>
      </c>
      <c r="E66" s="7" t="s">
        <v>157</v>
      </c>
      <c r="F66" s="7" t="s">
        <v>109</v>
      </c>
      <c r="G66" s="9">
        <v>204.01</v>
      </c>
      <c r="H66" s="13"/>
      <c r="I66" s="12">
        <f>ROUND((H66*G66),2)</f>
      </c>
      <c r="O66">
        <f>rekapitulace!H8</f>
      </c>
      <c r="P66">
        <f>O66/100*I66</f>
      </c>
    </row>
    <row r="67" ht="38.25">
      <c r="E67" s="14" t="s">
        <v>208</v>
      </c>
    </row>
    <row r="68" ht="255">
      <c r="E68" s="14" t="s">
        <v>158</v>
      </c>
    </row>
    <row r="69" spans="1:16" ht="12.75" customHeight="1">
      <c r="A69" s="15"/>
      <c r="B69" s="15"/>
      <c r="C69" s="15" t="s">
        <v>25</v>
      </c>
      <c r="D69" s="15"/>
      <c r="E69" s="15" t="s">
        <v>87</v>
      </c>
      <c r="F69" s="15"/>
      <c r="G69" s="15"/>
      <c r="H69" s="15"/>
      <c r="I69" s="15">
        <f>SUM(I27:I68)</f>
      </c>
      <c r="P69">
        <f>ROUND(SUM(P27:P68),2)</f>
      </c>
    </row>
    <row r="71" spans="1:9" ht="12.75" customHeight="1">
      <c r="A71" s="8"/>
      <c r="B71" s="8"/>
      <c r="C71" s="8" t="s">
        <v>39</v>
      </c>
      <c r="D71" s="8"/>
      <c r="E71" s="8" t="s">
        <v>159</v>
      </c>
      <c r="F71" s="8"/>
      <c r="G71" s="10"/>
      <c r="H71" s="8"/>
      <c r="I71" s="10"/>
    </row>
    <row r="72" spans="1:16" ht="12.75">
      <c r="A72" s="7">
        <v>19</v>
      </c>
      <c r="B72" s="7" t="s">
        <v>46</v>
      </c>
      <c r="C72" s="7" t="s">
        <v>160</v>
      </c>
      <c r="D72" s="7" t="s">
        <v>25</v>
      </c>
      <c r="E72" s="7" t="s">
        <v>161</v>
      </c>
      <c r="F72" s="7" t="s">
        <v>96</v>
      </c>
      <c r="G72" s="9">
        <v>91.35</v>
      </c>
      <c r="H72" s="13"/>
      <c r="I72" s="12">
        <f>ROUND((H72*G72),2)</f>
      </c>
      <c r="O72">
        <f>rekapitulace!H8</f>
      </c>
      <c r="P72">
        <f>O72/100*I72</f>
      </c>
    </row>
    <row r="73" ht="165.75">
      <c r="E73" s="14" t="s">
        <v>221</v>
      </c>
    </row>
    <row r="74" ht="318.75">
      <c r="E74" s="14" t="s">
        <v>163</v>
      </c>
    </row>
    <row r="75" spans="1:16" ht="12.75">
      <c r="A75" s="7">
        <v>20</v>
      </c>
      <c r="B75" s="7" t="s">
        <v>46</v>
      </c>
      <c r="C75" s="7" t="s">
        <v>164</v>
      </c>
      <c r="D75" s="7" t="s">
        <v>48</v>
      </c>
      <c r="E75" s="7" t="s">
        <v>165</v>
      </c>
      <c r="F75" s="7" t="s">
        <v>109</v>
      </c>
      <c r="G75" s="9">
        <v>157.44</v>
      </c>
      <c r="H75" s="13"/>
      <c r="I75" s="12">
        <f>ROUND((H75*G75),2)</f>
      </c>
      <c r="O75">
        <f>rekapitulace!H8</f>
      </c>
      <c r="P75">
        <f>O75/100*I75</f>
      </c>
    </row>
    <row r="76" ht="38.25">
      <c r="E76" s="14" t="s">
        <v>222</v>
      </c>
    </row>
    <row r="77" ht="409.5">
      <c r="E77" s="14" t="s">
        <v>167</v>
      </c>
    </row>
    <row r="78" spans="1:16" ht="12.75">
      <c r="A78" s="7">
        <v>21</v>
      </c>
      <c r="B78" s="7" t="s">
        <v>46</v>
      </c>
      <c r="C78" s="7" t="s">
        <v>168</v>
      </c>
      <c r="D78" s="7" t="s">
        <v>48</v>
      </c>
      <c r="E78" s="7" t="s">
        <v>169</v>
      </c>
      <c r="F78" s="7" t="s">
        <v>109</v>
      </c>
      <c r="G78" s="9">
        <v>261</v>
      </c>
      <c r="H78" s="13"/>
      <c r="I78" s="12">
        <f>ROUND((H78*G78),2)</f>
      </c>
      <c r="O78">
        <f>rekapitulace!H8</f>
      </c>
      <c r="P78">
        <f>O78/100*I78</f>
      </c>
    </row>
    <row r="79" ht="51">
      <c r="E79" s="14" t="s">
        <v>223</v>
      </c>
    </row>
    <row r="80" ht="357">
      <c r="E80" s="14" t="s">
        <v>171</v>
      </c>
    </row>
    <row r="81" spans="1:16" ht="12.75">
      <c r="A81" s="7">
        <v>22</v>
      </c>
      <c r="B81" s="7" t="s">
        <v>46</v>
      </c>
      <c r="C81" s="7" t="s">
        <v>172</v>
      </c>
      <c r="D81" s="7" t="s">
        <v>48</v>
      </c>
      <c r="E81" s="7" t="s">
        <v>173</v>
      </c>
      <c r="F81" s="7" t="s">
        <v>109</v>
      </c>
      <c r="G81" s="9">
        <v>326.25</v>
      </c>
      <c r="H81" s="13"/>
      <c r="I81" s="12">
        <f>ROUND((H81*G81),2)</f>
      </c>
      <c r="O81">
        <f>rekapitulace!H8</f>
      </c>
      <c r="P81">
        <f>O81/100*I81</f>
      </c>
    </row>
    <row r="82" ht="165.75">
      <c r="E82" s="14" t="s">
        <v>224</v>
      </c>
    </row>
    <row r="83" ht="357">
      <c r="E83" s="14" t="s">
        <v>171</v>
      </c>
    </row>
    <row r="84" spans="1:16" ht="12.75">
      <c r="A84" s="7">
        <v>23</v>
      </c>
      <c r="B84" s="7" t="s">
        <v>46</v>
      </c>
      <c r="C84" s="7" t="s">
        <v>175</v>
      </c>
      <c r="D84" s="7" t="s">
        <v>48</v>
      </c>
      <c r="E84" s="7" t="s">
        <v>176</v>
      </c>
      <c r="F84" s="7" t="s">
        <v>109</v>
      </c>
      <c r="G84" s="9">
        <v>2533.065</v>
      </c>
      <c r="H84" s="13"/>
      <c r="I84" s="12">
        <f>ROUND((H84*G84),2)</f>
      </c>
      <c r="O84">
        <f>rekapitulace!H8</f>
      </c>
      <c r="P84">
        <f>O84/100*I84</f>
      </c>
    </row>
    <row r="85" ht="306">
      <c r="E85" s="14" t="s">
        <v>225</v>
      </c>
    </row>
    <row r="86" ht="357">
      <c r="E86" s="14" t="s">
        <v>171</v>
      </c>
    </row>
    <row r="87" spans="1:16" ht="12.75">
      <c r="A87" s="7">
        <v>24</v>
      </c>
      <c r="B87" s="7" t="s">
        <v>46</v>
      </c>
      <c r="C87" s="7" t="s">
        <v>226</v>
      </c>
      <c r="D87" s="7" t="s">
        <v>48</v>
      </c>
      <c r="E87" s="7" t="s">
        <v>227</v>
      </c>
      <c r="F87" s="7" t="s">
        <v>109</v>
      </c>
      <c r="G87" s="9">
        <v>1236.94</v>
      </c>
      <c r="H87" s="13"/>
      <c r="I87" s="12">
        <f>ROUND((H87*G87),2)</f>
      </c>
      <c r="O87">
        <f>rekapitulace!H8</f>
      </c>
      <c r="P87">
        <f>O87/100*I87</f>
      </c>
    </row>
    <row r="88" ht="153">
      <c r="E88" s="14" t="s">
        <v>228</v>
      </c>
    </row>
    <row r="89" ht="409.5">
      <c r="E89" s="14" t="s">
        <v>181</v>
      </c>
    </row>
    <row r="90" spans="1:16" ht="12.75">
      <c r="A90" s="7">
        <v>25</v>
      </c>
      <c r="B90" s="7" t="s">
        <v>46</v>
      </c>
      <c r="C90" s="7" t="s">
        <v>229</v>
      </c>
      <c r="D90" s="7" t="s">
        <v>48</v>
      </c>
      <c r="E90" s="7" t="s">
        <v>230</v>
      </c>
      <c r="F90" s="7" t="s">
        <v>109</v>
      </c>
      <c r="G90" s="9">
        <v>1296.125</v>
      </c>
      <c r="H90" s="13"/>
      <c r="I90" s="12">
        <f>ROUND((H90*G90),2)</f>
      </c>
      <c r="O90">
        <f>rekapitulace!H8</f>
      </c>
      <c r="P90">
        <f>O90/100*I90</f>
      </c>
    </row>
    <row r="91" ht="165.75">
      <c r="E91" s="14" t="s">
        <v>231</v>
      </c>
    </row>
    <row r="92" ht="409.5">
      <c r="E92" s="14" t="s">
        <v>181</v>
      </c>
    </row>
    <row r="93" spans="1:16" ht="12.75">
      <c r="A93" s="7">
        <v>26</v>
      </c>
      <c r="B93" s="7" t="s">
        <v>46</v>
      </c>
      <c r="C93" s="7" t="s">
        <v>232</v>
      </c>
      <c r="D93" s="7" t="s">
        <v>48</v>
      </c>
      <c r="E93" s="7" t="s">
        <v>233</v>
      </c>
      <c r="F93" s="7" t="s">
        <v>96</v>
      </c>
      <c r="G93" s="9">
        <v>13.05</v>
      </c>
      <c r="H93" s="13"/>
      <c r="I93" s="12">
        <f>ROUND((H93*G93),2)</f>
      </c>
      <c r="O93">
        <f>rekapitulace!H8</f>
      </c>
      <c r="P93">
        <f>O93/100*I93</f>
      </c>
    </row>
    <row r="94" ht="102">
      <c r="E94" s="14" t="s">
        <v>234</v>
      </c>
    </row>
    <row r="95" ht="409.5">
      <c r="E95" s="14" t="s">
        <v>181</v>
      </c>
    </row>
    <row r="96" spans="1:16" ht="12.75">
      <c r="A96" s="7">
        <v>27</v>
      </c>
      <c r="B96" s="7" t="s">
        <v>46</v>
      </c>
      <c r="C96" s="7" t="s">
        <v>235</v>
      </c>
      <c r="D96" s="7" t="s">
        <v>48</v>
      </c>
      <c r="E96" s="7" t="s">
        <v>236</v>
      </c>
      <c r="F96" s="7" t="s">
        <v>96</v>
      </c>
      <c r="G96" s="9">
        <v>13.05</v>
      </c>
      <c r="H96" s="13"/>
      <c r="I96" s="12">
        <f>ROUND((H96*G96),2)</f>
      </c>
      <c r="O96">
        <f>rekapitulace!H8</f>
      </c>
      <c r="P96">
        <f>O96/100*I96</f>
      </c>
    </row>
    <row r="97" ht="114.75">
      <c r="E97" s="14" t="s">
        <v>237</v>
      </c>
    </row>
    <row r="98" ht="409.5">
      <c r="E98" s="14" t="s">
        <v>181</v>
      </c>
    </row>
    <row r="99" spans="1:16" ht="12.75">
      <c r="A99" s="7">
        <v>28</v>
      </c>
      <c r="B99" s="7" t="s">
        <v>46</v>
      </c>
      <c r="C99" s="7" t="s">
        <v>185</v>
      </c>
      <c r="D99" s="7" t="s">
        <v>48</v>
      </c>
      <c r="E99" s="7" t="s">
        <v>186</v>
      </c>
      <c r="F99" s="7" t="s">
        <v>109</v>
      </c>
      <c r="G99" s="9">
        <v>1305.018</v>
      </c>
      <c r="H99" s="13"/>
      <c r="I99" s="12">
        <f>ROUND((H99*G99),2)</f>
      </c>
      <c r="O99">
        <f>rekapitulace!H8</f>
      </c>
      <c r="P99">
        <f>O99/100*I99</f>
      </c>
    </row>
    <row r="100" ht="51">
      <c r="E100" s="14" t="s">
        <v>238</v>
      </c>
    </row>
    <row r="101" ht="409.5">
      <c r="E101" s="14" t="s">
        <v>181</v>
      </c>
    </row>
    <row r="102" spans="1:16" ht="12.75">
      <c r="A102" s="7">
        <v>29</v>
      </c>
      <c r="B102" s="7" t="s">
        <v>46</v>
      </c>
      <c r="C102" s="7" t="s">
        <v>193</v>
      </c>
      <c r="D102" s="7" t="s">
        <v>48</v>
      </c>
      <c r="E102" s="7" t="s">
        <v>194</v>
      </c>
      <c r="F102" s="7" t="s">
        <v>121</v>
      </c>
      <c r="G102" s="9">
        <v>180</v>
      </c>
      <c r="H102" s="13"/>
      <c r="I102" s="12">
        <f>ROUND((H102*G102),2)</f>
      </c>
      <c r="O102">
        <f>rekapitulace!H8</f>
      </c>
      <c r="P102">
        <f>O102/100*I102</f>
      </c>
    </row>
    <row r="103" ht="25.5">
      <c r="E103" s="14" t="s">
        <v>239</v>
      </c>
    </row>
    <row r="104" ht="178.5">
      <c r="E104" s="14" t="s">
        <v>196</v>
      </c>
    </row>
    <row r="105" spans="1:16" ht="12.75" customHeight="1">
      <c r="A105" s="15"/>
      <c r="B105" s="15"/>
      <c r="C105" s="15" t="s">
        <v>39</v>
      </c>
      <c r="D105" s="15"/>
      <c r="E105" s="15" t="s">
        <v>159</v>
      </c>
      <c r="F105" s="15"/>
      <c r="G105" s="15"/>
      <c r="H105" s="15"/>
      <c r="I105" s="15">
        <f>SUM(I72:I104)</f>
      </c>
      <c r="P105">
        <f>ROUND(SUM(P72:P104),2)</f>
      </c>
    </row>
    <row r="107" spans="1:9" ht="12.75" customHeight="1">
      <c r="A107" s="8"/>
      <c r="B107" s="8"/>
      <c r="C107" s="8" t="s">
        <v>41</v>
      </c>
      <c r="D107" s="8"/>
      <c r="E107" s="8" t="s">
        <v>240</v>
      </c>
      <c r="F107" s="8"/>
      <c r="G107" s="10"/>
      <c r="H107" s="8"/>
      <c r="I107" s="10"/>
    </row>
    <row r="108" spans="1:16" ht="12.75">
      <c r="A108" s="7">
        <v>30</v>
      </c>
      <c r="B108" s="7" t="s">
        <v>46</v>
      </c>
      <c r="C108" s="7" t="s">
        <v>241</v>
      </c>
      <c r="D108" s="7" t="s">
        <v>48</v>
      </c>
      <c r="E108" s="7" t="s">
        <v>242</v>
      </c>
      <c r="F108" s="7" t="s">
        <v>69</v>
      </c>
      <c r="G108" s="9">
        <v>4</v>
      </c>
      <c r="H108" s="13"/>
      <c r="I108" s="12">
        <f>ROUND((H108*G108),2)</f>
      </c>
      <c r="O108">
        <f>rekapitulace!H8</f>
      </c>
      <c r="P108">
        <f>O108/100*I108</f>
      </c>
    </row>
    <row r="109" ht="25.5">
      <c r="E109" s="14" t="s">
        <v>243</v>
      </c>
    </row>
    <row r="110" ht="409.5">
      <c r="E110" s="14" t="s">
        <v>244</v>
      </c>
    </row>
    <row r="111" spans="1:16" ht="12.75" customHeight="1">
      <c r="A111" s="15"/>
      <c r="B111" s="15"/>
      <c r="C111" s="15" t="s">
        <v>41</v>
      </c>
      <c r="D111" s="15"/>
      <c r="E111" s="15" t="s">
        <v>240</v>
      </c>
      <c r="F111" s="15"/>
      <c r="G111" s="15"/>
      <c r="H111" s="15"/>
      <c r="I111" s="15">
        <f>SUM(I108:I110)</f>
      </c>
      <c r="P111">
        <f>ROUND(SUM(P108:P110),2)</f>
      </c>
    </row>
    <row r="113" spans="1:9" ht="12.75" customHeight="1">
      <c r="A113" s="8"/>
      <c r="B113" s="8"/>
      <c r="C113" s="8" t="s">
        <v>43</v>
      </c>
      <c r="D113" s="8"/>
      <c r="E113" s="8" t="s">
        <v>197</v>
      </c>
      <c r="F113" s="8"/>
      <c r="G113" s="10"/>
      <c r="H113" s="8"/>
      <c r="I113" s="10"/>
    </row>
    <row r="114" spans="1:16" ht="12.75">
      <c r="A114" s="7">
        <v>31</v>
      </c>
      <c r="B114" s="7" t="s">
        <v>46</v>
      </c>
      <c r="C114" s="7" t="s">
        <v>245</v>
      </c>
      <c r="D114" s="7" t="s">
        <v>48</v>
      </c>
      <c r="E114" s="7" t="s">
        <v>246</v>
      </c>
      <c r="F114" s="7" t="s">
        <v>121</v>
      </c>
      <c r="G114" s="9">
        <v>52.39</v>
      </c>
      <c r="H114" s="13"/>
      <c r="I114" s="12">
        <f>ROUND((H114*G114),2)</f>
      </c>
      <c r="O114">
        <f>rekapitulace!H8</f>
      </c>
      <c r="P114">
        <f>O114/100*I114</f>
      </c>
    </row>
    <row r="115" ht="63.75">
      <c r="E115" s="14" t="s">
        <v>213</v>
      </c>
    </row>
    <row r="116" ht="242.25">
      <c r="E116" s="14" t="s">
        <v>200</v>
      </c>
    </row>
    <row r="117" spans="1:16" ht="12.75" customHeight="1">
      <c r="A117" s="15"/>
      <c r="B117" s="15"/>
      <c r="C117" s="15" t="s">
        <v>43</v>
      </c>
      <c r="D117" s="15"/>
      <c r="E117" s="15" t="s">
        <v>197</v>
      </c>
      <c r="F117" s="15"/>
      <c r="G117" s="15"/>
      <c r="H117" s="15"/>
      <c r="I117" s="15">
        <f>SUM(I114:I116)</f>
      </c>
      <c r="P117">
        <f>ROUND(SUM(P114:P116),2)</f>
      </c>
    </row>
    <row r="119" spans="1:16" ht="12.75" customHeight="1">
      <c r="A119" s="15"/>
      <c r="B119" s="15"/>
      <c r="C119" s="15"/>
      <c r="D119" s="15"/>
      <c r="E119" s="15" t="s">
        <v>78</v>
      </c>
      <c r="F119" s="15"/>
      <c r="G119" s="15"/>
      <c r="H119" s="15"/>
      <c r="I119" s="15">
        <f>+I24+I69+I105+I111+I117</f>
      </c>
      <c r="P119">
        <f>+P24+P69+P105+P111+P117</f>
      </c>
    </row>
    <row r="121" spans="1:9" ht="12.75" customHeight="1">
      <c r="A121" s="8" t="s">
        <v>79</v>
      </c>
      <c r="B121" s="8"/>
      <c r="C121" s="8"/>
      <c r="D121" s="8"/>
      <c r="E121" s="8"/>
      <c r="F121" s="8"/>
      <c r="G121" s="8"/>
      <c r="H121" s="8"/>
      <c r="I121" s="8"/>
    </row>
    <row r="122" spans="1:9" ht="12.75" customHeight="1">
      <c r="A122" s="8"/>
      <c r="B122" s="8"/>
      <c r="C122" s="8"/>
      <c r="D122" s="8"/>
      <c r="E122" s="8" t="s">
        <v>80</v>
      </c>
      <c r="F122" s="8"/>
      <c r="G122" s="8"/>
      <c r="H122" s="8"/>
      <c r="I122" s="8"/>
    </row>
    <row r="123" spans="1:16" ht="12.75" customHeight="1">
      <c r="A123" s="15"/>
      <c r="B123" s="15"/>
      <c r="C123" s="15"/>
      <c r="D123" s="15"/>
      <c r="E123" s="15" t="s">
        <v>81</v>
      </c>
      <c r="F123" s="15"/>
      <c r="G123" s="15"/>
      <c r="H123" s="15"/>
      <c r="I123" s="15">
        <v>0</v>
      </c>
      <c r="P123">
        <v>0</v>
      </c>
    </row>
    <row r="124" spans="1:9" ht="12.75" customHeight="1">
      <c r="A124" s="15"/>
      <c r="B124" s="15"/>
      <c r="C124" s="15"/>
      <c r="D124" s="15"/>
      <c r="E124" s="15" t="s">
        <v>82</v>
      </c>
      <c r="F124" s="15"/>
      <c r="G124" s="15"/>
      <c r="H124" s="15"/>
      <c r="I124" s="15"/>
    </row>
    <row r="125" spans="1:16" ht="12.75" customHeight="1">
      <c r="A125" s="15"/>
      <c r="B125" s="15"/>
      <c r="C125" s="15"/>
      <c r="D125" s="15"/>
      <c r="E125" s="15" t="s">
        <v>83</v>
      </c>
      <c r="F125" s="15"/>
      <c r="G125" s="15"/>
      <c r="H125" s="15"/>
      <c r="I125" s="15">
        <v>0</v>
      </c>
      <c r="P125">
        <v>0</v>
      </c>
    </row>
    <row r="126" spans="1:16" ht="12.75" customHeight="1">
      <c r="A126" s="15"/>
      <c r="B126" s="15"/>
      <c r="C126" s="15"/>
      <c r="D126" s="15"/>
      <c r="E126" s="15" t="s">
        <v>84</v>
      </c>
      <c r="F126" s="15"/>
      <c r="G126" s="15"/>
      <c r="H126" s="15"/>
      <c r="I126" s="15">
        <f>I123+I125</f>
      </c>
      <c r="P126">
        <f>P123+P125</f>
      </c>
    </row>
    <row r="128" spans="1:16" ht="12.75" customHeight="1">
      <c r="A128" s="15"/>
      <c r="B128" s="15"/>
      <c r="C128" s="15"/>
      <c r="D128" s="15"/>
      <c r="E128" s="15" t="s">
        <v>84</v>
      </c>
      <c r="F128" s="15"/>
      <c r="G128" s="15"/>
      <c r="H128" s="15"/>
      <c r="I128" s="15">
        <f>I119+I126</f>
      </c>
      <c r="P128">
        <f>P119+P126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247</v>
      </c>
      <c r="D5" s="5"/>
      <c r="E5" s="5" t="s">
        <v>248</v>
      </c>
    </row>
    <row r="6" spans="1:5" ht="12.75" customHeight="1">
      <c r="A6" t="s">
        <v>18</v>
      </c>
      <c r="C6" s="5" t="s">
        <v>247</v>
      </c>
      <c r="D6" s="5"/>
      <c r="E6" s="5" t="s">
        <v>248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95</v>
      </c>
      <c r="F12" s="7" t="s">
        <v>96</v>
      </c>
      <c r="G12" s="9">
        <v>21.083</v>
      </c>
      <c r="H12" s="13"/>
      <c r="I12" s="12">
        <f>ROUND((H12*G12),2)</f>
      </c>
      <c r="O12">
        <f>rekapitulace!H8</f>
      </c>
      <c r="P12">
        <f>O12/100*I12</f>
      </c>
    </row>
    <row r="13" ht="114.75">
      <c r="E13" s="14" t="s">
        <v>249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36</v>
      </c>
      <c r="E15" s="7" t="s">
        <v>99</v>
      </c>
      <c r="F15" s="7" t="s">
        <v>96</v>
      </c>
      <c r="G15" s="9">
        <v>63.669</v>
      </c>
      <c r="H15" s="13"/>
      <c r="I15" s="12">
        <f>ROUND((H15*G15),2)</f>
      </c>
      <c r="O15">
        <f>rekapitulace!H8</f>
      </c>
      <c r="P15">
        <f>O15/100*I15</f>
      </c>
    </row>
    <row r="16" ht="38.25">
      <c r="E16" s="14" t="s">
        <v>250</v>
      </c>
    </row>
    <row r="17" ht="153">
      <c r="E17" s="14" t="s">
        <v>98</v>
      </c>
    </row>
    <row r="18" spans="1:16" ht="12.75">
      <c r="A18" s="7">
        <v>3</v>
      </c>
      <c r="B18" s="7" t="s">
        <v>46</v>
      </c>
      <c r="C18" s="7" t="s">
        <v>94</v>
      </c>
      <c r="D18" s="7" t="s">
        <v>39</v>
      </c>
      <c r="E18" s="7" t="s">
        <v>251</v>
      </c>
      <c r="F18" s="7" t="s">
        <v>96</v>
      </c>
      <c r="G18" s="9">
        <v>0.879</v>
      </c>
      <c r="H18" s="13"/>
      <c r="I18" s="12">
        <f>ROUND((H18*G18),2)</f>
      </c>
      <c r="O18">
        <f>rekapitulace!H8</f>
      </c>
      <c r="P18">
        <f>O18/100*I18</f>
      </c>
    </row>
    <row r="19" ht="51">
      <c r="E19" s="14" t="s">
        <v>252</v>
      </c>
    </row>
    <row r="20" ht="153">
      <c r="E20" s="14" t="s">
        <v>98</v>
      </c>
    </row>
    <row r="21" spans="1:16" ht="12.75" customHeight="1">
      <c r="A21" s="15"/>
      <c r="B21" s="15"/>
      <c r="C21" s="15" t="s">
        <v>45</v>
      </c>
      <c r="D21" s="15"/>
      <c r="E21" s="15" t="s">
        <v>44</v>
      </c>
      <c r="F21" s="15"/>
      <c r="G21" s="15"/>
      <c r="H21" s="15"/>
      <c r="I21" s="15">
        <f>SUM(I12:I20)</f>
      </c>
      <c r="P21">
        <f>ROUND(SUM(P12:P20),2)</f>
      </c>
    </row>
    <row r="23" spans="1:9" ht="12.75" customHeight="1">
      <c r="A23" s="8"/>
      <c r="B23" s="8"/>
      <c r="C23" s="8" t="s">
        <v>25</v>
      </c>
      <c r="D23" s="8"/>
      <c r="E23" s="8" t="s">
        <v>87</v>
      </c>
      <c r="F23" s="8"/>
      <c r="G23" s="10"/>
      <c r="H23" s="8"/>
      <c r="I23" s="10"/>
    </row>
    <row r="24" spans="1:16" ht="12.75">
      <c r="A24" s="7">
        <v>4</v>
      </c>
      <c r="B24" s="7" t="s">
        <v>46</v>
      </c>
      <c r="C24" s="7" t="s">
        <v>107</v>
      </c>
      <c r="D24" s="7" t="s">
        <v>48</v>
      </c>
      <c r="E24" s="7" t="s">
        <v>108</v>
      </c>
      <c r="F24" s="7" t="s">
        <v>109</v>
      </c>
      <c r="G24" s="9">
        <v>84.4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253</v>
      </c>
    </row>
    <row r="26" ht="63.75">
      <c r="E26" s="14" t="s">
        <v>111</v>
      </c>
    </row>
    <row r="27" spans="1:16" ht="12.75">
      <c r="A27" s="7">
        <v>5</v>
      </c>
      <c r="B27" s="7" t="s">
        <v>46</v>
      </c>
      <c r="C27" s="7" t="s">
        <v>112</v>
      </c>
      <c r="D27" s="7" t="s">
        <v>48</v>
      </c>
      <c r="E27" s="7" t="s">
        <v>113</v>
      </c>
      <c r="F27" s="7" t="s">
        <v>96</v>
      </c>
      <c r="G27" s="9">
        <v>63.669</v>
      </c>
      <c r="H27" s="13"/>
      <c r="I27" s="12">
        <f>ROUND((H27*G27),2)</f>
      </c>
      <c r="O27">
        <f>rekapitulace!H8</f>
      </c>
      <c r="P27">
        <f>O27/100*I27</f>
      </c>
    </row>
    <row r="28" ht="165.75">
      <c r="E28" s="14" t="s">
        <v>254</v>
      </c>
    </row>
    <row r="29" ht="409.5">
      <c r="E29" s="14" t="s">
        <v>115</v>
      </c>
    </row>
    <row r="30" spans="1:16" ht="12.75">
      <c r="A30" s="7">
        <v>6</v>
      </c>
      <c r="B30" s="7" t="s">
        <v>46</v>
      </c>
      <c r="C30" s="7" t="s">
        <v>116</v>
      </c>
      <c r="D30" s="7" t="s">
        <v>25</v>
      </c>
      <c r="E30" s="7" t="s">
        <v>255</v>
      </c>
      <c r="F30" s="7" t="s">
        <v>96</v>
      </c>
      <c r="G30" s="9">
        <v>133.692</v>
      </c>
      <c r="H30" s="13"/>
      <c r="I30" s="12">
        <f>ROUND((H30*G30),2)</f>
      </c>
      <c r="O30">
        <f>rekapitulace!H8</f>
      </c>
      <c r="P30">
        <f>O30/100*I30</f>
      </c>
    </row>
    <row r="31" ht="409.5">
      <c r="E31" s="14" t="s">
        <v>256</v>
      </c>
    </row>
    <row r="32" ht="409.5">
      <c r="E32" s="14" t="s">
        <v>115</v>
      </c>
    </row>
    <row r="33" spans="1:16" ht="12.75">
      <c r="A33" s="7">
        <v>7</v>
      </c>
      <c r="B33" s="7" t="s">
        <v>46</v>
      </c>
      <c r="C33" s="7" t="s">
        <v>119</v>
      </c>
      <c r="D33" s="7" t="s">
        <v>48</v>
      </c>
      <c r="E33" s="7" t="s">
        <v>212</v>
      </c>
      <c r="F33" s="7" t="s">
        <v>121</v>
      </c>
      <c r="G33" s="9">
        <v>111.09</v>
      </c>
      <c r="H33" s="13"/>
      <c r="I33" s="12">
        <f>ROUND((H33*G33),2)</f>
      </c>
      <c r="O33">
        <f>rekapitulace!H8</f>
      </c>
      <c r="P33">
        <f>O33/100*I33</f>
      </c>
    </row>
    <row r="34" ht="63.75">
      <c r="E34" s="14" t="s">
        <v>257</v>
      </c>
    </row>
    <row r="35" ht="165.75">
      <c r="E35" s="14" t="s">
        <v>123</v>
      </c>
    </row>
    <row r="36" spans="1:16" ht="12.75">
      <c r="A36" s="7">
        <v>8</v>
      </c>
      <c r="B36" s="7" t="s">
        <v>46</v>
      </c>
      <c r="C36" s="7" t="s">
        <v>124</v>
      </c>
      <c r="D36" s="7" t="s">
        <v>25</v>
      </c>
      <c r="E36" s="7" t="s">
        <v>125</v>
      </c>
      <c r="F36" s="7" t="s">
        <v>96</v>
      </c>
      <c r="G36" s="9">
        <v>10.59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258</v>
      </c>
    </row>
    <row r="38" ht="409.5">
      <c r="E38" s="14" t="s">
        <v>127</v>
      </c>
    </row>
    <row r="39" spans="1:16" ht="12.75">
      <c r="A39" s="7">
        <v>9</v>
      </c>
      <c r="B39" s="7" t="s">
        <v>46</v>
      </c>
      <c r="C39" s="7" t="s">
        <v>124</v>
      </c>
      <c r="D39" s="7" t="s">
        <v>39</v>
      </c>
      <c r="E39" s="7" t="s">
        <v>128</v>
      </c>
      <c r="F39" s="7" t="s">
        <v>96</v>
      </c>
      <c r="G39" s="9">
        <v>10.493</v>
      </c>
      <c r="H39" s="13"/>
      <c r="I39" s="12">
        <f>ROUND((H39*G39),2)</f>
      </c>
      <c r="O39">
        <f>rekapitulace!H8</f>
      </c>
      <c r="P39">
        <f>O39/100*I39</f>
      </c>
    </row>
    <row r="40" ht="76.5">
      <c r="E40" s="14" t="s">
        <v>259</v>
      </c>
    </row>
    <row r="41" ht="409.5">
      <c r="E41" s="14" t="s">
        <v>127</v>
      </c>
    </row>
    <row r="42" spans="1:16" ht="12.75">
      <c r="A42" s="7">
        <v>10</v>
      </c>
      <c r="B42" s="7" t="s">
        <v>46</v>
      </c>
      <c r="C42" s="7" t="s">
        <v>130</v>
      </c>
      <c r="D42" s="7" t="s">
        <v>48</v>
      </c>
      <c r="E42" s="7" t="s">
        <v>131</v>
      </c>
      <c r="F42" s="7" t="s">
        <v>96</v>
      </c>
      <c r="G42" s="9">
        <v>23.25</v>
      </c>
      <c r="H42" s="13"/>
      <c r="I42" s="12">
        <f>ROUND((H42*G42),2)</f>
      </c>
      <c r="O42">
        <f>rekapitulace!H8</f>
      </c>
      <c r="P42">
        <f>O42/100*I42</f>
      </c>
    </row>
    <row r="43" ht="114.75">
      <c r="E43" s="14" t="s">
        <v>260</v>
      </c>
    </row>
    <row r="44" ht="409.5">
      <c r="E44" s="14" t="s">
        <v>133</v>
      </c>
    </row>
    <row r="45" spans="1:16" ht="12.75">
      <c r="A45" s="7">
        <v>11</v>
      </c>
      <c r="B45" s="7" t="s">
        <v>46</v>
      </c>
      <c r="C45" s="7" t="s">
        <v>134</v>
      </c>
      <c r="D45" s="7" t="s">
        <v>48</v>
      </c>
      <c r="E45" s="7" t="s">
        <v>135</v>
      </c>
      <c r="F45" s="7" t="s">
        <v>121</v>
      </c>
      <c r="G45" s="9">
        <v>139.52</v>
      </c>
      <c r="H45" s="13"/>
      <c r="I45" s="12">
        <f>ROUND((H45*G45),2)</f>
      </c>
      <c r="O45">
        <f>rekapitulace!H8</f>
      </c>
      <c r="P45">
        <f>O45/100*I45</f>
      </c>
    </row>
    <row r="46" ht="63.75">
      <c r="E46" s="14" t="s">
        <v>261</v>
      </c>
    </row>
    <row r="47" ht="409.5">
      <c r="E47" s="14" t="s">
        <v>137</v>
      </c>
    </row>
    <row r="48" spans="1:16" ht="12.75">
      <c r="A48" s="7">
        <v>12</v>
      </c>
      <c r="B48" s="7" t="s">
        <v>46</v>
      </c>
      <c r="C48" s="7" t="s">
        <v>138</v>
      </c>
      <c r="D48" s="7" t="s">
        <v>48</v>
      </c>
      <c r="E48" s="7" t="s">
        <v>139</v>
      </c>
      <c r="F48" s="7" t="s">
        <v>96</v>
      </c>
      <c r="G48" s="9">
        <v>10.59</v>
      </c>
      <c r="H48" s="13"/>
      <c r="I48" s="12">
        <f>ROUND((H48*G48),2)</f>
      </c>
      <c r="O48">
        <f>rekapitulace!H8</f>
      </c>
      <c r="P48">
        <f>O48/100*I48</f>
      </c>
    </row>
    <row r="49" ht="25.5">
      <c r="E49" s="14" t="s">
        <v>258</v>
      </c>
    </row>
    <row r="50" ht="409.5">
      <c r="E50" s="14" t="s">
        <v>141</v>
      </c>
    </row>
    <row r="51" spans="1:16" ht="12.75">
      <c r="A51" s="7">
        <v>13</v>
      </c>
      <c r="B51" s="7" t="s">
        <v>46</v>
      </c>
      <c r="C51" s="7" t="s">
        <v>142</v>
      </c>
      <c r="D51" s="7" t="s">
        <v>25</v>
      </c>
      <c r="E51" s="7" t="s">
        <v>143</v>
      </c>
      <c r="F51" s="7" t="s">
        <v>96</v>
      </c>
      <c r="G51" s="9">
        <v>21.083</v>
      </c>
      <c r="H51" s="13"/>
      <c r="I51" s="12">
        <f>ROUND((H51*G51),2)</f>
      </c>
      <c r="O51">
        <f>rekapitulace!H8</f>
      </c>
      <c r="P51">
        <f>O51/100*I51</f>
      </c>
    </row>
    <row r="52" ht="114.75">
      <c r="E52" s="14" t="s">
        <v>249</v>
      </c>
    </row>
    <row r="53" ht="409.5">
      <c r="E53" s="14" t="s">
        <v>145</v>
      </c>
    </row>
    <row r="54" spans="1:16" ht="12.75">
      <c r="A54" s="7">
        <v>14</v>
      </c>
      <c r="B54" s="7" t="s">
        <v>46</v>
      </c>
      <c r="C54" s="7" t="s">
        <v>262</v>
      </c>
      <c r="D54" s="7" t="s">
        <v>48</v>
      </c>
      <c r="E54" s="7" t="s">
        <v>263</v>
      </c>
      <c r="F54" s="7" t="s">
        <v>96</v>
      </c>
      <c r="G54" s="9">
        <v>12.66</v>
      </c>
      <c r="H54" s="13"/>
      <c r="I54" s="12">
        <f>ROUND((H54*G54),2)</f>
      </c>
      <c r="O54">
        <f>rekapitulace!H8</f>
      </c>
      <c r="P54">
        <f>O54/100*I54</f>
      </c>
    </row>
    <row r="55" ht="25.5">
      <c r="E55" s="14" t="s">
        <v>264</v>
      </c>
    </row>
    <row r="56" ht="204">
      <c r="E56" s="14" t="s">
        <v>265</v>
      </c>
    </row>
    <row r="57" spans="1:16" ht="12.75">
      <c r="A57" s="7">
        <v>15</v>
      </c>
      <c r="B57" s="7" t="s">
        <v>46</v>
      </c>
      <c r="C57" s="7" t="s">
        <v>149</v>
      </c>
      <c r="D57" s="7" t="s">
        <v>48</v>
      </c>
      <c r="E57" s="7" t="s">
        <v>150</v>
      </c>
      <c r="F57" s="7" t="s">
        <v>109</v>
      </c>
      <c r="G57" s="9">
        <v>84.4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266</v>
      </c>
    </row>
    <row r="59" ht="178.5">
      <c r="E59" s="14" t="s">
        <v>152</v>
      </c>
    </row>
    <row r="60" spans="1:16" ht="12.75">
      <c r="A60" s="7">
        <v>16</v>
      </c>
      <c r="B60" s="7" t="s">
        <v>46</v>
      </c>
      <c r="C60" s="7" t="s">
        <v>153</v>
      </c>
      <c r="D60" s="7" t="s">
        <v>48</v>
      </c>
      <c r="E60" s="7" t="s">
        <v>154</v>
      </c>
      <c r="F60" s="7" t="s">
        <v>109</v>
      </c>
      <c r="G60" s="9">
        <v>84.4</v>
      </c>
      <c r="H60" s="13"/>
      <c r="I60" s="12">
        <f>ROUND((H60*G60),2)</f>
      </c>
      <c r="O60">
        <f>rekapitulace!H8</f>
      </c>
      <c r="P60">
        <f>O60/100*I60</f>
      </c>
    </row>
    <row r="61" ht="25.5">
      <c r="E61" s="14" t="s">
        <v>253</v>
      </c>
    </row>
    <row r="62" ht="280.5">
      <c r="E62" s="14" t="s">
        <v>155</v>
      </c>
    </row>
    <row r="63" spans="1:16" ht="12.75">
      <c r="A63" s="7">
        <v>17</v>
      </c>
      <c r="B63" s="7" t="s">
        <v>46</v>
      </c>
      <c r="C63" s="7" t="s">
        <v>156</v>
      </c>
      <c r="D63" s="7" t="s">
        <v>48</v>
      </c>
      <c r="E63" s="7" t="s">
        <v>157</v>
      </c>
      <c r="F63" s="7" t="s">
        <v>109</v>
      </c>
      <c r="G63" s="9">
        <v>84.4</v>
      </c>
      <c r="H63" s="13"/>
      <c r="I63" s="12">
        <f>ROUND((H63*G63),2)</f>
      </c>
      <c r="O63">
        <f>rekapitulace!H8</f>
      </c>
      <c r="P63">
        <f>O63/100*I63</f>
      </c>
    </row>
    <row r="64" ht="25.5">
      <c r="E64" s="14" t="s">
        <v>253</v>
      </c>
    </row>
    <row r="65" ht="255">
      <c r="E65" s="14" t="s">
        <v>158</v>
      </c>
    </row>
    <row r="66" spans="1:16" ht="12.75" customHeight="1">
      <c r="A66" s="15"/>
      <c r="B66" s="15"/>
      <c r="C66" s="15" t="s">
        <v>25</v>
      </c>
      <c r="D66" s="15"/>
      <c r="E66" s="15" t="s">
        <v>87</v>
      </c>
      <c r="F66" s="15"/>
      <c r="G66" s="15"/>
      <c r="H66" s="15"/>
      <c r="I66" s="15">
        <f>SUM(I24:I65)</f>
      </c>
      <c r="P66">
        <f>ROUND(SUM(P24:P65),2)</f>
      </c>
    </row>
    <row r="68" spans="1:9" ht="12.75" customHeight="1">
      <c r="A68" s="8"/>
      <c r="B68" s="8"/>
      <c r="C68" s="8" t="s">
        <v>39</v>
      </c>
      <c r="D68" s="8"/>
      <c r="E68" s="8" t="s">
        <v>159</v>
      </c>
      <c r="F68" s="8"/>
      <c r="G68" s="10"/>
      <c r="H68" s="8"/>
      <c r="I68" s="10"/>
    </row>
    <row r="69" spans="1:16" ht="12.75">
      <c r="A69" s="7">
        <v>18</v>
      </c>
      <c r="B69" s="7" t="s">
        <v>46</v>
      </c>
      <c r="C69" s="7" t="s">
        <v>160</v>
      </c>
      <c r="D69" s="7" t="s">
        <v>25</v>
      </c>
      <c r="E69" s="7" t="s">
        <v>267</v>
      </c>
      <c r="F69" s="7" t="s">
        <v>96</v>
      </c>
      <c r="G69" s="9">
        <v>63.669</v>
      </c>
      <c r="H69" s="13"/>
      <c r="I69" s="12">
        <f>ROUND((H69*G69),2)</f>
      </c>
      <c r="O69">
        <f>rekapitulace!H8</f>
      </c>
      <c r="P69">
        <f>O69/100*I69</f>
      </c>
    </row>
    <row r="70" ht="242.25">
      <c r="E70" s="14" t="s">
        <v>268</v>
      </c>
    </row>
    <row r="71" ht="318.75">
      <c r="E71" s="14" t="s">
        <v>163</v>
      </c>
    </row>
    <row r="72" spans="1:16" ht="12.75">
      <c r="A72" s="7">
        <v>19</v>
      </c>
      <c r="B72" s="7" t="s">
        <v>46</v>
      </c>
      <c r="C72" s="7" t="s">
        <v>164</v>
      </c>
      <c r="D72" s="7" t="s">
        <v>48</v>
      </c>
      <c r="E72" s="7" t="s">
        <v>165</v>
      </c>
      <c r="F72" s="7" t="s">
        <v>109</v>
      </c>
      <c r="G72" s="9">
        <v>69.95</v>
      </c>
      <c r="H72" s="13"/>
      <c r="I72" s="12">
        <f>ROUND((H72*G72),2)</f>
      </c>
      <c r="O72">
        <f>rekapitulace!H8</f>
      </c>
      <c r="P72">
        <f>O72/100*I72</f>
      </c>
    </row>
    <row r="73" ht="25.5">
      <c r="E73" s="14" t="s">
        <v>269</v>
      </c>
    </row>
    <row r="74" ht="409.5">
      <c r="E74" s="14" t="s">
        <v>167</v>
      </c>
    </row>
    <row r="75" spans="1:16" ht="12.75">
      <c r="A75" s="7">
        <v>20</v>
      </c>
      <c r="B75" s="7" t="s">
        <v>46</v>
      </c>
      <c r="C75" s="7" t="s">
        <v>172</v>
      </c>
      <c r="D75" s="7" t="s">
        <v>48</v>
      </c>
      <c r="E75" s="7" t="s">
        <v>270</v>
      </c>
      <c r="F75" s="7" t="s">
        <v>109</v>
      </c>
      <c r="G75" s="9">
        <v>1136.953</v>
      </c>
      <c r="H75" s="13"/>
      <c r="I75" s="12">
        <f>ROUND((H75*G75),2)</f>
      </c>
      <c r="O75">
        <f>rekapitulace!H8</f>
      </c>
      <c r="P75">
        <f>O75/100*I75</f>
      </c>
    </row>
    <row r="76" ht="204">
      <c r="E76" s="14" t="s">
        <v>271</v>
      </c>
    </row>
    <row r="77" ht="357">
      <c r="E77" s="14" t="s">
        <v>171</v>
      </c>
    </row>
    <row r="78" spans="1:16" ht="12.75">
      <c r="A78" s="7">
        <v>21</v>
      </c>
      <c r="B78" s="7" t="s">
        <v>46</v>
      </c>
      <c r="C78" s="7" t="s">
        <v>175</v>
      </c>
      <c r="D78" s="7" t="s">
        <v>48</v>
      </c>
      <c r="E78" s="7" t="s">
        <v>176</v>
      </c>
      <c r="F78" s="7" t="s">
        <v>109</v>
      </c>
      <c r="G78" s="9">
        <v>1691.25</v>
      </c>
      <c r="H78" s="13"/>
      <c r="I78" s="12">
        <f>ROUND((H78*G78),2)</f>
      </c>
      <c r="O78">
        <f>rekapitulace!H8</f>
      </c>
      <c r="P78">
        <f>O78/100*I78</f>
      </c>
    </row>
    <row r="79" ht="165.75">
      <c r="E79" s="14" t="s">
        <v>272</v>
      </c>
    </row>
    <row r="80" ht="357">
      <c r="E80" s="14" t="s">
        <v>171</v>
      </c>
    </row>
    <row r="81" spans="1:16" ht="12.75">
      <c r="A81" s="7">
        <v>22</v>
      </c>
      <c r="B81" s="7" t="s">
        <v>46</v>
      </c>
      <c r="C81" s="7" t="s">
        <v>226</v>
      </c>
      <c r="D81" s="7" t="s">
        <v>48</v>
      </c>
      <c r="E81" s="7" t="s">
        <v>273</v>
      </c>
      <c r="F81" s="7" t="s">
        <v>109</v>
      </c>
      <c r="G81" s="9">
        <v>825</v>
      </c>
      <c r="H81" s="13"/>
      <c r="I81" s="12">
        <f>ROUND((H81*G81),2)</f>
      </c>
      <c r="O81">
        <f>rekapitulace!H8</f>
      </c>
      <c r="P81">
        <f>O81/100*I81</f>
      </c>
    </row>
    <row r="82" ht="25.5">
      <c r="E82" s="14" t="s">
        <v>274</v>
      </c>
    </row>
    <row r="83" ht="409.5">
      <c r="E83" s="14" t="s">
        <v>181</v>
      </c>
    </row>
    <row r="84" spans="1:16" ht="12.75">
      <c r="A84" s="7">
        <v>23</v>
      </c>
      <c r="B84" s="7" t="s">
        <v>46</v>
      </c>
      <c r="C84" s="7" t="s">
        <v>182</v>
      </c>
      <c r="D84" s="7" t="s">
        <v>48</v>
      </c>
      <c r="E84" s="7" t="s">
        <v>183</v>
      </c>
      <c r="F84" s="7" t="s">
        <v>109</v>
      </c>
      <c r="G84" s="9">
        <v>866.25</v>
      </c>
      <c r="H84" s="13"/>
      <c r="I84" s="12">
        <f>ROUND((H84*G84),2)</f>
      </c>
      <c r="O84">
        <f>rekapitulace!H8</f>
      </c>
      <c r="P84">
        <f>O84/100*I84</f>
      </c>
    </row>
    <row r="85" ht="38.25">
      <c r="E85" s="14" t="s">
        <v>275</v>
      </c>
    </row>
    <row r="86" ht="409.5">
      <c r="E86" s="14" t="s">
        <v>181</v>
      </c>
    </row>
    <row r="87" spans="1:16" ht="12.75">
      <c r="A87" s="7">
        <v>24</v>
      </c>
      <c r="B87" s="7" t="s">
        <v>46</v>
      </c>
      <c r="C87" s="7" t="s">
        <v>232</v>
      </c>
      <c r="D87" s="7" t="s">
        <v>48</v>
      </c>
      <c r="E87" s="7" t="s">
        <v>276</v>
      </c>
      <c r="F87" s="7" t="s">
        <v>96</v>
      </c>
      <c r="G87" s="9">
        <v>9.096</v>
      </c>
      <c r="H87" s="13"/>
      <c r="I87" s="12">
        <f>ROUND((H87*G87),2)</f>
      </c>
      <c r="O87">
        <f>rekapitulace!H8</f>
      </c>
      <c r="P87">
        <f>O87/100*I87</f>
      </c>
    </row>
    <row r="88" ht="102">
      <c r="E88" s="14" t="s">
        <v>277</v>
      </c>
    </row>
    <row r="89" ht="409.5">
      <c r="E89" s="14" t="s">
        <v>181</v>
      </c>
    </row>
    <row r="90" spans="1:16" ht="12.75">
      <c r="A90" s="7">
        <v>25</v>
      </c>
      <c r="B90" s="7" t="s">
        <v>46</v>
      </c>
      <c r="C90" s="7" t="s">
        <v>235</v>
      </c>
      <c r="D90" s="7" t="s">
        <v>48</v>
      </c>
      <c r="E90" s="7" t="s">
        <v>278</v>
      </c>
      <c r="F90" s="7" t="s">
        <v>96</v>
      </c>
      <c r="G90" s="9">
        <v>9.096</v>
      </c>
      <c r="H90" s="13"/>
      <c r="I90" s="12">
        <f>ROUND((H90*G90),2)</f>
      </c>
      <c r="O90">
        <f>rekapitulace!H8</f>
      </c>
      <c r="P90">
        <f>O90/100*I90</f>
      </c>
    </row>
    <row r="91" ht="38.25">
      <c r="E91" s="14" t="s">
        <v>279</v>
      </c>
    </row>
    <row r="92" ht="409.5">
      <c r="E92" s="14" t="s">
        <v>181</v>
      </c>
    </row>
    <row r="93" spans="1:16" ht="12.75">
      <c r="A93" s="7">
        <v>26</v>
      </c>
      <c r="B93" s="7" t="s">
        <v>46</v>
      </c>
      <c r="C93" s="7" t="s">
        <v>185</v>
      </c>
      <c r="D93" s="7" t="s">
        <v>48</v>
      </c>
      <c r="E93" s="7" t="s">
        <v>280</v>
      </c>
      <c r="F93" s="7" t="s">
        <v>109</v>
      </c>
      <c r="G93" s="9">
        <v>909.563</v>
      </c>
      <c r="H93" s="13"/>
      <c r="I93" s="12">
        <f>ROUND((H93*G93),2)</f>
      </c>
      <c r="O93">
        <f>rekapitulace!H8</f>
      </c>
      <c r="P93">
        <f>O93/100*I93</f>
      </c>
    </row>
    <row r="94" ht="38.25">
      <c r="E94" s="14" t="s">
        <v>281</v>
      </c>
    </row>
    <row r="95" ht="409.5">
      <c r="E95" s="14" t="s">
        <v>181</v>
      </c>
    </row>
    <row r="96" spans="1:16" ht="12.75">
      <c r="A96" s="7">
        <v>27</v>
      </c>
      <c r="B96" s="7" t="s">
        <v>46</v>
      </c>
      <c r="C96" s="7" t="s">
        <v>193</v>
      </c>
      <c r="D96" s="7" t="s">
        <v>48</v>
      </c>
      <c r="E96" s="7" t="s">
        <v>194</v>
      </c>
      <c r="F96" s="7" t="s">
        <v>121</v>
      </c>
      <c r="G96" s="9">
        <v>158.6</v>
      </c>
      <c r="H96" s="13"/>
      <c r="I96" s="12">
        <f>ROUND((H96*G96),2)</f>
      </c>
      <c r="O96">
        <f>rekapitulace!H8</f>
      </c>
      <c r="P96">
        <f>O96/100*I96</f>
      </c>
    </row>
    <row r="97" ht="51">
      <c r="E97" s="14" t="s">
        <v>282</v>
      </c>
    </row>
    <row r="98" ht="178.5">
      <c r="E98" s="14" t="s">
        <v>196</v>
      </c>
    </row>
    <row r="99" spans="1:16" ht="12.75" customHeight="1">
      <c r="A99" s="15"/>
      <c r="B99" s="15"/>
      <c r="C99" s="15" t="s">
        <v>39</v>
      </c>
      <c r="D99" s="15"/>
      <c r="E99" s="15" t="s">
        <v>159</v>
      </c>
      <c r="F99" s="15"/>
      <c r="G99" s="15"/>
      <c r="H99" s="15"/>
      <c r="I99" s="15">
        <f>SUM(I69:I98)</f>
      </c>
      <c r="P99">
        <f>ROUND(SUM(P69:P98),2)</f>
      </c>
    </row>
    <row r="101" spans="1:9" ht="12.75" customHeight="1">
      <c r="A101" s="8"/>
      <c r="B101" s="8"/>
      <c r="C101" s="8" t="s">
        <v>41</v>
      </c>
      <c r="D101" s="8"/>
      <c r="E101" s="8" t="s">
        <v>240</v>
      </c>
      <c r="F101" s="8"/>
      <c r="G101" s="10"/>
      <c r="H101" s="8"/>
      <c r="I101" s="10"/>
    </row>
    <row r="102" spans="1:16" ht="12.75">
      <c r="A102" s="7">
        <v>28</v>
      </c>
      <c r="B102" s="7" t="s">
        <v>46</v>
      </c>
      <c r="C102" s="7" t="s">
        <v>241</v>
      </c>
      <c r="D102" s="7" t="s">
        <v>48</v>
      </c>
      <c r="E102" s="7" t="s">
        <v>283</v>
      </c>
      <c r="F102" s="7" t="s">
        <v>69</v>
      </c>
      <c r="G102" s="9">
        <v>1</v>
      </c>
      <c r="H102" s="13"/>
      <c r="I102" s="12">
        <f>ROUND((H102*G102),2)</f>
      </c>
      <c r="O102">
        <f>rekapitulace!H8</f>
      </c>
      <c r="P102">
        <f>O102/100*I102</f>
      </c>
    </row>
    <row r="103" ht="25.5">
      <c r="E103" s="14" t="s">
        <v>51</v>
      </c>
    </row>
    <row r="104" ht="409.5">
      <c r="E104" s="14" t="s">
        <v>244</v>
      </c>
    </row>
    <row r="105" spans="1:16" ht="12.75" customHeight="1">
      <c r="A105" s="15"/>
      <c r="B105" s="15"/>
      <c r="C105" s="15" t="s">
        <v>41</v>
      </c>
      <c r="D105" s="15"/>
      <c r="E105" s="15" t="s">
        <v>240</v>
      </c>
      <c r="F105" s="15"/>
      <c r="G105" s="15"/>
      <c r="H105" s="15"/>
      <c r="I105" s="15">
        <f>SUM(I102:I104)</f>
      </c>
      <c r="P105">
        <f>ROUND(SUM(P102:P104),2)</f>
      </c>
    </row>
    <row r="107" spans="1:9" ht="12.75" customHeight="1">
      <c r="A107" s="8"/>
      <c r="B107" s="8"/>
      <c r="C107" s="8" t="s">
        <v>43</v>
      </c>
      <c r="D107" s="8"/>
      <c r="E107" s="8" t="s">
        <v>197</v>
      </c>
      <c r="F107" s="8"/>
      <c r="G107" s="10"/>
      <c r="H107" s="8"/>
      <c r="I107" s="10"/>
    </row>
    <row r="108" spans="1:16" ht="12.75">
      <c r="A108" s="7">
        <v>29</v>
      </c>
      <c r="B108" s="7" t="s">
        <v>46</v>
      </c>
      <c r="C108" s="7" t="s">
        <v>245</v>
      </c>
      <c r="D108" s="7" t="s">
        <v>48</v>
      </c>
      <c r="E108" s="7" t="s">
        <v>246</v>
      </c>
      <c r="F108" s="7" t="s">
        <v>121</v>
      </c>
      <c r="G108" s="9">
        <v>111.09</v>
      </c>
      <c r="H108" s="13"/>
      <c r="I108" s="12">
        <f>ROUND((H108*G108),2)</f>
      </c>
      <c r="O108">
        <f>rekapitulace!H8</f>
      </c>
      <c r="P108">
        <f>O108/100*I108</f>
      </c>
    </row>
    <row r="109" ht="63.75">
      <c r="E109" s="14" t="s">
        <v>257</v>
      </c>
    </row>
    <row r="110" ht="242.25">
      <c r="E110" s="14" t="s">
        <v>200</v>
      </c>
    </row>
    <row r="111" spans="1:16" ht="12.75" customHeight="1">
      <c r="A111" s="15"/>
      <c r="B111" s="15"/>
      <c r="C111" s="15" t="s">
        <v>43</v>
      </c>
      <c r="D111" s="15"/>
      <c r="E111" s="15" t="s">
        <v>197</v>
      </c>
      <c r="F111" s="15"/>
      <c r="G111" s="15"/>
      <c r="H111" s="15"/>
      <c r="I111" s="15">
        <f>SUM(I108:I110)</f>
      </c>
      <c r="P111">
        <f>ROUND(SUM(P108:P110),2)</f>
      </c>
    </row>
    <row r="113" spans="1:16" ht="12.75" customHeight="1">
      <c r="A113" s="15"/>
      <c r="B113" s="15"/>
      <c r="C113" s="15"/>
      <c r="D113" s="15"/>
      <c r="E113" s="15" t="s">
        <v>78</v>
      </c>
      <c r="F113" s="15"/>
      <c r="G113" s="15"/>
      <c r="H113" s="15"/>
      <c r="I113" s="15">
        <f>+I21+I66+I99+I105+I111</f>
      </c>
      <c r="P113">
        <f>+P21+P66+P99+P105+P111</f>
      </c>
    </row>
    <row r="115" spans="1:9" ht="12.75" customHeight="1">
      <c r="A115" s="8" t="s">
        <v>79</v>
      </c>
      <c r="B115" s="8"/>
      <c r="C115" s="8"/>
      <c r="D115" s="8"/>
      <c r="E115" s="8"/>
      <c r="F115" s="8"/>
      <c r="G115" s="8"/>
      <c r="H115" s="8"/>
      <c r="I115" s="8"/>
    </row>
    <row r="116" spans="1:9" ht="12.75" customHeight="1">
      <c r="A116" s="8"/>
      <c r="B116" s="8"/>
      <c r="C116" s="8"/>
      <c r="D116" s="8"/>
      <c r="E116" s="8" t="s">
        <v>80</v>
      </c>
      <c r="F116" s="8"/>
      <c r="G116" s="8"/>
      <c r="H116" s="8"/>
      <c r="I116" s="8"/>
    </row>
    <row r="117" spans="1:16" ht="12.75" customHeight="1">
      <c r="A117" s="15"/>
      <c r="B117" s="15"/>
      <c r="C117" s="15"/>
      <c r="D117" s="15"/>
      <c r="E117" s="15" t="s">
        <v>81</v>
      </c>
      <c r="F117" s="15"/>
      <c r="G117" s="15"/>
      <c r="H117" s="15"/>
      <c r="I117" s="15">
        <v>0</v>
      </c>
      <c r="P117">
        <v>0</v>
      </c>
    </row>
    <row r="118" spans="1:9" ht="12.75" customHeight="1">
      <c r="A118" s="15"/>
      <c r="B118" s="15"/>
      <c r="C118" s="15"/>
      <c r="D118" s="15"/>
      <c r="E118" s="15" t="s">
        <v>82</v>
      </c>
      <c r="F118" s="15"/>
      <c r="G118" s="15"/>
      <c r="H118" s="15"/>
      <c r="I118" s="15"/>
    </row>
    <row r="119" spans="1:16" ht="12.75" customHeight="1">
      <c r="A119" s="15"/>
      <c r="B119" s="15"/>
      <c r="C119" s="15"/>
      <c r="D119" s="15"/>
      <c r="E119" s="15" t="s">
        <v>83</v>
      </c>
      <c r="F119" s="15"/>
      <c r="G119" s="15"/>
      <c r="H119" s="15"/>
      <c r="I119" s="15">
        <v>0</v>
      </c>
      <c r="P119">
        <v>0</v>
      </c>
    </row>
    <row r="120" spans="1:16" ht="12.75" customHeight="1">
      <c r="A120" s="15"/>
      <c r="B120" s="15"/>
      <c r="C120" s="15"/>
      <c r="D120" s="15"/>
      <c r="E120" s="15" t="s">
        <v>84</v>
      </c>
      <c r="F120" s="15"/>
      <c r="G120" s="15"/>
      <c r="H120" s="15"/>
      <c r="I120" s="15">
        <f>I117+I119</f>
      </c>
      <c r="P120">
        <f>P117+P119</f>
      </c>
    </row>
    <row r="122" spans="1:16" ht="12.75" customHeight="1">
      <c r="A122" s="15"/>
      <c r="B122" s="15"/>
      <c r="C122" s="15"/>
      <c r="D122" s="15"/>
      <c r="E122" s="15" t="s">
        <v>84</v>
      </c>
      <c r="F122" s="15"/>
      <c r="G122" s="15"/>
      <c r="H122" s="15"/>
      <c r="I122" s="15">
        <f>I113+I120</f>
      </c>
      <c r="P122">
        <f>P113+P120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284</v>
      </c>
      <c r="D5" s="5"/>
      <c r="E5" s="5" t="s">
        <v>285</v>
      </c>
    </row>
    <row r="6" spans="1:5" ht="12.75" customHeight="1">
      <c r="A6" t="s">
        <v>18</v>
      </c>
      <c r="C6" s="5" t="s">
        <v>284</v>
      </c>
      <c r="D6" s="5"/>
      <c r="E6" s="5" t="s">
        <v>285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95</v>
      </c>
      <c r="F12" s="7" t="s">
        <v>96</v>
      </c>
      <c r="G12" s="9">
        <v>400.48</v>
      </c>
      <c r="H12" s="13"/>
      <c r="I12" s="12">
        <f>ROUND((H12*G12),2)</f>
      </c>
      <c r="O12">
        <f>rekapitulace!H8</f>
      </c>
      <c r="P12">
        <f>O12/100*I12</f>
      </c>
    </row>
    <row r="13" ht="140.25">
      <c r="E13" s="14" t="s">
        <v>286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36</v>
      </c>
      <c r="E15" s="7" t="s">
        <v>99</v>
      </c>
      <c r="F15" s="7" t="s">
        <v>96</v>
      </c>
      <c r="G15" s="9">
        <v>991.273</v>
      </c>
      <c r="H15" s="13"/>
      <c r="I15" s="12">
        <f>ROUND((H15*G15),2)</f>
      </c>
      <c r="O15">
        <f>rekapitulace!H8</f>
      </c>
      <c r="P15">
        <f>O15/100*I15</f>
      </c>
    </row>
    <row r="16" ht="38.25">
      <c r="E16" s="14" t="s">
        <v>287</v>
      </c>
    </row>
    <row r="17" ht="153">
      <c r="E17" s="14" t="s">
        <v>98</v>
      </c>
    </row>
    <row r="18" spans="1:16" ht="12.75">
      <c r="A18" s="7">
        <v>3</v>
      </c>
      <c r="B18" s="7" t="s">
        <v>46</v>
      </c>
      <c r="C18" s="7" t="s">
        <v>103</v>
      </c>
      <c r="D18" s="7" t="s">
        <v>48</v>
      </c>
      <c r="E18" s="7" t="s">
        <v>104</v>
      </c>
      <c r="F18" s="7" t="s">
        <v>96</v>
      </c>
      <c r="G18" s="9">
        <v>174.45</v>
      </c>
      <c r="H18" s="13"/>
      <c r="I18" s="12">
        <f>ROUND((H18*G18),2)</f>
      </c>
      <c r="O18">
        <f>rekapitulace!H8</f>
      </c>
      <c r="P18">
        <f>O18/100*I18</f>
      </c>
    </row>
    <row r="19" ht="38.25">
      <c r="E19" s="14" t="s">
        <v>288</v>
      </c>
    </row>
    <row r="20" ht="153">
      <c r="E20" s="14" t="s">
        <v>106</v>
      </c>
    </row>
    <row r="21" spans="1:16" ht="12.75" customHeight="1">
      <c r="A21" s="15"/>
      <c r="B21" s="15"/>
      <c r="C21" s="15" t="s">
        <v>45</v>
      </c>
      <c r="D21" s="15"/>
      <c r="E21" s="15" t="s">
        <v>44</v>
      </c>
      <c r="F21" s="15"/>
      <c r="G21" s="15"/>
      <c r="H21" s="15"/>
      <c r="I21" s="15">
        <f>SUM(I12:I20)</f>
      </c>
      <c r="P21">
        <f>ROUND(SUM(P12:P20),2)</f>
      </c>
    </row>
    <row r="23" spans="1:9" ht="12.75" customHeight="1">
      <c r="A23" s="8"/>
      <c r="B23" s="8"/>
      <c r="C23" s="8" t="s">
        <v>25</v>
      </c>
      <c r="D23" s="8"/>
      <c r="E23" s="8" t="s">
        <v>87</v>
      </c>
      <c r="F23" s="8"/>
      <c r="G23" s="10"/>
      <c r="H23" s="8"/>
      <c r="I23" s="10"/>
    </row>
    <row r="24" spans="1:16" ht="12.75">
      <c r="A24" s="7">
        <v>4</v>
      </c>
      <c r="B24" s="7" t="s">
        <v>46</v>
      </c>
      <c r="C24" s="7" t="s">
        <v>107</v>
      </c>
      <c r="D24" s="7" t="s">
        <v>48</v>
      </c>
      <c r="E24" s="7" t="s">
        <v>108</v>
      </c>
      <c r="F24" s="7" t="s">
        <v>109</v>
      </c>
      <c r="G24" s="9">
        <v>1160.93</v>
      </c>
      <c r="H24" s="13"/>
      <c r="I24" s="12">
        <f>ROUND((H24*G24),2)</f>
      </c>
      <c r="O24">
        <f>rekapitulace!H8</f>
      </c>
      <c r="P24">
        <f>O24/100*I24</f>
      </c>
    </row>
    <row r="25" ht="38.25">
      <c r="E25" s="14" t="s">
        <v>289</v>
      </c>
    </row>
    <row r="26" ht="63.75">
      <c r="E26" s="14" t="s">
        <v>111</v>
      </c>
    </row>
    <row r="27" spans="1:16" ht="12.75">
      <c r="A27" s="7">
        <v>5</v>
      </c>
      <c r="B27" s="7" t="s">
        <v>46</v>
      </c>
      <c r="C27" s="7" t="s">
        <v>112</v>
      </c>
      <c r="D27" s="7" t="s">
        <v>48</v>
      </c>
      <c r="E27" s="7" t="s">
        <v>113</v>
      </c>
      <c r="F27" s="7" t="s">
        <v>96</v>
      </c>
      <c r="G27" s="9">
        <v>991.273</v>
      </c>
      <c r="H27" s="13"/>
      <c r="I27" s="12">
        <f>ROUND((H27*G27),2)</f>
      </c>
      <c r="O27">
        <f>rekapitulace!H8</f>
      </c>
      <c r="P27">
        <f>O27/100*I27</f>
      </c>
    </row>
    <row r="28" ht="408">
      <c r="E28" s="14" t="s">
        <v>290</v>
      </c>
    </row>
    <row r="29" ht="409.5">
      <c r="E29" s="14" t="s">
        <v>115</v>
      </c>
    </row>
    <row r="30" spans="1:16" ht="12.75">
      <c r="A30" s="7">
        <v>6</v>
      </c>
      <c r="B30" s="7" t="s">
        <v>46</v>
      </c>
      <c r="C30" s="7" t="s">
        <v>116</v>
      </c>
      <c r="D30" s="7" t="s">
        <v>25</v>
      </c>
      <c r="E30" s="7" t="s">
        <v>291</v>
      </c>
      <c r="F30" s="7" t="s">
        <v>96</v>
      </c>
      <c r="G30" s="9">
        <v>995.283</v>
      </c>
      <c r="H30" s="13"/>
      <c r="I30" s="12">
        <f>ROUND((H30*G30),2)</f>
      </c>
      <c r="O30">
        <f>rekapitulace!H8</f>
      </c>
      <c r="P30">
        <f>O30/100*I30</f>
      </c>
    </row>
    <row r="31" ht="409.5">
      <c r="E31" s="14" t="s">
        <v>292</v>
      </c>
    </row>
    <row r="32" ht="409.5">
      <c r="E32" s="14" t="s">
        <v>115</v>
      </c>
    </row>
    <row r="33" spans="1:16" ht="12.75">
      <c r="A33" s="7">
        <v>7</v>
      </c>
      <c r="B33" s="7" t="s">
        <v>46</v>
      </c>
      <c r="C33" s="7" t="s">
        <v>119</v>
      </c>
      <c r="D33" s="7" t="s">
        <v>48</v>
      </c>
      <c r="E33" s="7" t="s">
        <v>293</v>
      </c>
      <c r="F33" s="7" t="s">
        <v>121</v>
      </c>
      <c r="G33" s="9">
        <v>13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294</v>
      </c>
    </row>
    <row r="35" ht="165.75">
      <c r="E35" s="14" t="s">
        <v>123</v>
      </c>
    </row>
    <row r="36" spans="1:16" ht="12.75">
      <c r="A36" s="7">
        <v>8</v>
      </c>
      <c r="B36" s="7" t="s">
        <v>46</v>
      </c>
      <c r="C36" s="7" t="s">
        <v>124</v>
      </c>
      <c r="D36" s="7" t="s">
        <v>25</v>
      </c>
      <c r="E36" s="7" t="s">
        <v>125</v>
      </c>
      <c r="F36" s="7" t="s">
        <v>96</v>
      </c>
      <c r="G36" s="9">
        <v>139.91</v>
      </c>
      <c r="H36" s="13"/>
      <c r="I36" s="12">
        <f>ROUND((H36*G36),2)</f>
      </c>
      <c r="O36">
        <f>rekapitulace!H8</f>
      </c>
      <c r="P36">
        <f>O36/100*I36</f>
      </c>
    </row>
    <row r="37" ht="38.25">
      <c r="E37" s="14" t="s">
        <v>295</v>
      </c>
    </row>
    <row r="38" ht="409.5">
      <c r="E38" s="14" t="s">
        <v>127</v>
      </c>
    </row>
    <row r="39" spans="1:16" ht="12.75">
      <c r="A39" s="7">
        <v>9</v>
      </c>
      <c r="B39" s="7" t="s">
        <v>46</v>
      </c>
      <c r="C39" s="7" t="s">
        <v>124</v>
      </c>
      <c r="D39" s="7" t="s">
        <v>39</v>
      </c>
      <c r="E39" s="7" t="s">
        <v>128</v>
      </c>
      <c r="F39" s="7" t="s">
        <v>96</v>
      </c>
      <c r="G39" s="9">
        <v>260.57</v>
      </c>
      <c r="H39" s="13"/>
      <c r="I39" s="12">
        <f>ROUND((H39*G39),2)</f>
      </c>
      <c r="O39">
        <f>rekapitulace!H8</f>
      </c>
      <c r="P39">
        <f>O39/100*I39</f>
      </c>
    </row>
    <row r="40" ht="76.5">
      <c r="E40" s="14" t="s">
        <v>296</v>
      </c>
    </row>
    <row r="41" ht="409.5">
      <c r="E41" s="14" t="s">
        <v>127</v>
      </c>
    </row>
    <row r="42" spans="1:16" ht="12.75">
      <c r="A42" s="7">
        <v>10</v>
      </c>
      <c r="B42" s="7" t="s">
        <v>46</v>
      </c>
      <c r="C42" s="7" t="s">
        <v>130</v>
      </c>
      <c r="D42" s="7" t="s">
        <v>48</v>
      </c>
      <c r="E42" s="7" t="s">
        <v>131</v>
      </c>
      <c r="F42" s="7" t="s">
        <v>96</v>
      </c>
      <c r="G42" s="9">
        <v>558.93</v>
      </c>
      <c r="H42" s="13"/>
      <c r="I42" s="12">
        <f>ROUND((H42*G42),2)</f>
      </c>
      <c r="O42">
        <f>rekapitulace!H8</f>
      </c>
      <c r="P42">
        <f>O42/100*I42</f>
      </c>
    </row>
    <row r="43" ht="140.25">
      <c r="E43" s="14" t="s">
        <v>297</v>
      </c>
    </row>
    <row r="44" ht="409.5">
      <c r="E44" s="14" t="s">
        <v>133</v>
      </c>
    </row>
    <row r="45" spans="1:16" ht="12.75">
      <c r="A45" s="7">
        <v>11</v>
      </c>
      <c r="B45" s="7" t="s">
        <v>46</v>
      </c>
      <c r="C45" s="7" t="s">
        <v>134</v>
      </c>
      <c r="D45" s="7" t="s">
        <v>48</v>
      </c>
      <c r="E45" s="7" t="s">
        <v>135</v>
      </c>
      <c r="F45" s="7" t="s">
        <v>121</v>
      </c>
      <c r="G45" s="9">
        <v>1400</v>
      </c>
      <c r="H45" s="13"/>
      <c r="I45" s="12">
        <f>ROUND((H45*G45),2)</f>
      </c>
      <c r="O45">
        <f>rekapitulace!H8</f>
      </c>
      <c r="P45">
        <f>O45/100*I45</f>
      </c>
    </row>
    <row r="46" ht="38.25">
      <c r="E46" s="14" t="s">
        <v>298</v>
      </c>
    </row>
    <row r="47" ht="409.5">
      <c r="E47" s="14" t="s">
        <v>137</v>
      </c>
    </row>
    <row r="48" spans="1:16" ht="12.75">
      <c r="A48" s="7">
        <v>12</v>
      </c>
      <c r="B48" s="7" t="s">
        <v>46</v>
      </c>
      <c r="C48" s="7" t="s">
        <v>142</v>
      </c>
      <c r="D48" s="7" t="s">
        <v>25</v>
      </c>
      <c r="E48" s="7" t="s">
        <v>143</v>
      </c>
      <c r="F48" s="7" t="s">
        <v>96</v>
      </c>
      <c r="G48" s="9">
        <v>400.48</v>
      </c>
      <c r="H48" s="13"/>
      <c r="I48" s="12">
        <f>ROUND((H48*G48),2)</f>
      </c>
      <c r="O48">
        <f>rekapitulace!H8</f>
      </c>
      <c r="P48">
        <f>O48/100*I48</f>
      </c>
    </row>
    <row r="49" ht="140.25">
      <c r="E49" s="14" t="s">
        <v>286</v>
      </c>
    </row>
    <row r="50" ht="409.5">
      <c r="E50" s="14" t="s">
        <v>145</v>
      </c>
    </row>
    <row r="51" spans="1:16" ht="12.75">
      <c r="A51" s="7">
        <v>13</v>
      </c>
      <c r="B51" s="7" t="s">
        <v>46</v>
      </c>
      <c r="C51" s="7" t="s">
        <v>299</v>
      </c>
      <c r="D51" s="7" t="s">
        <v>48</v>
      </c>
      <c r="E51" s="7" t="s">
        <v>300</v>
      </c>
      <c r="F51" s="7" t="s">
        <v>96</v>
      </c>
      <c r="G51" s="9">
        <v>384.48</v>
      </c>
      <c r="H51" s="13"/>
      <c r="I51" s="12">
        <f>ROUND((H51*G51),2)</f>
      </c>
      <c r="O51">
        <f>rekapitulace!H8</f>
      </c>
      <c r="P51">
        <f>O51/100*I51</f>
      </c>
    </row>
    <row r="52" ht="38.25">
      <c r="E52" s="14" t="s">
        <v>301</v>
      </c>
    </row>
    <row r="53" ht="409.5">
      <c r="E53" s="14" t="s">
        <v>302</v>
      </c>
    </row>
    <row r="54" spans="1:16" ht="12.75">
      <c r="A54" s="7">
        <v>14</v>
      </c>
      <c r="B54" s="7" t="s">
        <v>46</v>
      </c>
      <c r="C54" s="7" t="s">
        <v>146</v>
      </c>
      <c r="D54" s="7" t="s">
        <v>48</v>
      </c>
      <c r="E54" s="7" t="s">
        <v>147</v>
      </c>
      <c r="F54" s="7" t="s">
        <v>96</v>
      </c>
      <c r="G54" s="9">
        <v>174.45</v>
      </c>
      <c r="H54" s="13"/>
      <c r="I54" s="12">
        <f>ROUND((H54*G54),2)</f>
      </c>
      <c r="O54">
        <f>rekapitulace!H8</f>
      </c>
      <c r="P54">
        <f>O54/100*I54</f>
      </c>
    </row>
    <row r="55" ht="38.25">
      <c r="E55" s="14" t="s">
        <v>303</v>
      </c>
    </row>
    <row r="56" ht="216.75">
      <c r="E56" s="14" t="s">
        <v>148</v>
      </c>
    </row>
    <row r="57" spans="1:16" ht="12.75">
      <c r="A57" s="7">
        <v>15</v>
      </c>
      <c r="B57" s="7" t="s">
        <v>46</v>
      </c>
      <c r="C57" s="7" t="s">
        <v>149</v>
      </c>
      <c r="D57" s="7" t="s">
        <v>48</v>
      </c>
      <c r="E57" s="7" t="s">
        <v>150</v>
      </c>
      <c r="F57" s="7" t="s">
        <v>109</v>
      </c>
      <c r="G57" s="9">
        <v>1163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304</v>
      </c>
    </row>
    <row r="59" ht="178.5">
      <c r="E59" s="14" t="s">
        <v>152</v>
      </c>
    </row>
    <row r="60" spans="1:16" ht="12.75">
      <c r="A60" s="7">
        <v>16</v>
      </c>
      <c r="B60" s="7" t="s">
        <v>46</v>
      </c>
      <c r="C60" s="7" t="s">
        <v>153</v>
      </c>
      <c r="D60" s="7" t="s">
        <v>48</v>
      </c>
      <c r="E60" s="7" t="s">
        <v>154</v>
      </c>
      <c r="F60" s="7" t="s">
        <v>109</v>
      </c>
      <c r="G60" s="9">
        <v>1163</v>
      </c>
      <c r="H60" s="13"/>
      <c r="I60" s="12">
        <f>ROUND((H60*G60),2)</f>
      </c>
      <c r="O60">
        <f>rekapitulace!H8</f>
      </c>
      <c r="P60">
        <f>O60/100*I60</f>
      </c>
    </row>
    <row r="61" ht="38.25">
      <c r="E61" s="14" t="s">
        <v>304</v>
      </c>
    </row>
    <row r="62" ht="280.5">
      <c r="E62" s="14" t="s">
        <v>155</v>
      </c>
    </row>
    <row r="63" spans="1:16" ht="12.75">
      <c r="A63" s="7">
        <v>17</v>
      </c>
      <c r="B63" s="7" t="s">
        <v>46</v>
      </c>
      <c r="C63" s="7" t="s">
        <v>156</v>
      </c>
      <c r="D63" s="7" t="s">
        <v>48</v>
      </c>
      <c r="E63" s="7" t="s">
        <v>157</v>
      </c>
      <c r="F63" s="7" t="s">
        <v>109</v>
      </c>
      <c r="G63" s="9">
        <v>1163</v>
      </c>
      <c r="H63" s="13"/>
      <c r="I63" s="12">
        <f>ROUND((H63*G63),2)</f>
      </c>
      <c r="O63">
        <f>rekapitulace!H8</f>
      </c>
      <c r="P63">
        <f>O63/100*I63</f>
      </c>
    </row>
    <row r="64" ht="38.25">
      <c r="E64" s="14" t="s">
        <v>304</v>
      </c>
    </row>
    <row r="65" ht="255">
      <c r="E65" s="14" t="s">
        <v>158</v>
      </c>
    </row>
    <row r="66" spans="1:16" ht="12.75" customHeight="1">
      <c r="A66" s="15"/>
      <c r="B66" s="15"/>
      <c r="C66" s="15" t="s">
        <v>25</v>
      </c>
      <c r="D66" s="15"/>
      <c r="E66" s="15" t="s">
        <v>87</v>
      </c>
      <c r="F66" s="15"/>
      <c r="G66" s="15"/>
      <c r="H66" s="15"/>
      <c r="I66" s="15">
        <f>SUM(I24:I65)</f>
      </c>
      <c r="P66">
        <f>ROUND(SUM(P24:P65),2)</f>
      </c>
    </row>
    <row r="68" spans="1:9" ht="12.75" customHeight="1">
      <c r="A68" s="8"/>
      <c r="B68" s="8"/>
      <c r="C68" s="8" t="s">
        <v>39</v>
      </c>
      <c r="D68" s="8"/>
      <c r="E68" s="8" t="s">
        <v>159</v>
      </c>
      <c r="F68" s="8"/>
      <c r="G68" s="10"/>
      <c r="H68" s="8"/>
      <c r="I68" s="10"/>
    </row>
    <row r="69" spans="1:16" ht="12.75">
      <c r="A69" s="7">
        <v>18</v>
      </c>
      <c r="B69" s="7" t="s">
        <v>46</v>
      </c>
      <c r="C69" s="7" t="s">
        <v>160</v>
      </c>
      <c r="D69" s="7" t="s">
        <v>25</v>
      </c>
      <c r="E69" s="7" t="s">
        <v>161</v>
      </c>
      <c r="F69" s="7" t="s">
        <v>96</v>
      </c>
      <c r="G69" s="9">
        <v>1069.197</v>
      </c>
      <c r="H69" s="13"/>
      <c r="I69" s="12">
        <f>ROUND((H69*G69),2)</f>
      </c>
      <c r="O69">
        <f>rekapitulace!H8</f>
      </c>
      <c r="P69">
        <f>O69/100*I69</f>
      </c>
    </row>
    <row r="70" ht="344.25">
      <c r="E70" s="14" t="s">
        <v>305</v>
      </c>
    </row>
    <row r="71" ht="318.75">
      <c r="E71" s="14" t="s">
        <v>163</v>
      </c>
    </row>
    <row r="72" spans="1:16" ht="12.75">
      <c r="A72" s="7">
        <v>19</v>
      </c>
      <c r="B72" s="7" t="s">
        <v>46</v>
      </c>
      <c r="C72" s="7" t="s">
        <v>306</v>
      </c>
      <c r="D72" s="7" t="s">
        <v>48</v>
      </c>
      <c r="E72" s="7" t="s">
        <v>307</v>
      </c>
      <c r="F72" s="7" t="s">
        <v>109</v>
      </c>
      <c r="G72" s="9">
        <v>41</v>
      </c>
      <c r="H72" s="13"/>
      <c r="I72" s="12">
        <f>ROUND((H72*G72),2)</f>
      </c>
      <c r="O72">
        <f>rekapitulace!H8</f>
      </c>
      <c r="P72">
        <f>O72/100*I72</f>
      </c>
    </row>
    <row r="73" ht="63.75">
      <c r="E73" s="14" t="s">
        <v>308</v>
      </c>
    </row>
    <row r="74" ht="318.75">
      <c r="E74" s="14" t="s">
        <v>163</v>
      </c>
    </row>
    <row r="75" spans="1:16" ht="12.75">
      <c r="A75" s="7">
        <v>20</v>
      </c>
      <c r="B75" s="7" t="s">
        <v>46</v>
      </c>
      <c r="C75" s="7" t="s">
        <v>164</v>
      </c>
      <c r="D75" s="7" t="s">
        <v>48</v>
      </c>
      <c r="E75" s="7" t="s">
        <v>165</v>
      </c>
      <c r="F75" s="7" t="s">
        <v>109</v>
      </c>
      <c r="G75" s="9">
        <v>1737.13</v>
      </c>
      <c r="H75" s="13"/>
      <c r="I75" s="12">
        <f>ROUND((H75*G75),2)</f>
      </c>
      <c r="O75">
        <f>rekapitulace!H8</f>
      </c>
      <c r="P75">
        <f>O75/100*I75</f>
      </c>
    </row>
    <row r="76" ht="38.25">
      <c r="E76" s="14" t="s">
        <v>309</v>
      </c>
    </row>
    <row r="77" ht="409.5">
      <c r="E77" s="14" t="s">
        <v>167</v>
      </c>
    </row>
    <row r="78" spans="1:16" ht="12.75">
      <c r="A78" s="7">
        <v>21</v>
      </c>
      <c r="B78" s="7" t="s">
        <v>46</v>
      </c>
      <c r="C78" s="7" t="s">
        <v>172</v>
      </c>
      <c r="D78" s="7" t="s">
        <v>48</v>
      </c>
      <c r="E78" s="7" t="s">
        <v>173</v>
      </c>
      <c r="F78" s="7" t="s">
        <v>109</v>
      </c>
      <c r="G78" s="9">
        <v>1963.268</v>
      </c>
      <c r="H78" s="13"/>
      <c r="I78" s="12">
        <f>ROUND((H78*G78),2)</f>
      </c>
      <c r="O78">
        <f>rekapitulace!H8</f>
      </c>
      <c r="P78">
        <f>O78/100*I78</f>
      </c>
    </row>
    <row r="79" ht="204">
      <c r="E79" s="14" t="s">
        <v>310</v>
      </c>
    </row>
    <row r="80" ht="357">
      <c r="E80" s="14" t="s">
        <v>171</v>
      </c>
    </row>
    <row r="81" spans="1:16" ht="12.75">
      <c r="A81" s="7">
        <v>22</v>
      </c>
      <c r="B81" s="7" t="s">
        <v>46</v>
      </c>
      <c r="C81" s="7" t="s">
        <v>175</v>
      </c>
      <c r="D81" s="7" t="s">
        <v>48</v>
      </c>
      <c r="E81" s="7" t="s">
        <v>176</v>
      </c>
      <c r="F81" s="7" t="s">
        <v>109</v>
      </c>
      <c r="G81" s="9">
        <v>14602.09</v>
      </c>
      <c r="H81" s="13"/>
      <c r="I81" s="12">
        <f>ROUND((H81*G81),2)</f>
      </c>
      <c r="O81">
        <f>rekapitulace!H8</f>
      </c>
      <c r="P81">
        <f>O81/100*I81</f>
      </c>
    </row>
    <row r="82" ht="114.75">
      <c r="E82" s="14" t="s">
        <v>311</v>
      </c>
    </row>
    <row r="83" ht="357">
      <c r="E83" s="14" t="s">
        <v>171</v>
      </c>
    </row>
    <row r="84" spans="1:16" ht="12.75">
      <c r="A84" s="7">
        <v>23</v>
      </c>
      <c r="B84" s="7" t="s">
        <v>46</v>
      </c>
      <c r="C84" s="7" t="s">
        <v>226</v>
      </c>
      <c r="D84" s="7" t="s">
        <v>48</v>
      </c>
      <c r="E84" s="7" t="s">
        <v>312</v>
      </c>
      <c r="F84" s="7" t="s">
        <v>109</v>
      </c>
      <c r="G84" s="9">
        <v>7122.97</v>
      </c>
      <c r="H84" s="13"/>
      <c r="I84" s="12">
        <f>ROUND((H84*G84),2)</f>
      </c>
      <c r="O84">
        <f>rekapitulace!H8</f>
      </c>
      <c r="P84">
        <f>O84/100*I84</f>
      </c>
    </row>
    <row r="85" ht="38.25">
      <c r="E85" s="14" t="s">
        <v>313</v>
      </c>
    </row>
    <row r="86" ht="409.5">
      <c r="E86" s="14" t="s">
        <v>181</v>
      </c>
    </row>
    <row r="87" spans="1:16" ht="12.75">
      <c r="A87" s="7">
        <v>24</v>
      </c>
      <c r="B87" s="7" t="s">
        <v>46</v>
      </c>
      <c r="C87" s="7" t="s">
        <v>229</v>
      </c>
      <c r="D87" s="7" t="s">
        <v>48</v>
      </c>
      <c r="E87" s="7" t="s">
        <v>230</v>
      </c>
      <c r="F87" s="7" t="s">
        <v>109</v>
      </c>
      <c r="G87" s="9">
        <v>7479.12</v>
      </c>
      <c r="H87" s="13"/>
      <c r="I87" s="12">
        <f>ROUND((H87*G87),2)</f>
      </c>
      <c r="O87">
        <f>rekapitulace!H8</f>
      </c>
      <c r="P87">
        <f>O87/100*I87</f>
      </c>
    </row>
    <row r="88" ht="38.25">
      <c r="E88" s="14" t="s">
        <v>314</v>
      </c>
    </row>
    <row r="89" ht="409.5">
      <c r="E89" s="14" t="s">
        <v>181</v>
      </c>
    </row>
    <row r="90" spans="1:16" ht="12.75">
      <c r="A90" s="7">
        <v>25</v>
      </c>
      <c r="B90" s="7" t="s">
        <v>46</v>
      </c>
      <c r="C90" s="7" t="s">
        <v>185</v>
      </c>
      <c r="D90" s="7" t="s">
        <v>48</v>
      </c>
      <c r="E90" s="7" t="s">
        <v>186</v>
      </c>
      <c r="F90" s="7" t="s">
        <v>109</v>
      </c>
      <c r="G90" s="9">
        <v>7853.07</v>
      </c>
      <c r="H90" s="13"/>
      <c r="I90" s="12">
        <f>ROUND((H90*G90),2)</f>
      </c>
      <c r="O90">
        <f>rekapitulace!H8</f>
      </c>
      <c r="P90">
        <f>O90/100*I90</f>
      </c>
    </row>
    <row r="91" ht="38.25">
      <c r="E91" s="14" t="s">
        <v>315</v>
      </c>
    </row>
    <row r="92" ht="409.5">
      <c r="E92" s="14" t="s">
        <v>181</v>
      </c>
    </row>
    <row r="93" spans="1:16" ht="12.75">
      <c r="A93" s="7">
        <v>26</v>
      </c>
      <c r="B93" s="7" t="s">
        <v>46</v>
      </c>
      <c r="C93" s="7" t="s">
        <v>188</v>
      </c>
      <c r="D93" s="7" t="s">
        <v>48</v>
      </c>
      <c r="E93" s="7" t="s">
        <v>316</v>
      </c>
      <c r="F93" s="7" t="s">
        <v>109</v>
      </c>
      <c r="G93" s="9">
        <v>5183.027</v>
      </c>
      <c r="H93" s="13"/>
      <c r="I93" s="12">
        <f>ROUND((H93*G93),2)</f>
      </c>
      <c r="O93">
        <f>rekapitulace!H8</f>
      </c>
      <c r="P93">
        <f>O93/100*I93</f>
      </c>
    </row>
    <row r="94" ht="409.5">
      <c r="E94" s="14" t="s">
        <v>317</v>
      </c>
    </row>
    <row r="95" ht="409.5">
      <c r="E95" s="14" t="s">
        <v>181</v>
      </c>
    </row>
    <row r="96" spans="1:16" ht="12.75">
      <c r="A96" s="7">
        <v>27</v>
      </c>
      <c r="B96" s="7" t="s">
        <v>46</v>
      </c>
      <c r="C96" s="7" t="s">
        <v>193</v>
      </c>
      <c r="D96" s="7" t="s">
        <v>48</v>
      </c>
      <c r="E96" s="7" t="s">
        <v>194</v>
      </c>
      <c r="F96" s="7" t="s">
        <v>121</v>
      </c>
      <c r="G96" s="9">
        <v>1450</v>
      </c>
      <c r="H96" s="13"/>
      <c r="I96" s="12">
        <f>ROUND((H96*G96),2)</f>
      </c>
      <c r="O96">
        <f>rekapitulace!H8</f>
      </c>
      <c r="P96">
        <f>O96/100*I96</f>
      </c>
    </row>
    <row r="97" ht="38.25">
      <c r="E97" s="14" t="s">
        <v>318</v>
      </c>
    </row>
    <row r="98" ht="178.5">
      <c r="E98" s="14" t="s">
        <v>196</v>
      </c>
    </row>
    <row r="99" spans="1:16" ht="12.75" customHeight="1">
      <c r="A99" s="15"/>
      <c r="B99" s="15"/>
      <c r="C99" s="15" t="s">
        <v>39</v>
      </c>
      <c r="D99" s="15"/>
      <c r="E99" s="15" t="s">
        <v>159</v>
      </c>
      <c r="F99" s="15"/>
      <c r="G99" s="15"/>
      <c r="H99" s="15"/>
      <c r="I99" s="15">
        <f>SUM(I69:I98)</f>
      </c>
      <c r="P99">
        <f>ROUND(SUM(P69:P98),2)</f>
      </c>
    </row>
    <row r="101" spans="1:9" ht="12.75" customHeight="1">
      <c r="A101" s="8"/>
      <c r="B101" s="8"/>
      <c r="C101" s="8" t="s">
        <v>43</v>
      </c>
      <c r="D101" s="8"/>
      <c r="E101" s="8" t="s">
        <v>197</v>
      </c>
      <c r="F101" s="8"/>
      <c r="G101" s="10"/>
      <c r="H101" s="8"/>
      <c r="I101" s="10"/>
    </row>
    <row r="102" spans="1:16" ht="12.75">
      <c r="A102" s="7">
        <v>28</v>
      </c>
      <c r="B102" s="7" t="s">
        <v>46</v>
      </c>
      <c r="C102" s="7" t="s">
        <v>245</v>
      </c>
      <c r="D102" s="7" t="s">
        <v>48</v>
      </c>
      <c r="E102" s="7" t="s">
        <v>319</v>
      </c>
      <c r="F102" s="7" t="s">
        <v>121</v>
      </c>
      <c r="G102" s="9">
        <v>13</v>
      </c>
      <c r="H102" s="13"/>
      <c r="I102" s="12">
        <f>ROUND((H102*G102),2)</f>
      </c>
      <c r="O102">
        <f>rekapitulace!H8</f>
      </c>
      <c r="P102">
        <f>O102/100*I102</f>
      </c>
    </row>
    <row r="103" ht="25.5">
      <c r="E103" s="14" t="s">
        <v>294</v>
      </c>
    </row>
    <row r="104" ht="242.25">
      <c r="E104" s="14" t="s">
        <v>200</v>
      </c>
    </row>
    <row r="105" spans="1:16" ht="12.75" customHeight="1">
      <c r="A105" s="15"/>
      <c r="B105" s="15"/>
      <c r="C105" s="15" t="s">
        <v>43</v>
      </c>
      <c r="D105" s="15"/>
      <c r="E105" s="15" t="s">
        <v>197</v>
      </c>
      <c r="F105" s="15"/>
      <c r="G105" s="15"/>
      <c r="H105" s="15"/>
      <c r="I105" s="15">
        <f>SUM(I102:I104)</f>
      </c>
      <c r="P105">
        <f>ROUND(SUM(P102:P104),2)</f>
      </c>
    </row>
    <row r="107" spans="1:16" ht="12.75" customHeight="1">
      <c r="A107" s="15"/>
      <c r="B107" s="15"/>
      <c r="C107" s="15"/>
      <c r="D107" s="15"/>
      <c r="E107" s="15" t="s">
        <v>78</v>
      </c>
      <c r="F107" s="15"/>
      <c r="G107" s="15"/>
      <c r="H107" s="15"/>
      <c r="I107" s="15">
        <f>+I21+I66+I99+I105</f>
      </c>
      <c r="P107">
        <f>+P21+P66+P99+P105</f>
      </c>
    </row>
    <row r="109" spans="1:9" ht="12.75" customHeight="1">
      <c r="A109" s="8" t="s">
        <v>79</v>
      </c>
      <c r="B109" s="8"/>
      <c r="C109" s="8"/>
      <c r="D109" s="8"/>
      <c r="E109" s="8"/>
      <c r="F109" s="8"/>
      <c r="G109" s="8"/>
      <c r="H109" s="8"/>
      <c r="I109" s="8"/>
    </row>
    <row r="110" spans="1:9" ht="12.75" customHeight="1">
      <c r="A110" s="8"/>
      <c r="B110" s="8"/>
      <c r="C110" s="8"/>
      <c r="D110" s="8"/>
      <c r="E110" s="8" t="s">
        <v>80</v>
      </c>
      <c r="F110" s="8"/>
      <c r="G110" s="8"/>
      <c r="H110" s="8"/>
      <c r="I110" s="8"/>
    </row>
    <row r="111" spans="1:16" ht="12.75" customHeight="1">
      <c r="A111" s="15"/>
      <c r="B111" s="15"/>
      <c r="C111" s="15"/>
      <c r="D111" s="15"/>
      <c r="E111" s="15" t="s">
        <v>81</v>
      </c>
      <c r="F111" s="15"/>
      <c r="G111" s="15"/>
      <c r="H111" s="15"/>
      <c r="I111" s="15">
        <v>0</v>
      </c>
      <c r="P111">
        <v>0</v>
      </c>
    </row>
    <row r="112" spans="1:9" ht="12.75" customHeight="1">
      <c r="A112" s="15"/>
      <c r="B112" s="15"/>
      <c r="C112" s="15"/>
      <c r="D112" s="15"/>
      <c r="E112" s="15" t="s">
        <v>82</v>
      </c>
      <c r="F112" s="15"/>
      <c r="G112" s="15"/>
      <c r="H112" s="15"/>
      <c r="I112" s="15"/>
    </row>
    <row r="113" spans="1:16" ht="12.75" customHeight="1">
      <c r="A113" s="15"/>
      <c r="B113" s="15"/>
      <c r="C113" s="15"/>
      <c r="D113" s="15"/>
      <c r="E113" s="15" t="s">
        <v>83</v>
      </c>
      <c r="F113" s="15"/>
      <c r="G113" s="15"/>
      <c r="H113" s="15"/>
      <c r="I113" s="15">
        <v>0</v>
      </c>
      <c r="P113">
        <v>0</v>
      </c>
    </row>
    <row r="114" spans="1:16" ht="12.75" customHeight="1">
      <c r="A114" s="15"/>
      <c r="B114" s="15"/>
      <c r="C114" s="15"/>
      <c r="D114" s="15"/>
      <c r="E114" s="15" t="s">
        <v>84</v>
      </c>
      <c r="F114" s="15"/>
      <c r="G114" s="15"/>
      <c r="H114" s="15"/>
      <c r="I114" s="15">
        <f>I111+I113</f>
      </c>
      <c r="P114">
        <f>P111+P113</f>
      </c>
    </row>
    <row r="116" spans="1:16" ht="12.75" customHeight="1">
      <c r="A116" s="15"/>
      <c r="B116" s="15"/>
      <c r="C116" s="15"/>
      <c r="D116" s="15"/>
      <c r="E116" s="15" t="s">
        <v>84</v>
      </c>
      <c r="F116" s="15"/>
      <c r="G116" s="15"/>
      <c r="H116" s="15"/>
      <c r="I116" s="15">
        <f>I107+I114</f>
      </c>
      <c r="P116">
        <f>P107+P114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320</v>
      </c>
      <c r="D5" s="5"/>
      <c r="E5" s="5" t="s">
        <v>321</v>
      </c>
    </row>
    <row r="6" spans="1:5" ht="12.75" customHeight="1">
      <c r="A6" t="s">
        <v>18</v>
      </c>
      <c r="C6" s="5" t="s">
        <v>320</v>
      </c>
      <c r="D6" s="5"/>
      <c r="E6" s="5" t="s">
        <v>321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95</v>
      </c>
      <c r="F12" s="7" t="s">
        <v>96</v>
      </c>
      <c r="G12" s="9">
        <v>534.62</v>
      </c>
      <c r="H12" s="13"/>
      <c r="I12" s="12">
        <f>ROUND((H12*G12),2)</f>
      </c>
      <c r="O12">
        <f>rekapitulace!H8</f>
      </c>
      <c r="P12">
        <f>O12/100*I12</f>
      </c>
    </row>
    <row r="13" ht="191.25">
      <c r="E13" s="14" t="s">
        <v>322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36</v>
      </c>
      <c r="E15" s="7" t="s">
        <v>99</v>
      </c>
      <c r="F15" s="7" t="s">
        <v>96</v>
      </c>
      <c r="G15" s="9">
        <v>4450.108</v>
      </c>
      <c r="H15" s="13"/>
      <c r="I15" s="12">
        <f>ROUND((H15*G15),2)</f>
      </c>
      <c r="O15">
        <f>rekapitulace!H8</f>
      </c>
      <c r="P15">
        <f>O15/100*I15</f>
      </c>
    </row>
    <row r="16" ht="51">
      <c r="E16" s="14" t="s">
        <v>323</v>
      </c>
    </row>
    <row r="17" ht="153">
      <c r="E17" s="14" t="s">
        <v>98</v>
      </c>
    </row>
    <row r="18" spans="1:16" ht="12.75">
      <c r="A18" s="7">
        <v>3</v>
      </c>
      <c r="B18" s="7" t="s">
        <v>46</v>
      </c>
      <c r="C18" s="7" t="s">
        <v>94</v>
      </c>
      <c r="D18" s="7" t="s">
        <v>38</v>
      </c>
      <c r="E18" s="7" t="s">
        <v>324</v>
      </c>
      <c r="F18" s="7" t="s">
        <v>96</v>
      </c>
      <c r="G18" s="9">
        <v>62.55</v>
      </c>
      <c r="H18" s="13"/>
      <c r="I18" s="12">
        <f>ROUND((H18*G18),2)</f>
      </c>
      <c r="O18">
        <f>rekapitulace!H8</f>
      </c>
      <c r="P18">
        <f>O18/100*I18</f>
      </c>
    </row>
    <row r="19" ht="153">
      <c r="E19" s="14" t="s">
        <v>325</v>
      </c>
    </row>
    <row r="20" ht="153">
      <c r="E20" s="14" t="s">
        <v>98</v>
      </c>
    </row>
    <row r="21" spans="1:16" ht="12.75">
      <c r="A21" s="7">
        <v>4</v>
      </c>
      <c r="B21" s="7" t="s">
        <v>46</v>
      </c>
      <c r="C21" s="7" t="s">
        <v>103</v>
      </c>
      <c r="D21" s="7" t="s">
        <v>48</v>
      </c>
      <c r="E21" s="7" t="s">
        <v>104</v>
      </c>
      <c r="F21" s="7" t="s">
        <v>96</v>
      </c>
      <c r="G21" s="9">
        <v>834.6</v>
      </c>
      <c r="H21" s="13"/>
      <c r="I21" s="12">
        <f>ROUND((H21*G21),2)</f>
      </c>
      <c r="O21">
        <f>rekapitulace!H8</f>
      </c>
      <c r="P21">
        <f>O21/100*I21</f>
      </c>
    </row>
    <row r="22" ht="38.25">
      <c r="E22" s="14" t="s">
        <v>326</v>
      </c>
    </row>
    <row r="23" ht="153">
      <c r="E23" s="14" t="s">
        <v>106</v>
      </c>
    </row>
    <row r="24" spans="1:16" ht="12.75" customHeight="1">
      <c r="A24" s="15"/>
      <c r="B24" s="15"/>
      <c r="C24" s="15" t="s">
        <v>45</v>
      </c>
      <c r="D24" s="15"/>
      <c r="E24" s="15" t="s">
        <v>44</v>
      </c>
      <c r="F24" s="15"/>
      <c r="G24" s="15"/>
      <c r="H24" s="15"/>
      <c r="I24" s="15">
        <f>SUM(I12:I23)</f>
      </c>
      <c r="P24">
        <f>ROUND(SUM(P12:P23),2)</f>
      </c>
    </row>
    <row r="26" spans="1:9" ht="12.75" customHeight="1">
      <c r="A26" s="8"/>
      <c r="B26" s="8"/>
      <c r="C26" s="8" t="s">
        <v>25</v>
      </c>
      <c r="D26" s="8"/>
      <c r="E26" s="8" t="s">
        <v>87</v>
      </c>
      <c r="F26" s="8"/>
      <c r="G26" s="10"/>
      <c r="H26" s="8"/>
      <c r="I26" s="10"/>
    </row>
    <row r="27" spans="1:16" ht="12.75">
      <c r="A27" s="7">
        <v>5</v>
      </c>
      <c r="B27" s="7" t="s">
        <v>46</v>
      </c>
      <c r="C27" s="7" t="s">
        <v>107</v>
      </c>
      <c r="D27" s="7" t="s">
        <v>48</v>
      </c>
      <c r="E27" s="7" t="s">
        <v>108</v>
      </c>
      <c r="F27" s="7" t="s">
        <v>109</v>
      </c>
      <c r="G27" s="9">
        <v>3843</v>
      </c>
      <c r="H27" s="13"/>
      <c r="I27" s="12">
        <f>ROUND((H27*G27),2)</f>
      </c>
      <c r="O27">
        <f>rekapitulace!H8</f>
      </c>
      <c r="P27">
        <f>O27/100*I27</f>
      </c>
    </row>
    <row r="28" ht="38.25">
      <c r="E28" s="14" t="s">
        <v>327</v>
      </c>
    </row>
    <row r="29" ht="63.75">
      <c r="E29" s="14" t="s">
        <v>111</v>
      </c>
    </row>
    <row r="30" spans="1:16" ht="12.75">
      <c r="A30" s="7">
        <v>6</v>
      </c>
      <c r="B30" s="7" t="s">
        <v>46</v>
      </c>
      <c r="C30" s="7" t="s">
        <v>112</v>
      </c>
      <c r="D30" s="7" t="s">
        <v>48</v>
      </c>
      <c r="E30" s="7" t="s">
        <v>113</v>
      </c>
      <c r="F30" s="7" t="s">
        <v>96</v>
      </c>
      <c r="G30" s="9">
        <v>4450.108</v>
      </c>
      <c r="H30" s="13"/>
      <c r="I30" s="12">
        <f>ROUND((H30*G30),2)</f>
      </c>
      <c r="O30">
        <f>rekapitulace!H8</f>
      </c>
      <c r="P30">
        <f>O30/100*I30</f>
      </c>
    </row>
    <row r="31" ht="76.5">
      <c r="E31" s="14" t="s">
        <v>328</v>
      </c>
    </row>
    <row r="32" ht="409.5">
      <c r="E32" s="14" t="s">
        <v>115</v>
      </c>
    </row>
    <row r="33" spans="1:16" ht="12.75">
      <c r="A33" s="7">
        <v>7</v>
      </c>
      <c r="B33" s="7" t="s">
        <v>46</v>
      </c>
      <c r="C33" s="7" t="s">
        <v>329</v>
      </c>
      <c r="D33" s="7" t="s">
        <v>48</v>
      </c>
      <c r="E33" s="7" t="s">
        <v>330</v>
      </c>
      <c r="F33" s="7" t="s">
        <v>121</v>
      </c>
      <c r="G33" s="9">
        <v>968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331</v>
      </c>
    </row>
    <row r="35" ht="409.5">
      <c r="E35" s="14" t="s">
        <v>115</v>
      </c>
    </row>
    <row r="36" spans="1:16" ht="12.75">
      <c r="A36" s="7">
        <v>8</v>
      </c>
      <c r="B36" s="7" t="s">
        <v>46</v>
      </c>
      <c r="C36" s="7" t="s">
        <v>116</v>
      </c>
      <c r="D36" s="7" t="s">
        <v>25</v>
      </c>
      <c r="E36" s="7" t="s">
        <v>332</v>
      </c>
      <c r="F36" s="7" t="s">
        <v>96</v>
      </c>
      <c r="G36" s="9">
        <v>1420.332</v>
      </c>
      <c r="H36" s="13"/>
      <c r="I36" s="12">
        <f>ROUND((H36*G36),2)</f>
      </c>
      <c r="O36">
        <f>rekapitulace!H8</f>
      </c>
      <c r="P36">
        <f>O36/100*I36</f>
      </c>
    </row>
    <row r="37" ht="255">
      <c r="E37" s="14" t="s">
        <v>333</v>
      </c>
    </row>
    <row r="38" ht="409.5">
      <c r="E38" s="14" t="s">
        <v>115</v>
      </c>
    </row>
    <row r="39" spans="1:16" ht="12.75">
      <c r="A39" s="7">
        <v>9</v>
      </c>
      <c r="B39" s="7" t="s">
        <v>46</v>
      </c>
      <c r="C39" s="7" t="s">
        <v>119</v>
      </c>
      <c r="D39" s="7" t="s">
        <v>48</v>
      </c>
      <c r="E39" s="7" t="s">
        <v>334</v>
      </c>
      <c r="F39" s="7" t="s">
        <v>121</v>
      </c>
      <c r="G39" s="9">
        <v>329.4</v>
      </c>
      <c r="H39" s="13"/>
      <c r="I39" s="12">
        <f>ROUND((H39*G39),2)</f>
      </c>
      <c r="O39">
        <f>rekapitulace!H8</f>
      </c>
      <c r="P39">
        <f>O39/100*I39</f>
      </c>
    </row>
    <row r="40" ht="25.5">
      <c r="E40" s="14" t="s">
        <v>335</v>
      </c>
    </row>
    <row r="41" ht="165.75">
      <c r="E41" s="14" t="s">
        <v>123</v>
      </c>
    </row>
    <row r="42" spans="1:16" ht="12.75">
      <c r="A42" s="7">
        <v>10</v>
      </c>
      <c r="B42" s="7" t="s">
        <v>46</v>
      </c>
      <c r="C42" s="7" t="s">
        <v>124</v>
      </c>
      <c r="D42" s="7" t="s">
        <v>39</v>
      </c>
      <c r="E42" s="7" t="s">
        <v>128</v>
      </c>
      <c r="F42" s="7" t="s">
        <v>96</v>
      </c>
      <c r="G42" s="9">
        <v>272.1</v>
      </c>
      <c r="H42" s="13"/>
      <c r="I42" s="12">
        <f>ROUND((H42*G42),2)</f>
      </c>
      <c r="O42">
        <f>rekapitulace!H8</f>
      </c>
      <c r="P42">
        <f>O42/100*I42</f>
      </c>
    </row>
    <row r="43" ht="76.5">
      <c r="E43" s="14" t="s">
        <v>336</v>
      </c>
    </row>
    <row r="44" ht="409.5">
      <c r="E44" s="14" t="s">
        <v>127</v>
      </c>
    </row>
    <row r="45" spans="1:16" ht="12.75">
      <c r="A45" s="7">
        <v>11</v>
      </c>
      <c r="B45" s="7" t="s">
        <v>46</v>
      </c>
      <c r="C45" s="7" t="s">
        <v>130</v>
      </c>
      <c r="D45" s="7" t="s">
        <v>48</v>
      </c>
      <c r="E45" s="7" t="s">
        <v>131</v>
      </c>
      <c r="F45" s="7" t="s">
        <v>96</v>
      </c>
      <c r="G45" s="9">
        <v>834.6</v>
      </c>
      <c r="H45" s="13"/>
      <c r="I45" s="12">
        <f>ROUND((H45*G45),2)</f>
      </c>
      <c r="O45">
        <f>rekapitulace!H8</f>
      </c>
      <c r="P45">
        <f>O45/100*I45</f>
      </c>
    </row>
    <row r="46" ht="38.25">
      <c r="E46" s="14" t="s">
        <v>326</v>
      </c>
    </row>
    <row r="47" ht="409.5">
      <c r="E47" s="14" t="s">
        <v>133</v>
      </c>
    </row>
    <row r="48" spans="1:16" ht="12.75">
      <c r="A48" s="7">
        <v>11</v>
      </c>
      <c r="B48" s="7" t="s">
        <v>46</v>
      </c>
      <c r="C48" s="7" t="s">
        <v>130</v>
      </c>
      <c r="D48" s="7" t="s">
        <v>25</v>
      </c>
      <c r="E48" s="7" t="s">
        <v>337</v>
      </c>
      <c r="F48" s="7" t="s">
        <v>96</v>
      </c>
      <c r="G48" s="9">
        <v>50.65</v>
      </c>
      <c r="H48" s="13"/>
      <c r="I48" s="12">
        <f>ROUND((H48*G48),2)</f>
      </c>
      <c r="O48">
        <f>rekapitulace!H8</f>
      </c>
      <c r="P48">
        <f>O48/100*I48</f>
      </c>
    </row>
    <row r="49" ht="25.5">
      <c r="E49" s="14" t="s">
        <v>338</v>
      </c>
    </row>
    <row r="50" ht="409.5">
      <c r="E50" s="14" t="s">
        <v>339</v>
      </c>
    </row>
    <row r="51" spans="1:16" ht="12.75">
      <c r="A51" s="7">
        <v>12</v>
      </c>
      <c r="B51" s="7" t="s">
        <v>46</v>
      </c>
      <c r="C51" s="7" t="s">
        <v>134</v>
      </c>
      <c r="D51" s="7" t="s">
        <v>48</v>
      </c>
      <c r="E51" s="7" t="s">
        <v>135</v>
      </c>
      <c r="F51" s="7" t="s">
        <v>121</v>
      </c>
      <c r="G51" s="9">
        <v>925</v>
      </c>
      <c r="H51" s="13"/>
      <c r="I51" s="12">
        <f>ROUND((H51*G51),2)</f>
      </c>
      <c r="O51">
        <f>rekapitulace!H8</f>
      </c>
      <c r="P51">
        <f>O51/100*I51</f>
      </c>
    </row>
    <row r="52" ht="38.25">
      <c r="E52" s="14" t="s">
        <v>340</v>
      </c>
    </row>
    <row r="53" ht="409.5">
      <c r="E53" s="14" t="s">
        <v>137</v>
      </c>
    </row>
    <row r="54" spans="1:16" ht="12.75">
      <c r="A54" s="7">
        <v>13</v>
      </c>
      <c r="B54" s="7" t="s">
        <v>46</v>
      </c>
      <c r="C54" s="7" t="s">
        <v>341</v>
      </c>
      <c r="D54" s="7" t="s">
        <v>48</v>
      </c>
      <c r="E54" s="7" t="s">
        <v>342</v>
      </c>
      <c r="F54" s="7" t="s">
        <v>96</v>
      </c>
      <c r="G54" s="9">
        <v>81.92</v>
      </c>
      <c r="H54" s="13"/>
      <c r="I54" s="12">
        <f>ROUND((H54*G54),2)</f>
      </c>
      <c r="O54">
        <f>rekapitulace!H8</f>
      </c>
      <c r="P54">
        <f>O54/100*I54</f>
      </c>
    </row>
    <row r="55" ht="38.25">
      <c r="E55" s="14" t="s">
        <v>343</v>
      </c>
    </row>
    <row r="56" ht="409.5">
      <c r="E56" s="14" t="s">
        <v>344</v>
      </c>
    </row>
    <row r="57" spans="1:16" ht="12.75">
      <c r="A57" s="7">
        <v>14</v>
      </c>
      <c r="B57" s="7" t="s">
        <v>46</v>
      </c>
      <c r="C57" s="7" t="s">
        <v>142</v>
      </c>
      <c r="D57" s="7" t="s">
        <v>25</v>
      </c>
      <c r="E57" s="7" t="s">
        <v>143</v>
      </c>
      <c r="F57" s="7" t="s">
        <v>96</v>
      </c>
      <c r="G57" s="9">
        <v>272.1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345</v>
      </c>
    </row>
    <row r="59" ht="409.5">
      <c r="E59" s="14" t="s">
        <v>145</v>
      </c>
    </row>
    <row r="60" spans="1:16" ht="12.75">
      <c r="A60" s="7">
        <v>15</v>
      </c>
      <c r="B60" s="7" t="s">
        <v>46</v>
      </c>
      <c r="C60" s="7" t="s">
        <v>346</v>
      </c>
      <c r="D60" s="7" t="s">
        <v>48</v>
      </c>
      <c r="E60" s="7" t="s">
        <v>347</v>
      </c>
      <c r="F60" s="7" t="s">
        <v>96</v>
      </c>
      <c r="G60" s="9">
        <v>50.65</v>
      </c>
      <c r="H60" s="13"/>
      <c r="I60" s="12">
        <f>ROUND((H60*G60),2)</f>
      </c>
      <c r="O60">
        <f>rekapitulace!H8</f>
      </c>
      <c r="P60">
        <f>O60/100*I60</f>
      </c>
    </row>
    <row r="61" ht="51">
      <c r="E61" s="14" t="s">
        <v>348</v>
      </c>
    </row>
    <row r="62" ht="409.5">
      <c r="E62" s="14" t="s">
        <v>349</v>
      </c>
    </row>
    <row r="63" spans="1:16" ht="12.75">
      <c r="A63" s="7">
        <v>16</v>
      </c>
      <c r="B63" s="7" t="s">
        <v>46</v>
      </c>
      <c r="C63" s="7" t="s">
        <v>350</v>
      </c>
      <c r="D63" s="7" t="s">
        <v>48</v>
      </c>
      <c r="E63" s="7" t="s">
        <v>351</v>
      </c>
      <c r="F63" s="7" t="s">
        <v>96</v>
      </c>
      <c r="G63" s="9">
        <v>23.59</v>
      </c>
      <c r="H63" s="13"/>
      <c r="I63" s="12">
        <f>ROUND((H63*G63),2)</f>
      </c>
      <c r="O63">
        <f>rekapitulace!H8</f>
      </c>
      <c r="P63">
        <f>O63/100*I63</f>
      </c>
    </row>
    <row r="64" ht="51">
      <c r="E64" s="14" t="s">
        <v>352</v>
      </c>
    </row>
    <row r="65" ht="409.5">
      <c r="E65" s="14" t="s">
        <v>353</v>
      </c>
    </row>
    <row r="66" spans="1:16" ht="12.75">
      <c r="A66" s="7">
        <v>17</v>
      </c>
      <c r="B66" s="7" t="s">
        <v>46</v>
      </c>
      <c r="C66" s="7" t="s">
        <v>354</v>
      </c>
      <c r="D66" s="7" t="s">
        <v>48</v>
      </c>
      <c r="E66" s="7" t="s">
        <v>355</v>
      </c>
      <c r="F66" s="7" t="s">
        <v>109</v>
      </c>
      <c r="G66" s="9">
        <v>8946</v>
      </c>
      <c r="H66" s="13"/>
      <c r="I66" s="12">
        <f>ROUND((H66*G66),2)</f>
      </c>
      <c r="O66">
        <f>rekapitulace!H8</f>
      </c>
      <c r="P66">
        <f>O66/100*I66</f>
      </c>
    </row>
    <row r="67" ht="38.25">
      <c r="E67" s="14" t="s">
        <v>356</v>
      </c>
    </row>
    <row r="68" ht="153">
      <c r="E68" s="14" t="s">
        <v>357</v>
      </c>
    </row>
    <row r="69" spans="1:16" ht="12.75">
      <c r="A69" s="7">
        <v>18</v>
      </c>
      <c r="B69" s="7" t="s">
        <v>46</v>
      </c>
      <c r="C69" s="7" t="s">
        <v>146</v>
      </c>
      <c r="D69" s="7" t="s">
        <v>48</v>
      </c>
      <c r="E69" s="7" t="s">
        <v>147</v>
      </c>
      <c r="F69" s="7" t="s">
        <v>96</v>
      </c>
      <c r="G69" s="9">
        <v>834.6</v>
      </c>
      <c r="H69" s="13"/>
      <c r="I69" s="12">
        <f>ROUND((H69*G69),2)</f>
      </c>
      <c r="O69">
        <f>rekapitulace!H8</f>
      </c>
      <c r="P69">
        <f>O69/100*I69</f>
      </c>
    </row>
    <row r="70" ht="38.25">
      <c r="E70" s="14" t="s">
        <v>326</v>
      </c>
    </row>
    <row r="71" ht="216.75">
      <c r="E71" s="14" t="s">
        <v>148</v>
      </c>
    </row>
    <row r="72" spans="1:16" ht="12.75">
      <c r="A72" s="7">
        <v>19</v>
      </c>
      <c r="B72" s="7" t="s">
        <v>46</v>
      </c>
      <c r="C72" s="7" t="s">
        <v>149</v>
      </c>
      <c r="D72" s="7" t="s">
        <v>48</v>
      </c>
      <c r="E72" s="7" t="s">
        <v>150</v>
      </c>
      <c r="F72" s="7" t="s">
        <v>109</v>
      </c>
      <c r="G72" s="9">
        <v>5564</v>
      </c>
      <c r="H72" s="13"/>
      <c r="I72" s="12">
        <f>ROUND((H72*G72),2)</f>
      </c>
      <c r="O72">
        <f>rekapitulace!H8</f>
      </c>
      <c r="P72">
        <f>O72/100*I72</f>
      </c>
    </row>
    <row r="73" ht="38.25">
      <c r="E73" s="14" t="s">
        <v>358</v>
      </c>
    </row>
    <row r="74" ht="178.5">
      <c r="E74" s="14" t="s">
        <v>152</v>
      </c>
    </row>
    <row r="75" spans="1:16" ht="12.75">
      <c r="A75" s="7">
        <v>20</v>
      </c>
      <c r="B75" s="7" t="s">
        <v>46</v>
      </c>
      <c r="C75" s="7" t="s">
        <v>153</v>
      </c>
      <c r="D75" s="7" t="s">
        <v>48</v>
      </c>
      <c r="E75" s="7" t="s">
        <v>154</v>
      </c>
      <c r="F75" s="7" t="s">
        <v>109</v>
      </c>
      <c r="G75" s="9">
        <v>5564</v>
      </c>
      <c r="H75" s="13"/>
      <c r="I75" s="12">
        <f>ROUND((H75*G75),2)</f>
      </c>
      <c r="O75">
        <f>rekapitulace!H8</f>
      </c>
      <c r="P75">
        <f>O75/100*I75</f>
      </c>
    </row>
    <row r="76" ht="38.25">
      <c r="E76" s="14" t="s">
        <v>358</v>
      </c>
    </row>
    <row r="77" ht="280.5">
      <c r="E77" s="14" t="s">
        <v>155</v>
      </c>
    </row>
    <row r="78" spans="1:16" ht="12.75">
      <c r="A78" s="7">
        <v>21</v>
      </c>
      <c r="B78" s="7" t="s">
        <v>46</v>
      </c>
      <c r="C78" s="7" t="s">
        <v>156</v>
      </c>
      <c r="D78" s="7" t="s">
        <v>48</v>
      </c>
      <c r="E78" s="7" t="s">
        <v>157</v>
      </c>
      <c r="F78" s="7" t="s">
        <v>109</v>
      </c>
      <c r="G78" s="9">
        <v>5564</v>
      </c>
      <c r="H78" s="13"/>
      <c r="I78" s="12">
        <f>ROUND((H78*G78),2)</f>
      </c>
      <c r="O78">
        <f>rekapitulace!H8</f>
      </c>
      <c r="P78">
        <f>O78/100*I78</f>
      </c>
    </row>
    <row r="79" ht="38.25">
      <c r="E79" s="14" t="s">
        <v>358</v>
      </c>
    </row>
    <row r="80" ht="255">
      <c r="E80" s="14" t="s">
        <v>158</v>
      </c>
    </row>
    <row r="81" spans="1:16" ht="12.75" customHeight="1">
      <c r="A81" s="15"/>
      <c r="B81" s="15"/>
      <c r="C81" s="15" t="s">
        <v>25</v>
      </c>
      <c r="D81" s="15"/>
      <c r="E81" s="15" t="s">
        <v>87</v>
      </c>
      <c r="F81" s="15"/>
      <c r="G81" s="15"/>
      <c r="H81" s="15"/>
      <c r="I81" s="15">
        <f>SUM(I27:I80)</f>
      </c>
      <c r="P81">
        <f>ROUND(SUM(P27:P80),2)</f>
      </c>
    </row>
    <row r="83" spans="1:9" ht="12.75" customHeight="1">
      <c r="A83" s="8"/>
      <c r="B83" s="8"/>
      <c r="C83" s="8" t="s">
        <v>36</v>
      </c>
      <c r="D83" s="8"/>
      <c r="E83" s="8" t="s">
        <v>359</v>
      </c>
      <c r="F83" s="8"/>
      <c r="G83" s="10"/>
      <c r="H83" s="8"/>
      <c r="I83" s="10"/>
    </row>
    <row r="84" spans="1:16" ht="12.75">
      <c r="A84" s="7">
        <v>22</v>
      </c>
      <c r="B84" s="7" t="s">
        <v>46</v>
      </c>
      <c r="C84" s="7" t="s">
        <v>360</v>
      </c>
      <c r="D84" s="7" t="s">
        <v>48</v>
      </c>
      <c r="E84" s="7" t="s">
        <v>361</v>
      </c>
      <c r="F84" s="7" t="s">
        <v>121</v>
      </c>
      <c r="G84" s="9">
        <v>1967</v>
      </c>
      <c r="H84" s="13"/>
      <c r="I84" s="12">
        <f>ROUND((H84*G84),2)</f>
      </c>
      <c r="O84">
        <f>rekapitulace!H8</f>
      </c>
      <c r="P84">
        <f>O84/100*I84</f>
      </c>
    </row>
    <row r="85" ht="38.25">
      <c r="E85" s="14" t="s">
        <v>362</v>
      </c>
    </row>
    <row r="86" ht="409.5">
      <c r="E86" s="14" t="s">
        <v>363</v>
      </c>
    </row>
    <row r="87" spans="1:16" ht="12.75" customHeight="1">
      <c r="A87" s="15"/>
      <c r="B87" s="15"/>
      <c r="C87" s="15" t="s">
        <v>36</v>
      </c>
      <c r="D87" s="15"/>
      <c r="E87" s="15" t="s">
        <v>359</v>
      </c>
      <c r="F87" s="15"/>
      <c r="G87" s="15"/>
      <c r="H87" s="15"/>
      <c r="I87" s="15">
        <f>SUM(I84:I86)</f>
      </c>
      <c r="P87">
        <f>ROUND(SUM(P84:P86),2)</f>
      </c>
    </row>
    <row r="89" spans="1:9" ht="12.75" customHeight="1">
      <c r="A89" s="8"/>
      <c r="B89" s="8"/>
      <c r="C89" s="8" t="s">
        <v>38</v>
      </c>
      <c r="D89" s="8"/>
      <c r="E89" s="8" t="s">
        <v>364</v>
      </c>
      <c r="F89" s="8"/>
      <c r="G89" s="10"/>
      <c r="H89" s="8"/>
      <c r="I89" s="10"/>
    </row>
    <row r="90" spans="1:16" ht="12.75">
      <c r="A90" s="7">
        <v>23</v>
      </c>
      <c r="B90" s="7" t="s">
        <v>46</v>
      </c>
      <c r="C90" s="7" t="s">
        <v>365</v>
      </c>
      <c r="D90" s="7" t="s">
        <v>48</v>
      </c>
      <c r="E90" s="7" t="s">
        <v>366</v>
      </c>
      <c r="F90" s="7" t="s">
        <v>96</v>
      </c>
      <c r="G90" s="9">
        <v>7.68</v>
      </c>
      <c r="H90" s="13"/>
      <c r="I90" s="12">
        <f>ROUND((H90*G90),2)</f>
      </c>
      <c r="O90">
        <f>rekapitulace!H8</f>
      </c>
      <c r="P90">
        <f>O90/100*I90</f>
      </c>
    </row>
    <row r="91" ht="38.25">
      <c r="E91" s="14" t="s">
        <v>367</v>
      </c>
    </row>
    <row r="92" ht="306">
      <c r="E92" s="14" t="s">
        <v>368</v>
      </c>
    </row>
    <row r="93" spans="1:16" ht="12.75" customHeight="1">
      <c r="A93" s="15"/>
      <c r="B93" s="15"/>
      <c r="C93" s="15" t="s">
        <v>38</v>
      </c>
      <c r="D93" s="15"/>
      <c r="E93" s="15" t="s">
        <v>364</v>
      </c>
      <c r="F93" s="15"/>
      <c r="G93" s="15"/>
      <c r="H93" s="15"/>
      <c r="I93" s="15">
        <f>SUM(I90:I92)</f>
      </c>
      <c r="P93">
        <f>ROUND(SUM(P90:P92),2)</f>
      </c>
    </row>
    <row r="95" spans="1:9" ht="12.75" customHeight="1">
      <c r="A95" s="8"/>
      <c r="B95" s="8"/>
      <c r="C95" s="8" t="s">
        <v>39</v>
      </c>
      <c r="D95" s="8"/>
      <c r="E95" s="8" t="s">
        <v>159</v>
      </c>
      <c r="F95" s="8"/>
      <c r="G95" s="10"/>
      <c r="H95" s="8"/>
      <c r="I95" s="10"/>
    </row>
    <row r="96" spans="1:16" ht="12.75">
      <c r="A96" s="7">
        <v>24</v>
      </c>
      <c r="B96" s="7" t="s">
        <v>46</v>
      </c>
      <c r="C96" s="7" t="s">
        <v>369</v>
      </c>
      <c r="D96" s="7" t="s">
        <v>48</v>
      </c>
      <c r="E96" s="7" t="s">
        <v>370</v>
      </c>
      <c r="F96" s="7" t="s">
        <v>109</v>
      </c>
      <c r="G96" s="9">
        <v>10388</v>
      </c>
      <c r="H96" s="13"/>
      <c r="I96" s="12">
        <f>ROUND((H96*G96),2)</f>
      </c>
      <c r="O96">
        <f>rekapitulace!H8</f>
      </c>
      <c r="P96">
        <f>O96/100*I96</f>
      </c>
    </row>
    <row r="97" ht="89.25">
      <c r="E97" s="14" t="s">
        <v>371</v>
      </c>
    </row>
    <row r="98" ht="318.75">
      <c r="E98" s="14" t="s">
        <v>163</v>
      </c>
    </row>
    <row r="99" spans="1:16" ht="12.75">
      <c r="A99" s="7">
        <v>25</v>
      </c>
      <c r="B99" s="7" t="s">
        <v>46</v>
      </c>
      <c r="C99" s="7" t="s">
        <v>160</v>
      </c>
      <c r="D99" s="7" t="s">
        <v>48</v>
      </c>
      <c r="E99" s="7" t="s">
        <v>372</v>
      </c>
      <c r="F99" s="7" t="s">
        <v>96</v>
      </c>
      <c r="G99" s="9">
        <v>144.325</v>
      </c>
      <c r="H99" s="13"/>
      <c r="I99" s="12">
        <f>ROUND((H99*G99),2)</f>
      </c>
      <c r="O99">
        <f>rekapitulace!H8</f>
      </c>
      <c r="P99">
        <f>O99/100*I99</f>
      </c>
    </row>
    <row r="100" ht="293.25">
      <c r="E100" s="14" t="s">
        <v>373</v>
      </c>
    </row>
    <row r="101" ht="318.75">
      <c r="E101" s="14" t="s">
        <v>163</v>
      </c>
    </row>
    <row r="102" spans="1:16" ht="12.75">
      <c r="A102" s="7">
        <v>26</v>
      </c>
      <c r="B102" s="7" t="s">
        <v>46</v>
      </c>
      <c r="C102" s="7" t="s">
        <v>160</v>
      </c>
      <c r="D102" s="7" t="s">
        <v>25</v>
      </c>
      <c r="E102" s="7" t="s">
        <v>374</v>
      </c>
      <c r="F102" s="7" t="s">
        <v>96</v>
      </c>
      <c r="G102" s="9">
        <v>2846</v>
      </c>
      <c r="H102" s="13"/>
      <c r="I102" s="12">
        <f>ROUND((H102*G102),2)</f>
      </c>
      <c r="O102">
        <f>rekapitulace!H8</f>
      </c>
      <c r="P102">
        <f>O102/100*I102</f>
      </c>
    </row>
    <row r="103" ht="102">
      <c r="E103" s="14" t="s">
        <v>375</v>
      </c>
    </row>
    <row r="104" ht="318.75">
      <c r="E104" s="14" t="s">
        <v>163</v>
      </c>
    </row>
    <row r="105" spans="1:16" ht="12.75">
      <c r="A105" s="7">
        <v>27</v>
      </c>
      <c r="B105" s="7" t="s">
        <v>46</v>
      </c>
      <c r="C105" s="7" t="s">
        <v>376</v>
      </c>
      <c r="D105" s="7" t="s">
        <v>48</v>
      </c>
      <c r="E105" s="7" t="s">
        <v>377</v>
      </c>
      <c r="F105" s="7" t="s">
        <v>109</v>
      </c>
      <c r="G105" s="9">
        <v>218</v>
      </c>
      <c r="H105" s="13"/>
      <c r="I105" s="12">
        <f>ROUND((H105*G105),2)</f>
      </c>
      <c r="O105">
        <f>rekapitulace!H8</f>
      </c>
      <c r="P105">
        <f>O105/100*I105</f>
      </c>
    </row>
    <row r="106" ht="51">
      <c r="E106" s="14" t="s">
        <v>378</v>
      </c>
    </row>
    <row r="107" ht="409.5">
      <c r="E107" s="14" t="s">
        <v>167</v>
      </c>
    </row>
    <row r="108" spans="1:16" ht="12.75">
      <c r="A108" s="7">
        <v>28</v>
      </c>
      <c r="B108" s="7" t="s">
        <v>46</v>
      </c>
      <c r="C108" s="7" t="s">
        <v>164</v>
      </c>
      <c r="D108" s="7" t="s">
        <v>48</v>
      </c>
      <c r="E108" s="7" t="s">
        <v>165</v>
      </c>
      <c r="F108" s="7" t="s">
        <v>109</v>
      </c>
      <c r="G108" s="9">
        <v>1270</v>
      </c>
      <c r="H108" s="13"/>
      <c r="I108" s="12">
        <f>ROUND((H108*G108),2)</f>
      </c>
      <c r="O108">
        <f>rekapitulace!H8</f>
      </c>
      <c r="P108">
        <f>O108/100*I108</f>
      </c>
    </row>
    <row r="109" ht="38.25">
      <c r="E109" s="14" t="s">
        <v>379</v>
      </c>
    </row>
    <row r="110" ht="409.5">
      <c r="E110" s="14" t="s">
        <v>167</v>
      </c>
    </row>
    <row r="111" spans="1:16" ht="12.75">
      <c r="A111" s="7">
        <v>29</v>
      </c>
      <c r="B111" s="7" t="s">
        <v>46</v>
      </c>
      <c r="C111" s="7" t="s">
        <v>168</v>
      </c>
      <c r="D111" s="7" t="s">
        <v>48</v>
      </c>
      <c r="E111" s="7" t="s">
        <v>169</v>
      </c>
      <c r="F111" s="7" t="s">
        <v>109</v>
      </c>
      <c r="G111" s="9">
        <v>10388</v>
      </c>
      <c r="H111" s="13"/>
      <c r="I111" s="12">
        <f>ROUND((H111*G111),2)</f>
      </c>
      <c r="O111">
        <f>rekapitulace!H8</f>
      </c>
      <c r="P111">
        <f>O111/100*I111</f>
      </c>
    </row>
    <row r="112" ht="76.5">
      <c r="E112" s="14" t="s">
        <v>380</v>
      </c>
    </row>
    <row r="113" ht="357">
      <c r="E113" s="14" t="s">
        <v>171</v>
      </c>
    </row>
    <row r="114" spans="1:16" ht="12.75">
      <c r="A114" s="7">
        <v>30</v>
      </c>
      <c r="B114" s="7" t="s">
        <v>46</v>
      </c>
      <c r="C114" s="7" t="s">
        <v>175</v>
      </c>
      <c r="D114" s="7" t="s">
        <v>48</v>
      </c>
      <c r="E114" s="7" t="s">
        <v>381</v>
      </c>
      <c r="F114" s="7" t="s">
        <v>109</v>
      </c>
      <c r="G114" s="9">
        <v>25392</v>
      </c>
      <c r="H114" s="13"/>
      <c r="I114" s="12">
        <f>ROUND((H114*G114),2)</f>
      </c>
      <c r="O114">
        <f>rekapitulace!H8</f>
      </c>
      <c r="P114">
        <f>O114/100*I114</f>
      </c>
    </row>
    <row r="115" ht="267.75">
      <c r="E115" s="14" t="s">
        <v>382</v>
      </c>
    </row>
    <row r="116" ht="357">
      <c r="E116" s="14" t="s">
        <v>171</v>
      </c>
    </row>
    <row r="117" spans="1:16" ht="12.75">
      <c r="A117" s="7">
        <v>31</v>
      </c>
      <c r="B117" s="7" t="s">
        <v>46</v>
      </c>
      <c r="C117" s="7" t="s">
        <v>226</v>
      </c>
      <c r="D117" s="7" t="s">
        <v>48</v>
      </c>
      <c r="E117" s="7" t="s">
        <v>227</v>
      </c>
      <c r="F117" s="7" t="s">
        <v>109</v>
      </c>
      <c r="G117" s="9">
        <v>12635</v>
      </c>
      <c r="H117" s="13"/>
      <c r="I117" s="12">
        <f>ROUND((H117*G117),2)</f>
      </c>
      <c r="O117">
        <f>rekapitulace!H8</f>
      </c>
      <c r="P117">
        <f>O117/100*I117</f>
      </c>
    </row>
    <row r="118" ht="178.5">
      <c r="E118" s="14" t="s">
        <v>383</v>
      </c>
    </row>
    <row r="119" ht="409.5">
      <c r="E119" s="14" t="s">
        <v>181</v>
      </c>
    </row>
    <row r="120" spans="1:16" ht="12.75">
      <c r="A120" s="7">
        <v>32</v>
      </c>
      <c r="B120" s="7" t="s">
        <v>46</v>
      </c>
      <c r="C120" s="7" t="s">
        <v>229</v>
      </c>
      <c r="D120" s="7" t="s">
        <v>48</v>
      </c>
      <c r="E120" s="7" t="s">
        <v>230</v>
      </c>
      <c r="F120" s="7" t="s">
        <v>109</v>
      </c>
      <c r="G120" s="9">
        <v>12757</v>
      </c>
      <c r="H120" s="13"/>
      <c r="I120" s="12">
        <f>ROUND((H120*G120),2)</f>
      </c>
      <c r="O120">
        <f>rekapitulace!H8</f>
      </c>
      <c r="P120">
        <f>O120/100*I120</f>
      </c>
    </row>
    <row r="121" ht="178.5">
      <c r="E121" s="14" t="s">
        <v>384</v>
      </c>
    </row>
    <row r="122" ht="409.5">
      <c r="E122" s="14" t="s">
        <v>181</v>
      </c>
    </row>
    <row r="123" spans="1:16" ht="12.75">
      <c r="A123" s="7">
        <v>33</v>
      </c>
      <c r="B123" s="7" t="s">
        <v>46</v>
      </c>
      <c r="C123" s="7" t="s">
        <v>185</v>
      </c>
      <c r="D123" s="7" t="s">
        <v>48</v>
      </c>
      <c r="E123" s="7" t="s">
        <v>186</v>
      </c>
      <c r="F123" s="7" t="s">
        <v>109</v>
      </c>
      <c r="G123" s="9">
        <v>9900</v>
      </c>
      <c r="H123" s="13"/>
      <c r="I123" s="12">
        <f>ROUND((H123*G123),2)</f>
      </c>
      <c r="O123">
        <f>rekapitulace!H8</f>
      </c>
      <c r="P123">
        <f>O123/100*I123</f>
      </c>
    </row>
    <row r="124" ht="63.75">
      <c r="E124" s="14" t="s">
        <v>385</v>
      </c>
    </row>
    <row r="125" ht="409.5">
      <c r="E125" s="14" t="s">
        <v>181</v>
      </c>
    </row>
    <row r="126" spans="1:16" ht="12.75">
      <c r="A126" s="7">
        <v>34</v>
      </c>
      <c r="B126" s="7" t="s">
        <v>46</v>
      </c>
      <c r="C126" s="7" t="s">
        <v>386</v>
      </c>
      <c r="D126" s="7" t="s">
        <v>48</v>
      </c>
      <c r="E126" s="7" t="s">
        <v>387</v>
      </c>
      <c r="F126" s="7" t="s">
        <v>109</v>
      </c>
      <c r="G126" s="9">
        <v>94</v>
      </c>
      <c r="H126" s="13"/>
      <c r="I126" s="12">
        <f>ROUND((H126*G126),2)</f>
      </c>
      <c r="O126">
        <f>rekapitulace!H8</f>
      </c>
      <c r="P126">
        <f>O126/100*I126</f>
      </c>
    </row>
    <row r="127" ht="25.5">
      <c r="E127" s="14" t="s">
        <v>388</v>
      </c>
    </row>
    <row r="128" ht="409.5">
      <c r="E128" s="14" t="s">
        <v>389</v>
      </c>
    </row>
    <row r="129" spans="1:16" ht="12.75">
      <c r="A129" s="7">
        <v>35</v>
      </c>
      <c r="B129" s="7" t="s">
        <v>46</v>
      </c>
      <c r="C129" s="7" t="s">
        <v>390</v>
      </c>
      <c r="D129" s="7" t="s">
        <v>48</v>
      </c>
      <c r="E129" s="7" t="s">
        <v>391</v>
      </c>
      <c r="F129" s="7" t="s">
        <v>109</v>
      </c>
      <c r="G129" s="9">
        <v>365</v>
      </c>
      <c r="H129" s="13"/>
      <c r="I129" s="12">
        <f>ROUND((H129*G129),2)</f>
      </c>
      <c r="O129">
        <f>rekapitulace!H8</f>
      </c>
      <c r="P129">
        <f>O129/100*I129</f>
      </c>
    </row>
    <row r="130" ht="25.5">
      <c r="E130" s="14" t="s">
        <v>392</v>
      </c>
    </row>
    <row r="131" ht="409.5">
      <c r="E131" s="14" t="s">
        <v>389</v>
      </c>
    </row>
    <row r="132" spans="1:16" ht="12.75" customHeight="1">
      <c r="A132" s="15"/>
      <c r="B132" s="15"/>
      <c r="C132" s="15" t="s">
        <v>39</v>
      </c>
      <c r="D132" s="15"/>
      <c r="E132" s="15" t="s">
        <v>159</v>
      </c>
      <c r="F132" s="15"/>
      <c r="G132" s="15"/>
      <c r="H132" s="15"/>
      <c r="I132" s="15">
        <f>SUM(I96:I131)</f>
      </c>
      <c r="P132">
        <f>ROUND(SUM(P96:P131),2)</f>
      </c>
    </row>
    <row r="134" spans="1:9" ht="12.75" customHeight="1">
      <c r="A134" s="8"/>
      <c r="B134" s="8"/>
      <c r="C134" s="8" t="s">
        <v>42</v>
      </c>
      <c r="D134" s="8"/>
      <c r="E134" s="8" t="s">
        <v>393</v>
      </c>
      <c r="F134" s="8"/>
      <c r="G134" s="10"/>
      <c r="H134" s="8"/>
      <c r="I134" s="10"/>
    </row>
    <row r="135" spans="1:16" ht="12.75">
      <c r="A135" s="7">
        <v>36</v>
      </c>
      <c r="B135" s="7" t="s">
        <v>46</v>
      </c>
      <c r="C135" s="7" t="s">
        <v>394</v>
      </c>
      <c r="D135" s="7" t="s">
        <v>48</v>
      </c>
      <c r="E135" s="7" t="s">
        <v>395</v>
      </c>
      <c r="F135" s="7" t="s">
        <v>121</v>
      </c>
      <c r="G135" s="9">
        <v>64</v>
      </c>
      <c r="H135" s="13"/>
      <c r="I135" s="12">
        <f>ROUND((H135*G135),2)</f>
      </c>
      <c r="O135">
        <f>rekapitulace!H8</f>
      </c>
      <c r="P135">
        <f>O135/100*I135</f>
      </c>
    </row>
    <row r="136" ht="25.5">
      <c r="E136" s="14" t="s">
        <v>396</v>
      </c>
    </row>
    <row r="137" ht="409.5">
      <c r="E137" s="14" t="s">
        <v>397</v>
      </c>
    </row>
    <row r="138" spans="1:16" ht="12.75">
      <c r="A138" s="7">
        <v>37</v>
      </c>
      <c r="B138" s="7" t="s">
        <v>46</v>
      </c>
      <c r="C138" s="7" t="s">
        <v>398</v>
      </c>
      <c r="D138" s="7" t="s">
        <v>48</v>
      </c>
      <c r="E138" s="7" t="s">
        <v>399</v>
      </c>
      <c r="F138" s="7" t="s">
        <v>69</v>
      </c>
      <c r="G138" s="9">
        <v>19</v>
      </c>
      <c r="H138" s="13"/>
      <c r="I138" s="12">
        <f>ROUND((H138*G138),2)</f>
      </c>
      <c r="O138">
        <f>rekapitulace!H8</f>
      </c>
      <c r="P138">
        <f>O138/100*I138</f>
      </c>
    </row>
    <row r="139" ht="25.5">
      <c r="E139" s="14" t="s">
        <v>400</v>
      </c>
    </row>
    <row r="140" ht="409.5">
      <c r="E140" s="14" t="s">
        <v>401</v>
      </c>
    </row>
    <row r="141" spans="1:16" ht="12.75" customHeight="1">
      <c r="A141" s="15"/>
      <c r="B141" s="15"/>
      <c r="C141" s="15" t="s">
        <v>42</v>
      </c>
      <c r="D141" s="15"/>
      <c r="E141" s="15" t="s">
        <v>402</v>
      </c>
      <c r="F141" s="15"/>
      <c r="G141" s="15"/>
      <c r="H141" s="15"/>
      <c r="I141" s="15">
        <f>SUM(I135:I140)</f>
      </c>
      <c r="P141">
        <f>ROUND(SUM(P135:P140),2)</f>
      </c>
    </row>
    <row r="143" spans="1:9" ht="12.75" customHeight="1">
      <c r="A143" s="8"/>
      <c r="B143" s="8"/>
      <c r="C143" s="8" t="s">
        <v>43</v>
      </c>
      <c r="D143" s="8"/>
      <c r="E143" s="8" t="s">
        <v>197</v>
      </c>
      <c r="F143" s="8"/>
      <c r="G143" s="10"/>
      <c r="H143" s="8"/>
      <c r="I143" s="10"/>
    </row>
    <row r="144" spans="1:16" ht="12.75">
      <c r="A144" s="7">
        <v>38</v>
      </c>
      <c r="B144" s="7" t="s">
        <v>46</v>
      </c>
      <c r="C144" s="7" t="s">
        <v>403</v>
      </c>
      <c r="D144" s="7" t="s">
        <v>48</v>
      </c>
      <c r="E144" s="7" t="s">
        <v>404</v>
      </c>
      <c r="F144" s="7" t="s">
        <v>121</v>
      </c>
      <c r="G144" s="9">
        <v>968</v>
      </c>
      <c r="H144" s="13"/>
      <c r="I144" s="12">
        <f>ROUND((H144*G144),2)</f>
      </c>
      <c r="O144">
        <f>rekapitulace!H8</f>
      </c>
      <c r="P144">
        <f>O144/100*I144</f>
      </c>
    </row>
    <row r="145" ht="25.5">
      <c r="E145" s="14" t="s">
        <v>331</v>
      </c>
    </row>
    <row r="146" ht="255">
      <c r="E146" s="14" t="s">
        <v>405</v>
      </c>
    </row>
    <row r="147" spans="1:16" ht="12.75">
      <c r="A147" s="7">
        <v>39</v>
      </c>
      <c r="B147" s="7" t="s">
        <v>46</v>
      </c>
      <c r="C147" s="7" t="s">
        <v>198</v>
      </c>
      <c r="D147" s="7" t="s">
        <v>48</v>
      </c>
      <c r="E147" s="7" t="s">
        <v>199</v>
      </c>
      <c r="F147" s="7" t="s">
        <v>121</v>
      </c>
      <c r="G147" s="9">
        <v>329.4</v>
      </c>
      <c r="H147" s="13"/>
      <c r="I147" s="12">
        <f>ROUND((H147*G147),2)</f>
      </c>
      <c r="O147">
        <f>rekapitulace!H8</f>
      </c>
      <c r="P147">
        <f>O147/100*I147</f>
      </c>
    </row>
    <row r="148" ht="25.5">
      <c r="E148" s="14" t="s">
        <v>335</v>
      </c>
    </row>
    <row r="149" ht="242.25">
      <c r="E149" s="14" t="s">
        <v>200</v>
      </c>
    </row>
    <row r="150" spans="1:16" ht="12.75">
      <c r="A150" s="7">
        <v>40</v>
      </c>
      <c r="B150" s="7" t="s">
        <v>46</v>
      </c>
      <c r="C150" s="7" t="s">
        <v>406</v>
      </c>
      <c r="D150" s="7" t="s">
        <v>48</v>
      </c>
      <c r="E150" s="7" t="s">
        <v>407</v>
      </c>
      <c r="F150" s="7" t="s">
        <v>69</v>
      </c>
      <c r="G150" s="9">
        <v>18</v>
      </c>
      <c r="H150" s="13"/>
      <c r="I150" s="12">
        <f>ROUND((H150*G150),2)</f>
      </c>
      <c r="O150">
        <f>rekapitulace!H8</f>
      </c>
      <c r="P150">
        <f>O150/100*I150</f>
      </c>
    </row>
    <row r="151" ht="25.5">
      <c r="E151" s="14" t="s">
        <v>408</v>
      </c>
    </row>
    <row r="152" ht="409.5">
      <c r="E152" s="14" t="s">
        <v>409</v>
      </c>
    </row>
    <row r="153" spans="1:16" ht="12.75" customHeight="1">
      <c r="A153" s="15"/>
      <c r="B153" s="15"/>
      <c r="C153" s="15" t="s">
        <v>43</v>
      </c>
      <c r="D153" s="15"/>
      <c r="E153" s="15" t="s">
        <v>197</v>
      </c>
      <c r="F153" s="15"/>
      <c r="G153" s="15"/>
      <c r="H153" s="15"/>
      <c r="I153" s="15">
        <f>SUM(I144:I152)</f>
      </c>
      <c r="P153">
        <f>ROUND(SUM(P144:P152),2)</f>
      </c>
    </row>
    <row r="155" spans="1:16" ht="12.75" customHeight="1">
      <c r="A155" s="15"/>
      <c r="B155" s="15"/>
      <c r="C155" s="15"/>
      <c r="D155" s="15"/>
      <c r="E155" s="15" t="s">
        <v>78</v>
      </c>
      <c r="F155" s="15"/>
      <c r="G155" s="15"/>
      <c r="H155" s="15"/>
      <c r="I155" s="15">
        <f>+I24+I81+I87+I93+I132+I141+I153</f>
      </c>
      <c r="P155">
        <f>+P24+P81+P87+P93+P132+P141+P153</f>
      </c>
    </row>
    <row r="157" spans="1:9" ht="12.75" customHeight="1">
      <c r="A157" s="8" t="s">
        <v>79</v>
      </c>
      <c r="B157" s="8"/>
      <c r="C157" s="8"/>
      <c r="D157" s="8"/>
      <c r="E157" s="8"/>
      <c r="F157" s="8"/>
      <c r="G157" s="8"/>
      <c r="H157" s="8"/>
      <c r="I157" s="8"/>
    </row>
    <row r="158" spans="1:9" ht="12.75" customHeight="1">
      <c r="A158" s="8"/>
      <c r="B158" s="8"/>
      <c r="C158" s="8"/>
      <c r="D158" s="8"/>
      <c r="E158" s="8" t="s">
        <v>80</v>
      </c>
      <c r="F158" s="8"/>
      <c r="G158" s="8"/>
      <c r="H158" s="8"/>
      <c r="I158" s="8"/>
    </row>
    <row r="159" spans="1:16" ht="12.75" customHeight="1">
      <c r="A159" s="15"/>
      <c r="B159" s="15"/>
      <c r="C159" s="15"/>
      <c r="D159" s="15"/>
      <c r="E159" s="15" t="s">
        <v>81</v>
      </c>
      <c r="F159" s="15"/>
      <c r="G159" s="15"/>
      <c r="H159" s="15"/>
      <c r="I159" s="15">
        <v>0</v>
      </c>
      <c r="P159">
        <v>0</v>
      </c>
    </row>
    <row r="160" spans="1:9" ht="12.75" customHeight="1">
      <c r="A160" s="15"/>
      <c r="B160" s="15"/>
      <c r="C160" s="15"/>
      <c r="D160" s="15"/>
      <c r="E160" s="15" t="s">
        <v>82</v>
      </c>
      <c r="F160" s="15"/>
      <c r="G160" s="15"/>
      <c r="H160" s="15"/>
      <c r="I160" s="15"/>
    </row>
    <row r="161" spans="1:16" ht="12.75" customHeight="1">
      <c r="A161" s="15"/>
      <c r="B161" s="15"/>
      <c r="C161" s="15"/>
      <c r="D161" s="15"/>
      <c r="E161" s="15" t="s">
        <v>83</v>
      </c>
      <c r="F161" s="15"/>
      <c r="G161" s="15"/>
      <c r="H161" s="15"/>
      <c r="I161" s="15">
        <v>0</v>
      </c>
      <c r="P161">
        <v>0</v>
      </c>
    </row>
    <row r="162" spans="1:16" ht="12.75" customHeight="1">
      <c r="A162" s="15"/>
      <c r="B162" s="15"/>
      <c r="C162" s="15"/>
      <c r="D162" s="15"/>
      <c r="E162" s="15" t="s">
        <v>84</v>
      </c>
      <c r="F162" s="15"/>
      <c r="G162" s="15"/>
      <c r="H162" s="15"/>
      <c r="I162" s="15">
        <f>I159+I161</f>
      </c>
      <c r="P162">
        <f>P159+P161</f>
      </c>
    </row>
    <row r="164" spans="1:16" ht="12.75" customHeight="1">
      <c r="A164" s="15"/>
      <c r="B164" s="15"/>
      <c r="C164" s="15"/>
      <c r="D164" s="15"/>
      <c r="E164" s="15" t="s">
        <v>84</v>
      </c>
      <c r="F164" s="15"/>
      <c r="G164" s="15"/>
      <c r="H164" s="15"/>
      <c r="I164" s="15">
        <f>I155+I162</f>
      </c>
      <c r="P164">
        <f>P155+P162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410</v>
      </c>
      <c r="D5" s="5"/>
      <c r="E5" s="5" t="s">
        <v>411</v>
      </c>
    </row>
    <row r="6" spans="1:5" ht="12.75" customHeight="1">
      <c r="A6" t="s">
        <v>18</v>
      </c>
      <c r="C6" s="5" t="s">
        <v>410</v>
      </c>
      <c r="D6" s="5"/>
      <c r="E6" s="5" t="s">
        <v>411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8"/>
      <c r="B11" s="8"/>
      <c r="C11" s="8" t="s">
        <v>45</v>
      </c>
      <c r="D11" s="8"/>
      <c r="E11" s="8" t="s">
        <v>44</v>
      </c>
      <c r="F11" s="8"/>
      <c r="G11" s="10"/>
      <c r="H11" s="8"/>
      <c r="I11" s="10"/>
    </row>
    <row r="12" spans="1:16" ht="12.75">
      <c r="A12" s="7">
        <v>1</v>
      </c>
      <c r="B12" s="7" t="s">
        <v>46</v>
      </c>
      <c r="C12" s="7" t="s">
        <v>94</v>
      </c>
      <c r="D12" s="7" t="s">
        <v>25</v>
      </c>
      <c r="E12" s="7" t="s">
        <v>95</v>
      </c>
      <c r="F12" s="7" t="s">
        <v>96</v>
      </c>
      <c r="G12" s="9">
        <v>1604.192</v>
      </c>
      <c r="H12" s="13"/>
      <c r="I12" s="12">
        <f>ROUND((H12*G12),2)</f>
      </c>
      <c r="O12">
        <f>rekapitulace!H8</f>
      </c>
      <c r="P12">
        <f>O12/100*I12</f>
      </c>
    </row>
    <row r="13" ht="191.25">
      <c r="E13" s="14" t="s">
        <v>412</v>
      </c>
    </row>
    <row r="14" ht="153">
      <c r="E14" s="14" t="s">
        <v>98</v>
      </c>
    </row>
    <row r="15" spans="1:16" ht="12.75">
      <c r="A15" s="7">
        <v>2</v>
      </c>
      <c r="B15" s="7" t="s">
        <v>46</v>
      </c>
      <c r="C15" s="7" t="s">
        <v>94</v>
      </c>
      <c r="D15" s="7" t="s">
        <v>37</v>
      </c>
      <c r="E15" s="7" t="s">
        <v>413</v>
      </c>
      <c r="F15" s="7" t="s">
        <v>96</v>
      </c>
      <c r="G15" s="9">
        <v>192.707</v>
      </c>
      <c r="H15" s="13"/>
      <c r="I15" s="12">
        <f>ROUND((H15*G15),2)</f>
      </c>
      <c r="O15">
        <f>rekapitulace!H8</f>
      </c>
      <c r="P15">
        <f>O15/100*I15</f>
      </c>
    </row>
    <row r="16" ht="51">
      <c r="E16" s="14" t="s">
        <v>414</v>
      </c>
    </row>
    <row r="17" ht="153">
      <c r="E17" s="14" t="s">
        <v>98</v>
      </c>
    </row>
    <row r="18" spans="1:16" ht="12.75">
      <c r="A18" s="7">
        <v>3</v>
      </c>
      <c r="B18" s="7" t="s">
        <v>46</v>
      </c>
      <c r="C18" s="7" t="s">
        <v>94</v>
      </c>
      <c r="D18" s="7" t="s">
        <v>38</v>
      </c>
      <c r="E18" s="7" t="s">
        <v>415</v>
      </c>
      <c r="F18" s="7" t="s">
        <v>96</v>
      </c>
      <c r="G18" s="9">
        <v>4.38</v>
      </c>
      <c r="H18" s="13"/>
      <c r="I18" s="12">
        <f>ROUND((H18*G18),2)</f>
      </c>
      <c r="O18">
        <f>rekapitulace!H8</f>
      </c>
      <c r="P18">
        <f>O18/100*I18</f>
      </c>
    </row>
    <row r="19" ht="63.75">
      <c r="E19" s="14" t="s">
        <v>416</v>
      </c>
    </row>
    <row r="20" ht="153">
      <c r="E20" s="14" t="s">
        <v>98</v>
      </c>
    </row>
    <row r="21" spans="1:16" ht="12.75" customHeight="1">
      <c r="A21" s="15"/>
      <c r="B21" s="15"/>
      <c r="C21" s="15" t="s">
        <v>45</v>
      </c>
      <c r="D21" s="15"/>
      <c r="E21" s="15" t="s">
        <v>44</v>
      </c>
      <c r="F21" s="15"/>
      <c r="G21" s="15"/>
      <c r="H21" s="15"/>
      <c r="I21" s="15">
        <f>SUM(I12:I20)</f>
      </c>
      <c r="P21">
        <f>ROUND(SUM(P12:P20),2)</f>
      </c>
    </row>
    <row r="23" spans="1:9" ht="12.75" customHeight="1">
      <c r="A23" s="8"/>
      <c r="B23" s="8"/>
      <c r="C23" s="8" t="s">
        <v>25</v>
      </c>
      <c r="D23" s="8"/>
      <c r="E23" s="8" t="s">
        <v>87</v>
      </c>
      <c r="F23" s="8"/>
      <c r="G23" s="10"/>
      <c r="H23" s="8"/>
      <c r="I23" s="10"/>
    </row>
    <row r="24" spans="1:16" ht="12.75">
      <c r="A24" s="7">
        <v>4</v>
      </c>
      <c r="B24" s="7" t="s">
        <v>46</v>
      </c>
      <c r="C24" s="7" t="s">
        <v>107</v>
      </c>
      <c r="D24" s="7" t="s">
        <v>48</v>
      </c>
      <c r="E24" s="7" t="s">
        <v>108</v>
      </c>
      <c r="F24" s="7" t="s">
        <v>109</v>
      </c>
      <c r="G24" s="9">
        <v>3216</v>
      </c>
      <c r="H24" s="13"/>
      <c r="I24" s="12">
        <f>ROUND((H24*G24),2)</f>
      </c>
      <c r="O24">
        <f>rekapitulace!H8</f>
      </c>
      <c r="P24">
        <f>O24/100*I24</f>
      </c>
    </row>
    <row r="25" ht="38.25">
      <c r="E25" s="14" t="s">
        <v>417</v>
      </c>
    </row>
    <row r="26" ht="63.75">
      <c r="E26" s="14" t="s">
        <v>111</v>
      </c>
    </row>
    <row r="27" spans="1:16" ht="12.75">
      <c r="A27" s="7">
        <v>5</v>
      </c>
      <c r="B27" s="7" t="s">
        <v>46</v>
      </c>
      <c r="C27" s="7" t="s">
        <v>116</v>
      </c>
      <c r="D27" s="7" t="s">
        <v>25</v>
      </c>
      <c r="E27" s="7" t="s">
        <v>418</v>
      </c>
      <c r="F27" s="7" t="s">
        <v>96</v>
      </c>
      <c r="G27" s="9">
        <v>481.767</v>
      </c>
      <c r="H27" s="13"/>
      <c r="I27" s="12">
        <f>ROUND((H27*G27),2)</f>
      </c>
      <c r="O27">
        <f>rekapitulace!H8</f>
      </c>
      <c r="P27">
        <f>O27/100*I27</f>
      </c>
    </row>
    <row r="28" ht="102">
      <c r="E28" s="14" t="s">
        <v>419</v>
      </c>
    </row>
    <row r="29" ht="409.5">
      <c r="E29" s="14" t="s">
        <v>115</v>
      </c>
    </row>
    <row r="30" spans="1:16" ht="12.75">
      <c r="A30" s="7">
        <v>6</v>
      </c>
      <c r="B30" s="7" t="s">
        <v>46</v>
      </c>
      <c r="C30" s="7" t="s">
        <v>116</v>
      </c>
      <c r="D30" s="7" t="s">
        <v>36</v>
      </c>
      <c r="E30" s="7" t="s">
        <v>420</v>
      </c>
      <c r="F30" s="7" t="s">
        <v>96</v>
      </c>
      <c r="G30" s="9">
        <v>192.707</v>
      </c>
      <c r="H30" s="13"/>
      <c r="I30" s="12">
        <f>ROUND((H30*G30),2)</f>
      </c>
      <c r="O30">
        <f>rekapitulace!H8</f>
      </c>
      <c r="P30">
        <f>O30/100*I30</f>
      </c>
    </row>
    <row r="31" ht="102">
      <c r="E31" s="14" t="s">
        <v>421</v>
      </c>
    </row>
    <row r="32" ht="409.5">
      <c r="E32" s="14" t="s">
        <v>115</v>
      </c>
    </row>
    <row r="33" spans="1:16" ht="12.75">
      <c r="A33" s="7">
        <v>7</v>
      </c>
      <c r="B33" s="7" t="s">
        <v>46</v>
      </c>
      <c r="C33" s="7" t="s">
        <v>124</v>
      </c>
      <c r="D33" s="7" t="s">
        <v>25</v>
      </c>
      <c r="E33" s="7" t="s">
        <v>422</v>
      </c>
      <c r="F33" s="7" t="s">
        <v>96</v>
      </c>
      <c r="G33" s="9">
        <v>1458.82</v>
      </c>
      <c r="H33" s="13"/>
      <c r="I33" s="12">
        <f>ROUND((H33*G33),2)</f>
      </c>
      <c r="O33">
        <f>rekapitulace!H8</f>
      </c>
      <c r="P33">
        <f>O33/100*I33</f>
      </c>
    </row>
    <row r="34" ht="38.25">
      <c r="E34" s="14" t="s">
        <v>423</v>
      </c>
    </row>
    <row r="35" ht="409.5">
      <c r="E35" s="14" t="s">
        <v>127</v>
      </c>
    </row>
    <row r="36" spans="1:16" ht="12.75">
      <c r="A36" s="7">
        <v>8</v>
      </c>
      <c r="B36" s="7" t="s">
        <v>46</v>
      </c>
      <c r="C36" s="7" t="s">
        <v>124</v>
      </c>
      <c r="D36" s="7" t="s">
        <v>39</v>
      </c>
      <c r="E36" s="7" t="s">
        <v>128</v>
      </c>
      <c r="F36" s="7" t="s">
        <v>96</v>
      </c>
      <c r="G36" s="9">
        <v>137.246</v>
      </c>
      <c r="H36" s="13"/>
      <c r="I36" s="12">
        <f>ROUND((H36*G36),2)</f>
      </c>
      <c r="O36">
        <f>rekapitulace!H8</f>
      </c>
      <c r="P36">
        <f>O36/100*I36</f>
      </c>
    </row>
    <row r="37" ht="127.5">
      <c r="E37" s="14" t="s">
        <v>424</v>
      </c>
    </row>
    <row r="38" ht="409.5">
      <c r="E38" s="14" t="s">
        <v>127</v>
      </c>
    </row>
    <row r="39" spans="1:16" ht="12.75">
      <c r="A39" s="7">
        <v>9</v>
      </c>
      <c r="B39" s="7" t="s">
        <v>46</v>
      </c>
      <c r="C39" s="7" t="s">
        <v>130</v>
      </c>
      <c r="D39" s="7" t="s">
        <v>48</v>
      </c>
      <c r="E39" s="7" t="s">
        <v>131</v>
      </c>
      <c r="F39" s="7" t="s">
        <v>96</v>
      </c>
      <c r="G39" s="9">
        <v>886.01</v>
      </c>
      <c r="H39" s="13"/>
      <c r="I39" s="12">
        <f>ROUND((H39*G39),2)</f>
      </c>
      <c r="O39">
        <f>rekapitulace!H8</f>
      </c>
      <c r="P39">
        <f>O39/100*I39</f>
      </c>
    </row>
    <row r="40" ht="178.5">
      <c r="E40" s="14" t="s">
        <v>425</v>
      </c>
    </row>
    <row r="41" ht="409.5">
      <c r="E41" s="14" t="s">
        <v>133</v>
      </c>
    </row>
    <row r="42" spans="1:16" ht="12.75">
      <c r="A42" s="7">
        <v>10</v>
      </c>
      <c r="B42" s="7" t="s">
        <v>46</v>
      </c>
      <c r="C42" s="7" t="s">
        <v>341</v>
      </c>
      <c r="D42" s="7" t="s">
        <v>48</v>
      </c>
      <c r="E42" s="7" t="s">
        <v>426</v>
      </c>
      <c r="F42" s="7" t="s">
        <v>96</v>
      </c>
      <c r="G42" s="9">
        <v>48.126</v>
      </c>
      <c r="H42" s="13"/>
      <c r="I42" s="12">
        <f>ROUND((H42*G42),2)</f>
      </c>
      <c r="O42">
        <f>rekapitulace!H8</f>
      </c>
      <c r="P42">
        <f>O42/100*I42</f>
      </c>
    </row>
    <row r="43" ht="191.25">
      <c r="E43" s="14" t="s">
        <v>427</v>
      </c>
    </row>
    <row r="44" ht="409.5">
      <c r="E44" s="14" t="s">
        <v>344</v>
      </c>
    </row>
    <row r="45" spans="1:16" ht="12.75">
      <c r="A45" s="7">
        <v>11</v>
      </c>
      <c r="B45" s="7" t="s">
        <v>46</v>
      </c>
      <c r="C45" s="7" t="s">
        <v>138</v>
      </c>
      <c r="D45" s="7" t="s">
        <v>48</v>
      </c>
      <c r="E45" s="7" t="s">
        <v>428</v>
      </c>
      <c r="F45" s="7" t="s">
        <v>96</v>
      </c>
      <c r="G45" s="9">
        <v>193</v>
      </c>
      <c r="H45" s="13"/>
      <c r="I45" s="12">
        <f>ROUND((H45*G45),2)</f>
      </c>
      <c r="O45">
        <f>rekapitulace!H8</f>
      </c>
      <c r="P45">
        <f>O45/100*I45</f>
      </c>
    </row>
    <row r="46" ht="25.5">
      <c r="E46" s="14" t="s">
        <v>429</v>
      </c>
    </row>
    <row r="47" ht="409.5">
      <c r="E47" s="14" t="s">
        <v>141</v>
      </c>
    </row>
    <row r="48" spans="1:16" ht="12.75">
      <c r="A48" s="7">
        <v>12</v>
      </c>
      <c r="B48" s="7" t="s">
        <v>46</v>
      </c>
      <c r="C48" s="7" t="s">
        <v>142</v>
      </c>
      <c r="D48" s="7" t="s">
        <v>48</v>
      </c>
      <c r="E48" s="7" t="s">
        <v>143</v>
      </c>
      <c r="F48" s="7" t="s">
        <v>96</v>
      </c>
      <c r="G48" s="9">
        <v>1644.192</v>
      </c>
      <c r="H48" s="13"/>
      <c r="I48" s="12">
        <f>ROUND((H48*G48),2)</f>
      </c>
      <c r="O48">
        <f>rekapitulace!H8</f>
      </c>
      <c r="P48">
        <f>O48/100*I48</f>
      </c>
    </row>
    <row r="49" ht="191.25">
      <c r="E49" s="14" t="s">
        <v>430</v>
      </c>
    </row>
    <row r="50" ht="409.5">
      <c r="E50" s="14" t="s">
        <v>145</v>
      </c>
    </row>
    <row r="51" spans="1:16" ht="12.75">
      <c r="A51" s="7">
        <v>13</v>
      </c>
      <c r="B51" s="7" t="s">
        <v>46</v>
      </c>
      <c r="C51" s="7" t="s">
        <v>299</v>
      </c>
      <c r="D51" s="7" t="s">
        <v>48</v>
      </c>
      <c r="E51" s="7" t="s">
        <v>431</v>
      </c>
      <c r="F51" s="7" t="s">
        <v>96</v>
      </c>
      <c r="G51" s="9">
        <v>210.61</v>
      </c>
      <c r="H51" s="13"/>
      <c r="I51" s="12">
        <f>ROUND((H51*G51),2)</f>
      </c>
      <c r="O51">
        <f>rekapitulace!H8</f>
      </c>
      <c r="P51">
        <f>O51/100*I51</f>
      </c>
    </row>
    <row r="52" ht="38.25">
      <c r="E52" s="14" t="s">
        <v>432</v>
      </c>
    </row>
    <row r="53" ht="409.5">
      <c r="E53" s="14" t="s">
        <v>302</v>
      </c>
    </row>
    <row r="54" spans="1:16" ht="12.75">
      <c r="A54" s="7">
        <v>14</v>
      </c>
      <c r="B54" s="7" t="s">
        <v>46</v>
      </c>
      <c r="C54" s="7" t="s">
        <v>350</v>
      </c>
      <c r="D54" s="7" t="s">
        <v>48</v>
      </c>
      <c r="E54" s="7" t="s">
        <v>433</v>
      </c>
      <c r="F54" s="7" t="s">
        <v>96</v>
      </c>
      <c r="G54" s="9">
        <v>7.5</v>
      </c>
      <c r="H54" s="13"/>
      <c r="I54" s="12">
        <f>ROUND((H54*G54),2)</f>
      </c>
      <c r="O54">
        <f>rekapitulace!H8</f>
      </c>
      <c r="P54">
        <f>O54/100*I54</f>
      </c>
    </row>
    <row r="55" ht="63.75">
      <c r="E55" s="14" t="s">
        <v>434</v>
      </c>
    </row>
    <row r="56" ht="409.5">
      <c r="E56" s="14" t="s">
        <v>353</v>
      </c>
    </row>
    <row r="57" spans="1:16" ht="12.75">
      <c r="A57" s="7">
        <v>15</v>
      </c>
      <c r="B57" s="7" t="s">
        <v>46</v>
      </c>
      <c r="C57" s="7" t="s">
        <v>262</v>
      </c>
      <c r="D57" s="7" t="s">
        <v>48</v>
      </c>
      <c r="E57" s="7" t="s">
        <v>435</v>
      </c>
      <c r="F57" s="7" t="s">
        <v>96</v>
      </c>
      <c r="G57" s="9">
        <v>482.4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436</v>
      </c>
    </row>
    <row r="59" ht="204">
      <c r="E59" s="14" t="s">
        <v>265</v>
      </c>
    </row>
    <row r="60" spans="1:16" ht="12.75">
      <c r="A60" s="7">
        <v>16</v>
      </c>
      <c r="B60" s="7" t="s">
        <v>46</v>
      </c>
      <c r="C60" s="7" t="s">
        <v>149</v>
      </c>
      <c r="D60" s="7" t="s">
        <v>48</v>
      </c>
      <c r="E60" s="7" t="s">
        <v>150</v>
      </c>
      <c r="F60" s="7" t="s">
        <v>109</v>
      </c>
      <c r="G60" s="9">
        <v>2520</v>
      </c>
      <c r="H60" s="13"/>
      <c r="I60" s="12">
        <f>ROUND((H60*G60),2)</f>
      </c>
      <c r="O60">
        <f>rekapitulace!H8</f>
      </c>
      <c r="P60">
        <f>O60/100*I60</f>
      </c>
    </row>
    <row r="61" ht="38.25">
      <c r="E61" s="14" t="s">
        <v>437</v>
      </c>
    </row>
    <row r="62" ht="178.5">
      <c r="E62" s="14" t="s">
        <v>152</v>
      </c>
    </row>
    <row r="63" spans="1:16" ht="12.75">
      <c r="A63" s="7">
        <v>17</v>
      </c>
      <c r="B63" s="7" t="s">
        <v>46</v>
      </c>
      <c r="C63" s="7" t="s">
        <v>153</v>
      </c>
      <c r="D63" s="7" t="s">
        <v>48</v>
      </c>
      <c r="E63" s="7" t="s">
        <v>154</v>
      </c>
      <c r="F63" s="7" t="s">
        <v>109</v>
      </c>
      <c r="G63" s="9">
        <v>2520</v>
      </c>
      <c r="H63" s="13"/>
      <c r="I63" s="12">
        <f>ROUND((H63*G63),2)</f>
      </c>
      <c r="O63">
        <f>rekapitulace!H8</f>
      </c>
      <c r="P63">
        <f>O63/100*I63</f>
      </c>
    </row>
    <row r="64" ht="38.25">
      <c r="E64" s="14" t="s">
        <v>437</v>
      </c>
    </row>
    <row r="65" ht="280.5">
      <c r="E65" s="14" t="s">
        <v>155</v>
      </c>
    </row>
    <row r="66" spans="1:16" ht="12.75">
      <c r="A66" s="7">
        <v>18</v>
      </c>
      <c r="B66" s="7" t="s">
        <v>46</v>
      </c>
      <c r="C66" s="7" t="s">
        <v>156</v>
      </c>
      <c r="D66" s="7" t="s">
        <v>48</v>
      </c>
      <c r="E66" s="7" t="s">
        <v>157</v>
      </c>
      <c r="F66" s="7" t="s">
        <v>109</v>
      </c>
      <c r="G66" s="9">
        <v>2520</v>
      </c>
      <c r="H66" s="13"/>
      <c r="I66" s="12">
        <f>ROUND((H66*G66),2)</f>
      </c>
      <c r="O66">
        <f>rekapitulace!H8</f>
      </c>
      <c r="P66">
        <f>O66/100*I66</f>
      </c>
    </row>
    <row r="67" ht="38.25">
      <c r="E67" s="14" t="s">
        <v>437</v>
      </c>
    </row>
    <row r="68" ht="255">
      <c r="E68" s="14" t="s">
        <v>158</v>
      </c>
    </row>
    <row r="69" spans="1:16" ht="12.75" customHeight="1">
      <c r="A69" s="15"/>
      <c r="B69" s="15"/>
      <c r="C69" s="15" t="s">
        <v>25</v>
      </c>
      <c r="D69" s="15"/>
      <c r="E69" s="15" t="s">
        <v>87</v>
      </c>
      <c r="F69" s="15"/>
      <c r="G69" s="15"/>
      <c r="H69" s="15"/>
      <c r="I69" s="15">
        <f>SUM(I24:I68)</f>
      </c>
      <c r="P69">
        <f>ROUND(SUM(P24:P68),2)</f>
      </c>
    </row>
    <row r="71" spans="1:9" ht="12.75" customHeight="1">
      <c r="A71" s="8"/>
      <c r="B71" s="8"/>
      <c r="C71" s="8" t="s">
        <v>38</v>
      </c>
      <c r="D71" s="8"/>
      <c r="E71" s="8" t="s">
        <v>364</v>
      </c>
      <c r="F71" s="8"/>
      <c r="G71" s="10"/>
      <c r="H71" s="8"/>
      <c r="I71" s="10"/>
    </row>
    <row r="72" spans="1:16" ht="12.75">
      <c r="A72" s="7">
        <v>19</v>
      </c>
      <c r="B72" s="7" t="s">
        <v>46</v>
      </c>
      <c r="C72" s="7" t="s">
        <v>438</v>
      </c>
      <c r="D72" s="7" t="s">
        <v>48</v>
      </c>
      <c r="E72" s="7" t="s">
        <v>439</v>
      </c>
      <c r="F72" s="7" t="s">
        <v>96</v>
      </c>
      <c r="G72" s="9">
        <v>4.373</v>
      </c>
      <c r="H72" s="13"/>
      <c r="I72" s="12">
        <f>ROUND((H72*G72),2)</f>
      </c>
      <c r="O72">
        <f>rekapitulace!H8</f>
      </c>
      <c r="P72">
        <f>O72/100*I72</f>
      </c>
    </row>
    <row r="73" ht="204">
      <c r="E73" s="14" t="s">
        <v>440</v>
      </c>
    </row>
    <row r="74" ht="409.5">
      <c r="E74" s="14" t="s">
        <v>441</v>
      </c>
    </row>
    <row r="75" spans="1:16" ht="12.75">
      <c r="A75" s="7">
        <v>20</v>
      </c>
      <c r="B75" s="7" t="s">
        <v>46</v>
      </c>
      <c r="C75" s="7" t="s">
        <v>442</v>
      </c>
      <c r="D75" s="7" t="s">
        <v>48</v>
      </c>
      <c r="E75" s="7" t="s">
        <v>443</v>
      </c>
      <c r="F75" s="7" t="s">
        <v>96</v>
      </c>
      <c r="G75" s="9">
        <v>3.968</v>
      </c>
      <c r="H75" s="13"/>
      <c r="I75" s="12">
        <f>ROUND((H75*G75),2)</f>
      </c>
      <c r="O75">
        <f>rekapitulace!H8</f>
      </c>
      <c r="P75">
        <f>O75/100*I75</f>
      </c>
    </row>
    <row r="76" ht="191.25">
      <c r="E76" s="14" t="s">
        <v>444</v>
      </c>
    </row>
    <row r="77" ht="306">
      <c r="E77" s="14" t="s">
        <v>368</v>
      </c>
    </row>
    <row r="78" spans="1:16" ht="12.75">
      <c r="A78" s="7">
        <v>21</v>
      </c>
      <c r="B78" s="7" t="s">
        <v>46</v>
      </c>
      <c r="C78" s="7" t="s">
        <v>445</v>
      </c>
      <c r="D78" s="7" t="s">
        <v>48</v>
      </c>
      <c r="E78" s="7" t="s">
        <v>446</v>
      </c>
      <c r="F78" s="7" t="s">
        <v>96</v>
      </c>
      <c r="G78" s="9">
        <v>0.768</v>
      </c>
      <c r="H78" s="13"/>
      <c r="I78" s="12">
        <f>ROUND((H78*G78),2)</f>
      </c>
      <c r="O78">
        <f>rekapitulace!H8</f>
      </c>
      <c r="P78">
        <f>O78/100*I78</f>
      </c>
    </row>
    <row r="79" ht="76.5">
      <c r="E79" s="14" t="s">
        <v>447</v>
      </c>
    </row>
    <row r="80" ht="409.5">
      <c r="E80" s="14" t="s">
        <v>448</v>
      </c>
    </row>
    <row r="81" spans="1:16" ht="12.75">
      <c r="A81" s="7">
        <v>22</v>
      </c>
      <c r="B81" s="7" t="s">
        <v>46</v>
      </c>
      <c r="C81" s="7" t="s">
        <v>449</v>
      </c>
      <c r="D81" s="7" t="s">
        <v>48</v>
      </c>
      <c r="E81" s="7" t="s">
        <v>450</v>
      </c>
      <c r="F81" s="7" t="s">
        <v>96</v>
      </c>
      <c r="G81" s="9">
        <v>3.9</v>
      </c>
      <c r="H81" s="13"/>
      <c r="I81" s="12">
        <f>ROUND((H81*G81),2)</f>
      </c>
      <c r="O81">
        <f>rekapitulace!H8</f>
      </c>
      <c r="P81">
        <f>O81/100*I81</f>
      </c>
    </row>
    <row r="82" ht="165.75">
      <c r="E82" s="14" t="s">
        <v>451</v>
      </c>
    </row>
    <row r="83" ht="409.5">
      <c r="E83" s="14" t="s">
        <v>452</v>
      </c>
    </row>
    <row r="84" spans="1:16" ht="12.75" customHeight="1">
      <c r="A84" s="15"/>
      <c r="B84" s="15"/>
      <c r="C84" s="15" t="s">
        <v>38</v>
      </c>
      <c r="D84" s="15"/>
      <c r="E84" s="15" t="s">
        <v>364</v>
      </c>
      <c r="F84" s="15"/>
      <c r="G84" s="15"/>
      <c r="H84" s="15"/>
      <c r="I84" s="15">
        <f>SUM(I72:I83)</f>
      </c>
      <c r="P84">
        <f>ROUND(SUM(P72:P83),2)</f>
      </c>
    </row>
    <row r="86" spans="1:9" ht="12.75" customHeight="1">
      <c r="A86" s="8"/>
      <c r="B86" s="8"/>
      <c r="C86" s="8" t="s">
        <v>39</v>
      </c>
      <c r="D86" s="8"/>
      <c r="E86" s="8" t="s">
        <v>159</v>
      </c>
      <c r="F86" s="8"/>
      <c r="G86" s="10"/>
      <c r="H86" s="8"/>
      <c r="I86" s="10"/>
    </row>
    <row r="87" spans="1:16" ht="12.75">
      <c r="A87" s="7">
        <v>23</v>
      </c>
      <c r="B87" s="7" t="s">
        <v>46</v>
      </c>
      <c r="C87" s="7" t="s">
        <v>453</v>
      </c>
      <c r="D87" s="7" t="s">
        <v>48</v>
      </c>
      <c r="E87" s="7" t="s">
        <v>454</v>
      </c>
      <c r="F87" s="7" t="s">
        <v>109</v>
      </c>
      <c r="G87" s="9">
        <v>640.78</v>
      </c>
      <c r="H87" s="13"/>
      <c r="I87" s="12">
        <f>ROUND((H87*G87),2)</f>
      </c>
      <c r="O87">
        <f>rekapitulace!H8</f>
      </c>
      <c r="P87">
        <f>O87/100*I87</f>
      </c>
    </row>
    <row r="88" ht="38.25">
      <c r="E88" s="14" t="s">
        <v>455</v>
      </c>
    </row>
    <row r="89" ht="318.75">
      <c r="E89" s="14" t="s">
        <v>163</v>
      </c>
    </row>
    <row r="90" spans="1:16" ht="12.75">
      <c r="A90" s="7">
        <v>24</v>
      </c>
      <c r="B90" s="7" t="s">
        <v>46</v>
      </c>
      <c r="C90" s="7" t="s">
        <v>160</v>
      </c>
      <c r="D90" s="7" t="s">
        <v>48</v>
      </c>
      <c r="E90" s="7" t="s">
        <v>456</v>
      </c>
      <c r="F90" s="7" t="s">
        <v>96</v>
      </c>
      <c r="G90" s="9">
        <v>128.156</v>
      </c>
      <c r="H90" s="13"/>
      <c r="I90" s="12">
        <f>ROUND((H90*G90),2)</f>
      </c>
      <c r="O90">
        <f>rekapitulace!H8</f>
      </c>
      <c r="P90">
        <f>O90/100*I90</f>
      </c>
    </row>
    <row r="91" ht="63.75">
      <c r="E91" s="14" t="s">
        <v>457</v>
      </c>
    </row>
    <row r="92" ht="318.75">
      <c r="E92" s="14" t="s">
        <v>163</v>
      </c>
    </row>
    <row r="93" spans="1:16" ht="12.75">
      <c r="A93" s="7">
        <v>25</v>
      </c>
      <c r="B93" s="7" t="s">
        <v>46</v>
      </c>
      <c r="C93" s="7" t="s">
        <v>458</v>
      </c>
      <c r="D93" s="7" t="s">
        <v>48</v>
      </c>
      <c r="E93" s="7" t="s">
        <v>459</v>
      </c>
      <c r="F93" s="7" t="s">
        <v>109</v>
      </c>
      <c r="G93" s="9">
        <v>9635.33</v>
      </c>
      <c r="H93" s="13"/>
      <c r="I93" s="12">
        <f>ROUND((H93*G93),2)</f>
      </c>
      <c r="O93">
        <f>rekapitulace!H8</f>
      </c>
      <c r="P93">
        <f>O93/100*I93</f>
      </c>
    </row>
    <row r="94" ht="38.25">
      <c r="E94" s="14" t="s">
        <v>460</v>
      </c>
    </row>
    <row r="95" ht="409.5">
      <c r="E95" s="14" t="s">
        <v>461</v>
      </c>
    </row>
    <row r="96" spans="1:16" ht="12.75">
      <c r="A96" s="7">
        <v>26</v>
      </c>
      <c r="B96" s="7" t="s">
        <v>46</v>
      </c>
      <c r="C96" s="7" t="s">
        <v>164</v>
      </c>
      <c r="D96" s="7" t="s">
        <v>48</v>
      </c>
      <c r="E96" s="7" t="s">
        <v>165</v>
      </c>
      <c r="F96" s="7" t="s">
        <v>109</v>
      </c>
      <c r="G96" s="9">
        <v>1372.46</v>
      </c>
      <c r="H96" s="13"/>
      <c r="I96" s="12">
        <f>ROUND((H96*G96),2)</f>
      </c>
      <c r="O96">
        <f>rekapitulace!H8</f>
      </c>
      <c r="P96">
        <f>O96/100*I96</f>
      </c>
    </row>
    <row r="97" ht="409.5">
      <c r="E97" s="14" t="s">
        <v>167</v>
      </c>
    </row>
    <row r="98" spans="1:16" ht="12.75">
      <c r="A98" s="7">
        <v>27</v>
      </c>
      <c r="B98" s="7" t="s">
        <v>46</v>
      </c>
      <c r="C98" s="7" t="s">
        <v>462</v>
      </c>
      <c r="D98" s="7" t="s">
        <v>48</v>
      </c>
      <c r="E98" s="7" t="s">
        <v>463</v>
      </c>
      <c r="F98" s="7" t="s">
        <v>109</v>
      </c>
      <c r="G98" s="9">
        <v>640.78</v>
      </c>
      <c r="H98" s="13"/>
      <c r="I98" s="12">
        <f>ROUND((H98*G98),2)</f>
      </c>
      <c r="O98">
        <f>rekapitulace!H8</f>
      </c>
      <c r="P98">
        <f>O98/100*I98</f>
      </c>
    </row>
    <row r="99" ht="38.25">
      <c r="E99" s="14" t="s">
        <v>455</v>
      </c>
    </row>
    <row r="100" ht="357">
      <c r="E100" s="14" t="s">
        <v>171</v>
      </c>
    </row>
    <row r="101" spans="1:16" ht="12.75">
      <c r="A101" s="7">
        <v>28</v>
      </c>
      <c r="B101" s="7" t="s">
        <v>46</v>
      </c>
      <c r="C101" s="7" t="s">
        <v>172</v>
      </c>
      <c r="D101" s="7" t="s">
        <v>48</v>
      </c>
      <c r="E101" s="7" t="s">
        <v>464</v>
      </c>
      <c r="F101" s="7" t="s">
        <v>109</v>
      </c>
      <c r="G101" s="9">
        <v>9635.33</v>
      </c>
      <c r="H101" s="13"/>
      <c r="I101" s="12">
        <f>ROUND((H101*G101),2)</f>
      </c>
      <c r="O101">
        <f>rekapitulace!H8</f>
      </c>
      <c r="P101">
        <f>O101/100*I101</f>
      </c>
    </row>
    <row r="102" ht="38.25">
      <c r="E102" s="14" t="s">
        <v>460</v>
      </c>
    </row>
    <row r="103" ht="357">
      <c r="E103" s="14" t="s">
        <v>171</v>
      </c>
    </row>
    <row r="104" spans="1:16" ht="12.75">
      <c r="A104" s="7">
        <v>29</v>
      </c>
      <c r="B104" s="7" t="s">
        <v>46</v>
      </c>
      <c r="C104" s="7" t="s">
        <v>175</v>
      </c>
      <c r="D104" s="7" t="s">
        <v>25</v>
      </c>
      <c r="E104" s="7" t="s">
        <v>465</v>
      </c>
      <c r="F104" s="7" t="s">
        <v>109</v>
      </c>
      <c r="G104" s="9">
        <v>19270.66</v>
      </c>
      <c r="H104" s="13"/>
      <c r="I104" s="12">
        <f>ROUND((H104*G104),2)</f>
      </c>
      <c r="O104">
        <f>rekapitulace!H8</f>
      </c>
      <c r="P104">
        <f>O104/100*I104</f>
      </c>
    </row>
    <row r="105" ht="178.5">
      <c r="E105" s="14" t="s">
        <v>466</v>
      </c>
    </row>
    <row r="106" ht="357">
      <c r="E106" s="14" t="s">
        <v>171</v>
      </c>
    </row>
    <row r="107" spans="1:16" ht="12.75">
      <c r="A107" s="7">
        <v>30</v>
      </c>
      <c r="B107" s="7" t="s">
        <v>46</v>
      </c>
      <c r="C107" s="7" t="s">
        <v>175</v>
      </c>
      <c r="D107" s="7" t="s">
        <v>36</v>
      </c>
      <c r="E107" s="7" t="s">
        <v>467</v>
      </c>
      <c r="F107" s="7" t="s">
        <v>109</v>
      </c>
      <c r="G107" s="9">
        <v>1281.56</v>
      </c>
      <c r="H107" s="13"/>
      <c r="I107" s="12">
        <f>ROUND((H107*G107),2)</f>
      </c>
      <c r="O107">
        <f>rekapitulace!H8</f>
      </c>
      <c r="P107">
        <f>O107/100*I107</f>
      </c>
    </row>
    <row r="108" ht="178.5">
      <c r="E108" s="14" t="s">
        <v>468</v>
      </c>
    </row>
    <row r="109" ht="357">
      <c r="E109" s="14" t="s">
        <v>171</v>
      </c>
    </row>
    <row r="110" spans="1:16" ht="12.75">
      <c r="A110" s="7">
        <v>31</v>
      </c>
      <c r="B110" s="7" t="s">
        <v>46</v>
      </c>
      <c r="C110" s="7" t="s">
        <v>226</v>
      </c>
      <c r="D110" s="7" t="s">
        <v>48</v>
      </c>
      <c r="E110" s="7" t="s">
        <v>273</v>
      </c>
      <c r="F110" s="7" t="s">
        <v>109</v>
      </c>
      <c r="G110" s="9">
        <v>10276.11</v>
      </c>
      <c r="H110" s="13"/>
      <c r="I110" s="12">
        <f>ROUND((H110*G110),2)</f>
      </c>
      <c r="O110">
        <f>rekapitulace!H8</f>
      </c>
      <c r="P110">
        <f>O110/100*I110</f>
      </c>
    </row>
    <row r="111" ht="306">
      <c r="E111" s="14" t="s">
        <v>469</v>
      </c>
    </row>
    <row r="112" ht="409.5">
      <c r="E112" s="14" t="s">
        <v>181</v>
      </c>
    </row>
    <row r="113" spans="1:16" ht="12.75">
      <c r="A113" s="7">
        <v>32</v>
      </c>
      <c r="B113" s="7" t="s">
        <v>46</v>
      </c>
      <c r="C113" s="7" t="s">
        <v>182</v>
      </c>
      <c r="D113" s="7" t="s">
        <v>48</v>
      </c>
      <c r="E113" s="7" t="s">
        <v>470</v>
      </c>
      <c r="F113" s="7" t="s">
        <v>109</v>
      </c>
      <c r="G113" s="9">
        <v>640.78</v>
      </c>
      <c r="H113" s="13"/>
      <c r="I113" s="12">
        <f>ROUND((H113*G113),2)</f>
      </c>
      <c r="O113">
        <f>rekapitulace!H8</f>
      </c>
      <c r="P113">
        <f>O113/100*I113</f>
      </c>
    </row>
    <row r="114" ht="38.25">
      <c r="E114" s="14" t="s">
        <v>455</v>
      </c>
    </row>
    <row r="115" ht="409.5">
      <c r="E115" s="14" t="s">
        <v>181</v>
      </c>
    </row>
    <row r="116" spans="1:16" ht="12.75">
      <c r="A116" s="7">
        <v>33</v>
      </c>
      <c r="B116" s="7" t="s">
        <v>46</v>
      </c>
      <c r="C116" s="7" t="s">
        <v>229</v>
      </c>
      <c r="D116" s="7" t="s">
        <v>48</v>
      </c>
      <c r="E116" s="7" t="s">
        <v>230</v>
      </c>
      <c r="F116" s="7" t="s">
        <v>109</v>
      </c>
      <c r="G116" s="9">
        <v>10276.11</v>
      </c>
      <c r="H116" s="13"/>
      <c r="I116" s="12">
        <f>ROUND((H116*G116),2)</f>
      </c>
      <c r="O116">
        <f>rekapitulace!H8</f>
      </c>
      <c r="P116">
        <f>O116/100*I116</f>
      </c>
    </row>
    <row r="117" ht="178.5">
      <c r="E117" s="14" t="s">
        <v>471</v>
      </c>
    </row>
    <row r="118" ht="409.5">
      <c r="E118" s="14" t="s">
        <v>181</v>
      </c>
    </row>
    <row r="119" spans="1:16" ht="12.75">
      <c r="A119" s="7">
        <v>34</v>
      </c>
      <c r="B119" s="7" t="s">
        <v>46</v>
      </c>
      <c r="C119" s="7" t="s">
        <v>472</v>
      </c>
      <c r="D119" s="7" t="s">
        <v>48</v>
      </c>
      <c r="E119" s="7" t="s">
        <v>473</v>
      </c>
      <c r="F119" s="7" t="s">
        <v>109</v>
      </c>
      <c r="G119" s="9">
        <v>9635.33</v>
      </c>
      <c r="H119" s="13"/>
      <c r="I119" s="12">
        <f>ROUND((H119*G119),2)</f>
      </c>
      <c r="O119">
        <f>rekapitulace!H8</f>
      </c>
      <c r="P119">
        <f>O119/100*I119</f>
      </c>
    </row>
    <row r="120" ht="38.25">
      <c r="E120" s="14" t="s">
        <v>460</v>
      </c>
    </row>
    <row r="121" ht="409.5">
      <c r="E121" s="14" t="s">
        <v>181</v>
      </c>
    </row>
    <row r="122" spans="1:16" ht="12.75">
      <c r="A122" s="7">
        <v>35</v>
      </c>
      <c r="B122" s="7" t="s">
        <v>46</v>
      </c>
      <c r="C122" s="7" t="s">
        <v>474</v>
      </c>
      <c r="D122" s="7" t="s">
        <v>48</v>
      </c>
      <c r="E122" s="7" t="s">
        <v>475</v>
      </c>
      <c r="F122" s="7" t="s">
        <v>109</v>
      </c>
      <c r="G122" s="9">
        <v>247.5</v>
      </c>
      <c r="H122" s="13"/>
      <c r="I122" s="12">
        <f>ROUND((H122*G122),2)</f>
      </c>
      <c r="O122">
        <f>rekapitulace!H8</f>
      </c>
      <c r="P122">
        <f>O122/100*I122</f>
      </c>
    </row>
    <row r="123" ht="114.75">
      <c r="E123" s="14" t="s">
        <v>476</v>
      </c>
    </row>
    <row r="124" ht="409.5">
      <c r="E124" s="14" t="s">
        <v>389</v>
      </c>
    </row>
    <row r="125" spans="1:16" ht="12.75" customHeight="1">
      <c r="A125" s="15"/>
      <c r="B125" s="15"/>
      <c r="C125" s="15" t="s">
        <v>39</v>
      </c>
      <c r="D125" s="15"/>
      <c r="E125" s="15" t="s">
        <v>159</v>
      </c>
      <c r="F125" s="15"/>
      <c r="G125" s="15"/>
      <c r="H125" s="15"/>
      <c r="I125" s="15">
        <f>SUM(I87:I124)</f>
      </c>
      <c r="P125">
        <f>ROUND(SUM(P87:P124),2)</f>
      </c>
    </row>
    <row r="127" spans="1:9" ht="12.75" customHeight="1">
      <c r="A127" s="8"/>
      <c r="B127" s="8"/>
      <c r="C127" s="8" t="s">
        <v>42</v>
      </c>
      <c r="D127" s="8"/>
      <c r="E127" s="8" t="s">
        <v>393</v>
      </c>
      <c r="F127" s="8"/>
      <c r="G127" s="10"/>
      <c r="H127" s="8"/>
      <c r="I127" s="10"/>
    </row>
    <row r="128" spans="1:16" ht="12.75">
      <c r="A128" s="7">
        <v>36</v>
      </c>
      <c r="B128" s="7" t="s">
        <v>46</v>
      </c>
      <c r="C128" s="7" t="s">
        <v>477</v>
      </c>
      <c r="D128" s="7" t="s">
        <v>48</v>
      </c>
      <c r="E128" s="7" t="s">
        <v>478</v>
      </c>
      <c r="F128" s="7" t="s">
        <v>69</v>
      </c>
      <c r="G128" s="9">
        <v>1</v>
      </c>
      <c r="H128" s="13"/>
      <c r="I128" s="12">
        <f>ROUND((H128*G128),2)</f>
      </c>
      <c r="O128">
        <f>rekapitulace!H8</f>
      </c>
      <c r="P128">
        <f>O128/100*I128</f>
      </c>
    </row>
    <row r="129" ht="25.5">
      <c r="E129" s="14" t="s">
        <v>51</v>
      </c>
    </row>
    <row r="130" ht="409.5">
      <c r="E130" s="14" t="s">
        <v>479</v>
      </c>
    </row>
    <row r="131" spans="1:16" ht="12.75">
      <c r="A131" s="7">
        <v>37</v>
      </c>
      <c r="B131" s="7" t="s">
        <v>46</v>
      </c>
      <c r="C131" s="7" t="s">
        <v>480</v>
      </c>
      <c r="D131" s="7" t="s">
        <v>48</v>
      </c>
      <c r="E131" s="7" t="s">
        <v>481</v>
      </c>
      <c r="F131" s="7" t="s">
        <v>96</v>
      </c>
      <c r="G131" s="9">
        <v>2.933</v>
      </c>
      <c r="H131" s="13"/>
      <c r="I131" s="12">
        <f>ROUND((H131*G131),2)</f>
      </c>
      <c r="O131">
        <f>rekapitulace!H8</f>
      </c>
      <c r="P131">
        <f>O131/100*I131</f>
      </c>
    </row>
    <row r="132" ht="102">
      <c r="E132" s="14" t="s">
        <v>482</v>
      </c>
    </row>
    <row r="133" ht="409.5">
      <c r="E133" s="14" t="s">
        <v>441</v>
      </c>
    </row>
    <row r="134" spans="1:16" ht="12.75" customHeight="1">
      <c r="A134" s="15"/>
      <c r="B134" s="15"/>
      <c r="C134" s="15" t="s">
        <v>42</v>
      </c>
      <c r="D134" s="15"/>
      <c r="E134" s="15" t="s">
        <v>402</v>
      </c>
      <c r="F134" s="15"/>
      <c r="G134" s="15"/>
      <c r="H134" s="15"/>
      <c r="I134" s="15">
        <f>SUM(I128:I133)</f>
      </c>
      <c r="P134">
        <f>ROUND(SUM(P128:P133),2)</f>
      </c>
    </row>
    <row r="136" spans="1:9" ht="12.75" customHeight="1">
      <c r="A136" s="8"/>
      <c r="B136" s="8"/>
      <c r="C136" s="8" t="s">
        <v>43</v>
      </c>
      <c r="D136" s="8"/>
      <c r="E136" s="8" t="s">
        <v>197</v>
      </c>
      <c r="F136" s="8"/>
      <c r="G136" s="10"/>
      <c r="H136" s="8"/>
      <c r="I136" s="10"/>
    </row>
    <row r="137" spans="1:16" ht="12.75">
      <c r="A137" s="7">
        <v>38</v>
      </c>
      <c r="B137" s="7" t="s">
        <v>46</v>
      </c>
      <c r="C137" s="7" t="s">
        <v>403</v>
      </c>
      <c r="D137" s="7" t="s">
        <v>48</v>
      </c>
      <c r="E137" s="7" t="s">
        <v>483</v>
      </c>
      <c r="F137" s="7" t="s">
        <v>121</v>
      </c>
      <c r="G137" s="9">
        <v>335</v>
      </c>
      <c r="H137" s="13"/>
      <c r="I137" s="12">
        <f>ROUND((H137*G137),2)</f>
      </c>
      <c r="O137">
        <f>rekapitulace!H8</f>
      </c>
      <c r="P137">
        <f>O137/100*I137</f>
      </c>
    </row>
    <row r="138" ht="102">
      <c r="E138" s="14" t="s">
        <v>484</v>
      </c>
    </row>
    <row r="139" ht="255">
      <c r="E139" s="14" t="s">
        <v>405</v>
      </c>
    </row>
    <row r="140" spans="1:16" ht="12.75">
      <c r="A140" s="7">
        <v>39</v>
      </c>
      <c r="B140" s="7" t="s">
        <v>46</v>
      </c>
      <c r="C140" s="7" t="s">
        <v>485</v>
      </c>
      <c r="D140" s="7" t="s">
        <v>48</v>
      </c>
      <c r="E140" s="7" t="s">
        <v>486</v>
      </c>
      <c r="F140" s="7" t="s">
        <v>69</v>
      </c>
      <c r="G140" s="9">
        <v>1</v>
      </c>
      <c r="H140" s="13"/>
      <c r="I140" s="12">
        <f>ROUND((H140*G140),2)</f>
      </c>
      <c r="O140">
        <f>rekapitulace!H8</f>
      </c>
      <c r="P140">
        <f>O140/100*I140</f>
      </c>
    </row>
    <row r="141" ht="63.75">
      <c r="E141" s="14" t="s">
        <v>487</v>
      </c>
    </row>
    <row r="142" ht="409.5">
      <c r="E142" s="14" t="s">
        <v>488</v>
      </c>
    </row>
    <row r="143" spans="1:16" ht="12.75">
      <c r="A143" s="7">
        <v>40</v>
      </c>
      <c r="B143" s="7" t="s">
        <v>46</v>
      </c>
      <c r="C143" s="7" t="s">
        <v>489</v>
      </c>
      <c r="D143" s="7" t="s">
        <v>48</v>
      </c>
      <c r="E143" s="7" t="s">
        <v>490</v>
      </c>
      <c r="F143" s="7" t="s">
        <v>121</v>
      </c>
      <c r="G143" s="9">
        <v>10.5</v>
      </c>
      <c r="H143" s="13"/>
      <c r="I143" s="12">
        <f>ROUND((H143*G143),2)</f>
      </c>
      <c r="O143">
        <f>rekapitulace!H8</f>
      </c>
      <c r="P143">
        <f>O143/100*I143</f>
      </c>
    </row>
    <row r="144" ht="63.75">
      <c r="E144" s="14" t="s">
        <v>491</v>
      </c>
    </row>
    <row r="145" ht="344.25">
      <c r="E145" s="14" t="s">
        <v>492</v>
      </c>
    </row>
    <row r="146" spans="1:16" ht="12.75">
      <c r="A146" s="7">
        <v>41</v>
      </c>
      <c r="B146" s="7" t="s">
        <v>46</v>
      </c>
      <c r="C146" s="7" t="s">
        <v>493</v>
      </c>
      <c r="D146" s="7" t="s">
        <v>48</v>
      </c>
      <c r="E146" s="7" t="s">
        <v>494</v>
      </c>
      <c r="F146" s="7" t="s">
        <v>121</v>
      </c>
      <c r="G146" s="9">
        <v>14.6</v>
      </c>
      <c r="H146" s="13"/>
      <c r="I146" s="12">
        <f>ROUND((H146*G146),2)</f>
      </c>
      <c r="O146">
        <f>rekapitulace!H8</f>
      </c>
      <c r="P146">
        <f>O146/100*I146</f>
      </c>
    </row>
    <row r="147" ht="63.75">
      <c r="E147" s="14" t="s">
        <v>495</v>
      </c>
    </row>
    <row r="148" ht="344.25">
      <c r="E148" s="14" t="s">
        <v>492</v>
      </c>
    </row>
    <row r="149" spans="1:16" ht="12.75">
      <c r="A149" s="7">
        <v>42</v>
      </c>
      <c r="B149" s="7" t="s">
        <v>46</v>
      </c>
      <c r="C149" s="7" t="s">
        <v>496</v>
      </c>
      <c r="D149" s="7" t="s">
        <v>48</v>
      </c>
      <c r="E149" s="7" t="s">
        <v>497</v>
      </c>
      <c r="F149" s="7" t="s">
        <v>121</v>
      </c>
      <c r="G149" s="9">
        <v>14.6</v>
      </c>
      <c r="H149" s="13"/>
      <c r="I149" s="12">
        <f>ROUND((H149*G149),2)</f>
      </c>
      <c r="O149">
        <f>rekapitulace!H8</f>
      </c>
      <c r="P149">
        <f>O149/100*I149</f>
      </c>
    </row>
    <row r="150" ht="63.75">
      <c r="E150" s="14" t="s">
        <v>498</v>
      </c>
    </row>
    <row r="151" ht="409.5">
      <c r="E151" s="14" t="s">
        <v>499</v>
      </c>
    </row>
    <row r="152" spans="1:16" ht="12.75" customHeight="1">
      <c r="A152" s="15"/>
      <c r="B152" s="15"/>
      <c r="C152" s="15" t="s">
        <v>43</v>
      </c>
      <c r="D152" s="15"/>
      <c r="E152" s="15" t="s">
        <v>197</v>
      </c>
      <c r="F152" s="15"/>
      <c r="G152" s="15"/>
      <c r="H152" s="15"/>
      <c r="I152" s="15">
        <f>SUM(I137:I151)</f>
      </c>
      <c r="P152">
        <f>ROUND(SUM(P137:P151),2)</f>
      </c>
    </row>
    <row r="154" spans="1:16" ht="12.75" customHeight="1">
      <c r="A154" s="15"/>
      <c r="B154" s="15"/>
      <c r="C154" s="15"/>
      <c r="D154" s="15"/>
      <c r="E154" s="15" t="s">
        <v>78</v>
      </c>
      <c r="F154" s="15"/>
      <c r="G154" s="15"/>
      <c r="H154" s="15"/>
      <c r="I154" s="15">
        <f>+I21+I69+I84+I125+I134+I152</f>
      </c>
      <c r="P154">
        <f>+P21+P69+P84+P125+P134+P152</f>
      </c>
    </row>
    <row r="156" spans="1:9" ht="12.75" customHeight="1">
      <c r="A156" s="8" t="s">
        <v>79</v>
      </c>
      <c r="B156" s="8"/>
      <c r="C156" s="8"/>
      <c r="D156" s="8"/>
      <c r="E156" s="8"/>
      <c r="F156" s="8"/>
      <c r="G156" s="8"/>
      <c r="H156" s="8"/>
      <c r="I156" s="8"/>
    </row>
    <row r="157" spans="1:9" ht="12.75" customHeight="1">
      <c r="A157" s="8"/>
      <c r="B157" s="8"/>
      <c r="C157" s="8"/>
      <c r="D157" s="8"/>
      <c r="E157" s="8" t="s">
        <v>80</v>
      </c>
      <c r="F157" s="8"/>
      <c r="G157" s="8"/>
      <c r="H157" s="8"/>
      <c r="I157" s="8"/>
    </row>
    <row r="158" spans="1:16" ht="12.75" customHeight="1">
      <c r="A158" s="15"/>
      <c r="B158" s="15"/>
      <c r="C158" s="15"/>
      <c r="D158" s="15"/>
      <c r="E158" s="15" t="s">
        <v>81</v>
      </c>
      <c r="F158" s="15"/>
      <c r="G158" s="15"/>
      <c r="H158" s="15"/>
      <c r="I158" s="15">
        <v>0</v>
      </c>
      <c r="P158">
        <v>0</v>
      </c>
    </row>
    <row r="159" spans="1:9" ht="12.75" customHeight="1">
      <c r="A159" s="15"/>
      <c r="B159" s="15"/>
      <c r="C159" s="15"/>
      <c r="D159" s="15"/>
      <c r="E159" s="15" t="s">
        <v>82</v>
      </c>
      <c r="F159" s="15"/>
      <c r="G159" s="15"/>
      <c r="H159" s="15"/>
      <c r="I159" s="15"/>
    </row>
    <row r="160" spans="1:16" ht="12.75" customHeight="1">
      <c r="A160" s="15"/>
      <c r="B160" s="15"/>
      <c r="C160" s="15"/>
      <c r="D160" s="15"/>
      <c r="E160" s="15" t="s">
        <v>83</v>
      </c>
      <c r="F160" s="15"/>
      <c r="G160" s="15"/>
      <c r="H160" s="15"/>
      <c r="I160" s="15">
        <v>0</v>
      </c>
      <c r="P160">
        <v>0</v>
      </c>
    </row>
    <row r="161" spans="1:16" ht="12.75" customHeight="1">
      <c r="A161" s="15"/>
      <c r="B161" s="15"/>
      <c r="C161" s="15"/>
      <c r="D161" s="15"/>
      <c r="E161" s="15" t="s">
        <v>84</v>
      </c>
      <c r="F161" s="15"/>
      <c r="G161" s="15"/>
      <c r="H161" s="15"/>
      <c r="I161" s="15">
        <f>I158+I160</f>
      </c>
      <c r="P161">
        <f>P158+P160</f>
      </c>
    </row>
    <row r="163" spans="1:16" ht="12.75" customHeight="1">
      <c r="A163" s="15"/>
      <c r="B163" s="15"/>
      <c r="C163" s="15"/>
      <c r="D163" s="15"/>
      <c r="E163" s="15" t="s">
        <v>84</v>
      </c>
      <c r="F163" s="15"/>
      <c r="G163" s="15"/>
      <c r="H163" s="15"/>
      <c r="I163" s="15">
        <f>I154+I161</f>
      </c>
      <c r="P163">
        <f>P154+P161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