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heetId="16" r:id="rId1"/>
    <sheet name="SO 000.1" sheetId="3" r:id="rId2"/>
    <sheet name="SO 020" sheetId="4" r:id="rId3"/>
    <sheet name="SO 101" sheetId="5" r:id="rId4"/>
    <sheet name="SO 102" sheetId="6" r:id="rId5"/>
    <sheet name="SO 103" sheetId="7" r:id="rId6"/>
    <sheet name="SO 104" sheetId="8" r:id="rId7"/>
    <sheet name="SO 105" sheetId="9" r:id="rId8"/>
    <sheet name="SO 106" sheetId="10" r:id="rId9"/>
    <sheet name="SO 107" sheetId="11" r:id="rId10"/>
    <sheet name="SO 108" sheetId="12" r:id="rId11"/>
    <sheet name="SO 180" sheetId="13" r:id="rId12"/>
    <sheet name="SO 190" sheetId="14" r:id="rId13"/>
    <sheet name="SO 191" sheetId="15" r:id="rId14"/>
    <sheet name="Seznam figur" sheetId="2" r:id="rId15"/>
  </sheets>
  <definedNames/>
  <calcPr fullCalcOnLoad="1"/>
</workbook>
</file>

<file path=xl/sharedStrings.xml><?xml version="1.0" encoding="utf-8"?>
<sst xmlns="http://schemas.openxmlformats.org/spreadsheetml/2006/main" count="3714" uniqueCount="795">
  <si>
    <t>EstiCon</t>
  </si>
  <si>
    <t xml:space="preserve">Firma: </t>
  </si>
  <si>
    <t>Rekapitulace ceny</t>
  </si>
  <si>
    <t>Stavba: II/125 - Vlašim - příčná spára u mostu 125-012 - PDPS - DI 6</t>
  </si>
  <si>
    <t>Celková cena bez DPH:</t>
  </si>
  <si>
    <t>Celková cena s DPH:</t>
  </si>
  <si>
    <t>Objekt</t>
  </si>
  <si>
    <t>Popis</t>
  </si>
  <si>
    <t>Cena bez DPH</t>
  </si>
  <si>
    <t>DPH</t>
  </si>
  <si>
    <t>Cena s DPH</t>
  </si>
  <si>
    <t>SO 000.1</t>
  </si>
  <si>
    <t>Všeobecné položky</t>
  </si>
  <si>
    <t>SO 020</t>
  </si>
  <si>
    <t>Příprava staveniště 1. úsek</t>
  </si>
  <si>
    <t>SO 101</t>
  </si>
  <si>
    <t>km 0,000 00 - 2,608 23</t>
  </si>
  <si>
    <t>SO 102</t>
  </si>
  <si>
    <t>část opravy, úsek 1</t>
  </si>
  <si>
    <t>SO 103</t>
  </si>
  <si>
    <t>km 2,608 23 - 3,670 29</t>
  </si>
  <si>
    <t>SO 104</t>
  </si>
  <si>
    <t>km 3,670 29 - 5,180 37</t>
  </si>
  <si>
    <t>SO 105</t>
  </si>
  <si>
    <t>km 5,180 37 - 5,596 57</t>
  </si>
  <si>
    <t>SO 106</t>
  </si>
  <si>
    <t>km 5,596 57 - 6,147 00</t>
  </si>
  <si>
    <t>SO 107</t>
  </si>
  <si>
    <t>část opravy, úsek 2</t>
  </si>
  <si>
    <t>SO 108</t>
  </si>
  <si>
    <t>Sjezdy</t>
  </si>
  <si>
    <t>SO 180</t>
  </si>
  <si>
    <t>Dočasné dopravní značení  II/125 - opravy objízdných tras</t>
  </si>
  <si>
    <t>SO 190</t>
  </si>
  <si>
    <t>Trvalé dopravní značení II/125</t>
  </si>
  <si>
    <t>SO 191</t>
  </si>
  <si>
    <t>Trvalé dopravní značení II/125 - intravilán</t>
  </si>
  <si>
    <t>Soupis prací objektu</t>
  </si>
  <si>
    <t>S</t>
  </si>
  <si>
    <t>Stavba:</t>
  </si>
  <si>
    <t>II/125</t>
  </si>
  <si>
    <t>Vlašim - příčná spára u mostu 125-012 - PDPS - DI 6</t>
  </si>
  <si>
    <t>O</t>
  </si>
  <si>
    <t>Rozpočet:</t>
  </si>
  <si>
    <t>Typ</t>
  </si>
  <si>
    <t>Poř. číslo</t>
  </si>
  <si>
    <t>Kód položky</t>
  </si>
  <si>
    <t>Varianta</t>
  </si>
  <si>
    <t>Název Položky</t>
  </si>
  <si>
    <t>MJ</t>
  </si>
  <si>
    <t>Množství</t>
  </si>
  <si>
    <t>Cena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</si>
  <si>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</si>
  <si>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</si>
  <si>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</si>
  <si>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</si>
  <si>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</si>
  <si>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</si>
  <si>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</si>
  <si>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</si>
  <si>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</si>
  <si>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</si>
  <si>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</si>
  <si>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</si>
  <si>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</si>
  <si>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 xml:space="preserve"> 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</si>
  <si>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</si>
  <si>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</si>
  <si>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</si>
  <si>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</si>
  <si>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</si>
  <si>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</si>
  <si>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</si>
  <si>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</si>
  <si>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</si>
  <si>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</si>
  <si>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</si>
  <si>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 xml:space="preserve"> 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</si>
  <si>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</si>
  <si>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</si>
  <si>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</si>
  <si>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</si>
  <si>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</si>
  <si>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</si>
  <si>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</si>
  <si>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</si>
  <si>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 xml:space="preserve"> 40000 m2/10000 = 4,000 [A]</t>
  </si>
  <si>
    <t>zahrnuje veškeré náklady spojené s objednatelem požadovanými pracemi</t>
  </si>
  <si>
    <t>029113</t>
  </si>
  <si>
    <t>OSTATNÍ POŽADAVKY - GEODETICKÉ ZAMĚŘENÍ A VYTYČENÍ</t>
  </si>
  <si>
    <t>KUS</t>
  </si>
  <si>
    <t>Ověření směrové a výškové polohy SO</t>
  </si>
  <si>
    <t xml:space="preserve"> 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</si>
  <si>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</si>
  <si>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</si>
  <si>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</si>
  <si>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</si>
  <si>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</si>
  <si>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</si>
  <si>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</si>
  <si>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</si>
  <si>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</si>
  <si>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</si>
  <si>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</si>
  <si>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</si>
  <si>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</si>
  <si>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014102</t>
  </si>
  <si>
    <t>POPLATKY ZA SKLÁDKU</t>
  </si>
  <si>
    <t>T</t>
  </si>
  <si>
    <t xml:space="preserve"> dle pol. 912283  100,0 ks*0,002 t = 0 [D]</t>
  </si>
  <si>
    <t xml:space="preserve"> dle pol. 914133   7,0 ks*0,015 t  DZ = 0,105 [A]</t>
  </si>
  <si>
    <t xml:space="preserve"> dle pol. 914923   7,0 ks*0,01 t    sloupky = 0,070 [B]</t>
  </si>
  <si>
    <t xml:space="preserve">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</si>
  <si>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</si>
  <si>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</si>
  <si>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</si>
  <si>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</si>
  <si>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</si>
  <si>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</si>
  <si>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</si>
  <si>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 xml:space="preserve"> 300 m2  = 300,000 [A]</t>
  </si>
  <si>
    <t>odstranění křovin a stromů do průměru 100 mm
doprava dřevin na předepsanou vzdálenost
spálení na hromadách nebo štěpkování</t>
  </si>
  <si>
    <t>18481</t>
  </si>
  <si>
    <t>OCHRANA STROMŮ BEDNĚNÍM</t>
  </si>
  <si>
    <t xml:space="preserve"> 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</si>
  <si>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</si>
  <si>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</si>
  <si>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</si>
  <si>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</si>
  <si>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</si>
  <si>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</si>
  <si>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 xml:space="preserve"> 100 = 100,000 [A]</t>
  </si>
  <si>
    <t>položka zahrnuje demontáž stávajícího sloupku, jeho odvoz do skladu nebo na skládku</t>
  </si>
  <si>
    <t>914133</t>
  </si>
  <si>
    <t>DOPRAVNÍ ZNAČKY ZÁKLADNÍ VELIKOSTI OCELOVÉ FÓLIE TŘ 2 - DEMONTÁŽ</t>
  </si>
  <si>
    <t xml:space="preserve"> 7 = 7,000 [A]</t>
  </si>
  <si>
    <t>Položka zahrnuje odstranění, demontáž a odklizení materiálu s odvozem na předepsané místo</t>
  </si>
  <si>
    <t>914923</t>
  </si>
  <si>
    <t>SLOUPKY A STOJKY DZ Z OCEL TRUBEK DO PATKY DEMONTÁŽ</t>
  </si>
  <si>
    <t>014211</t>
  </si>
  <si>
    <t>POPLATKY ZA ZEMNÍK - ORNICE</t>
  </si>
  <si>
    <t>M3</t>
  </si>
  <si>
    <t xml:space="preserve"> [!18220] = 58,500 [A]</t>
  </si>
  <si>
    <t>zahrnuje veškeré poplatky majiteli zemníku související s nákupem zeminy (nikoliv s otvírkou zemníku)</t>
  </si>
  <si>
    <t>015111</t>
  </si>
  <si>
    <t>POPLATKY ZA LIKVIDACŮ ODPADŮ NEKONTAMINOVANÝCH - 17 05 04  VYTĚŽENÉ ZEMINY A HORNINY -  I. TŘÍDA TĚŽITELNOSTI</t>
  </si>
  <si>
    <t xml:space="preserve"> dle pol. 12930     50 m3 * 1500 kg/m3/1000příkopy = 75,000 [A]</t>
  </si>
  <si>
    <t>dle 132736 44,8*1,9 = 85,120 [B]</t>
  </si>
  <si>
    <t>Celkové množství = 160,120</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</si>
  <si>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</si>
  <si>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015113</t>
  </si>
  <si>
    <t>POPLATKY ZA LIKVIDACŮ ODPADŮ NEKONTAMINOVANÝCH - 17 05 04  VYTĚŽENÉ ZEMINY A HORNINY -  III. TŘÍDA TĚŽITELNOSTI</t>
  </si>
  <si>
    <t>balvany ze štětu</t>
  </si>
  <si>
    <t>dle pol 122936 x t/m3 289,68*1,9 = 550,392 [A]</t>
  </si>
  <si>
    <t>015140</t>
  </si>
  <si>
    <t>POPLATKY ZA LIKVIDACŮ ODPADŮ NEKONTAMINOVANÝCH - 17 01 01  BETON Z DEMOLIC OBJEKTŮ, ZÁKLADŮ TV</t>
  </si>
  <si>
    <t>A) Ze zkracení žlabu z prefa tvárnic</t>
  </si>
  <si>
    <t xml:space="preserve"> 15 m3 *2500 kg/m3 /1000 = 37,500 [A]</t>
  </si>
  <si>
    <t xml:space="preserve"> dle pol. 919133   19 m3 * 2500 kg/m3 / 1000prefa žlab = 47,500 [B]</t>
  </si>
  <si>
    <t xml:space="preserve"> dle pol. 129946   1t                                                      propustky = 1,000 [C]</t>
  </si>
  <si>
    <t>Celkové množství = 86,000</t>
  </si>
  <si>
    <t>015330</t>
  </si>
  <si>
    <t>POPLATKY ZA LIKVIDACŮ ODPADŮ NEKONTAMINOVANÝCH - 17 05 04  KAMENNÁ SUŤ</t>
  </si>
  <si>
    <t>B) Dle pol. 12373 - Nevhodný mat. z výkopu
Položka bude čerpána dle skutečnosti během realizace stavby na základě odsouhlasení TDS a zástupce investora.</t>
  </si>
  <si>
    <t xml:space="preserve"> dle pol. 113326   451.2 m3 * 1900 kg/m3 / 1000nezpev.krajnice = 857,280 [A]</t>
  </si>
  <si>
    <t>dle pol 12373 16670*0,05*0,5*1,9 t/m3 = 791,825 [B]</t>
  </si>
  <si>
    <t>Celkové množství = 1649,105</t>
  </si>
  <si>
    <t>113326</t>
  </si>
  <si>
    <t>ODSTRAN PODKL ZPEVNĚNÝCH PLOCH Z KAMENIVA NESTMEL, ODVOZ DO 12KM</t>
  </si>
  <si>
    <t xml:space="preserve"> 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</si>
  <si>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</si>
  <si>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</si>
  <si>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</si>
  <si>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rozfrézování a reprofilace</t>
  </si>
  <si>
    <t xml:space="preserve"> "plocha odečtena digitálně"</t>
  </si>
  <si>
    <t xml:space="preserve"> 19312 m2 = 19312,000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</si>
  <si>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</si>
  <si>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</si>
  <si>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</si>
  <si>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</si>
  <si>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 xml:space="preserve"> 16670 plocha odečtena digitálně = 16670,000 [A]</t>
  </si>
  <si>
    <t>Položka zahrnuje veškerou manipulaci s vybouranou sutí a s vybouranými hmotami.</t>
  </si>
  <si>
    <t>122936</t>
  </si>
  <si>
    <t>ODKOPÁVKY A PROKOPÁVKY OBECNÉ TŘ. III, ODVOZ DO 12KM</t>
  </si>
  <si>
    <t>odkop pro sanace - štět</t>
  </si>
  <si>
    <t>cca 5% plochy tl 0,3m 19312*0,05*0,3 = 289,680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</si>
  <si>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</si>
  <si>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</si>
  <si>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t>
  </si>
  <si>
    <t>Nevhodný materiál z podloží vozovky
předpoklad 5% plochy ACO
Položka (viz 17180)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</si>
  <si>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16670*0,05*0,5 = 416,750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</si>
  <si>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</si>
  <si>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</si>
  <si>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</si>
  <si>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 xml:space="preserve"> z pol. 17180 416,75m3 = 416,750 [A]</t>
  </si>
  <si>
    <t>ornice [!18220] = 58,500 [B]</t>
  </si>
  <si>
    <t>Celkové množství = 475,250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</si>
  <si>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</si>
  <si>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12930</t>
  </si>
  <si>
    <t>ČIŠTĚNÍ PŘÍKOPŮ OD NÁNOSU</t>
  </si>
  <si>
    <t>Číštění zpevněného příkopu z prefa tvárnic do hloubky 100mm</t>
  </si>
  <si>
    <t xml:space="preserve"> 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</si>
  <si>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</si>
  <si>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</si>
  <si>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</si>
  <si>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</si>
  <si>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</si>
  <si>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 xml:space="preserve"> "odečteno digitálně"</t>
  </si>
  <si>
    <t xml:space="preserve"> 53 m = 0 [A]</t>
  </si>
  <si>
    <t>132736</t>
  </si>
  <si>
    <t>HLOUBENÍ RÝH ŠÍŘ DO 2M PAŽ I NEPAŽ TŘ. I, ODVOZ DO 12KM</t>
  </si>
  <si>
    <t>pol 918346 24*1,2 = 28,800 [A]</t>
  </si>
  <si>
    <t>pol 9185B2 8*2 = 16,000 [B]</t>
  </si>
  <si>
    <t>Celkové množství = 44,800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</si>
  <si>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</si>
  <si>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</si>
  <si>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</si>
  <si>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Uložení nevhodného mat. z výkopu na skládku
Položka bude čerpána dle skutečnosti během realizace stavby na základě odsouhlasení TDS a zástupce investora.
Dle pol 12373</t>
  </si>
  <si>
    <t xml:space="preserve"> [!12373] = 416,750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</si>
  <si>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</si>
  <si>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</si>
  <si>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</si>
  <si>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</si>
  <si>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</si>
  <si>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</si>
  <si>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</si>
  <si>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Nezpevněna krajnice a sjezdů z R-materiálu</t>
  </si>
  <si>
    <t xml:space="preserve">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</si>
  <si>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</si>
  <si>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</si>
  <si>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</si>
  <si>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15% délky trasy 2600*2*0,5*0,15*0,15 = 58,500 [A]</t>
  </si>
  <si>
    <t>položka zahrnuje:
nutné přemístění ornice z dočasných skládek vzdálených do 50m
rozprostření ornice v předepsané tloušťce ve svahu přes 1:5</t>
  </si>
  <si>
    <t>18241</t>
  </si>
  <si>
    <t>ZALOŽENÍ TRÁVNÍKU RUČNÍM VÝSEVEM</t>
  </si>
  <si>
    <t xml:space="preserve"> [!18220]/0,15 = 390,000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</si>
  <si>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</si>
  <si>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</si>
  <si>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</si>
  <si>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</si>
  <si>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</si>
  <si>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</si>
  <si>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</si>
  <si>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5</t>
  </si>
  <si>
    <t>Komunikace</t>
  </si>
  <si>
    <t>567542</t>
  </si>
  <si>
    <t>VRST PRO OBNOVU A OPR RECYK ZA STUDENA ASF EMUL TL DO 200MM</t>
  </si>
  <si>
    <t>RS-CA</t>
  </si>
  <si>
    <t xml:space="preserve">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</si>
  <si>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</si>
  <si>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</si>
  <si>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</si>
  <si>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</si>
  <si>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 xml:space="preserve">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</si>
  <si>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</si>
  <si>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</si>
  <si>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</si>
  <si>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</si>
  <si>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 xml:space="preserve"> 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</si>
  <si>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</si>
  <si>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</si>
  <si>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</si>
  <si>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</si>
  <si>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 xml:space="preserve"> dle pol. 574D56 a pol.5774AE 17490 m2+18373 m2  = 35863,000 [A]</t>
  </si>
  <si>
    <t>57475</t>
  </si>
  <si>
    <t>VOZOVKOVÉ VÝZTUŽNÉ VRSTVY Z GEOMŘÍŽOVINY</t>
  </si>
  <si>
    <t>Vyztužení skelnou mříží s oky 25x25 mm s tahovou pevnosti 100 kN na šířku role 1,5-2 m</t>
  </si>
  <si>
    <t xml:space="preserve"> 5061 m * 2 m délka x šířka = 10122,000 [A]</t>
  </si>
  <si>
    <t>- dodání geomříže v požadované kvalitě a v množství včetně přesahů (přesahy započteny v jednotkové ceně)
- očištění podkladu
- pokládka geomříže dle předepsaného technologického předpisu</t>
  </si>
  <si>
    <t>574B33</t>
  </si>
  <si>
    <t>ASFALTOVÝ BETON PRO OBRUSNÉ VRSTVY MODIFIK ACO 11 TL. 40MM</t>
  </si>
  <si>
    <t>ACO 11 PmB 45/80-65</t>
  </si>
  <si>
    <t>"plocha odečtena digitálně"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</si>
  <si>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</si>
  <si>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</si>
  <si>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</si>
  <si>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</si>
  <si>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 xml:space="preserve"> 17490 = 17490,000 [A]</t>
  </si>
  <si>
    <t>5774R</t>
  </si>
  <si>
    <t>VRSTVY PRO OBNOVU A OPRAVY Z ASF BETONU ACO 11</t>
  </si>
  <si>
    <t>ACO 11, 50/70</t>
  </si>
  <si>
    <t xml:space="preserve"> 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</si>
  <si>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</si>
  <si>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</si>
  <si>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</si>
  <si>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 xml:space="preserve"> propustek č. 1: 8m = 8,000 [A]</t>
  </si>
  <si>
    <t xml:space="preserve"> propustek č. 2: 8m = 8,000 [B]</t>
  </si>
  <si>
    <t xml:space="preserve"> propustek č. 3: 8m = 8,000 [C]</t>
  </si>
  <si>
    <t xml:space="preserve">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</si>
  <si>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</si>
  <si>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</si>
  <si>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</si>
  <si>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</si>
  <si>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 xml:space="preserve"> 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</si>
  <si>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</si>
  <si>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</si>
  <si>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</si>
  <si>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</si>
  <si>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 xml:space="preserve"> 317 m  = 317,000 [A]</t>
  </si>
  <si>
    <t>položka zahrnuje řezání betonových konstrukcí v předepsané tloušťce, včetně spotřeby vody</t>
  </si>
  <si>
    <t>931322</t>
  </si>
  <si>
    <t>TĚSNĚNÍ DILATAČ SPAR ASF ZÁLIVKOU MODIFIK PRŮŘ DO 200MM2</t>
  </si>
  <si>
    <t>Zálivka za horka 12mm</t>
  </si>
  <si>
    <t xml:space="preserve"> 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</si>
  <si>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</si>
  <si>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</si>
  <si>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</si>
  <si>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 xml:space="preserve"> 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</si>
  <si>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</si>
  <si>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 xml:space="preserve"> [!18220] = 15,000 [A]</t>
  </si>
  <si>
    <t xml:space="preserve"> dle pol. 12930   1043,2 m3*1500 kg/m3/1000 příkopy = 1564,800 [A]</t>
  </si>
  <si>
    <t>dle pol 122936 12,51*1,9 = 23,769 [A]</t>
  </si>
  <si>
    <t xml:space="preserve"> dle pol. 129946   1tpropustky = 1,000 [A]</t>
  </si>
  <si>
    <t>B) Dle pol. 12373 Nevhodný mat. z výkopu
Položka bude čerpána dle skutečnosti během realizace stavby na základě odsouhlasení TDS a zástupce investora.</t>
  </si>
  <si>
    <t xml:space="preserve"> dle pol. 113326   48,55 m3 * 1900 kg/m3 / 1000nezpev.krajnice = 92,245 [A]</t>
  </si>
  <si>
    <t>dle pol 12373 1389*0,05*0,5*1,9 = 65,978 [B]</t>
  </si>
  <si>
    <t xml:space="preserve"> nezpev. krajnice 230 m2 * 0.2 m = 46,000 [A]</t>
  </si>
  <si>
    <t xml:space="preserve"> sjezd                   17 m2 * 0,15 m = 2,550 [B]</t>
  </si>
  <si>
    <t xml:space="preserve"> Celkem: A+B = 48,550 [C]</t>
  </si>
  <si>
    <t xml:space="preserve"> vozovka1389 m2 = 1389,000 [A]</t>
  </si>
  <si>
    <t>Odfrézování stávajících asfaltových vrstev 60 mm max do úrovně PM
Povinný odkup materiálu Zhotovitelem.</t>
  </si>
  <si>
    <t xml:space="preserve"> 1389 m2 = 1389,000 [A]</t>
  </si>
  <si>
    <t xml:space="preserve"> 834 m2*0,3 m *0,05 = 12,510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</si>
  <si>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</si>
  <si>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1389*0,05*0,5 = 34,725 [A]</t>
  </si>
  <si>
    <t>Reprofilace, prohloubení a pročištění stávajících příkopů do hloubky 200 mm</t>
  </si>
  <si>
    <t xml:space="preserve"> 5216m*1m*0.2m = 1043,200 [A]</t>
  </si>
  <si>
    <t>Propustek</t>
  </si>
  <si>
    <t xml:space="preserve"> 6m  = 6,000 [A]</t>
  </si>
  <si>
    <t>Uložení nevhodného mat. z výkopu na skládku
Položka bude čerpána dle skutečnosti během realizace stavby na základě odsouhlasení TDS a zástupce investora.
Dle pol 12373</t>
  </si>
  <si>
    <t xml:space="preserve"> 34,725 = 34,725 [A]</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</si>
  <si>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</si>
  <si>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Dosypávka nenamrzavou zeminou</t>
  </si>
  <si>
    <t xml:space="preserve"> 42 m3 = 42,000 [A]</t>
  </si>
  <si>
    <t>m2 x tl 100 m2*0,15 = 15,000 [A]</t>
  </si>
  <si>
    <t xml:space="preserve"> [!18220]/0,15 = 100,000 [A]</t>
  </si>
  <si>
    <t>567336</t>
  </si>
  <si>
    <t>VRSTVY PRO OBNOVU A OPRAVY Z RECYKL MATERIÁLU TL DO 150MM</t>
  </si>
  <si>
    <t xml:space="preserve"> sjezd17m2 = 17,000 [A]</t>
  </si>
  <si>
    <t xml:space="preserve"> 1609 m2  = 1609,000 [A]</t>
  </si>
  <si>
    <t>Nezpevněna krajnice z R-materiálu</t>
  </si>
  <si>
    <t xml:space="preserve"> 253 m2 = 253,000 [A]</t>
  </si>
  <si>
    <t xml:space="preserve"> dle pol. 567542  1609 m2 = 1609,000 [A]</t>
  </si>
  <si>
    <t xml:space="preserve"> dle pol. 574D56 a pol.5774AE 1458 m2+1532 m2 = 2990,000 [A]</t>
  </si>
  <si>
    <t xml:space="preserve"> 433,65 m* 2m délka x šířka  = 867,300 [A]</t>
  </si>
  <si>
    <t>"plocha odečtena digitálně" 1389 = 1389,000 [A]</t>
  </si>
  <si>
    <t>ACL 16+ 50/70 tl. 60mm</t>
  </si>
  <si>
    <t xml:space="preserve"> 1458m2 = 1458,000 [A]</t>
  </si>
  <si>
    <t>Vozovka ACO 11, 50/70</t>
  </si>
  <si>
    <t xml:space="preserve"> vozovka 1532 m2 *0,03 m  = 45,960 [A]</t>
  </si>
  <si>
    <t xml:space="preserve"> 84 m = 84,000 [A]</t>
  </si>
  <si>
    <t>014132</t>
  </si>
  <si>
    <t>POPLATKY ZA SKLÁDKU TYP S-NO (NEBEZPEČNÝ ODPAD)</t>
  </si>
  <si>
    <t>Vyfrezovaná vozovka + AZ</t>
  </si>
  <si>
    <t xml:space="preserve"> dle pol.11332A   990 m3 * 2400 kg/m3 / 1000 vozovka+AZ = 2376,000 [A]</t>
  </si>
  <si>
    <t xml:space="preserve"> dle pol.11372A   180.620 m3 * 2400 kg/m3 / 1000 vozovka  = 433,488 [B]</t>
  </si>
  <si>
    <t xml:space="preserve"> Celkem: A+B = 2809,488 [C]</t>
  </si>
  <si>
    <t xml:space="preserve"> [!18220] = 13,350 [A]</t>
  </si>
  <si>
    <t xml:space="preserve"> dle pol. 12930   59,8 m3 * 1900 kg/m3/1000 příkopy = 113,620 [A]</t>
  </si>
  <si>
    <t xml:space="preserve"> 7798*0,05*0,5*1,9 = 370,405 [B]</t>
  </si>
  <si>
    <t>dle pol 132836 59*1,9 = 112,100 [C]</t>
  </si>
  <si>
    <t>Celkové množství = 596,125</t>
  </si>
  <si>
    <t xml:space="preserve"> dle pol. 96687   5 t vpustí = 5,000 [A]</t>
  </si>
  <si>
    <t xml:space="preserve"> dle pol. 113326   82,6 m3 * 1900 kg/m3 / 1000 nezpev.krajnice = 156,940 [A]</t>
  </si>
  <si>
    <t>dle pol 12980 27*0,02*1,9 = 1,026 [B]</t>
  </si>
  <si>
    <t>dle pol 129946 123*0,05*1,9 = 11,685 [C]</t>
  </si>
  <si>
    <t>Celkové množství = 169,651</t>
  </si>
  <si>
    <t>Odvoz na skládku</t>
  </si>
  <si>
    <t xml:space="preserve"> nezpev.krajnice 413 m2 * 0.2 m = 82,600 [A]</t>
  </si>
  <si>
    <t>113328</t>
  </si>
  <si>
    <t>ODSTRAN PODKL ZPEVNĚNÝCH PLOCH Z KAMENIVA NESTMEL, ODVOZ DO 20KM</t>
  </si>
  <si>
    <t>Materiál z konstrukcí vozovek z kontaminované PAU. 
Odvoz na skládku - nebezpečný odpad</t>
  </si>
  <si>
    <t xml:space="preserve"> 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</si>
  <si>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</si>
  <si>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</si>
  <si>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</si>
  <si>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 xml:space="preserve"> 3284 m2*0.05 m = 164,200 [A]</t>
  </si>
  <si>
    <t xml:space="preserve"> 821 m2*0.02 m = 16,420 [B]</t>
  </si>
  <si>
    <t xml:space="preserve"> Celkem: A+B = 180,620 [C]</t>
  </si>
  <si>
    <t>113745</t>
  </si>
  <si>
    <t>FRÉZOVÁNÍ ZPEVNĚNÝCH PLOCH ASFALTOVÝCH TL. DO 80MM</t>
  </si>
  <si>
    <t>Odfrézování stávajících asfaltových vrstev 80 mm max do úrovně PM
Povynný odkup materiálu Zhotovitelem.</t>
  </si>
  <si>
    <t xml:space="preserve"> vozovka 8212 m2 = 8212,000 [A]</t>
  </si>
  <si>
    <t xml:space="preserve"> sjezdy 413 m2  = 413,000 [B]</t>
  </si>
  <si>
    <t xml:space="preserve"> Celkem: A+B = 8625,000 [C]</t>
  </si>
  <si>
    <t xml:space="preserve"> 7798*0,05*0,5 = 194,950 [A]</t>
  </si>
  <si>
    <t>ornice [!18220] = 13,350 [B]</t>
  </si>
  <si>
    <t xml:space="preserve"> 299 m*1m* 0,2mdélka x šířka x výška = 59,800 [A]</t>
  </si>
  <si>
    <t>12980</t>
  </si>
  <si>
    <t>ČIŠTĚNÍ ULIČNÍCH VPUSTÍ</t>
  </si>
  <si>
    <t xml:space="preserve"> UV 26 ks = 26,000 [A]</t>
  </si>
  <si>
    <t xml:space="preserve"> horská vpust` 1 ks = 1,000 [B]</t>
  </si>
  <si>
    <t xml:space="preserve"> Celkem A+B = 27,000 [C]</t>
  </si>
  <si>
    <t xml:space="preserve"> 123 m = 123,000 [A]</t>
  </si>
  <si>
    <t>132836</t>
  </si>
  <si>
    <t>HLOUBENÍ RÝH ŠÍŘ DO 2M PAŽ I NEPAŽ TŘ. II, ODVOZ DO 12KM</t>
  </si>
  <si>
    <t>Vykop pro vpusti a přípojky</t>
  </si>
  <si>
    <t xml:space="preserve"> 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</si>
  <si>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</si>
  <si>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xml:space="preserve"> 194,95 = 194,950 [A]</t>
  </si>
  <si>
    <t>17131</t>
  </si>
  <si>
    <t>ULOŽENÍ SYPANINY DO NÁSYPŮ V AKTIVNÍ ZÓNĚ SE ZHUT SE ZLEPŠENÍM ZEMINY</t>
  </si>
  <si>
    <t>Provedení hloubkových sanací včetně sanace AZ</t>
  </si>
  <si>
    <t xml:space="preserve"> 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</si>
  <si>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</si>
  <si>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</si>
  <si>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</si>
  <si>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</si>
  <si>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 xml:space="preserve"> 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</si>
  <si>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</si>
  <si>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 xml:space="preserve"> 89*0,15 = 13,350 [A]</t>
  </si>
  <si>
    <t xml:space="preserve"> [!18220]/0,15 = 89,000 [A]</t>
  </si>
  <si>
    <t>4</t>
  </si>
  <si>
    <t>Vodorovné konstrukce</t>
  </si>
  <si>
    <t>451313</t>
  </si>
  <si>
    <t>PODKLADNÍ A VÝPLŇOVÉ VRSTVY Z PROSTÉHO BETONU C16/20</t>
  </si>
  <si>
    <t>pod vpusti</t>
  </si>
  <si>
    <t xml:space="preserve"> 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</si>
  <si>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</si>
  <si>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</si>
  <si>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</si>
  <si>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</si>
  <si>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 xml:space="preserve"> 1559 m2  = 1559,000 [A]</t>
  </si>
  <si>
    <t>- dodání kameniva předepsané kvality a zrnitosti
- rozprostření a zhutnění vrstvy v předepsané tloušťce
- zřízení vrstvy bez rozlišení šířky, pokládání vrstvy po etapách
- nezahrnuje postřiky, nátěry</t>
  </si>
  <si>
    <t xml:space="preserve"> 329 m2 = 329,000 [A]</t>
  </si>
  <si>
    <t>572224</t>
  </si>
  <si>
    <t>SPOJOVACÍ POSTŘIK Z MODIFIK EMULZE DO 1,0KG/M2</t>
  </si>
  <si>
    <t>PS-CP 
PS-C</t>
  </si>
  <si>
    <t xml:space="preserve"> 3x 7798 m2 *3 = 23394,000 [A]</t>
  </si>
  <si>
    <t>"plocha odečtena digitálně" 7798 = 7798,000 [A]</t>
  </si>
  <si>
    <t>5774EG</t>
  </si>
  <si>
    <t>VRSTVY PRO OBNOVU A OPRAVY Z ASF BETONU ACP 16+, 16S</t>
  </si>
  <si>
    <t>ACP 16+ 50/70</t>
  </si>
  <si>
    <t xml:space="preserve"> 3044 m2* 0.05 m = 152,200 [A]</t>
  </si>
  <si>
    <t xml:space="preserve"> 761.2 m2 *0.02m  = 15,224 [B]</t>
  </si>
  <si>
    <t xml:space="preserve"> Celkem: A+B = 167,424 [C]</t>
  </si>
  <si>
    <t xml:space="preserve"> vozovka 7798 m2*0.03 m  = 233,940 [A]</t>
  </si>
  <si>
    <t xml:space="preserve"> sjezdy     414 m2 *0.08 m  = 33,120 [B]</t>
  </si>
  <si>
    <t xml:space="preserve"> Celkem: A+B = 267,060 [C]</t>
  </si>
  <si>
    <t>587201</t>
  </si>
  <si>
    <t>PŘEDLÁŽDĚNÍ KRYTU Z VELKÝCH KOSTEK</t>
  </si>
  <si>
    <t xml:space="preserve"> stávající chodníky 210 = 210,000 [A]</t>
  </si>
  <si>
    <t xml:space="preserve"> záliv autobusové zastávky 46 = 46,000 [B]</t>
  </si>
  <si>
    <t xml:space="preserve">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</si>
  <si>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</si>
  <si>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</si>
  <si>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</si>
  <si>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</si>
  <si>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</si>
  <si>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</si>
  <si>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 xml:space="preserve"> 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</si>
  <si>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</si>
  <si>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</si>
  <si>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</si>
  <si>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</si>
  <si>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 xml:space="preserve"> 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</si>
  <si>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</si>
  <si>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</si>
  <si>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</si>
  <si>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</si>
  <si>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 xml:space="preserve"> 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</si>
  <si>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</si>
  <si>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</si>
  <si>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</si>
  <si>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</si>
  <si>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</si>
  <si>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</si>
  <si>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</si>
  <si>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 xml:space="preserve"> 6 = 6,000 [A]</t>
  </si>
  <si>
    <t>položka zahrnuje řez na potrubí, dodání a osazení příslušných tvarovek (POTRUBÍ) a armatur</t>
  </si>
  <si>
    <t>91781</t>
  </si>
  <si>
    <t>VÝŠKOVÁ ÚPRAVA OBRUBNÍKŮ BETONOVÝCH</t>
  </si>
  <si>
    <t xml:space="preserve"> 150 m = 0 [A]</t>
  </si>
  <si>
    <t>Položka výšková úprava obrub zahrnuje jejich vytrhání, očištění, manipulaci, nové betonové lože a osazení. Případné nutné doplnění novými obrubami se uvede v položkách 9172 až 9177.</t>
  </si>
  <si>
    <t xml:space="preserve"> 1510 = 1510,000 [A]</t>
  </si>
  <si>
    <t>96687</t>
  </si>
  <si>
    <t>VYBOURÁNÍ ULIČNÍCH VPUSTÍ KOMPLETNÍCH</t>
  </si>
  <si>
    <t xml:space="preserve"> 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</si>
  <si>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</si>
  <si>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 xml:space="preserve"> dle pol.113728   7225*0.06 m3 * 2400 kg/m3 / 1000 vozovka+AZ = 1040,400 [A]</t>
  </si>
  <si>
    <t>pol 132736 16*1,9 = 30,400 [A]</t>
  </si>
  <si>
    <t>B) Dle pol. 12373 - Nevhodný mat. z výkopu
Položka bude čerpána dle skutečnosti během realizace stavby na základě odsouhlasení TDS a zástupce investora.</t>
  </si>
  <si>
    <t xml:space="preserve"> dle pol. 113326   230 m3 * 1900 kg/m3 / 1000 nezpev.krajnice, propustky = 437,000 [A]</t>
  </si>
  <si>
    <t xml:space="preserve"> 7225*0,05*0,5*1,9 = 343,188 [B]</t>
  </si>
  <si>
    <t>dle pol 129946 14*0,05*1,9 = 1,330 [C]</t>
  </si>
  <si>
    <t>Celkové množství = 781,518</t>
  </si>
  <si>
    <t xml:space="preserve"> 1150 m2 *0.2m = 230,000 [A]</t>
  </si>
  <si>
    <t xml:space="preserve"> 7225 m2 = 7225,000 [A]</t>
  </si>
  <si>
    <t>Odfrézování stávajících asfaltových vrstev 60 mm max do úrovně PM
Odvoz na skládku - Nebezpečný odpad.</t>
  </si>
  <si>
    <t xml:space="preserve"> 7225 m2*0.06 = 433,500 [A]</t>
  </si>
  <si>
    <t xml:space="preserve"> 7225*0,05*0,5 = 180,625 [A]</t>
  </si>
  <si>
    <t xml:space="preserve"> 14 m = 14,000 [A]</t>
  </si>
  <si>
    <t>pol 918346 10*1,2 = 12,000 [A]</t>
  </si>
  <si>
    <t>pol 9185B2 2*2 = 4,000 [B]</t>
  </si>
  <si>
    <t>Celkové množství = 16,000</t>
  </si>
  <si>
    <t xml:space="preserve"> 180,625 = 180,625 [A]</t>
  </si>
  <si>
    <t xml:space="preserve"> 262 m3 = 262,000 [A]</t>
  </si>
  <si>
    <t xml:space="preserve"> 8364 m2  = 8364,000 [A]</t>
  </si>
  <si>
    <t>Včetně dosypavek sjezdů</t>
  </si>
  <si>
    <t xml:space="preserve"> 1150 m2 = 1150,000 [A]</t>
  </si>
  <si>
    <t xml:space="preserve"> dle pol. 567542  8364 m2 = 8364,000 [A]</t>
  </si>
  <si>
    <t xml:space="preserve"> dle pol. 574D56 a pol.5774AE 7586+7966plocha odečtena digitálně = 15552,000 [A]</t>
  </si>
  <si>
    <t xml:space="preserve"> 3181.5 m * 2 m délka x šířka = 6363,000 [A]</t>
  </si>
  <si>
    <t>"plocha odečtena digitálně" 7225 = 7225,000 [A]</t>
  </si>
  <si>
    <t xml:space="preserve"> 7586plocha odečtena digitálně = 7586,000 [A]</t>
  </si>
  <si>
    <t xml:space="preserve"> 7966 m2 *0,03m  = 238,980 [A]</t>
  </si>
  <si>
    <t xml:space="preserve"> propustek č. 1: 10m = 10,000 [A]</t>
  </si>
  <si>
    <t xml:space="preserve"> 2ks = 2,000 [A]</t>
  </si>
  <si>
    <t xml:space="preserve"> 1500 = 1500,000 [A]</t>
  </si>
  <si>
    <t xml:space="preserve"> dle pol.113728  2867*0.06 m3 * 2400 kg/m3 / 1000 vozovka+AZ = 412,848 [A]</t>
  </si>
  <si>
    <t>pol 132736 32*1,9 = 60,800 [B]</t>
  </si>
  <si>
    <t>dle pol 122936 x t/m3 25,8*1,9 = 49,020 [A]</t>
  </si>
  <si>
    <t>C) Dle pol. 12373 Nevhodný mat. z výkopu
Položka bude čerpána dle skutečnosti během realizace stavby na základě odsouhlasení TDS a zástupce investora.</t>
  </si>
  <si>
    <t xml:space="preserve"> dle pol. 113326   120,6 m3 * 1900 kg/m3 / 1000 nezpev.krajnice = 229,140 [A]</t>
  </si>
  <si>
    <t xml:space="preserve"> dle pol. 129946  1t = 1,000 [B]</t>
  </si>
  <si>
    <t>dle pol 12373 2867*0,05*0,5*1,9 = 136,183 [C]</t>
  </si>
  <si>
    <t>Celkové množství = 366,323</t>
  </si>
  <si>
    <t xml:space="preserve"> nezpev.krajnice 603 m2 *0.2 m = 120,600 [A]</t>
  </si>
  <si>
    <t>Předrcení výkopu - 516 m3</t>
  </si>
  <si>
    <t xml:space="preserve"> 2867 m2 = 2867,000 [A]</t>
  </si>
  <si>
    <t>Odfrézování stávajících asfaltových vrstev 60 mm max do úrovně PM.
Odvoz na skládku - Nebezpečný odpad.</t>
  </si>
  <si>
    <t xml:space="preserve"> 2867*0.06 = 172,020 [A]</t>
  </si>
  <si>
    <t xml:space="preserve"> 1720 m2 *0,3 m *0,05 = 25,800 [A]</t>
  </si>
  <si>
    <t xml:space="preserve"> 2867*0,05*0,5 = 71,675 [A]</t>
  </si>
  <si>
    <t>Odvoz materiálu na skládku - 1 t</t>
  </si>
  <si>
    <t xml:space="preserve"> 20m = 20,000 [A]</t>
  </si>
  <si>
    <t>pol 9185B2 10*2 = 20,000 [B]</t>
  </si>
  <si>
    <t>Celkové množství = 32,000</t>
  </si>
  <si>
    <t xml:space="preserve"> 71,675 = 71,675 [A]</t>
  </si>
  <si>
    <t xml:space="preserve"> Nezpevněna krajnice z R-materiálu 105 m3 = 105,000 [A]</t>
  </si>
  <si>
    <t>17380</t>
  </si>
  <si>
    <t>ZEMNÍ KRAJNICE A DOSYPÁVKY Z NAKUPOVANÝCH MATERIÁLŮ</t>
  </si>
  <si>
    <t xml:space="preserve"> 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</si>
  <si>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</si>
  <si>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</si>
  <si>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</si>
  <si>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 3000m2 = 3000,000 [A]</t>
  </si>
  <si>
    <t>položka zahrnuje úpravu pláně včetně vyrovnání výškových rozdílů. Míru zhutnění určuje projekt.</t>
  </si>
  <si>
    <t xml:space="preserve"> 3318 m2  = 3318,000 [A]</t>
  </si>
  <si>
    <t xml:space="preserve"> 603 m2 = 603,000 [A]</t>
  </si>
  <si>
    <t xml:space="preserve"> dle pol. 567542  3318 m2 = 3318,000 [A]</t>
  </si>
  <si>
    <t xml:space="preserve"> dle pol. 574D56 a pol.5774AE 3010+3160 = 6170,000 [A]</t>
  </si>
  <si>
    <t xml:space="preserve"> 451.5 m * 2 m délka x šířka = 903,000 [A]</t>
  </si>
  <si>
    <t>"plocha odečtena digitálně" 2867 = 2867,000 [A]</t>
  </si>
  <si>
    <t xml:space="preserve"> 3010plocha odečtena digitálně = 3010,000 [A]</t>
  </si>
  <si>
    <t xml:space="preserve"> 3160.5 m2 *0,03m  = 94,815 [A]</t>
  </si>
  <si>
    <t>9113A1</t>
  </si>
  <si>
    <t>SVODIDLO OCEL SILNIČ JEDNOSTR, ÚROVEŇ ZADRŽ N1, N2 - DODÁVKA A MONTÁŽ</t>
  </si>
  <si>
    <t>sloupky po 4 m</t>
  </si>
  <si>
    <t xml:space="preserve"> 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</si>
  <si>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</si>
  <si>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 xml:space="preserve"> propustek č.1: 5m = 5,000 [A]</t>
  </si>
  <si>
    <t xml:space="preserve"> propustek č. 2: 5m = 5,000 [B]</t>
  </si>
  <si>
    <t xml:space="preserve"> A+B = 10,000 [C]</t>
  </si>
  <si>
    <t xml:space="preserve"> 10ks = 10,000 [A]</t>
  </si>
  <si>
    <t xml:space="preserve"> 53 = 53,000 [A]</t>
  </si>
  <si>
    <t>dle pol 122936 x t/m3 30,713*1,9 = 58,355 [A]</t>
  </si>
  <si>
    <t xml:space="preserve"> dle pol. 113326   116,34 m3 * 1900 kg/m3 / 1000 nezpev.krajnice = 221,046 [A]</t>
  </si>
  <si>
    <t>dle pol 17120 82,77*1,9 = 157,263 [C]</t>
  </si>
  <si>
    <t>Celkové množství = 378,309</t>
  </si>
  <si>
    <t xml:space="preserve"> nezpev.krajnice 581.7 m2 *0.2 m = 116,340 [A]</t>
  </si>
  <si>
    <t xml:space="preserve"> 3310,81 m2 = 3310,810 [A]</t>
  </si>
  <si>
    <t xml:space="preserve"> 3310,81 plocha odečtena digitálně = 3310,810 [A]</t>
  </si>
  <si>
    <t xml:space="preserve"> 2047,5*0,3*0,05 = 30,713 [A]</t>
  </si>
  <si>
    <t xml:space="preserve"> 3310,81*0,05*0,5 = 82,770 [A]</t>
  </si>
  <si>
    <t xml:space="preserve"> z pol. 17180 82,77m3 = 82,770 [A]</t>
  </si>
  <si>
    <t xml:space="preserve"> 82,77 = 82,770 [A]</t>
  </si>
  <si>
    <t xml:space="preserve"> 90.3 m3 = 90,300 [A]</t>
  </si>
  <si>
    <t xml:space="preserve"> 3650,17 m2  = 3650,170 [A]</t>
  </si>
  <si>
    <t xml:space="preserve"> 527 m2 = 527,000 [A]</t>
  </si>
  <si>
    <t xml:space="preserve"> dle pol. 567542  3650,17 m2 = 3650,170 [A]</t>
  </si>
  <si>
    <t xml:space="preserve"> dle pol. 574D56 a pol.5774AE 3310,81 m2+3476 m2 = 6786,810 [A]</t>
  </si>
  <si>
    <t xml:space="preserve"> 1167 m * 2 m délka x šířka = 2334,000 [A]</t>
  </si>
  <si>
    <t>"plocha odečtena digitálně" 3310,81 = 3310,810 [A]</t>
  </si>
  <si>
    <t xml:space="preserve"> 3455.2plocha odečtena digitálně = 3455,200 [A]</t>
  </si>
  <si>
    <t xml:space="preserve"> 3476 m2 *0,03m  = 104,280 [A]</t>
  </si>
  <si>
    <t xml:space="preserve"> 90 = 90,000 [A]</t>
  </si>
  <si>
    <t xml:space="preserve"> [!18232]*0,15 = 727,650 [A]</t>
  </si>
  <si>
    <t xml:space="preserve"> dle pol. 12930   994 m3 * 1500 kg/m3/1000 příkopy = 1491,000 [A]</t>
  </si>
  <si>
    <t>pol 132736 4*1,9 = 7,600 [B]</t>
  </si>
  <si>
    <t>Celkové množství = 1498,600</t>
  </si>
  <si>
    <t>dle pol 122936 x t/m3 21,66*1,9 = 41,154 [A]</t>
  </si>
  <si>
    <t xml:space="preserve"> dle pol. 113326   81,9 m3 * 1900 kg/m3 / 1000 nezpev.krajnice = 155,610 [A]</t>
  </si>
  <si>
    <t xml:space="preserve"> 2398*0,05*0,5*1,9 = 113,905 [C]</t>
  </si>
  <si>
    <t>dle pol 129946 11*0,05*1,9 = 1,045 [D]</t>
  </si>
  <si>
    <t>Celkové množství = 271,560</t>
  </si>
  <si>
    <t xml:space="preserve"> nezpev.krajnice 409,5 m2 *0.2 m = 81,900 [B]</t>
  </si>
  <si>
    <t xml:space="preserve"> Celkem: B = 81,900 [D]</t>
  </si>
  <si>
    <t xml:space="preserve"> 2398 = 2398,000 [A]</t>
  </si>
  <si>
    <t xml:space="preserve"> 1444 m2 *0,3 m *0,05 = 21,660 [A]</t>
  </si>
  <si>
    <t xml:space="preserve"> 2398*0,05*0,5 = 59,950 [A]</t>
  </si>
  <si>
    <t xml:space="preserve"> 4970 m*1m* 0,2m = 994,000 [A]</t>
  </si>
  <si>
    <t>Propusty</t>
  </si>
  <si>
    <t xml:space="preserve"> 11 m  = 11,000 [A]</t>
  </si>
  <si>
    <t>pol 9185B4 2*2 = 4,000 [B]</t>
  </si>
  <si>
    <t>Celkové množství = 4,000</t>
  </si>
  <si>
    <t xml:space="preserve"> 59,95 = 59,950 [A]</t>
  </si>
  <si>
    <t xml:space="preserve"> 61 m3 = 61,000 [A]</t>
  </si>
  <si>
    <t>18222</t>
  </si>
  <si>
    <t>ROZPROSTŘENÍ ORNICE VE SVAHU V TL DO 0,15M</t>
  </si>
  <si>
    <t xml:space="preserve"> 4851 m2 = 4851,000 [B]</t>
  </si>
  <si>
    <t xml:space="preserve"> [!18232] = 4851,000 [A]</t>
  </si>
  <si>
    <t xml:space="preserve"> dle pol. 11332    sjezdy61 m2 *0.15 m = 9,150 [A]</t>
  </si>
  <si>
    <t xml:space="preserve"> 2643 m2 = 2643,000 [A]</t>
  </si>
  <si>
    <t xml:space="preserve"> 410 m2 = 410,000 [A]</t>
  </si>
  <si>
    <t xml:space="preserve"> dle pol. 567542  2776,1 m2 = 2776,100 [A]</t>
  </si>
  <si>
    <t xml:space="preserve"> dle pol. 574D56 a pol.5774AE  2518 m2+2644 m2 = 5162,000 [A]</t>
  </si>
  <si>
    <t>Vyztužení skelnou mříží s oky 25x25 mm s tahovou pevností 100 kN na šířku role 1,5-2 m
Dle PS-CP</t>
  </si>
  <si>
    <t xml:space="preserve"> 2644 = 2644,000 [A]</t>
  </si>
  <si>
    <t>"plocha odečtena digitálně" 2398 = 2398,000 [A]</t>
  </si>
  <si>
    <t xml:space="preserve"> 2518 m2 = 2518,000 [A]</t>
  </si>
  <si>
    <t xml:space="preserve"> 2644 m2 *0,03m  = 79,320 [A]</t>
  </si>
  <si>
    <t>9181B4</t>
  </si>
  <si>
    <t>ČELA PROPUSTU Z TRUB DN DO 400MM Z BETONU DO C 25/30</t>
  </si>
  <si>
    <t>32/63</t>
  </si>
  <si>
    <t xml:space="preserve"> 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</si>
  <si>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</si>
  <si>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 xml:space="preserve"> 368 m  = 368,000 [A]</t>
  </si>
  <si>
    <t xml:space="preserve"> dle pol. 132836 29.5 m3 * 1900 kg/m3/1000 = 56,050 [A]</t>
  </si>
  <si>
    <t>Dle pol. 12373 Nevhodný mat. z výkopu
Položka bude čerpána dle skutečnosti během realizace stavby na základě odsouhlasení TDS a zástupce investora.</t>
  </si>
  <si>
    <t>dle pol 12373 70,35*0,05*0,5*1,9 = 3,342 [A]</t>
  </si>
  <si>
    <t>dle pol 11332 41,423*1,9 = 78,704 [B]</t>
  </si>
  <si>
    <t>dle pol 113326 9,15*1,9 = 17,385 [C]</t>
  </si>
  <si>
    <t>dle pol 129946 65*0,05*1,9 = 6,175 [D]</t>
  </si>
  <si>
    <t>Celkové množství = 105,606</t>
  </si>
  <si>
    <t>11332</t>
  </si>
  <si>
    <t>ODSTRANĚNÍ PODKLADŮ ZPEVNĚNÝCH PLOCH Z KAMENIVA NESTMELENÉHO</t>
  </si>
  <si>
    <t>tl. 150 mm</t>
  </si>
  <si>
    <t xml:space="preserve"> 276,15 m2 * 0.15 = 41,423 [A]</t>
  </si>
  <si>
    <t xml:space="preserve"> sjezdy61 m2 *0.15 m = 9,150 [C]</t>
  </si>
  <si>
    <t xml:space="preserve"> Celkem: C = 9,150 [D]</t>
  </si>
  <si>
    <t>113746</t>
  </si>
  <si>
    <t>FRÉZOVÁNÍ ZPEVNĚNÝCH PLOCH ASFALTOVÝCH TL. DO 100MM</t>
  </si>
  <si>
    <t>stávající asf. konstrukce sjezdů
Povinný odkup materiálu Zhotovitelem.</t>
  </si>
  <si>
    <t xml:space="preserve"> 70.35m2 = 70,350 [A]</t>
  </si>
  <si>
    <t xml:space="preserve"> 70,35*0,05*0,5 = 1,759 [A]</t>
  </si>
  <si>
    <t xml:space="preserve"> 65 m = 65,000 [A]</t>
  </si>
  <si>
    <t xml:space="preserve"> 29.5 m3 = 29,500 [A]</t>
  </si>
  <si>
    <t xml:space="preserve"> 0,176 = 0,176 [A]</t>
  </si>
  <si>
    <t>2</t>
  </si>
  <si>
    <t xml:space="preserve"> 7,035*0,05*0,5 = 0,176 [A]</t>
  </si>
  <si>
    <t>17511</t>
  </si>
  <si>
    <t>OBSYP POTRUBÍ A OBJEKTŮ SE ZHUTNĚNÍM</t>
  </si>
  <si>
    <t>obsyp propustku štěrkodrtí</t>
  </si>
  <si>
    <t xml:space="preserve">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</si>
  <si>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</si>
  <si>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Základy</t>
  </si>
  <si>
    <t>45152</t>
  </si>
  <si>
    <t>PODKLADNÍ A VÝPLŇOVÉ VRSTVY Z KAMENIVA DRCENÉHO</t>
  </si>
  <si>
    <t>pískové lože tl. 0.10m</t>
  </si>
  <si>
    <t xml:space="preserve"> 3.2 m3 = 3,200 [A]</t>
  </si>
  <si>
    <t>položka zahrnuje dodávku předepsaného kameniva, mimostaveništní a vnitrostaveništní dopravu a jeho uložení
není-li v zadávací dokumentaci uvedeno jinak, jedná se o nakupovaný materiál</t>
  </si>
  <si>
    <t xml:space="preserve"> dle pol. 11332  249 m2 = 249,000 [A]</t>
  </si>
  <si>
    <t>tl. 100 mm</t>
  </si>
  <si>
    <t xml:space="preserve"> dle pol. 113746  70,35 m2 * 0.1 = 7,035 [A]</t>
  </si>
  <si>
    <t xml:space="preserve"> 12 ks = 12,000 [A]</t>
  </si>
  <si>
    <t>9183B1</t>
  </si>
  <si>
    <t>PROPUSTY Z TRUB DN 400MM BETONOVÝCH</t>
  </si>
  <si>
    <t xml:space="preserve"> 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</si>
  <si>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</si>
  <si>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</si>
  <si>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</si>
  <si>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 xml:space="preserve"> 1,2 m*12 ks = 14,400 [A]</t>
  </si>
  <si>
    <t>položka zahrnuje řezání železobetonových konstrukcí v předepsané tloušťce, včetně spotřeby vody</t>
  </si>
  <si>
    <t>014101</t>
  </si>
  <si>
    <t>Položka bude čerpána na základě skutečného stavu silnic po realizací stavby a po odsouhlasení s objednatelem a TDI.</t>
  </si>
  <si>
    <t>dle pol. 12273 150 = 150,000 [A]</t>
  </si>
  <si>
    <t>Celkové množství = 150,000</t>
  </si>
  <si>
    <t>02720</t>
  </si>
  <si>
    <t>a</t>
  </si>
  <si>
    <t>POMOC PRÁCE ZRÍZ NEBO ZAJIŠT REGULACI A OCHRANU DOPRAVY</t>
  </si>
  <si>
    <t>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t>
  </si>
  <si>
    <t>zahrnuje veškeré náklady spojené s objednatelem požadovanými zarízeními</t>
  </si>
  <si>
    <t>b</t>
  </si>
  <si>
    <t>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t>
  </si>
  <si>
    <t>c</t>
  </si>
  <si>
    <t>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</si>
  <si>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</si>
  <si>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</si>
  <si>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</si>
  <si>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</si>
  <si>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</si>
  <si>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</si>
  <si>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</si>
  <si>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</si>
  <si>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</si>
  <si>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</si>
  <si>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</si>
  <si>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</si>
  <si>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</si>
  <si>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</si>
  <si>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</si>
  <si>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</si>
  <si>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</si>
  <si>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</si>
  <si>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</si>
  <si>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</si>
  <si>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</si>
  <si>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</si>
  <si>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</si>
  <si>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</si>
  <si>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t>
  </si>
  <si>
    <t>dle pol. 574A33 12000 = 12000,000 [B]</t>
  </si>
  <si>
    <t>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</si>
  <si>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</si>
  <si>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</si>
  <si>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</si>
  <si>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</si>
  <si>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</si>
  <si>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</si>
  <si>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</si>
  <si>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</si>
  <si>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</si>
  <si>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</si>
  <si>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</si>
  <si>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</si>
  <si>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</si>
  <si>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 xml:space="preserve"> 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</si>
  <si>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</si>
  <si>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</si>
  <si>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</si>
  <si>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</si>
  <si>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</si>
  <si>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</si>
  <si>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</si>
  <si>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</si>
  <si>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</si>
  <si>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91228</t>
  </si>
  <si>
    <t>SMĚROVÉ SLOUPKY Z PLAST HMOT VČETNĚ ODRAZNÉHO PÁSKU</t>
  </si>
  <si>
    <t xml:space="preserve"> "Výpis směrových sloupků "</t>
  </si>
  <si>
    <t xml:space="preserve"> Z11a+Z11b (bílý) = 347 = 347,000 [A]</t>
  </si>
  <si>
    <t xml:space="preserve"> [Z11g ( červený) = 62 = 62,000 [B]</t>
  </si>
  <si>
    <t xml:space="preserve">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</si>
  <si>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</si>
  <si>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</si>
  <si>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</si>
  <si>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 xml:space="preserve"> 5 ks = 0 [A]</t>
  </si>
  <si>
    <t>91257</t>
  </si>
  <si>
    <t>ODRAŽEČE PROTI ZVĚŘI</t>
  </si>
  <si>
    <t xml:space="preserve"> 347 ks = 347,000 [A]</t>
  </si>
  <si>
    <t>položka zahrnuje dodání a montáž odražeče včetně připevňovacích dílů</t>
  </si>
  <si>
    <t>914171</t>
  </si>
  <si>
    <t>DOPRAVNÍ ZNAČKY ZÁKLADNÍ VELIKOSTI HLINÍKOVÉ FÓLIE TŘ 2 - DODÁVKA A MONTÁŽ</t>
  </si>
  <si>
    <t xml:space="preserve"> 11 ks = 11,000 [A]</t>
  </si>
  <si>
    <t xml:space="preserve"> DODATKOVÁ TABULKA E4 4 ks = 4,000 [B]</t>
  </si>
  <si>
    <t xml:space="preserve"> Celkem: A+B = 15,000 [C]</t>
  </si>
  <si>
    <t>položka zahrnuje:
- dodávku a montáž značek v požadovaném provedení</t>
  </si>
  <si>
    <t>914731</t>
  </si>
  <si>
    <t>STÁLÁ DOPRAV ZAŘÍZ Z3 OCEL S FÓLIÍ TŘ 2 DODÁVKA A MONTÁŽ</t>
  </si>
  <si>
    <t>DZ Z3</t>
  </si>
  <si>
    <t>914921</t>
  </si>
  <si>
    <t>SLOUPKY A STOJKY DOPRAVNÍCH ZNAČEK Z OCEL TRUBEK DO PATKY - DODÁVKA A MONTÁŽ</t>
  </si>
  <si>
    <t xml:space="preserve"> 11+1+12 ks = 24,000 [A]</t>
  </si>
  <si>
    <t>položka zahrnuje:
- sloupky a upevňovací zařízení včetně jejich osazení (betonová patka, zemní práce)</t>
  </si>
  <si>
    <t>914A21</t>
  </si>
  <si>
    <t>EV ČÍSLO MOSTU OCEL S FÓLIÍ TŘ.1 DODÁVKA A MONTÁŽ</t>
  </si>
  <si>
    <t xml:space="preserve"> 1 ks = 0 [A]</t>
  </si>
  <si>
    <t>VODOROVNÉ DOPRAVNÍ ZNAČENÍ BARVOU HLADKÉ - DODÁVKA A POKLÁDKA</t>
  </si>
  <si>
    <t>1. provizorní nástřik barvou</t>
  </si>
  <si>
    <t xml:space="preserve"> 1600 = 1600,000 [A]</t>
  </si>
  <si>
    <t>položka zahrnuje:
- dodání a pokládku nátěrového materiálu (měří se pouze natíraná plocha)
- předznačení a reflexní úpravu</t>
  </si>
  <si>
    <t>VDZ žlutou barvou</t>
  </si>
  <si>
    <t xml:space="preserve"> 50 = 50,000 [A]</t>
  </si>
  <si>
    <t>915231</t>
  </si>
  <si>
    <t>VODOR DOPRAV ZNAČ PLASTEM PROFIL ZVUČÍCÍ - DOD A POKLÁDKA</t>
  </si>
  <si>
    <t xml:space="preserve"> Z11g (červený) 10 ks = 10,000 [A]</t>
  </si>
  <si>
    <t xml:space="preserve"> DOPRAVNÍ ZNAČKA STANDARD P2 8ks = 8,000 [A]</t>
  </si>
  <si>
    <t xml:space="preserve"> DODATKOVÁ TABULKA E2b4 9 ks = 9,000 [B]</t>
  </si>
  <si>
    <t xml:space="preserve"> Celkem: A+B = 17,000 [C]</t>
  </si>
  <si>
    <t xml:space="preserve"> 8 ks = 8,000 [A]</t>
  </si>
  <si>
    <t xml:space="preserve"> 1645 = 1645,000 [A]</t>
  </si>
  <si>
    <t>915211</t>
  </si>
  <si>
    <t>VODOROVNÉ DOPRAVNÍ ZNAČENÍ PLASTEM HLADKÉ - DODÁVKA A POKLÁDKA</t>
  </si>
  <si>
    <t xml:space="preserve"> odměřeno v digitálním programu 1645 = 1645,000 [A]</t>
  </si>
  <si>
    <t>923890</t>
  </si>
  <si>
    <t>ŠIKMÝ ŽLUTOČERNÝ BEZPEČNOSTNÍ NÁTĚR</t>
  </si>
  <si>
    <t xml:space="preserve"> 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</si>
  <si>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</si>
  <si>
    <t>Seznam figur</t>
  </si>
  <si>
    <t>Značka</t>
  </si>
  <si>
    <t>Výměra</t>
  </si>
  <si>
    <t>SO</t>
  </si>
  <si>
    <t>FP</t>
  </si>
  <si>
    <t>nevh_odkop</t>
  </si>
  <si>
    <t>16670*0,05*0,5</t>
  </si>
  <si>
    <t>ornice</t>
  </si>
  <si>
    <t>2600*2*0,5*0,15*0,15</t>
  </si>
  <si>
    <t>100 "m2"*0,15</t>
  </si>
  <si>
    <t>89*0,15</t>
  </si>
  <si>
    <t>F</t>
  </si>
  <si>
    <t>10</t>
  </si>
  <si>
    <t>18232</t>
  </si>
  <si>
    <t>ornice_pl</t>
  </si>
  <si>
    <t>"plocha odečtena digitálně"</t>
  </si>
  <si>
    <t>4851 "m2"</t>
  </si>
</sst>
</file>

<file path=xl/styles.xml><?xml version="1.0" encoding="utf-8"?>
<styleSheet xmlns="http://schemas.openxmlformats.org/spreadsheetml/2006/main">
  <numFmts count="2">
    <numFmt numFmtId="165" formatCode="# ### ### ### ##0.00"/>
    <numFmt numFmtId="164" formatCode="# ### ### ### ##0.000"/>
  </numFmts>
  <fonts count="14">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b/>
      <u val="single"/>
      <sz val="11"/>
      <color rgb="FF0000FF"/>
      <name val="Arial"/>
      <family val="2"/>
    </font>
    <font>
      <b/>
      <u val="single"/>
      <sz val="11"/>
      <color theme="10"/>
      <name val="Calibri"/>
      <family val="2"/>
      <scheme val="minor"/>
    </font>
    <font>
      <sz val="10"/>
      <name val="Calibri"/>
      <family val="2"/>
      <scheme val="minor"/>
    </font>
    <font>
      <u val="single"/>
      <sz val="11"/>
      <color theme="10"/>
      <name val="Calibri"/>
      <family val="2"/>
      <scheme val="minor"/>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15">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A9A9A9"/>
      </left>
      <right/>
      <top/>
      <bottom/>
    </border>
    <border>
      <left/>
      <right style="thin">
        <color rgb="FF000000"/>
      </right>
      <top/>
      <bottom/>
    </border>
    <border>
      <left style="thin">
        <color rgb="FFA9A9A9"/>
      </left>
      <right/>
      <top/>
      <bottom style="thin">
        <color rgb="FFA9A9A9"/>
      </bottom>
    </border>
    <border>
      <left/>
      <right style="thin">
        <color rgb="FF000000"/>
      </right>
      <top/>
      <bottom style="thin">
        <color rgb="FFA9A9A9"/>
      </bottom>
    </border>
    <border>
      <left style="thin">
        <color rgb="FF000000"/>
      </left>
      <right/>
      <top/>
      <bottom style="thin">
        <color rgb="FF000000"/>
      </bottom>
    </border>
    <border>
      <left style="thin">
        <color rgb="FFA9A9A9"/>
      </left>
      <right/>
      <top/>
      <bottom style="thin">
        <color rgb="FF000000"/>
      </bottom>
    </border>
    <border>
      <left/>
      <right style="thin">
        <color rgb="FF000000"/>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12" fillId="0" borderId="0" applyNumberFormat="0" applyFill="0" applyBorder="0" applyAlignment="0" applyProtection="0"/>
    <xf numFmtId="0" fontId="3" fillId="0" borderId="0">
      <alignment horizontal="left" vertical="center" wrapText="1"/>
      <protection/>
    </xf>
    <xf numFmtId="0" fontId="13" fillId="0" borderId="0">
      <alignment horizontal="left" vertical="center" wrapText="1"/>
      <protection/>
    </xf>
  </cellStyleXfs>
  <cellXfs count="51">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5"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5" fontId="3" fillId="0" borderId="1" xfId="20" applyNumberFormat="1" applyBorder="1" applyAlignment="1">
      <alignment horizontal="right" vertical="center" wrapText="1"/>
      <protection/>
    </xf>
    <xf numFmtId="0" fontId="2" fillId="0" borderId="0" xfId="0" applyFont="1"/>
    <xf numFmtId="0" fontId="3" fillId="2" borderId="0" xfId="20" applyFill="1" applyAlignment="1">
      <alignment horizontal="right" vertical="center" wrapText="1"/>
      <protection/>
    </xf>
    <xf numFmtId="0" fontId="6" fillId="2" borderId="0" xfId="24" applyFill="1" applyAlignment="1">
      <alignment horizontal="left" vertical="center" wrapText="1"/>
      <protection/>
    </xf>
    <xf numFmtId="0" fontId="6" fillId="2" borderId="0" xfId="24" applyFill="1" applyAlignment="1">
      <alignment horizontal="right" vertical="center" wrapText="1"/>
      <protection/>
    </xf>
    <xf numFmtId="0" fontId="0" fillId="2" borderId="0" xfId="0" applyFill="1" applyAlignment="1">
      <alignment horizontal="right"/>
    </xf>
    <xf numFmtId="0" fontId="0" fillId="2" borderId="2" xfId="0" applyFill="1" applyBorder="1" applyAlignment="1">
      <alignment horizontal="center"/>
    </xf>
    <xf numFmtId="165" fontId="0" fillId="2" borderId="2" xfId="0" applyNumberFormat="1" applyFill="1" applyBorder="1" applyAlignment="1">
      <alignment horizontal="center"/>
    </xf>
    <xf numFmtId="0" fontId="7" fillId="2" borderId="0" xfId="0" applyFont="1" applyFill="1"/>
    <xf numFmtId="0" fontId="7" fillId="2" borderId="0" xfId="0" applyFont="1" applyFill="1" applyAlignment="1">
      <alignment horizontal="right"/>
    </xf>
    <xf numFmtId="165" fontId="7" fillId="2" borderId="0" xfId="0" applyNumberFormat="1" applyFont="1" applyFill="1" applyAlignment="1">
      <alignment horizontal="center"/>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165" fontId="0" fillId="0" borderId="2" xfId="0" applyNumberFormat="1" applyBorder="1" applyAlignment="1">
      <alignment horizontal="center"/>
    </xf>
    <xf numFmtId="165" fontId="0" fillId="0" borderId="0" xfId="0" applyNumberFormat="1"/>
    <xf numFmtId="0" fontId="8" fillId="0" borderId="2" xfId="0" applyFont="1" applyBorder="1" applyAlignment="1">
      <alignment wrapText="1"/>
    </xf>
    <xf numFmtId="0" fontId="0" fillId="0" borderId="0" xfId="0" applyAlignment="1">
      <alignment wrapText="1"/>
    </xf>
    <xf numFmtId="49" fontId="0" fillId="0" borderId="0" xfId="0" applyNumberFormat="1"/>
    <xf numFmtId="49" fontId="2" fillId="2" borderId="0" xfId="0" applyNumberFormat="1" applyFont="1" applyFill="1"/>
    <xf numFmtId="49" fontId="0" fillId="2" borderId="0" xfId="0" applyNumberFormat="1" applyFill="1"/>
    <xf numFmtId="0" fontId="5" fillId="3" borderId="2" xfId="23" applyFill="1" applyBorder="1" applyAlignment="1">
      <alignment horizontal="center" vertical="center" wrapText="1"/>
      <protection/>
    </xf>
    <xf numFmtId="0" fontId="9" fillId="0" borderId="2" xfId="25" applyFont="1" applyBorder="1" applyAlignment="1">
      <alignment horizontal="left" vertical="center" wrapText="1"/>
      <protection/>
    </xf>
    <xf numFmtId="0" fontId="6" fillId="0" borderId="3" xfId="25" applyBorder="1" applyAlignment="1">
      <alignment horizontal="left" vertical="center" wrapText="1"/>
      <protection/>
    </xf>
    <xf numFmtId="49" fontId="0" fillId="0" borderId="4" xfId="0" applyNumberFormat="1" applyBorder="1"/>
    <xf numFmtId="49" fontId="10" fillId="0" borderId="2" xfId="26" applyNumberFormat="1" applyFont="1" applyBorder="1"/>
    <xf numFmtId="49" fontId="7" fillId="0" borderId="5" xfId="0" applyNumberFormat="1" applyFont="1" applyBorder="1"/>
    <xf numFmtId="164" fontId="7" fillId="0" borderId="6" xfId="0" applyNumberFormat="1" applyFont="1" applyBorder="1"/>
    <xf numFmtId="49" fontId="11" fillId="0" borderId="0" xfId="0" applyNumberFormat="1" applyFont="1"/>
    <xf numFmtId="49" fontId="11" fillId="0" borderId="7" xfId="0" applyNumberFormat="1" applyFont="1" applyBorder="1"/>
    <xf numFmtId="49" fontId="11" fillId="0" borderId="8" xfId="0" applyNumberFormat="1" applyFont="1" applyBorder="1"/>
    <xf numFmtId="164" fontId="11" fillId="0" borderId="9" xfId="0" applyNumberFormat="1" applyFont="1" applyBorder="1"/>
    <xf numFmtId="49" fontId="11" fillId="0" borderId="10" xfId="0" applyNumberFormat="1" applyFont="1" applyBorder="1"/>
    <xf numFmtId="164" fontId="11" fillId="0" borderId="11" xfId="0" applyNumberFormat="1" applyFont="1" applyBorder="1"/>
    <xf numFmtId="0" fontId="6" fillId="0" borderId="0" xfId="25" applyBorder="1" applyAlignment="1">
      <alignment horizontal="left" vertical="center" wrapText="1"/>
      <protection/>
    </xf>
    <xf numFmtId="49" fontId="0" fillId="0" borderId="9" xfId="0" applyNumberFormat="1" applyBorder="1"/>
    <xf numFmtId="49" fontId="7" fillId="0" borderId="2" xfId="0" applyNumberFormat="1" applyFont="1" applyBorder="1"/>
    <xf numFmtId="49" fontId="11" fillId="0" borderId="12" xfId="0" applyNumberFormat="1" applyFont="1" applyBorder="1"/>
    <xf numFmtId="49" fontId="11" fillId="0" borderId="13" xfId="0" applyNumberFormat="1" applyFont="1" applyBorder="1"/>
    <xf numFmtId="164" fontId="11" fillId="0" borderId="14" xfId="0" applyNumberFormat="1" applyFont="1" applyBorder="1"/>
  </cellXfs>
  <cellStyles count="15">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Hyperlink" xfId="26"/>
    <cellStyle name="StavebniDilStyle" xfId="27"/>
    <cellStyle name="PolDoplnInfoStyle"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heetViews>
  <sheetFormatPr defaultColWidth="9.140625" defaultRowHeight="15"/>
  <cols>
    <col min="1" max="2" width="31.421875" style="0" customWidth="1"/>
    <col min="3" max="5" width="18.8515625" style="0" customWidth="1"/>
  </cols>
  <sheetData>
    <row r="1" spans="1:5" ht="15">
      <c r="A1" s="1" t="s">
        <v>0</v>
      </c>
      <c r="B1" s="2" t="s">
        <v>1</v>
      </c>
      <c r="C1" s="3"/>
      <c r="D1" s="3"/>
      <c r="E1" s="3"/>
    </row>
    <row r="2" spans="1:5" ht="15">
      <c r="A2" s="3"/>
      <c r="B2" s="4" t="s">
        <v>2</v>
      </c>
      <c r="C2" s="3"/>
      <c r="D2" s="3"/>
      <c r="E2" s="3"/>
    </row>
    <row r="3" spans="1:5" ht="15">
      <c r="A3" s="3"/>
      <c r="B3" s="3"/>
      <c r="C3" s="3"/>
      <c r="D3" s="3"/>
      <c r="E3" s="3"/>
    </row>
    <row r="4" spans="1:5" ht="21">
      <c r="A4" s="3"/>
      <c r="B4" s="4" t="s">
        <v>3</v>
      </c>
      <c r="C4" s="3"/>
      <c r="D4" s="3"/>
      <c r="E4" s="3"/>
    </row>
    <row r="5" spans="1:5" ht="15">
      <c r="A5" s="3"/>
      <c r="B5" s="3"/>
      <c r="C5" s="3"/>
      <c r="D5" s="3"/>
      <c r="E5" s="3"/>
    </row>
    <row r="6" spans="1:5" ht="15">
      <c r="A6" s="3"/>
      <c r="B6" s="5" t="s">
        <v>4</v>
      </c>
      <c r="C6" s="6">
        <f>SUM(C10:C22)</f>
        <v>0</v>
      </c>
      <c r="D6" s="3"/>
      <c r="E6" s="3"/>
    </row>
    <row r="7" spans="1:5" ht="15">
      <c r="A7" s="3"/>
      <c r="B7" s="5" t="s">
        <v>5</v>
      </c>
      <c r="C7" s="6">
        <f>SUM(E10:E22)</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000.1'!I3</f>
        <v>0</v>
      </c>
      <c r="D10" s="9">
        <f>SUMIFS('SO 000.1'!O:O,'SO 000.1'!A:A,"P")</f>
        <v>0</v>
      </c>
      <c r="E10" s="9">
        <f>C10+D10</f>
        <v>0</v>
      </c>
    </row>
    <row r="11" spans="1:5" ht="15">
      <c r="A11" s="8" t="s">
        <v>13</v>
      </c>
      <c r="B11" s="8" t="s">
        <v>14</v>
      </c>
      <c r="C11" s="9">
        <f>'SO 020'!I3</f>
        <v>0</v>
      </c>
      <c r="D11" s="9">
        <f>SUMIFS('SO 020'!O:O,'SO 020'!A:A,"P")</f>
        <v>0</v>
      </c>
      <c r="E11" s="9">
        <f>C11+D11</f>
        <v>0</v>
      </c>
    </row>
    <row r="12" spans="1:5" ht="15">
      <c r="A12" s="8" t="s">
        <v>15</v>
      </c>
      <c r="B12" s="8" t="s">
        <v>16</v>
      </c>
      <c r="C12" s="9">
        <f>'SO 101'!I3</f>
        <v>0</v>
      </c>
      <c r="D12" s="9">
        <f>SUMIFS('SO 101'!O:O,'SO 101'!A:A,"P")</f>
        <v>0</v>
      </c>
      <c r="E12" s="9">
        <f>C12+D12</f>
        <v>0</v>
      </c>
    </row>
    <row r="13" spans="1:5" ht="15">
      <c r="A13" s="8" t="s">
        <v>17</v>
      </c>
      <c r="B13" s="8" t="s">
        <v>18</v>
      </c>
      <c r="C13" s="9">
        <f>'SO 102'!I3</f>
        <v>0</v>
      </c>
      <c r="D13" s="9">
        <f>SUMIFS('SO 102'!O:O,'SO 102'!A:A,"P")</f>
        <v>0</v>
      </c>
      <c r="E13" s="9">
        <f>C13+D13</f>
        <v>0</v>
      </c>
    </row>
    <row r="14" spans="1:5" ht="15">
      <c r="A14" s="8" t="s">
        <v>19</v>
      </c>
      <c r="B14" s="8" t="s">
        <v>20</v>
      </c>
      <c r="C14" s="9">
        <f>'SO 103'!I3</f>
        <v>0</v>
      </c>
      <c r="D14" s="9">
        <f>SUMIFS('SO 103'!O:O,'SO 103'!A:A,"P")</f>
        <v>0</v>
      </c>
      <c r="E14" s="9">
        <f>C14+D14</f>
        <v>0</v>
      </c>
    </row>
    <row r="15" spans="1:5" ht="15">
      <c r="A15" s="8" t="s">
        <v>21</v>
      </c>
      <c r="B15" s="8" t="s">
        <v>22</v>
      </c>
      <c r="C15" s="9">
        <f>'SO 104'!I3</f>
        <v>0</v>
      </c>
      <c r="D15" s="9">
        <f>SUMIFS('SO 104'!O:O,'SO 104'!A:A,"P")</f>
        <v>0</v>
      </c>
      <c r="E15" s="9">
        <f>C15+D15</f>
        <v>0</v>
      </c>
    </row>
    <row r="16" spans="1:5" ht="15">
      <c r="A16" s="8" t="s">
        <v>23</v>
      </c>
      <c r="B16" s="8" t="s">
        <v>24</v>
      </c>
      <c r="C16" s="9">
        <f>'SO 105'!I3</f>
        <v>0</v>
      </c>
      <c r="D16" s="9">
        <f>SUMIFS('SO 105'!O:O,'SO 105'!A:A,"P")</f>
        <v>0</v>
      </c>
      <c r="E16" s="9">
        <f>C16+D16</f>
        <v>0</v>
      </c>
    </row>
    <row r="17" spans="1:5" ht="15">
      <c r="A17" s="8" t="s">
        <v>25</v>
      </c>
      <c r="B17" s="8" t="s">
        <v>26</v>
      </c>
      <c r="C17" s="9">
        <f>'SO 106'!I3</f>
        <v>0</v>
      </c>
      <c r="D17" s="9">
        <f>SUMIFS('SO 106'!O:O,'SO 106'!A:A,"P")</f>
        <v>0</v>
      </c>
      <c r="E17" s="9">
        <f>C17+D17</f>
        <v>0</v>
      </c>
    </row>
    <row r="18" spans="1:5" ht="15">
      <c r="A18" s="8" t="s">
        <v>27</v>
      </c>
      <c r="B18" s="8" t="s">
        <v>28</v>
      </c>
      <c r="C18" s="9">
        <f>'SO 107'!I3</f>
        <v>0</v>
      </c>
      <c r="D18" s="9">
        <f>SUMIFS('SO 107'!O:O,'SO 107'!A:A,"P")</f>
        <v>0</v>
      </c>
      <c r="E18" s="9">
        <f>C18+D18</f>
        <v>0</v>
      </c>
    </row>
    <row r="19" spans="1:5" ht="15">
      <c r="A19" s="8" t="s">
        <v>29</v>
      </c>
      <c r="B19" s="8" t="s">
        <v>30</v>
      </c>
      <c r="C19" s="9">
        <f>'SO 108'!I3</f>
        <v>0</v>
      </c>
      <c r="D19" s="9">
        <f>SUMIFS('SO 108'!O:O,'SO 108'!A:A,"P")</f>
        <v>0</v>
      </c>
      <c r="E19" s="9">
        <f>C19+D19</f>
        <v>0</v>
      </c>
    </row>
    <row r="20" spans="1:5" ht="26.4">
      <c r="A20" s="8" t="s">
        <v>31</v>
      </c>
      <c r="B20" s="8" t="s">
        <v>32</v>
      </c>
      <c r="C20" s="9">
        <f>'SO 180'!I3</f>
        <v>0</v>
      </c>
      <c r="D20" s="9">
        <f>SUMIFS('SO 180'!O:O,'SO 180'!A:A,"P")</f>
        <v>0</v>
      </c>
      <c r="E20" s="9">
        <f>C20+D20</f>
        <v>0</v>
      </c>
    </row>
    <row r="21" spans="1:5" ht="15">
      <c r="A21" s="8" t="s">
        <v>33</v>
      </c>
      <c r="B21" s="8" t="s">
        <v>34</v>
      </c>
      <c r="C21" s="9">
        <f>'SO 190'!I3</f>
        <v>0</v>
      </c>
      <c r="D21" s="9">
        <f>SUMIFS('SO 190'!O:O,'SO 190'!A:A,"P")</f>
        <v>0</v>
      </c>
      <c r="E21" s="9">
        <f>C21+D21</f>
        <v>0</v>
      </c>
    </row>
    <row r="22" spans="1:5" ht="26.4">
      <c r="A22" s="8" t="s">
        <v>35</v>
      </c>
      <c r="B22" s="8" t="s">
        <v>36</v>
      </c>
      <c r="C22" s="9">
        <f>'SO 191'!I3</f>
        <v>0</v>
      </c>
      <c r="D22" s="9">
        <f>SUMIFS('SO 191'!O:O,'SO 191'!A:A,"P")</f>
        <v>0</v>
      </c>
      <c r="E22" s="9">
        <f>C22+D22</f>
        <v>0</v>
      </c>
    </row>
  </sheetData>
  <mergeCells count="2">
    <mergeCell ref="B2:B3"/>
    <mergeCell ref="B4:E4"/>
  </mergeCells>
  <printOptions/>
  <pageMargins left="0.75" right="0.75" top="1" bottom="1" header="0.5" footer="0.5"/>
  <pageSetup fitToHeight="0" fitToWidth="1"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pageSetUpPr fitToPage="1"/>
  </sheetPr>
  <dimension ref="A1:P15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27</v>
      </c>
      <c r="I3" s="16">
        <f>SUMIFS(I8:I150,A8:A150,"SD")</f>
        <v>0</v>
      </c>
      <c r="O3">
        <v>0</v>
      </c>
      <c r="P3">
        <v>2</v>
      </c>
    </row>
    <row r="4" spans="1:16" ht="15">
      <c r="A4" t="s">
        <v>42</v>
      </c>
      <c r="B4" s="12" t="s">
        <v>43</v>
      </c>
      <c r="C4" s="13" t="s">
        <v>27</v>
      </c>
      <c r="D4" s="14"/>
      <c r="E4" s="12" t="s">
        <v>28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SUMIFS(I9:I30,A9:A30,"P")</f>
        <v>0</v>
      </c>
    </row>
    <row r="9" spans="1:16" ht="15">
      <c r="A9" s="20" t="s">
        <v>57</v>
      </c>
      <c r="B9" s="20">
        <v>37</v>
      </c>
      <c r="C9" s="21" t="s">
        <v>139</v>
      </c>
      <c r="E9" s="22" t="s">
        <v>140</v>
      </c>
      <c r="F9" s="23" t="s">
        <v>141</v>
      </c>
      <c r="G9" s="24">
        <v>727.65</v>
      </c>
      <c r="H9" s="25">
        <v>0</v>
      </c>
      <c r="I9" s="25">
        <f>ROUND(G9*H9,P4)</f>
        <v>0</v>
      </c>
      <c r="O9" s="26">
        <f>I9*0.21</f>
        <v>0</v>
      </c>
      <c r="P9">
        <v>3</v>
      </c>
    </row>
    <row r="10" spans="1:5" ht="15">
      <c r="A10" s="20" t="s">
        <v>62</v>
      </c>
      <c r="E10" s="28"/>
    </row>
    <row r="11" spans="1:5" ht="15">
      <c r="A11" s="20" t="s">
        <v>64</v>
      </c>
      <c r="E11" s="27" t="s">
        <v>577</v>
      </c>
    </row>
    <row r="12" spans="1:5" ht="28.8">
      <c r="A12" s="20" t="s">
        <v>66</v>
      </c>
      <c r="E12" s="22" t="s">
        <v>143</v>
      </c>
    </row>
    <row r="13" spans="1:16" ht="28.8">
      <c r="A13" s="20" t="s">
        <v>57</v>
      </c>
      <c r="B13" s="20">
        <v>27</v>
      </c>
      <c r="C13" s="21" t="s">
        <v>144</v>
      </c>
      <c r="E13" s="22" t="s">
        <v>145</v>
      </c>
      <c r="F13" s="23" t="s">
        <v>108</v>
      </c>
      <c r="G13" s="24">
        <v>1498.6</v>
      </c>
      <c r="H13" s="25">
        <v>0</v>
      </c>
      <c r="I13" s="25">
        <f>ROUND(G13*H13,P4)</f>
        <v>0</v>
      </c>
      <c r="O13" s="26">
        <f>I13*0.21</f>
        <v>0</v>
      </c>
      <c r="P13">
        <v>3</v>
      </c>
    </row>
    <row r="14" spans="1:5" ht="43.2">
      <c r="A14" s="20" t="s">
        <v>62</v>
      </c>
      <c r="E14" s="22" t="s">
        <v>313</v>
      </c>
    </row>
    <row r="15" spans="1:5" ht="15">
      <c r="A15" s="20" t="s">
        <v>64</v>
      </c>
      <c r="E15" s="27" t="s">
        <v>578</v>
      </c>
    </row>
    <row r="16" spans="1:5" ht="15">
      <c r="A16" s="20" t="s">
        <v>64</v>
      </c>
      <c r="E16" s="27" t="s">
        <v>579</v>
      </c>
    </row>
    <row r="17" spans="1:5" ht="15">
      <c r="A17" s="20" t="s">
        <v>64</v>
      </c>
      <c r="E17" s="27" t="s">
        <v>580</v>
      </c>
    </row>
    <row r="18" spans="1:5" ht="158.4">
      <c r="A18" s="20" t="s">
        <v>66</v>
      </c>
      <c r="E18" s="22" t="s">
        <v>149</v>
      </c>
    </row>
    <row r="19" spans="1:16" ht="28.8">
      <c r="A19" s="20" t="s">
        <v>57</v>
      </c>
      <c r="B19" s="20">
        <v>28</v>
      </c>
      <c r="C19" s="21" t="s">
        <v>150</v>
      </c>
      <c r="E19" s="22" t="s">
        <v>151</v>
      </c>
      <c r="F19" s="23" t="s">
        <v>108</v>
      </c>
      <c r="G19" s="24">
        <v>41.154</v>
      </c>
      <c r="H19" s="25">
        <v>0</v>
      </c>
      <c r="I19" s="25">
        <f>ROUND(G19*H19,P4)</f>
        <v>0</v>
      </c>
      <c r="O19" s="26">
        <f>I19*0.21</f>
        <v>0</v>
      </c>
      <c r="P19">
        <v>3</v>
      </c>
    </row>
    <row r="20" spans="1:5" ht="15">
      <c r="A20" s="20" t="s">
        <v>62</v>
      </c>
      <c r="E20" s="22" t="s">
        <v>152</v>
      </c>
    </row>
    <row r="21" spans="1:5" ht="15">
      <c r="A21" s="20" t="s">
        <v>64</v>
      </c>
      <c r="E21" s="27" t="s">
        <v>581</v>
      </c>
    </row>
    <row r="22" spans="1:5" ht="158.4">
      <c r="A22" s="20" t="s">
        <v>66</v>
      </c>
      <c r="E22" s="22" t="s">
        <v>149</v>
      </c>
    </row>
    <row r="23" spans="1:16" ht="28.8">
      <c r="A23" s="20" t="s">
        <v>57</v>
      </c>
      <c r="B23" s="20">
        <v>29</v>
      </c>
      <c r="C23" s="21" t="s">
        <v>161</v>
      </c>
      <c r="E23" s="22" t="s">
        <v>162</v>
      </c>
      <c r="F23" s="23" t="s">
        <v>108</v>
      </c>
      <c r="G23" s="24">
        <v>271.56</v>
      </c>
      <c r="H23" s="25">
        <v>0</v>
      </c>
      <c r="I23" s="25">
        <f>ROUND(G23*H23,P4)</f>
        <v>0</v>
      </c>
      <c r="O23" s="26">
        <f>I23*0.21</f>
        <v>0</v>
      </c>
      <c r="P23">
        <v>3</v>
      </c>
    </row>
    <row r="24" spans="1:5" ht="43.2">
      <c r="A24" s="20" t="s">
        <v>62</v>
      </c>
      <c r="E24" s="22" t="s">
        <v>512</v>
      </c>
    </row>
    <row r="25" spans="1:5" ht="15">
      <c r="A25" s="20" t="s">
        <v>64</v>
      </c>
      <c r="E25" s="27" t="s">
        <v>582</v>
      </c>
    </row>
    <row r="26" spans="1:5" ht="15">
      <c r="A26" s="20" t="s">
        <v>64</v>
      </c>
      <c r="E26" s="27" t="s">
        <v>514</v>
      </c>
    </row>
    <row r="27" spans="1:5" ht="15">
      <c r="A27" s="20" t="s">
        <v>64</v>
      </c>
      <c r="E27" s="27" t="s">
        <v>583</v>
      </c>
    </row>
    <row r="28" spans="1:5" ht="15">
      <c r="A28" s="20" t="s">
        <v>64</v>
      </c>
      <c r="E28" s="27" t="s">
        <v>584</v>
      </c>
    </row>
    <row r="29" spans="1:5" ht="15">
      <c r="A29" s="20" t="s">
        <v>64</v>
      </c>
      <c r="E29" s="27" t="s">
        <v>585</v>
      </c>
    </row>
    <row r="30" spans="1:5" ht="158.4">
      <c r="A30" s="20" t="s">
        <v>66</v>
      </c>
      <c r="E30" s="22" t="s">
        <v>149</v>
      </c>
    </row>
    <row r="31" spans="1:9" ht="15">
      <c r="A31" s="17" t="s">
        <v>54</v>
      </c>
      <c r="B31" s="17"/>
      <c r="C31" s="18" t="s">
        <v>114</v>
      </c>
      <c r="D31" s="17"/>
      <c r="E31" s="17" t="s">
        <v>115</v>
      </c>
      <c r="F31" s="17"/>
      <c r="G31" s="17"/>
      <c r="H31" s="17"/>
      <c r="I31" s="19">
        <f>SUMIFS(I32:I101,A32:A101,"P")</f>
        <v>0</v>
      </c>
    </row>
    <row r="32" spans="1:16" ht="28.8">
      <c r="A32" s="20" t="s">
        <v>57</v>
      </c>
      <c r="B32" s="20">
        <v>2</v>
      </c>
      <c r="C32" s="21" t="s">
        <v>167</v>
      </c>
      <c r="E32" s="22" t="s">
        <v>168</v>
      </c>
      <c r="F32" s="23" t="s">
        <v>141</v>
      </c>
      <c r="G32" s="24">
        <v>81.9</v>
      </c>
      <c r="H32" s="25">
        <v>0</v>
      </c>
      <c r="I32" s="25">
        <f>ROUND(G32*H32,P4)</f>
        <v>0</v>
      </c>
      <c r="O32" s="26">
        <f>I32*0.21</f>
        <v>0</v>
      </c>
      <c r="P32">
        <v>3</v>
      </c>
    </row>
    <row r="33" spans="1:5" ht="15">
      <c r="A33" s="20" t="s">
        <v>62</v>
      </c>
      <c r="E33" s="28" t="s">
        <v>67</v>
      </c>
    </row>
    <row r="34" spans="1:5" ht="15">
      <c r="A34" s="20" t="s">
        <v>64</v>
      </c>
      <c r="E34" s="27" t="s">
        <v>586</v>
      </c>
    </row>
    <row r="35" spans="1:5" ht="15">
      <c r="A35" s="20" t="s">
        <v>64</v>
      </c>
      <c r="E35" s="27" t="s">
        <v>587</v>
      </c>
    </row>
    <row r="36" spans="1:5" ht="72">
      <c r="A36" s="20" t="s">
        <v>66</v>
      </c>
      <c r="E36" s="22" t="s">
        <v>170</v>
      </c>
    </row>
    <row r="37" spans="1:16" ht="15">
      <c r="A37" s="20" t="s">
        <v>57</v>
      </c>
      <c r="B37" s="20">
        <v>3</v>
      </c>
      <c r="C37" s="21" t="s">
        <v>171</v>
      </c>
      <c r="E37" s="22" t="s">
        <v>172</v>
      </c>
      <c r="F37" s="23" t="s">
        <v>118</v>
      </c>
      <c r="G37" s="24">
        <v>2398</v>
      </c>
      <c r="H37" s="25">
        <v>0</v>
      </c>
      <c r="I37" s="25">
        <f>ROUND(G37*H37,P4)</f>
        <v>0</v>
      </c>
      <c r="O37" s="26">
        <f>I37*0.21</f>
        <v>0</v>
      </c>
      <c r="P37">
        <v>3</v>
      </c>
    </row>
    <row r="38" spans="1:5" ht="15">
      <c r="A38" s="20" t="s">
        <v>62</v>
      </c>
      <c r="E38" s="28" t="s">
        <v>67</v>
      </c>
    </row>
    <row r="39" spans="1:5" ht="15">
      <c r="A39" s="20" t="s">
        <v>64</v>
      </c>
      <c r="E39" s="27" t="s">
        <v>174</v>
      </c>
    </row>
    <row r="40" spans="1:5" ht="15">
      <c r="A40" s="20" t="s">
        <v>64</v>
      </c>
      <c r="E40" s="27" t="s">
        <v>588</v>
      </c>
    </row>
    <row r="41" spans="1:5" ht="15">
      <c r="A41" s="20" t="s">
        <v>66</v>
      </c>
      <c r="E41" s="22" t="s">
        <v>176</v>
      </c>
    </row>
    <row r="42" spans="1:16" ht="15">
      <c r="A42" s="20" t="s">
        <v>57</v>
      </c>
      <c r="B42" s="20">
        <v>4</v>
      </c>
      <c r="C42" s="21" t="s">
        <v>177</v>
      </c>
      <c r="D42" s="20" t="s">
        <v>59</v>
      </c>
      <c r="E42" s="22" t="s">
        <v>178</v>
      </c>
      <c r="F42" s="23" t="s">
        <v>118</v>
      </c>
      <c r="G42" s="24">
        <v>2398</v>
      </c>
      <c r="H42" s="25">
        <v>0</v>
      </c>
      <c r="I42" s="25">
        <f>ROUND(G42*H42,P4)</f>
        <v>0</v>
      </c>
      <c r="O42" s="26">
        <f>I42*0.21</f>
        <v>0</v>
      </c>
      <c r="P42">
        <v>3</v>
      </c>
    </row>
    <row r="43" spans="1:5" ht="43.2">
      <c r="A43" s="20" t="s">
        <v>62</v>
      </c>
      <c r="E43" s="22" t="s">
        <v>320</v>
      </c>
    </row>
    <row r="44" spans="1:5" ht="15">
      <c r="A44" s="20" t="s">
        <v>64</v>
      </c>
      <c r="E44" s="27" t="s">
        <v>174</v>
      </c>
    </row>
    <row r="45" spans="1:5" ht="15">
      <c r="A45" s="20" t="s">
        <v>64</v>
      </c>
      <c r="E45" s="27" t="s">
        <v>588</v>
      </c>
    </row>
    <row r="46" spans="1:5" ht="28.8">
      <c r="A46" s="20" t="s">
        <v>66</v>
      </c>
      <c r="E46" s="22" t="s">
        <v>181</v>
      </c>
    </row>
    <row r="47" spans="1:16" ht="15">
      <c r="A47" s="20" t="s">
        <v>57</v>
      </c>
      <c r="B47" s="20">
        <v>26</v>
      </c>
      <c r="C47" s="21" t="s">
        <v>182</v>
      </c>
      <c r="E47" s="22" t="s">
        <v>183</v>
      </c>
      <c r="F47" s="23" t="s">
        <v>141</v>
      </c>
      <c r="G47" s="24">
        <v>21.66</v>
      </c>
      <c r="H47" s="25">
        <v>0</v>
      </c>
      <c r="I47" s="25">
        <f>ROUND(G47*H47,P4)</f>
        <v>0</v>
      </c>
      <c r="O47" s="26">
        <f>I47*0.21</f>
        <v>0</v>
      </c>
      <c r="P47">
        <v>3</v>
      </c>
    </row>
    <row r="48" spans="1:5" ht="15">
      <c r="A48" s="20" t="s">
        <v>62</v>
      </c>
      <c r="E48" s="22" t="s">
        <v>184</v>
      </c>
    </row>
    <row r="49" spans="1:5" ht="15">
      <c r="A49" s="20" t="s">
        <v>64</v>
      </c>
      <c r="E49" s="27" t="s">
        <v>589</v>
      </c>
    </row>
    <row r="50" spans="1:5" ht="409.5">
      <c r="A50" s="20" t="s">
        <v>66</v>
      </c>
      <c r="E50" s="22" t="s">
        <v>186</v>
      </c>
    </row>
    <row r="51" spans="1:16" ht="15">
      <c r="A51" s="20" t="s">
        <v>57</v>
      </c>
      <c r="B51" s="20">
        <v>23</v>
      </c>
      <c r="C51" s="21" t="s">
        <v>187</v>
      </c>
      <c r="E51" s="22" t="s">
        <v>188</v>
      </c>
      <c r="F51" s="23" t="s">
        <v>141</v>
      </c>
      <c r="G51" s="24">
        <v>59.95</v>
      </c>
      <c r="H51" s="25">
        <v>0</v>
      </c>
      <c r="I51" s="25">
        <f>ROUND(G51*H51,P4)</f>
        <v>0</v>
      </c>
      <c r="O51" s="26">
        <f>I51*0.21</f>
        <v>0</v>
      </c>
      <c r="P51">
        <v>3</v>
      </c>
    </row>
    <row r="52" spans="1:5" ht="172.8">
      <c r="A52" s="20" t="s">
        <v>62</v>
      </c>
      <c r="E52" s="22" t="s">
        <v>323</v>
      </c>
    </row>
    <row r="53" spans="1:5" ht="15">
      <c r="A53" s="20" t="s">
        <v>64</v>
      </c>
      <c r="E53" s="27" t="s">
        <v>590</v>
      </c>
    </row>
    <row r="54" spans="1:5" ht="409.5">
      <c r="A54" s="20" t="s">
        <v>66</v>
      </c>
      <c r="E54" s="22" t="s">
        <v>191</v>
      </c>
    </row>
    <row r="55" spans="1:16" ht="15">
      <c r="A55" s="20" t="s">
        <v>57</v>
      </c>
      <c r="B55" s="20">
        <v>33</v>
      </c>
      <c r="C55" s="21" t="s">
        <v>192</v>
      </c>
      <c r="E55" s="22" t="s">
        <v>193</v>
      </c>
      <c r="F55" s="23" t="s">
        <v>141</v>
      </c>
      <c r="G55" s="24">
        <v>727.65</v>
      </c>
      <c r="H55" s="25">
        <v>0</v>
      </c>
      <c r="I55" s="25">
        <f>ROUND(G55*H55,P4)</f>
        <v>0</v>
      </c>
      <c r="O55" s="26">
        <f>I55*0.21</f>
        <v>0</v>
      </c>
      <c r="P55">
        <v>3</v>
      </c>
    </row>
    <row r="56" spans="1:5" ht="15">
      <c r="A56" s="20" t="s">
        <v>62</v>
      </c>
      <c r="E56" s="28" t="s">
        <v>67</v>
      </c>
    </row>
    <row r="57" spans="1:5" ht="15">
      <c r="A57" s="20" t="s">
        <v>64</v>
      </c>
      <c r="E57" s="27" t="s">
        <v>577</v>
      </c>
    </row>
    <row r="58" spans="1:5" ht="360">
      <c r="A58" s="20" t="s">
        <v>66</v>
      </c>
      <c r="E58" s="22" t="s">
        <v>197</v>
      </c>
    </row>
    <row r="59" spans="1:16" ht="15">
      <c r="A59" s="20" t="s">
        <v>57</v>
      </c>
      <c r="B59" s="20">
        <v>6</v>
      </c>
      <c r="C59" s="21" t="s">
        <v>198</v>
      </c>
      <c r="E59" s="22" t="s">
        <v>199</v>
      </c>
      <c r="F59" s="23" t="s">
        <v>141</v>
      </c>
      <c r="G59" s="24">
        <v>994</v>
      </c>
      <c r="H59" s="25">
        <v>0</v>
      </c>
      <c r="I59" s="25">
        <f>ROUND(G59*H59,P4)</f>
        <v>0</v>
      </c>
      <c r="O59" s="26">
        <f>I59*0.21</f>
        <v>0</v>
      </c>
      <c r="P59">
        <v>3</v>
      </c>
    </row>
    <row r="60" spans="1:5" ht="15">
      <c r="A60" s="20" t="s">
        <v>62</v>
      </c>
      <c r="E60" s="22" t="s">
        <v>325</v>
      </c>
    </row>
    <row r="61" spans="1:5" ht="15">
      <c r="A61" s="20" t="s">
        <v>64</v>
      </c>
      <c r="E61" s="27" t="s">
        <v>591</v>
      </c>
    </row>
    <row r="62" spans="1:5" ht="86.4">
      <c r="A62" s="20" t="s">
        <v>66</v>
      </c>
      <c r="E62" s="22" t="s">
        <v>202</v>
      </c>
    </row>
    <row r="63" spans="1:16" ht="15">
      <c r="A63" s="20" t="s">
        <v>57</v>
      </c>
      <c r="B63" s="20">
        <v>7</v>
      </c>
      <c r="C63" s="21" t="s">
        <v>203</v>
      </c>
      <c r="E63" s="22" t="s">
        <v>204</v>
      </c>
      <c r="F63" s="23" t="s">
        <v>205</v>
      </c>
      <c r="G63" s="24">
        <v>11</v>
      </c>
      <c r="H63" s="25">
        <v>0</v>
      </c>
      <c r="I63" s="25">
        <f>ROUND(G63*H63,P4)</f>
        <v>0</v>
      </c>
      <c r="O63" s="26">
        <f>I63*0.21</f>
        <v>0</v>
      </c>
      <c r="P63">
        <v>3</v>
      </c>
    </row>
    <row r="64" spans="1:5" ht="15">
      <c r="A64" s="20" t="s">
        <v>62</v>
      </c>
      <c r="E64" s="22" t="s">
        <v>592</v>
      </c>
    </row>
    <row r="65" spans="1:5" ht="15">
      <c r="A65" s="20" t="s">
        <v>64</v>
      </c>
      <c r="E65" s="27" t="s">
        <v>593</v>
      </c>
    </row>
    <row r="66" spans="1:5" ht="86.4">
      <c r="A66" s="20" t="s">
        <v>66</v>
      </c>
      <c r="E66" s="22" t="s">
        <v>202</v>
      </c>
    </row>
    <row r="67" spans="1:16" ht="15">
      <c r="A67" s="20" t="s">
        <v>57</v>
      </c>
      <c r="B67" s="20">
        <v>35</v>
      </c>
      <c r="C67" s="21" t="s">
        <v>209</v>
      </c>
      <c r="E67" s="22" t="s">
        <v>210</v>
      </c>
      <c r="F67" s="23" t="s">
        <v>141</v>
      </c>
      <c r="G67" s="24">
        <v>4</v>
      </c>
      <c r="H67" s="25">
        <v>0</v>
      </c>
      <c r="I67" s="25">
        <f>ROUND(G67*H67,P4)</f>
        <v>0</v>
      </c>
      <c r="O67" s="26">
        <f>I67*0.21</f>
        <v>0</v>
      </c>
      <c r="P67">
        <v>3</v>
      </c>
    </row>
    <row r="68" spans="1:5" ht="15">
      <c r="A68" s="20" t="s">
        <v>62</v>
      </c>
      <c r="E68" s="28"/>
    </row>
    <row r="69" spans="1:5" ht="15">
      <c r="A69" s="20" t="s">
        <v>64</v>
      </c>
      <c r="E69" s="27" t="s">
        <v>594</v>
      </c>
    </row>
    <row r="70" spans="1:5" ht="15">
      <c r="A70" s="20" t="s">
        <v>64</v>
      </c>
      <c r="E70" s="27" t="s">
        <v>595</v>
      </c>
    </row>
    <row r="71" spans="1:5" ht="374.4">
      <c r="A71" s="20" t="s">
        <v>66</v>
      </c>
      <c r="E71" s="22" t="s">
        <v>214</v>
      </c>
    </row>
    <row r="72" spans="1:16" ht="15">
      <c r="A72" s="20" t="s">
        <v>57</v>
      </c>
      <c r="B72" s="20">
        <v>25</v>
      </c>
      <c r="C72" s="21" t="s">
        <v>215</v>
      </c>
      <c r="E72" s="22" t="s">
        <v>216</v>
      </c>
      <c r="F72" s="23" t="s">
        <v>141</v>
      </c>
      <c r="G72" s="24">
        <v>59.95</v>
      </c>
      <c r="H72" s="25">
        <v>0</v>
      </c>
      <c r="I72" s="25">
        <f>ROUND(G72*H72,P4)</f>
        <v>0</v>
      </c>
      <c r="O72" s="26">
        <f>I72*0.21</f>
        <v>0</v>
      </c>
      <c r="P72">
        <v>3</v>
      </c>
    </row>
    <row r="73" spans="1:5" ht="57.6">
      <c r="A73" s="20" t="s">
        <v>62</v>
      </c>
      <c r="E73" s="22" t="s">
        <v>329</v>
      </c>
    </row>
    <row r="74" spans="1:5" ht="15">
      <c r="A74" s="20" t="s">
        <v>64</v>
      </c>
      <c r="E74" s="27" t="s">
        <v>596</v>
      </c>
    </row>
    <row r="75" spans="1:5" ht="216">
      <c r="A75" s="20" t="s">
        <v>66</v>
      </c>
      <c r="E75" s="22" t="s">
        <v>219</v>
      </c>
    </row>
    <row r="76" spans="1:16" ht="15">
      <c r="A76" s="20" t="s">
        <v>57</v>
      </c>
      <c r="B76" s="20">
        <v>24</v>
      </c>
      <c r="C76" s="21" t="s">
        <v>220</v>
      </c>
      <c r="E76" s="22" t="s">
        <v>221</v>
      </c>
      <c r="F76" s="23" t="s">
        <v>141</v>
      </c>
      <c r="G76" s="24">
        <v>59.95</v>
      </c>
      <c r="H76" s="25">
        <v>0</v>
      </c>
      <c r="I76" s="25">
        <f>ROUND(G76*H76,P4)</f>
        <v>0</v>
      </c>
      <c r="O76" s="26">
        <f>I76*0.21</f>
        <v>0</v>
      </c>
      <c r="P76">
        <v>3</v>
      </c>
    </row>
    <row r="77" spans="1:5" ht="144">
      <c r="A77" s="20" t="s">
        <v>62</v>
      </c>
      <c r="E77" s="22" t="s">
        <v>331</v>
      </c>
    </row>
    <row r="78" spans="1:5" ht="15">
      <c r="A78" s="20" t="s">
        <v>64</v>
      </c>
      <c r="E78" s="27" t="s">
        <v>590</v>
      </c>
    </row>
    <row r="79" spans="1:5" ht="331.2">
      <c r="A79" s="20" t="s">
        <v>66</v>
      </c>
      <c r="E79" s="22" t="s">
        <v>223</v>
      </c>
    </row>
    <row r="80" spans="1:16" ht="15">
      <c r="A80" s="20" t="s">
        <v>57</v>
      </c>
      <c r="B80" s="20">
        <v>8</v>
      </c>
      <c r="C80" s="21" t="s">
        <v>224</v>
      </c>
      <c r="E80" s="22" t="s">
        <v>225</v>
      </c>
      <c r="F80" s="23" t="s">
        <v>141</v>
      </c>
      <c r="G80" s="24">
        <v>61</v>
      </c>
      <c r="H80" s="25">
        <v>0</v>
      </c>
      <c r="I80" s="25">
        <f>ROUND(G80*H80,P4)</f>
        <v>0</v>
      </c>
      <c r="O80" s="26">
        <f>I80*0.21</f>
        <v>0</v>
      </c>
      <c r="P80">
        <v>3</v>
      </c>
    </row>
    <row r="81" spans="1:5" ht="15">
      <c r="A81" s="20" t="s">
        <v>62</v>
      </c>
      <c r="E81" s="28"/>
    </row>
    <row r="82" spans="1:5" ht="15">
      <c r="A82" s="20" t="s">
        <v>64</v>
      </c>
      <c r="E82" s="27" t="s">
        <v>207</v>
      </c>
    </row>
    <row r="83" spans="1:5" ht="15">
      <c r="A83" s="20" t="s">
        <v>64</v>
      </c>
      <c r="E83" s="27" t="s">
        <v>597</v>
      </c>
    </row>
    <row r="84" spans="1:5" ht="288">
      <c r="A84" s="20" t="s">
        <v>66</v>
      </c>
      <c r="E84" s="22" t="s">
        <v>228</v>
      </c>
    </row>
    <row r="85" spans="1:16" ht="15">
      <c r="A85" s="20" t="s">
        <v>57</v>
      </c>
      <c r="B85" s="20">
        <v>38</v>
      </c>
      <c r="C85" s="21" t="s">
        <v>598</v>
      </c>
      <c r="E85" s="22" t="s">
        <v>599</v>
      </c>
      <c r="F85" s="23" t="s">
        <v>118</v>
      </c>
      <c r="G85" s="24">
        <v>4851</v>
      </c>
      <c r="H85" s="25">
        <v>0</v>
      </c>
      <c r="I85" s="25">
        <f>ROUND(G85*H85,P4)</f>
        <v>0</v>
      </c>
      <c r="O85" s="26">
        <f>I85*0.21</f>
        <v>0</v>
      </c>
      <c r="P85">
        <v>3</v>
      </c>
    </row>
    <row r="86" spans="1:5" ht="15">
      <c r="A86" s="20" t="s">
        <v>62</v>
      </c>
      <c r="E86" s="28"/>
    </row>
    <row r="87" spans="1:5" ht="15">
      <c r="A87" s="20" t="s">
        <v>64</v>
      </c>
      <c r="E87" s="27" t="s">
        <v>174</v>
      </c>
    </row>
    <row r="88" spans="1:5" ht="15">
      <c r="A88" s="20" t="s">
        <v>64</v>
      </c>
      <c r="E88" s="27" t="s">
        <v>600</v>
      </c>
    </row>
    <row r="89" spans="1:5" ht="43.2">
      <c r="A89" s="20" t="s">
        <v>66</v>
      </c>
      <c r="E89" s="22" t="s">
        <v>232</v>
      </c>
    </row>
    <row r="90" spans="1:16" ht="15">
      <c r="A90" s="20" t="s">
        <v>57</v>
      </c>
      <c r="B90" s="20">
        <v>30</v>
      </c>
      <c r="C90" s="21" t="s">
        <v>233</v>
      </c>
      <c r="E90" s="22" t="s">
        <v>234</v>
      </c>
      <c r="F90" s="23" t="s">
        <v>118</v>
      </c>
      <c r="G90" s="24">
        <v>4851</v>
      </c>
      <c r="H90" s="25">
        <v>0</v>
      </c>
      <c r="I90" s="25">
        <f>ROUND(G90*H90,P4)</f>
        <v>0</v>
      </c>
      <c r="O90" s="26">
        <f>I90*0.21</f>
        <v>0</v>
      </c>
      <c r="P90">
        <v>3</v>
      </c>
    </row>
    <row r="91" spans="1:5" ht="15">
      <c r="A91" s="20" t="s">
        <v>62</v>
      </c>
      <c r="E91" s="28"/>
    </row>
    <row r="92" spans="1:5" ht="15">
      <c r="A92" s="20" t="s">
        <v>64</v>
      </c>
      <c r="E92" s="27" t="s">
        <v>601</v>
      </c>
    </row>
    <row r="93" spans="1:5" ht="28.8">
      <c r="A93" s="20" t="s">
        <v>66</v>
      </c>
      <c r="E93" s="22" t="s">
        <v>236</v>
      </c>
    </row>
    <row r="94" spans="1:16" ht="15">
      <c r="A94" s="20" t="s">
        <v>57</v>
      </c>
      <c r="B94" s="20">
        <v>31</v>
      </c>
      <c r="C94" s="21" t="s">
        <v>237</v>
      </c>
      <c r="E94" s="22" t="s">
        <v>238</v>
      </c>
      <c r="F94" s="23" t="s">
        <v>118</v>
      </c>
      <c r="G94" s="24">
        <v>4851</v>
      </c>
      <c r="H94" s="25">
        <v>0</v>
      </c>
      <c r="I94" s="25">
        <f>ROUND(G94*H94,P4)</f>
        <v>0</v>
      </c>
      <c r="O94" s="26">
        <f>I94*0.21</f>
        <v>0</v>
      </c>
      <c r="P94">
        <v>3</v>
      </c>
    </row>
    <row r="95" spans="1:5" ht="15">
      <c r="A95" s="20" t="s">
        <v>62</v>
      </c>
      <c r="E95" s="28"/>
    </row>
    <row r="96" spans="1:5" ht="15">
      <c r="A96" s="20" t="s">
        <v>64</v>
      </c>
      <c r="E96" s="27" t="s">
        <v>601</v>
      </c>
    </row>
    <row r="97" spans="1:5" ht="43.2">
      <c r="A97" s="20" t="s">
        <v>66</v>
      </c>
      <c r="E97" s="22" t="s">
        <v>239</v>
      </c>
    </row>
    <row r="98" spans="1:16" ht="15">
      <c r="A98" s="20" t="s">
        <v>57</v>
      </c>
      <c r="B98" s="20">
        <v>32</v>
      </c>
      <c r="C98" s="21" t="s">
        <v>240</v>
      </c>
      <c r="E98" s="22" t="s">
        <v>241</v>
      </c>
      <c r="F98" s="23" t="s">
        <v>141</v>
      </c>
      <c r="G98" s="24">
        <v>727.65</v>
      </c>
      <c r="H98" s="25">
        <v>0</v>
      </c>
      <c r="I98" s="25">
        <f>ROUND(G98*H98,P4)</f>
        <v>0</v>
      </c>
      <c r="O98" s="26">
        <f>I98*0.21</f>
        <v>0</v>
      </c>
      <c r="P98">
        <v>3</v>
      </c>
    </row>
    <row r="99" spans="1:5" ht="15">
      <c r="A99" s="20" t="s">
        <v>62</v>
      </c>
      <c r="E99" s="28" t="s">
        <v>67</v>
      </c>
    </row>
    <row r="100" spans="1:5" ht="15">
      <c r="A100" s="20" t="s">
        <v>64</v>
      </c>
      <c r="E100" s="27" t="s">
        <v>577</v>
      </c>
    </row>
    <row r="101" spans="1:5" ht="57.6">
      <c r="A101" s="20" t="s">
        <v>66</v>
      </c>
      <c r="E101" s="22" t="s">
        <v>242</v>
      </c>
    </row>
    <row r="102" spans="1:9" ht="15">
      <c r="A102" s="17" t="s">
        <v>54</v>
      </c>
      <c r="B102" s="17"/>
      <c r="C102" s="18" t="s">
        <v>243</v>
      </c>
      <c r="D102" s="17"/>
      <c r="E102" s="17" t="s">
        <v>244</v>
      </c>
      <c r="F102" s="17"/>
      <c r="G102" s="17"/>
      <c r="H102" s="17"/>
      <c r="I102" s="19">
        <f>SUMIFS(I103:I141,A103:A141,"P")</f>
        <v>0</v>
      </c>
    </row>
    <row r="103" spans="1:16" ht="15">
      <c r="A103" s="20" t="s">
        <v>57</v>
      </c>
      <c r="B103" s="20">
        <v>11</v>
      </c>
      <c r="C103" s="21" t="s">
        <v>336</v>
      </c>
      <c r="E103" s="22" t="s">
        <v>337</v>
      </c>
      <c r="F103" s="23" t="s">
        <v>118</v>
      </c>
      <c r="G103" s="24">
        <v>9.15</v>
      </c>
      <c r="H103" s="25">
        <v>0</v>
      </c>
      <c r="I103" s="25">
        <f>ROUND(G103*H103,P4)</f>
        <v>0</v>
      </c>
      <c r="O103" s="26">
        <f>I103*0.21</f>
        <v>0</v>
      </c>
      <c r="P103">
        <v>3</v>
      </c>
    </row>
    <row r="104" spans="1:5" ht="15">
      <c r="A104" s="20" t="s">
        <v>62</v>
      </c>
      <c r="E104" s="28" t="s">
        <v>67</v>
      </c>
    </row>
    <row r="105" spans="1:5" ht="15">
      <c r="A105" s="20" t="s">
        <v>64</v>
      </c>
      <c r="E105" s="27" t="s">
        <v>602</v>
      </c>
    </row>
    <row r="106" spans="1:5" ht="115.2">
      <c r="A106" s="20" t="s">
        <v>66</v>
      </c>
      <c r="E106" s="22" t="s">
        <v>254</v>
      </c>
    </row>
    <row r="107" spans="1:16" ht="15">
      <c r="A107" s="20" t="s">
        <v>57</v>
      </c>
      <c r="B107" s="20">
        <v>12</v>
      </c>
      <c r="C107" s="21" t="s">
        <v>245</v>
      </c>
      <c r="E107" s="22" t="s">
        <v>246</v>
      </c>
      <c r="F107" s="23" t="s">
        <v>118</v>
      </c>
      <c r="G107" s="24">
        <v>2643</v>
      </c>
      <c r="H107" s="25">
        <v>0</v>
      </c>
      <c r="I107" s="25">
        <f>ROUND(G107*H107,P4)</f>
        <v>0</v>
      </c>
      <c r="O107" s="26">
        <f>I107*0.21</f>
        <v>0</v>
      </c>
      <c r="P107">
        <v>3</v>
      </c>
    </row>
    <row r="108" spans="1:5" ht="15">
      <c r="A108" s="20" t="s">
        <v>62</v>
      </c>
      <c r="E108" s="28" t="s">
        <v>67</v>
      </c>
    </row>
    <row r="109" spans="1:5" ht="15">
      <c r="A109" s="20" t="s">
        <v>64</v>
      </c>
      <c r="E109" s="27" t="s">
        <v>174</v>
      </c>
    </row>
    <row r="110" spans="1:5" ht="15">
      <c r="A110" s="20" t="s">
        <v>64</v>
      </c>
      <c r="E110" s="27" t="s">
        <v>603</v>
      </c>
    </row>
    <row r="111" spans="1:5" ht="86.4">
      <c r="A111" s="20" t="s">
        <v>66</v>
      </c>
      <c r="E111" s="22" t="s">
        <v>249</v>
      </c>
    </row>
    <row r="112" spans="1:16" ht="15">
      <c r="A112" s="20" t="s">
        <v>57</v>
      </c>
      <c r="B112" s="20">
        <v>13</v>
      </c>
      <c r="C112" s="21" t="s">
        <v>250</v>
      </c>
      <c r="E112" s="22" t="s">
        <v>251</v>
      </c>
      <c r="F112" s="23" t="s">
        <v>118</v>
      </c>
      <c r="G112" s="24">
        <v>410</v>
      </c>
      <c r="H112" s="25">
        <v>0</v>
      </c>
      <c r="I112" s="25">
        <f>ROUND(G112*H112,P4)</f>
        <v>0</v>
      </c>
      <c r="O112" s="26">
        <f>I112*0.21</f>
        <v>0</v>
      </c>
      <c r="P112">
        <v>3</v>
      </c>
    </row>
    <row r="113" spans="1:5" ht="15">
      <c r="A113" s="20" t="s">
        <v>62</v>
      </c>
      <c r="E113" s="28" t="s">
        <v>67</v>
      </c>
    </row>
    <row r="114" spans="1:5" ht="15">
      <c r="A114" s="20" t="s">
        <v>64</v>
      </c>
      <c r="E114" s="27" t="s">
        <v>174</v>
      </c>
    </row>
    <row r="115" spans="1:5" ht="15">
      <c r="A115" s="20" t="s">
        <v>64</v>
      </c>
      <c r="E115" s="27" t="s">
        <v>604</v>
      </c>
    </row>
    <row r="116" spans="1:5" ht="115.2">
      <c r="A116" s="20" t="s">
        <v>66</v>
      </c>
      <c r="E116" s="22" t="s">
        <v>254</v>
      </c>
    </row>
    <row r="117" spans="1:16" ht="15">
      <c r="A117" s="20" t="s">
        <v>57</v>
      </c>
      <c r="B117" s="20">
        <v>14</v>
      </c>
      <c r="C117" s="21" t="s">
        <v>255</v>
      </c>
      <c r="E117" s="22" t="s">
        <v>256</v>
      </c>
      <c r="F117" s="23" t="s">
        <v>118</v>
      </c>
      <c r="G117" s="24">
        <v>2776.1</v>
      </c>
      <c r="H117" s="25">
        <v>0</v>
      </c>
      <c r="I117" s="25">
        <f>ROUND(G117*H117,P4)</f>
        <v>0</v>
      </c>
      <c r="O117" s="26">
        <f>I117*0.21</f>
        <v>0</v>
      </c>
      <c r="P117">
        <v>3</v>
      </c>
    </row>
    <row r="118" spans="1:5" ht="15">
      <c r="A118" s="20" t="s">
        <v>62</v>
      </c>
      <c r="E118" s="22" t="s">
        <v>257</v>
      </c>
    </row>
    <row r="119" spans="1:5" ht="15">
      <c r="A119" s="20" t="s">
        <v>64</v>
      </c>
      <c r="E119" s="27" t="s">
        <v>605</v>
      </c>
    </row>
    <row r="120" spans="1:5" ht="72">
      <c r="A120" s="20" t="s">
        <v>66</v>
      </c>
      <c r="E120" s="22" t="s">
        <v>259</v>
      </c>
    </row>
    <row r="121" spans="1:16" ht="15">
      <c r="A121" s="20" t="s">
        <v>57</v>
      </c>
      <c r="B121" s="20">
        <v>15</v>
      </c>
      <c r="C121" s="21" t="s">
        <v>260</v>
      </c>
      <c r="E121" s="22" t="s">
        <v>261</v>
      </c>
      <c r="F121" s="23" t="s">
        <v>118</v>
      </c>
      <c r="G121" s="24">
        <v>5162</v>
      </c>
      <c r="H121" s="25">
        <v>0</v>
      </c>
      <c r="I121" s="25">
        <f>ROUND(G121*H121,P4)</f>
        <v>0</v>
      </c>
      <c r="O121" s="26">
        <f>I121*0.21</f>
        <v>0</v>
      </c>
      <c r="P121">
        <v>3</v>
      </c>
    </row>
    <row r="122" spans="1:5" ht="28.8">
      <c r="A122" s="20" t="s">
        <v>62</v>
      </c>
      <c r="E122" s="22" t="s">
        <v>262</v>
      </c>
    </row>
    <row r="123" spans="1:5" ht="15">
      <c r="A123" s="20" t="s">
        <v>64</v>
      </c>
      <c r="E123" s="27" t="s">
        <v>606</v>
      </c>
    </row>
    <row r="124" spans="1:5" ht="72">
      <c r="A124" s="20" t="s">
        <v>66</v>
      </c>
      <c r="E124" s="22" t="s">
        <v>259</v>
      </c>
    </row>
    <row r="125" spans="1:16" ht="15">
      <c r="A125" s="20" t="s">
        <v>57</v>
      </c>
      <c r="B125" s="20">
        <v>21</v>
      </c>
      <c r="C125" s="21" t="s">
        <v>264</v>
      </c>
      <c r="E125" s="22" t="s">
        <v>265</v>
      </c>
      <c r="F125" s="23" t="s">
        <v>118</v>
      </c>
      <c r="G125" s="24">
        <v>2644</v>
      </c>
      <c r="H125" s="25">
        <v>0</v>
      </c>
      <c r="I125" s="25">
        <f>ROUND(G125*H125,P4)</f>
        <v>0</v>
      </c>
      <c r="O125" s="26">
        <f>I125*0.21</f>
        <v>0</v>
      </c>
      <c r="P125">
        <v>3</v>
      </c>
    </row>
    <row r="126" spans="1:5" ht="43.2">
      <c r="A126" s="20" t="s">
        <v>62</v>
      </c>
      <c r="E126" s="22" t="s">
        <v>607</v>
      </c>
    </row>
    <row r="127" spans="1:5" ht="15">
      <c r="A127" s="20" t="s">
        <v>64</v>
      </c>
      <c r="E127" s="27" t="s">
        <v>608</v>
      </c>
    </row>
    <row r="128" spans="1:5" ht="57.6">
      <c r="A128" s="20" t="s">
        <v>66</v>
      </c>
      <c r="E128" s="22" t="s">
        <v>268</v>
      </c>
    </row>
    <row r="129" spans="1:16" ht="15">
      <c r="A129" s="20" t="s">
        <v>57</v>
      </c>
      <c r="B129" s="20">
        <v>36</v>
      </c>
      <c r="C129" s="21" t="s">
        <v>269</v>
      </c>
      <c r="E129" s="22" t="s">
        <v>270</v>
      </c>
      <c r="F129" s="23" t="s">
        <v>118</v>
      </c>
      <c r="G129" s="24">
        <v>2398</v>
      </c>
      <c r="H129" s="25">
        <v>0</v>
      </c>
      <c r="I129" s="25">
        <f>ROUND(G129*H129,P4)</f>
        <v>0</v>
      </c>
      <c r="O129" s="26">
        <f>I129*0.21</f>
        <v>0</v>
      </c>
      <c r="P129">
        <v>3</v>
      </c>
    </row>
    <row r="130" spans="1:5" ht="15">
      <c r="A130" s="20" t="s">
        <v>62</v>
      </c>
      <c r="E130" s="22" t="s">
        <v>271</v>
      </c>
    </row>
    <row r="131" spans="1:5" ht="15">
      <c r="A131" s="20" t="s">
        <v>64</v>
      </c>
      <c r="E131" s="27" t="s">
        <v>609</v>
      </c>
    </row>
    <row r="132" spans="1:5" ht="158.4">
      <c r="A132" s="20" t="s">
        <v>66</v>
      </c>
      <c r="E132" s="22" t="s">
        <v>273</v>
      </c>
    </row>
    <row r="133" spans="1:16" ht="15">
      <c r="A133" s="20" t="s">
        <v>57</v>
      </c>
      <c r="B133" s="20">
        <v>17</v>
      </c>
      <c r="C133" s="21" t="s">
        <v>274</v>
      </c>
      <c r="E133" s="22" t="s">
        <v>275</v>
      </c>
      <c r="F133" s="23" t="s">
        <v>118</v>
      </c>
      <c r="G133" s="24">
        <v>2518</v>
      </c>
      <c r="H133" s="25">
        <v>0</v>
      </c>
      <c r="I133" s="25">
        <f>ROUND(G133*H133,P4)</f>
        <v>0</v>
      </c>
      <c r="O133" s="26">
        <f>I133*0.21</f>
        <v>0</v>
      </c>
      <c r="P133">
        <v>3</v>
      </c>
    </row>
    <row r="134" spans="1:5" ht="15">
      <c r="A134" s="20" t="s">
        <v>62</v>
      </c>
      <c r="E134" s="22" t="s">
        <v>276</v>
      </c>
    </row>
    <row r="135" spans="1:5" ht="15">
      <c r="A135" s="20" t="s">
        <v>64</v>
      </c>
      <c r="E135" s="27" t="s">
        <v>174</v>
      </c>
    </row>
    <row r="136" spans="1:5" ht="15">
      <c r="A136" s="20" t="s">
        <v>64</v>
      </c>
      <c r="E136" s="27" t="s">
        <v>610</v>
      </c>
    </row>
    <row r="137" spans="1:5" ht="158.4">
      <c r="A137" s="20" t="s">
        <v>66</v>
      </c>
      <c r="E137" s="22" t="s">
        <v>273</v>
      </c>
    </row>
    <row r="138" spans="1:16" ht="15">
      <c r="A138" s="20" t="s">
        <v>57</v>
      </c>
      <c r="B138" s="20">
        <v>18</v>
      </c>
      <c r="C138" s="21" t="s">
        <v>278</v>
      </c>
      <c r="E138" s="22" t="s">
        <v>279</v>
      </c>
      <c r="F138" s="23" t="s">
        <v>141</v>
      </c>
      <c r="G138" s="24">
        <v>79.32</v>
      </c>
      <c r="H138" s="25">
        <v>0</v>
      </c>
      <c r="I138" s="25">
        <f>ROUND(G138*H138,P4)</f>
        <v>0</v>
      </c>
      <c r="O138" s="26">
        <f>I138*0.21</f>
        <v>0</v>
      </c>
      <c r="P138">
        <v>3</v>
      </c>
    </row>
    <row r="139" spans="1:5" ht="15">
      <c r="A139" s="20" t="s">
        <v>62</v>
      </c>
      <c r="E139" s="22" t="s">
        <v>280</v>
      </c>
    </row>
    <row r="140" spans="1:5" ht="15">
      <c r="A140" s="20" t="s">
        <v>64</v>
      </c>
      <c r="E140" s="27" t="s">
        <v>611</v>
      </c>
    </row>
    <row r="141" spans="1:5" ht="244.8">
      <c r="A141" s="20" t="s">
        <v>66</v>
      </c>
      <c r="E141" s="22" t="s">
        <v>282</v>
      </c>
    </row>
    <row r="142" spans="1:9" ht="15">
      <c r="A142" s="17" t="s">
        <v>54</v>
      </c>
      <c r="B142" s="17"/>
      <c r="C142" s="18" t="s">
        <v>126</v>
      </c>
      <c r="D142" s="17"/>
      <c r="E142" s="17" t="s">
        <v>127</v>
      </c>
      <c r="F142" s="17"/>
      <c r="G142" s="17"/>
      <c r="H142" s="17"/>
      <c r="I142" s="19">
        <f>SUMIFS(I143:I150,A143:A150,"P")</f>
        <v>0</v>
      </c>
    </row>
    <row r="143" spans="1:16" ht="15">
      <c r="A143" s="20" t="s">
        <v>57</v>
      </c>
      <c r="B143" s="20">
        <v>19</v>
      </c>
      <c r="C143" s="21" t="s">
        <v>612</v>
      </c>
      <c r="E143" s="22" t="s">
        <v>613</v>
      </c>
      <c r="F143" s="23" t="s">
        <v>90</v>
      </c>
      <c r="G143" s="24">
        <v>2</v>
      </c>
      <c r="H143" s="25">
        <v>0</v>
      </c>
      <c r="I143" s="25">
        <f>ROUND(G143*H143,P4)</f>
        <v>0</v>
      </c>
      <c r="O143" s="26">
        <f>I143*0.21</f>
        <v>0</v>
      </c>
      <c r="P143">
        <v>3</v>
      </c>
    </row>
    <row r="144" spans="1:5" ht="15">
      <c r="A144" s="20" t="s">
        <v>62</v>
      </c>
      <c r="E144" s="22" t="s">
        <v>614</v>
      </c>
    </row>
    <row r="145" spans="1:5" ht="15">
      <c r="A145" s="20" t="s">
        <v>64</v>
      </c>
      <c r="E145" s="27" t="s">
        <v>615</v>
      </c>
    </row>
    <row r="146" spans="1:5" ht="409.5">
      <c r="A146" s="20" t="s">
        <v>66</v>
      </c>
      <c r="E146" s="22" t="s">
        <v>616</v>
      </c>
    </row>
    <row r="147" spans="1:16" ht="15">
      <c r="A147" s="20" t="s">
        <v>57</v>
      </c>
      <c r="B147" s="20">
        <v>20</v>
      </c>
      <c r="C147" s="21" t="s">
        <v>300</v>
      </c>
      <c r="E147" s="22" t="s">
        <v>301</v>
      </c>
      <c r="F147" s="23" t="s">
        <v>205</v>
      </c>
      <c r="G147" s="24">
        <v>368</v>
      </c>
      <c r="H147" s="25">
        <v>0</v>
      </c>
      <c r="I147" s="25">
        <f>ROUND(G147*H147,P4)</f>
        <v>0</v>
      </c>
      <c r="O147" s="26">
        <f>I147*0.21</f>
        <v>0</v>
      </c>
      <c r="P147">
        <v>3</v>
      </c>
    </row>
    <row r="148" spans="1:5" ht="15">
      <c r="A148" s="20" t="s">
        <v>62</v>
      </c>
      <c r="E148" s="28" t="s">
        <v>67</v>
      </c>
    </row>
    <row r="149" spans="1:5" ht="15">
      <c r="A149" s="20" t="s">
        <v>64</v>
      </c>
      <c r="E149" s="27" t="s">
        <v>617</v>
      </c>
    </row>
    <row r="150" spans="1:5" ht="43.2">
      <c r="A150" s="20" t="s">
        <v>66</v>
      </c>
      <c r="E150" s="22"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pageSetUpPr fitToPage="1"/>
  </sheetPr>
  <dimension ref="A1:P9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29</v>
      </c>
      <c r="I3" s="16">
        <f>SUMIFS(I8:I90,A8:A90,"SD")</f>
        <v>0</v>
      </c>
      <c r="O3">
        <v>0</v>
      </c>
      <c r="P3">
        <v>2</v>
      </c>
    </row>
    <row r="4" spans="1:16" ht="15">
      <c r="A4" t="s">
        <v>42</v>
      </c>
      <c r="B4" s="12" t="s">
        <v>43</v>
      </c>
      <c r="C4" s="13" t="s">
        <v>29</v>
      </c>
      <c r="D4" s="14"/>
      <c r="E4" s="12" t="s">
        <v>30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SUMIFS(I9:I20,A9:A20,"P")</f>
        <v>0</v>
      </c>
    </row>
    <row r="9" spans="1:16" ht="28.8">
      <c r="A9" s="20" t="s">
        <v>57</v>
      </c>
      <c r="B9" s="20">
        <v>19</v>
      </c>
      <c r="C9" s="21" t="s">
        <v>144</v>
      </c>
      <c r="E9" s="22" t="s">
        <v>145</v>
      </c>
      <c r="F9" s="23" t="s">
        <v>108</v>
      </c>
      <c r="G9" s="24">
        <v>56.05</v>
      </c>
      <c r="H9" s="25">
        <v>0</v>
      </c>
      <c r="I9" s="25">
        <f>ROUND(G9*H9,P4)</f>
        <v>0</v>
      </c>
      <c r="O9" s="26">
        <f>I9*0.21</f>
        <v>0</v>
      </c>
      <c r="P9">
        <v>3</v>
      </c>
    </row>
    <row r="10" spans="1:5" ht="43.2">
      <c r="A10" s="20" t="s">
        <v>62</v>
      </c>
      <c r="E10" s="22" t="s">
        <v>313</v>
      </c>
    </row>
    <row r="11" spans="1:5" ht="15">
      <c r="A11" s="20" t="s">
        <v>64</v>
      </c>
      <c r="E11" s="27" t="s">
        <v>618</v>
      </c>
    </row>
    <row r="12" spans="1:5" ht="158.4">
      <c r="A12" s="20" t="s">
        <v>66</v>
      </c>
      <c r="E12" s="22" t="s">
        <v>149</v>
      </c>
    </row>
    <row r="13" spans="1:16" ht="28.8">
      <c r="A13" s="20" t="s">
        <v>57</v>
      </c>
      <c r="B13" s="20">
        <v>20</v>
      </c>
      <c r="C13" s="21" t="s">
        <v>161</v>
      </c>
      <c r="E13" s="22" t="s">
        <v>162</v>
      </c>
      <c r="F13" s="23" t="s">
        <v>108</v>
      </c>
      <c r="G13" s="24">
        <v>105.606</v>
      </c>
      <c r="H13" s="25">
        <v>0</v>
      </c>
      <c r="I13" s="25">
        <f>ROUND(G13*H13,P4)</f>
        <v>0</v>
      </c>
      <c r="O13" s="26">
        <f>I13*0.21</f>
        <v>0</v>
      </c>
      <c r="P13">
        <v>3</v>
      </c>
    </row>
    <row r="14" spans="1:5" ht="43.2">
      <c r="A14" s="20" t="s">
        <v>62</v>
      </c>
      <c r="E14" s="22" t="s">
        <v>619</v>
      </c>
    </row>
    <row r="15" spans="1:5" ht="15">
      <c r="A15" s="20" t="s">
        <v>64</v>
      </c>
      <c r="E15" s="27" t="s">
        <v>620</v>
      </c>
    </row>
    <row r="16" spans="1:5" ht="15">
      <c r="A16" s="20" t="s">
        <v>64</v>
      </c>
      <c r="E16" s="27" t="s">
        <v>621</v>
      </c>
    </row>
    <row r="17" spans="1:5" ht="15">
      <c r="A17" s="20" t="s">
        <v>64</v>
      </c>
      <c r="E17" s="27" t="s">
        <v>622</v>
      </c>
    </row>
    <row r="18" spans="1:5" ht="15">
      <c r="A18" s="20" t="s">
        <v>64</v>
      </c>
      <c r="E18" s="27" t="s">
        <v>623</v>
      </c>
    </row>
    <row r="19" spans="1:5" ht="15">
      <c r="A19" s="20" t="s">
        <v>64</v>
      </c>
      <c r="E19" s="27" t="s">
        <v>624</v>
      </c>
    </row>
    <row r="20" spans="1:5" ht="158.4">
      <c r="A20" s="20" t="s">
        <v>66</v>
      </c>
      <c r="E20" s="22" t="s">
        <v>149</v>
      </c>
    </row>
    <row r="21" spans="1:9" ht="15">
      <c r="A21" s="17" t="s">
        <v>54</v>
      </c>
      <c r="B21" s="17"/>
      <c r="C21" s="18" t="s">
        <v>114</v>
      </c>
      <c r="D21" s="17"/>
      <c r="E21" s="17" t="s">
        <v>115</v>
      </c>
      <c r="F21" s="17"/>
      <c r="G21" s="17"/>
      <c r="H21" s="17"/>
      <c r="I21" s="19">
        <f>SUMIFS(I22:I61,A22:A61,"P")</f>
        <v>0</v>
      </c>
    </row>
    <row r="22" spans="1:16" ht="28.8">
      <c r="A22" s="20" t="s">
        <v>57</v>
      </c>
      <c r="B22" s="20">
        <v>2</v>
      </c>
      <c r="C22" s="21" t="s">
        <v>625</v>
      </c>
      <c r="E22" s="22" t="s">
        <v>626</v>
      </c>
      <c r="F22" s="23" t="s">
        <v>141</v>
      </c>
      <c r="G22" s="24">
        <v>41.423</v>
      </c>
      <c r="H22" s="25">
        <v>0</v>
      </c>
      <c r="I22" s="25">
        <f>ROUND(G22*H22,P4)</f>
        <v>0</v>
      </c>
      <c r="O22" s="26">
        <f>I22*0.21</f>
        <v>0</v>
      </c>
      <c r="P22">
        <v>3</v>
      </c>
    </row>
    <row r="23" spans="1:5" ht="15">
      <c r="A23" s="20" t="s">
        <v>62</v>
      </c>
      <c r="E23" s="22" t="s">
        <v>627</v>
      </c>
    </row>
    <row r="24" spans="1:5" ht="15">
      <c r="A24" s="20" t="s">
        <v>64</v>
      </c>
      <c r="E24" s="27" t="s">
        <v>628</v>
      </c>
    </row>
    <row r="25" spans="1:5" ht="72">
      <c r="A25" s="20" t="s">
        <v>66</v>
      </c>
      <c r="E25" s="22" t="s">
        <v>170</v>
      </c>
    </row>
    <row r="26" spans="1:16" ht="28.8">
      <c r="A26" s="20" t="s">
        <v>57</v>
      </c>
      <c r="B26" s="20">
        <v>3</v>
      </c>
      <c r="C26" s="21" t="s">
        <v>167</v>
      </c>
      <c r="E26" s="22" t="s">
        <v>168</v>
      </c>
      <c r="F26" s="23" t="s">
        <v>141</v>
      </c>
      <c r="G26" s="24">
        <v>9.15</v>
      </c>
      <c r="H26" s="25">
        <v>0</v>
      </c>
      <c r="I26" s="25">
        <f>ROUND(G26*H26,P4)</f>
        <v>0</v>
      </c>
      <c r="O26" s="26">
        <f>I26*0.21</f>
        <v>0</v>
      </c>
      <c r="P26">
        <v>3</v>
      </c>
    </row>
    <row r="27" spans="1:5" ht="15">
      <c r="A27" s="20" t="s">
        <v>62</v>
      </c>
      <c r="E27" s="28" t="s">
        <v>67</v>
      </c>
    </row>
    <row r="28" spans="1:5" ht="15">
      <c r="A28" s="20" t="s">
        <v>64</v>
      </c>
      <c r="E28" s="27" t="s">
        <v>629</v>
      </c>
    </row>
    <row r="29" spans="1:5" ht="15">
      <c r="A29" s="20" t="s">
        <v>64</v>
      </c>
      <c r="E29" s="27" t="s">
        <v>630</v>
      </c>
    </row>
    <row r="30" spans="1:5" ht="72">
      <c r="A30" s="20" t="s">
        <v>66</v>
      </c>
      <c r="E30" s="22" t="s">
        <v>170</v>
      </c>
    </row>
    <row r="31" spans="1:16" ht="15">
      <c r="A31" s="20" t="s">
        <v>57</v>
      </c>
      <c r="B31" s="20">
        <v>4</v>
      </c>
      <c r="C31" s="21" t="s">
        <v>631</v>
      </c>
      <c r="D31" s="20" t="s">
        <v>59</v>
      </c>
      <c r="E31" s="22" t="s">
        <v>632</v>
      </c>
      <c r="F31" s="23" t="s">
        <v>118</v>
      </c>
      <c r="G31" s="24">
        <v>70.35</v>
      </c>
      <c r="H31" s="25">
        <v>0</v>
      </c>
      <c r="I31" s="25">
        <f>ROUND(G31*H31,P4)</f>
        <v>0</v>
      </c>
      <c r="O31" s="26">
        <f>I31*0.21</f>
        <v>0</v>
      </c>
      <c r="P31">
        <v>3</v>
      </c>
    </row>
    <row r="32" spans="1:5" ht="43.2">
      <c r="A32" s="20" t="s">
        <v>62</v>
      </c>
      <c r="E32" s="22" t="s">
        <v>633</v>
      </c>
    </row>
    <row r="33" spans="1:5" ht="15">
      <c r="A33" s="20" t="s">
        <v>64</v>
      </c>
      <c r="E33" s="27" t="s">
        <v>174</v>
      </c>
    </row>
    <row r="34" spans="1:5" ht="15">
      <c r="A34" s="20" t="s">
        <v>64</v>
      </c>
      <c r="E34" s="27" t="s">
        <v>634</v>
      </c>
    </row>
    <row r="35" spans="1:5" ht="28.8">
      <c r="A35" s="20" t="s">
        <v>66</v>
      </c>
      <c r="E35" s="22" t="s">
        <v>181</v>
      </c>
    </row>
    <row r="36" spans="1:16" ht="15">
      <c r="A36" s="20" t="s">
        <v>57</v>
      </c>
      <c r="B36" s="20">
        <v>16</v>
      </c>
      <c r="C36" s="21" t="s">
        <v>187</v>
      </c>
      <c r="E36" s="22" t="s">
        <v>188</v>
      </c>
      <c r="F36" s="23" t="s">
        <v>141</v>
      </c>
      <c r="G36" s="24">
        <v>1.759</v>
      </c>
      <c r="H36" s="25">
        <v>0</v>
      </c>
      <c r="I36" s="25">
        <f>ROUND(G36*H36,P4)</f>
        <v>0</v>
      </c>
      <c r="O36" s="26">
        <f>I36*0.21</f>
        <v>0</v>
      </c>
      <c r="P36">
        <v>3</v>
      </c>
    </row>
    <row r="37" spans="1:5" ht="172.8">
      <c r="A37" s="20" t="s">
        <v>62</v>
      </c>
      <c r="E37" s="22" t="s">
        <v>323</v>
      </c>
    </row>
    <row r="38" spans="1:5" ht="15">
      <c r="A38" s="20" t="s">
        <v>64</v>
      </c>
      <c r="E38" s="27" t="s">
        <v>635</v>
      </c>
    </row>
    <row r="39" spans="1:5" ht="409.5">
      <c r="A39" s="20" t="s">
        <v>66</v>
      </c>
      <c r="E39" s="22" t="s">
        <v>191</v>
      </c>
    </row>
    <row r="40" spans="1:16" ht="15">
      <c r="A40" s="20" t="s">
        <v>57</v>
      </c>
      <c r="B40" s="20">
        <v>5</v>
      </c>
      <c r="C40" s="21" t="s">
        <v>203</v>
      </c>
      <c r="E40" s="22" t="s">
        <v>204</v>
      </c>
      <c r="F40" s="23" t="s">
        <v>205</v>
      </c>
      <c r="G40" s="24">
        <v>65</v>
      </c>
      <c r="H40" s="25">
        <v>0</v>
      </c>
      <c r="I40" s="25">
        <f>ROUND(G40*H40,P4)</f>
        <v>0</v>
      </c>
      <c r="O40" s="26">
        <f>I40*0.21</f>
        <v>0</v>
      </c>
      <c r="P40">
        <v>3</v>
      </c>
    </row>
    <row r="41" spans="1:5" ht="15">
      <c r="A41" s="20" t="s">
        <v>62</v>
      </c>
      <c r="E41" s="28" t="s">
        <v>67</v>
      </c>
    </row>
    <row r="42" spans="1:5" ht="15">
      <c r="A42" s="20" t="s">
        <v>64</v>
      </c>
      <c r="E42" s="27" t="s">
        <v>636</v>
      </c>
    </row>
    <row r="43" spans="1:5" ht="86.4">
      <c r="A43" s="20" t="s">
        <v>66</v>
      </c>
      <c r="E43" s="22" t="s">
        <v>202</v>
      </c>
    </row>
    <row r="44" spans="1:16" ht="15">
      <c r="A44" s="20" t="s">
        <v>57</v>
      </c>
      <c r="B44" s="20">
        <v>6</v>
      </c>
      <c r="C44" s="21" t="s">
        <v>394</v>
      </c>
      <c r="E44" s="22" t="s">
        <v>395</v>
      </c>
      <c r="F44" s="23" t="s">
        <v>141</v>
      </c>
      <c r="G44" s="24">
        <v>29.5</v>
      </c>
      <c r="H44" s="25">
        <v>0</v>
      </c>
      <c r="I44" s="25">
        <f>ROUND(G44*H44,P4)</f>
        <v>0</v>
      </c>
      <c r="O44" s="26">
        <f>I44*0.21</f>
        <v>0</v>
      </c>
      <c r="P44">
        <v>3</v>
      </c>
    </row>
    <row r="45" spans="1:5" ht="15">
      <c r="A45" s="20" t="s">
        <v>62</v>
      </c>
      <c r="E45" s="28" t="s">
        <v>67</v>
      </c>
    </row>
    <row r="46" spans="1:5" ht="15">
      <c r="A46" s="20" t="s">
        <v>64</v>
      </c>
      <c r="E46" s="27" t="s">
        <v>207</v>
      </c>
    </row>
    <row r="47" spans="1:5" ht="15">
      <c r="A47" s="20" t="s">
        <v>64</v>
      </c>
      <c r="E47" s="27" t="s">
        <v>637</v>
      </c>
    </row>
    <row r="48" spans="1:5" ht="374.4">
      <c r="A48" s="20" t="s">
        <v>66</v>
      </c>
      <c r="E48" s="22" t="s">
        <v>398</v>
      </c>
    </row>
    <row r="49" spans="1:16" ht="15">
      <c r="A49" s="20" t="s">
        <v>57</v>
      </c>
      <c r="B49" s="20">
        <v>17</v>
      </c>
      <c r="C49" s="21" t="s">
        <v>215</v>
      </c>
      <c r="E49" s="22" t="s">
        <v>216</v>
      </c>
      <c r="F49" s="23" t="s">
        <v>141</v>
      </c>
      <c r="G49" s="24">
        <v>0.176</v>
      </c>
      <c r="H49" s="25">
        <v>0</v>
      </c>
      <c r="I49" s="25">
        <f>ROUND(G49*H49,P4)</f>
        <v>0</v>
      </c>
      <c r="O49" s="26">
        <f>I49*0.21</f>
        <v>0</v>
      </c>
      <c r="P49">
        <v>3</v>
      </c>
    </row>
    <row r="50" spans="1:5" ht="57.6">
      <c r="A50" s="20" t="s">
        <v>62</v>
      </c>
      <c r="E50" s="22" t="s">
        <v>329</v>
      </c>
    </row>
    <row r="51" spans="1:5" ht="15">
      <c r="A51" s="20" t="s">
        <v>64</v>
      </c>
      <c r="E51" s="27" t="s">
        <v>638</v>
      </c>
    </row>
    <row r="52" spans="1:5" ht="216">
      <c r="A52" s="20" t="s">
        <v>66</v>
      </c>
      <c r="E52" s="22" t="s">
        <v>219</v>
      </c>
    </row>
    <row r="53" spans="1:16" ht="15">
      <c r="A53" s="20" t="s">
        <v>57</v>
      </c>
      <c r="B53" s="20">
        <v>18</v>
      </c>
      <c r="C53" s="21" t="s">
        <v>220</v>
      </c>
      <c r="D53" s="20" t="s">
        <v>639</v>
      </c>
      <c r="E53" s="22" t="s">
        <v>221</v>
      </c>
      <c r="F53" s="23" t="s">
        <v>141</v>
      </c>
      <c r="G53" s="24">
        <v>0.176</v>
      </c>
      <c r="H53" s="25">
        <v>0</v>
      </c>
      <c r="I53" s="25">
        <f>ROUND(G53*H53,P4)</f>
        <v>0</v>
      </c>
      <c r="O53" s="26">
        <f>I53*0.21</f>
        <v>0</v>
      </c>
      <c r="P53">
        <v>3</v>
      </c>
    </row>
    <row r="54" spans="1:5" ht="144">
      <c r="A54" s="20" t="s">
        <v>62</v>
      </c>
      <c r="E54" s="22" t="s">
        <v>331</v>
      </c>
    </row>
    <row r="55" spans="1:5" ht="15">
      <c r="A55" s="20" t="s">
        <v>64</v>
      </c>
      <c r="E55" s="27" t="s">
        <v>640</v>
      </c>
    </row>
    <row r="56" spans="1:5" ht="331.2">
      <c r="A56" s="20" t="s">
        <v>66</v>
      </c>
      <c r="E56" s="22" t="s">
        <v>223</v>
      </c>
    </row>
    <row r="57" spans="1:16" ht="15">
      <c r="A57" s="20" t="s">
        <v>57</v>
      </c>
      <c r="B57" s="20">
        <v>7</v>
      </c>
      <c r="C57" s="21" t="s">
        <v>641</v>
      </c>
      <c r="E57" s="22" t="s">
        <v>642</v>
      </c>
      <c r="F57" s="23" t="s">
        <v>141</v>
      </c>
      <c r="G57" s="24">
        <v>24</v>
      </c>
      <c r="H57" s="25">
        <v>0</v>
      </c>
      <c r="I57" s="25">
        <f>ROUND(G57*H57,P4)</f>
        <v>0</v>
      </c>
      <c r="O57" s="26">
        <f>I57*0.21</f>
        <v>0</v>
      </c>
      <c r="P57">
        <v>3</v>
      </c>
    </row>
    <row r="58" spans="1:5" ht="15">
      <c r="A58" s="20" t="s">
        <v>62</v>
      </c>
      <c r="E58" s="22" t="s">
        <v>643</v>
      </c>
    </row>
    <row r="59" spans="1:5" ht="15">
      <c r="A59" s="20" t="s">
        <v>64</v>
      </c>
      <c r="E59" s="27" t="s">
        <v>207</v>
      </c>
    </row>
    <row r="60" spans="1:5" ht="15">
      <c r="A60" s="20" t="s">
        <v>64</v>
      </c>
      <c r="E60" s="27" t="s">
        <v>644</v>
      </c>
    </row>
    <row r="61" spans="1:5" ht="345.6">
      <c r="A61" s="20" t="s">
        <v>66</v>
      </c>
      <c r="E61" s="22" t="s">
        <v>645</v>
      </c>
    </row>
    <row r="62" spans="1:9" ht="15">
      <c r="A62" s="17" t="s">
        <v>54</v>
      </c>
      <c r="B62" s="17"/>
      <c r="C62" s="18" t="s">
        <v>639</v>
      </c>
      <c r="D62" s="17"/>
      <c r="E62" s="17" t="s">
        <v>646</v>
      </c>
      <c r="F62" s="17"/>
      <c r="G62" s="17"/>
      <c r="H62" s="17"/>
      <c r="I62" s="19">
        <f>SUMIFS(I62:I63,A62:A63,"P")</f>
        <v>0</v>
      </c>
    </row>
    <row r="63" spans="1:9" ht="15">
      <c r="A63" s="17" t="s">
        <v>54</v>
      </c>
      <c r="B63" s="17"/>
      <c r="C63" s="18" t="s">
        <v>412</v>
      </c>
      <c r="D63" s="17"/>
      <c r="E63" s="17" t="s">
        <v>413</v>
      </c>
      <c r="F63" s="17"/>
      <c r="G63" s="17"/>
      <c r="H63" s="17"/>
      <c r="I63" s="19">
        <f>SUMIFS(I64:I68,A64:A68,"P")</f>
        <v>0</v>
      </c>
    </row>
    <row r="64" spans="1:16" ht="15">
      <c r="A64" s="20" t="s">
        <v>57</v>
      </c>
      <c r="B64" s="20">
        <v>9</v>
      </c>
      <c r="C64" s="21" t="s">
        <v>647</v>
      </c>
      <c r="E64" s="22" t="s">
        <v>648</v>
      </c>
      <c r="F64" s="23" t="s">
        <v>141</v>
      </c>
      <c r="G64" s="24">
        <v>3.2</v>
      </c>
      <c r="H64" s="25">
        <v>0</v>
      </c>
      <c r="I64" s="25">
        <f>ROUND(G64*H64,P4)</f>
        <v>0</v>
      </c>
      <c r="O64" s="26">
        <f>I64*0.21</f>
        <v>0</v>
      </c>
      <c r="P64">
        <v>3</v>
      </c>
    </row>
    <row r="65" spans="1:5" ht="15">
      <c r="A65" s="20" t="s">
        <v>62</v>
      </c>
      <c r="E65" s="22" t="s">
        <v>649</v>
      </c>
    </row>
    <row r="66" spans="1:5" ht="15">
      <c r="A66" s="20" t="s">
        <v>64</v>
      </c>
      <c r="E66" s="27" t="s">
        <v>207</v>
      </c>
    </row>
    <row r="67" spans="1:5" ht="15">
      <c r="A67" s="20" t="s">
        <v>64</v>
      </c>
      <c r="E67" s="27" t="s">
        <v>650</v>
      </c>
    </row>
    <row r="68" spans="1:5" ht="57.6">
      <c r="A68" s="20" t="s">
        <v>66</v>
      </c>
      <c r="E68" s="22" t="s">
        <v>651</v>
      </c>
    </row>
    <row r="69" spans="1:9" ht="15">
      <c r="A69" s="17" t="s">
        <v>54</v>
      </c>
      <c r="B69" s="17"/>
      <c r="C69" s="18" t="s">
        <v>243</v>
      </c>
      <c r="D69" s="17"/>
      <c r="E69" s="17" t="s">
        <v>244</v>
      </c>
      <c r="F69" s="17"/>
      <c r="G69" s="17"/>
      <c r="H69" s="17"/>
      <c r="I69" s="19">
        <f>SUMIFS(I70:I77,A70:A77,"P")</f>
        <v>0</v>
      </c>
    </row>
    <row r="70" spans="1:16" ht="15">
      <c r="A70" s="20" t="s">
        <v>57</v>
      </c>
      <c r="B70" s="20">
        <v>10</v>
      </c>
      <c r="C70" s="21" t="s">
        <v>336</v>
      </c>
      <c r="E70" s="22" t="s">
        <v>337</v>
      </c>
      <c r="F70" s="23" t="s">
        <v>118</v>
      </c>
      <c r="G70" s="24">
        <v>249</v>
      </c>
      <c r="H70" s="25">
        <v>0</v>
      </c>
      <c r="I70" s="25">
        <f>ROUND(G70*H70,P4)</f>
        <v>0</v>
      </c>
      <c r="O70" s="26">
        <f>I70*0.21</f>
        <v>0</v>
      </c>
      <c r="P70">
        <v>3</v>
      </c>
    </row>
    <row r="71" spans="1:5" ht="15">
      <c r="A71" s="20" t="s">
        <v>62</v>
      </c>
      <c r="E71" s="28" t="s">
        <v>67</v>
      </c>
    </row>
    <row r="72" spans="1:5" ht="15">
      <c r="A72" s="20" t="s">
        <v>64</v>
      </c>
      <c r="E72" s="27" t="s">
        <v>652</v>
      </c>
    </row>
    <row r="73" spans="1:5" ht="115.2">
      <c r="A73" s="20" t="s">
        <v>66</v>
      </c>
      <c r="E73" s="22" t="s">
        <v>254</v>
      </c>
    </row>
    <row r="74" spans="1:16" ht="15">
      <c r="A74" s="20" t="s">
        <v>57</v>
      </c>
      <c r="B74" s="20">
        <v>11</v>
      </c>
      <c r="C74" s="21" t="s">
        <v>278</v>
      </c>
      <c r="E74" s="22" t="s">
        <v>279</v>
      </c>
      <c r="F74" s="23" t="s">
        <v>141</v>
      </c>
      <c r="G74" s="24">
        <v>7.035</v>
      </c>
      <c r="H74" s="25">
        <v>0</v>
      </c>
      <c r="I74" s="25">
        <f>ROUND(G74*H74,P4)</f>
        <v>0</v>
      </c>
      <c r="O74" s="26">
        <f>I74*0.21</f>
        <v>0</v>
      </c>
      <c r="P74">
        <v>3</v>
      </c>
    </row>
    <row r="75" spans="1:5" ht="15">
      <c r="A75" s="20" t="s">
        <v>62</v>
      </c>
      <c r="E75" s="22" t="s">
        <v>653</v>
      </c>
    </row>
    <row r="76" spans="1:5" ht="15">
      <c r="A76" s="20" t="s">
        <v>64</v>
      </c>
      <c r="E76" s="27" t="s">
        <v>654</v>
      </c>
    </row>
    <row r="77" spans="1:5" ht="244.8">
      <c r="A77" s="20" t="s">
        <v>66</v>
      </c>
      <c r="E77" s="22" t="s">
        <v>282</v>
      </c>
    </row>
    <row r="78" spans="1:9" ht="15">
      <c r="A78" s="17" t="s">
        <v>54</v>
      </c>
      <c r="B78" s="17"/>
      <c r="C78" s="18" t="s">
        <v>126</v>
      </c>
      <c r="D78" s="17"/>
      <c r="E78" s="17" t="s">
        <v>127</v>
      </c>
      <c r="F78" s="17"/>
      <c r="G78" s="17"/>
      <c r="H78" s="17"/>
      <c r="I78" s="19">
        <f>SUMIFS(I79:I90,A79:A90,"P")</f>
        <v>0</v>
      </c>
    </row>
    <row r="79" spans="1:16" ht="15">
      <c r="A79" s="20" t="s">
        <v>57</v>
      </c>
      <c r="B79" s="20">
        <v>12</v>
      </c>
      <c r="C79" s="21" t="s">
        <v>612</v>
      </c>
      <c r="D79" s="20" t="s">
        <v>59</v>
      </c>
      <c r="E79" s="22" t="s">
        <v>613</v>
      </c>
      <c r="F79" s="23" t="s">
        <v>90</v>
      </c>
      <c r="G79" s="24">
        <v>12</v>
      </c>
      <c r="H79" s="25">
        <v>0</v>
      </c>
      <c r="I79" s="25">
        <f>ROUND(G79*H79,P4)</f>
        <v>0</v>
      </c>
      <c r="O79" s="26">
        <f>I79*0.21</f>
        <v>0</v>
      </c>
      <c r="P79">
        <v>3</v>
      </c>
    </row>
    <row r="80" spans="1:5" ht="15">
      <c r="A80" s="20" t="s">
        <v>62</v>
      </c>
      <c r="E80" s="22" t="s">
        <v>614</v>
      </c>
    </row>
    <row r="81" spans="1:5" ht="15">
      <c r="A81" s="20" t="s">
        <v>64</v>
      </c>
      <c r="E81" s="27" t="s">
        <v>655</v>
      </c>
    </row>
    <row r="82" spans="1:5" ht="409.5">
      <c r="A82" s="20" t="s">
        <v>66</v>
      </c>
      <c r="E82" s="22" t="s">
        <v>616</v>
      </c>
    </row>
    <row r="83" spans="1:16" ht="15">
      <c r="A83" s="20" t="s">
        <v>57</v>
      </c>
      <c r="B83" s="20">
        <v>13</v>
      </c>
      <c r="C83" s="21" t="s">
        <v>656</v>
      </c>
      <c r="E83" s="22" t="s">
        <v>657</v>
      </c>
      <c r="F83" s="23" t="s">
        <v>205</v>
      </c>
      <c r="G83" s="24">
        <v>34</v>
      </c>
      <c r="H83" s="25">
        <v>0</v>
      </c>
      <c r="I83" s="25">
        <f>ROUND(G83*H83,P4)</f>
        <v>0</v>
      </c>
      <c r="O83" s="26">
        <f>I83*0.21</f>
        <v>0</v>
      </c>
      <c r="P83">
        <v>3</v>
      </c>
    </row>
    <row r="84" spans="1:5" ht="15">
      <c r="A84" s="20" t="s">
        <v>62</v>
      </c>
      <c r="E84" s="28" t="s">
        <v>67</v>
      </c>
    </row>
    <row r="85" spans="1:5" ht="15">
      <c r="A85" s="20" t="s">
        <v>64</v>
      </c>
      <c r="E85" s="27" t="s">
        <v>658</v>
      </c>
    </row>
    <row r="86" spans="1:5" ht="72">
      <c r="A86" s="20" t="s">
        <v>66</v>
      </c>
      <c r="E86" s="22" t="s">
        <v>659</v>
      </c>
    </row>
    <row r="87" spans="1:16" ht="15">
      <c r="A87" s="20" t="s">
        <v>57</v>
      </c>
      <c r="B87" s="20">
        <v>14</v>
      </c>
      <c r="C87" s="21" t="s">
        <v>660</v>
      </c>
      <c r="D87" s="20" t="s">
        <v>59</v>
      </c>
      <c r="E87" s="22" t="s">
        <v>661</v>
      </c>
      <c r="F87" s="23" t="s">
        <v>205</v>
      </c>
      <c r="G87" s="24">
        <v>14.4</v>
      </c>
      <c r="H87" s="25">
        <v>0</v>
      </c>
      <c r="I87" s="25">
        <f>ROUND(G87*H87,P4)</f>
        <v>0</v>
      </c>
      <c r="O87" s="26">
        <f>I87*0.21</f>
        <v>0</v>
      </c>
      <c r="P87">
        <v>3</v>
      </c>
    </row>
    <row r="88" spans="1:5" ht="15">
      <c r="A88" s="20" t="s">
        <v>62</v>
      </c>
      <c r="E88" s="28" t="s">
        <v>67</v>
      </c>
    </row>
    <row r="89" spans="1:5" ht="15">
      <c r="A89" s="20" t="s">
        <v>64</v>
      </c>
      <c r="E89" s="27" t="s">
        <v>662</v>
      </c>
    </row>
    <row r="90" spans="1:5" ht="28.8">
      <c r="A90" s="20" t="s">
        <v>66</v>
      </c>
      <c r="E90" s="22" t="s">
        <v>663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31</v>
      </c>
      <c r="I3" s="16">
        <f>SUMIFS(I8:I74,A8:A74,"SD")</f>
        <v>0</v>
      </c>
      <c r="O3">
        <v>0</v>
      </c>
      <c r="P3">
        <v>2</v>
      </c>
    </row>
    <row r="4" spans="1:16" ht="15">
      <c r="A4" t="s">
        <v>42</v>
      </c>
      <c r="B4" s="12" t="s">
        <v>43</v>
      </c>
      <c r="C4" s="13" t="s">
        <v>31</v>
      </c>
      <c r="D4" s="14"/>
      <c r="E4" s="12" t="s">
        <v>32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SUMIFS(I9:I25,A9:A25,"P")</f>
        <v>0</v>
      </c>
    </row>
    <row r="9" spans="1:16" ht="15">
      <c r="A9" s="20" t="s">
        <v>57</v>
      </c>
      <c r="B9" s="20">
        <v>6</v>
      </c>
      <c r="C9" s="21" t="s">
        <v>664</v>
      </c>
      <c r="E9" s="22" t="s">
        <v>107</v>
      </c>
      <c r="F9" s="23" t="s">
        <v>141</v>
      </c>
      <c r="G9" s="24">
        <v>150</v>
      </c>
      <c r="H9" s="25">
        <v>0</v>
      </c>
      <c r="I9" s="25">
        <f>ROUND(G9*H9,P4)</f>
        <v>0</v>
      </c>
      <c r="O9" s="26">
        <f>I9*0.21</f>
        <v>0</v>
      </c>
      <c r="P9">
        <v>3</v>
      </c>
    </row>
    <row r="10" spans="1:5" ht="28.8">
      <c r="A10" s="20" t="s">
        <v>62</v>
      </c>
      <c r="E10" s="22" t="s">
        <v>665</v>
      </c>
    </row>
    <row r="11" spans="1:5" ht="15">
      <c r="A11" s="20" t="s">
        <v>64</v>
      </c>
      <c r="E11" s="27" t="s">
        <v>666</v>
      </c>
    </row>
    <row r="12" spans="1:5" ht="15">
      <c r="A12" s="20" t="s">
        <v>64</v>
      </c>
      <c r="E12" s="27" t="s">
        <v>667</v>
      </c>
    </row>
    <row r="13" spans="1:5" ht="28.8">
      <c r="A13" s="20" t="s">
        <v>66</v>
      </c>
      <c r="E13" s="22" t="s">
        <v>113</v>
      </c>
    </row>
    <row r="14" spans="1:16" ht="15">
      <c r="A14" s="20" t="s">
        <v>57</v>
      </c>
      <c r="B14" s="20">
        <v>14</v>
      </c>
      <c r="C14" s="21" t="s">
        <v>668</v>
      </c>
      <c r="D14" s="20" t="s">
        <v>669</v>
      </c>
      <c r="E14" s="22" t="s">
        <v>670</v>
      </c>
      <c r="F14" s="23" t="s">
        <v>61</v>
      </c>
      <c r="G14" s="24">
        <v>1</v>
      </c>
      <c r="H14" s="25">
        <v>0</v>
      </c>
      <c r="I14" s="25">
        <f>ROUND(G14*H14,P4)</f>
        <v>0</v>
      </c>
      <c r="O14" s="26">
        <f>I14*0.21</f>
        <v>0</v>
      </c>
      <c r="P14">
        <v>3</v>
      </c>
    </row>
    <row r="15" spans="1:5" ht="129.6">
      <c r="A15" s="20" t="s">
        <v>62</v>
      </c>
      <c r="E15" s="22" t="s">
        <v>671</v>
      </c>
    </row>
    <row r="16" spans="1:5" ht="15">
      <c r="A16" s="20" t="s">
        <v>64</v>
      </c>
      <c r="E16" s="27" t="s">
        <v>92</v>
      </c>
    </row>
    <row r="17" spans="1:5" ht="15">
      <c r="A17" s="20" t="s">
        <v>66</v>
      </c>
      <c r="E17" s="22" t="s">
        <v>672</v>
      </c>
    </row>
    <row r="18" spans="1:16" ht="15">
      <c r="A18" s="20" t="s">
        <v>57</v>
      </c>
      <c r="B18" s="20">
        <v>15</v>
      </c>
      <c r="C18" s="21" t="s">
        <v>668</v>
      </c>
      <c r="D18" s="20" t="s">
        <v>673</v>
      </c>
      <c r="E18" s="22" t="s">
        <v>670</v>
      </c>
      <c r="F18" s="23" t="s">
        <v>61</v>
      </c>
      <c r="G18" s="24">
        <v>1</v>
      </c>
      <c r="H18" s="25">
        <v>0</v>
      </c>
      <c r="I18" s="25">
        <f>ROUND(G18*H18,P4)</f>
        <v>0</v>
      </c>
      <c r="O18" s="26">
        <f>I18*0.21</f>
        <v>0</v>
      </c>
      <c r="P18">
        <v>3</v>
      </c>
    </row>
    <row r="19" spans="1:5" ht="187.2">
      <c r="A19" s="20" t="s">
        <v>62</v>
      </c>
      <c r="E19" s="22" t="s">
        <v>674</v>
      </c>
    </row>
    <row r="20" spans="1:5" ht="15">
      <c r="A20" s="20" t="s">
        <v>64</v>
      </c>
      <c r="E20" s="27" t="s">
        <v>92</v>
      </c>
    </row>
    <row r="21" spans="1:5" ht="15">
      <c r="A21" s="20" t="s">
        <v>66</v>
      </c>
      <c r="E21" s="22" t="s">
        <v>672</v>
      </c>
    </row>
    <row r="22" spans="1:16" ht="15">
      <c r="A22" s="20" t="s">
        <v>57</v>
      </c>
      <c r="B22" s="20">
        <v>16</v>
      </c>
      <c r="C22" s="21" t="s">
        <v>668</v>
      </c>
      <c r="D22" s="20" t="s">
        <v>675</v>
      </c>
      <c r="E22" s="22" t="s">
        <v>670</v>
      </c>
      <c r="F22" s="23" t="s">
        <v>61</v>
      </c>
      <c r="G22" s="24">
        <v>1</v>
      </c>
      <c r="H22" s="25">
        <v>0</v>
      </c>
      <c r="I22" s="25">
        <f>ROUND(G22*H22,P4)</f>
        <v>0</v>
      </c>
      <c r="O22" s="26">
        <f>I22*0.21</f>
        <v>0</v>
      </c>
      <c r="P22">
        <v>3</v>
      </c>
    </row>
    <row r="23" spans="1:5" ht="129.6">
      <c r="A23" s="20" t="s">
        <v>62</v>
      </c>
      <c r="E23" s="22" t="s">
        <v>676</v>
      </c>
    </row>
    <row r="24" spans="1:5" ht="15">
      <c r="A24" s="20" t="s">
        <v>64</v>
      </c>
      <c r="E24" s="27" t="s">
        <v>92</v>
      </c>
    </row>
    <row r="25" spans="1:5" ht="15">
      <c r="A25" s="20" t="s">
        <v>66</v>
      </c>
      <c r="E25" s="22" t="s">
        <v>672</v>
      </c>
    </row>
    <row r="26" spans="1:9" ht="15">
      <c r="A26" s="17" t="s">
        <v>54</v>
      </c>
      <c r="B26" s="17"/>
      <c r="C26" s="18" t="s">
        <v>114</v>
      </c>
      <c r="D26" s="17"/>
      <c r="E26" s="17" t="s">
        <v>115</v>
      </c>
      <c r="F26" s="17"/>
      <c r="G26" s="17"/>
      <c r="H26" s="17"/>
      <c r="I26" s="19">
        <f>SUMIFS(I27:I42,A27:A42,"P")</f>
        <v>0</v>
      </c>
    </row>
    <row r="27" spans="1:16" ht="15">
      <c r="A27" s="20" t="s">
        <v>57</v>
      </c>
      <c r="B27" s="20">
        <v>2</v>
      </c>
      <c r="C27" s="21" t="s">
        <v>677</v>
      </c>
      <c r="E27" s="22" t="s">
        <v>678</v>
      </c>
      <c r="F27" s="23" t="s">
        <v>141</v>
      </c>
      <c r="G27" s="24">
        <v>1200</v>
      </c>
      <c r="H27" s="25">
        <v>0</v>
      </c>
      <c r="I27" s="25">
        <f>ROUND(G27*H27,P4)</f>
        <v>0</v>
      </c>
      <c r="O27" s="26">
        <f>I27*0.21</f>
        <v>0</v>
      </c>
      <c r="P27">
        <v>3</v>
      </c>
    </row>
    <row r="28" spans="1:5" ht="115.2">
      <c r="A28" s="20" t="s">
        <v>62</v>
      </c>
      <c r="E28" s="22" t="s">
        <v>679</v>
      </c>
    </row>
    <row r="29" spans="1:5" ht="15">
      <c r="A29" s="20" t="s">
        <v>64</v>
      </c>
      <c r="E29" s="27" t="s">
        <v>680</v>
      </c>
    </row>
    <row r="30" spans="1:5" ht="72">
      <c r="A30" s="20" t="s">
        <v>66</v>
      </c>
      <c r="E30" s="22" t="s">
        <v>681</v>
      </c>
    </row>
    <row r="31" spans="1:16" ht="15">
      <c r="A31" s="20" t="s">
        <v>57</v>
      </c>
      <c r="B31" s="20">
        <v>4</v>
      </c>
      <c r="C31" s="21" t="s">
        <v>682</v>
      </c>
      <c r="E31" s="22" t="s">
        <v>683</v>
      </c>
      <c r="F31" s="23" t="s">
        <v>141</v>
      </c>
      <c r="G31" s="24">
        <v>150</v>
      </c>
      <c r="H31" s="25">
        <v>0</v>
      </c>
      <c r="I31" s="25">
        <f>ROUND(G31*H31,P4)</f>
        <v>0</v>
      </c>
      <c r="O31" s="26">
        <f>I31*0.21</f>
        <v>0</v>
      </c>
      <c r="P31">
        <v>3</v>
      </c>
    </row>
    <row r="32" spans="1:5" ht="43.2">
      <c r="A32" s="20" t="s">
        <v>62</v>
      </c>
      <c r="E32" s="22" t="s">
        <v>684</v>
      </c>
    </row>
    <row r="33" spans="1:5" ht="15">
      <c r="A33" s="20" t="s">
        <v>64</v>
      </c>
      <c r="E33" s="27" t="s">
        <v>685</v>
      </c>
    </row>
    <row r="34" spans="1:5" ht="409.5">
      <c r="A34" s="20" t="s">
        <v>66</v>
      </c>
      <c r="E34" s="22" t="s">
        <v>686</v>
      </c>
    </row>
    <row r="35" spans="1:16" ht="15">
      <c r="A35" s="20" t="s">
        <v>57</v>
      </c>
      <c r="B35" s="20">
        <v>9</v>
      </c>
      <c r="C35" s="21" t="s">
        <v>215</v>
      </c>
      <c r="E35" s="22" t="s">
        <v>687</v>
      </c>
      <c r="F35" s="23" t="s">
        <v>141</v>
      </c>
      <c r="G35" s="24">
        <v>150</v>
      </c>
      <c r="H35" s="25">
        <v>0</v>
      </c>
      <c r="I35" s="25">
        <f>ROUND(G35*H35,P4)</f>
        <v>0</v>
      </c>
      <c r="O35" s="26">
        <f>I35*0.21</f>
        <v>0</v>
      </c>
      <c r="P35">
        <v>3</v>
      </c>
    </row>
    <row r="36" spans="1:5" ht="15">
      <c r="A36" s="20" t="s">
        <v>62</v>
      </c>
      <c r="E36" s="22" t="s">
        <v>688</v>
      </c>
    </row>
    <row r="37" spans="1:5" ht="15">
      <c r="A37" s="20" t="s">
        <v>64</v>
      </c>
      <c r="E37" s="27" t="s">
        <v>666</v>
      </c>
    </row>
    <row r="38" spans="1:5" ht="216">
      <c r="A38" s="20" t="s">
        <v>66</v>
      </c>
      <c r="E38" s="22" t="s">
        <v>689</v>
      </c>
    </row>
    <row r="39" spans="1:16" ht="15">
      <c r="A39" s="20" t="s">
        <v>57</v>
      </c>
      <c r="B39" s="20">
        <v>3</v>
      </c>
      <c r="C39" s="21" t="s">
        <v>224</v>
      </c>
      <c r="E39" s="22" t="s">
        <v>225</v>
      </c>
      <c r="F39" s="23" t="s">
        <v>141</v>
      </c>
      <c r="G39" s="24">
        <v>125</v>
      </c>
      <c r="H39" s="25">
        <v>0</v>
      </c>
      <c r="I39" s="25">
        <f>ROUND(G39*H39,P4)</f>
        <v>0</v>
      </c>
      <c r="O39" s="26">
        <f>I39*0.21</f>
        <v>0</v>
      </c>
      <c r="P39">
        <v>3</v>
      </c>
    </row>
    <row r="40" spans="1:5" ht="86.4">
      <c r="A40" s="20" t="s">
        <v>62</v>
      </c>
      <c r="E40" s="22" t="s">
        <v>690</v>
      </c>
    </row>
    <row r="41" spans="1:5" ht="15">
      <c r="A41" s="20" t="s">
        <v>64</v>
      </c>
      <c r="E41" s="27" t="s">
        <v>691</v>
      </c>
    </row>
    <row r="42" spans="1:5" ht="288">
      <c r="A42" s="20" t="s">
        <v>66</v>
      </c>
      <c r="E42" s="22" t="s">
        <v>692</v>
      </c>
    </row>
    <row r="43" spans="1:9" ht="15">
      <c r="A43" s="17" t="s">
        <v>54</v>
      </c>
      <c r="B43" s="17"/>
      <c r="C43" s="18" t="s">
        <v>243</v>
      </c>
      <c r="D43" s="17"/>
      <c r="E43" s="17" t="s">
        <v>244</v>
      </c>
      <c r="F43" s="17"/>
      <c r="G43" s="17"/>
      <c r="H43" s="17"/>
      <c r="I43" s="19">
        <f>SUMIFS(I44:I61,A44:A61,"P")</f>
        <v>0</v>
      </c>
    </row>
    <row r="44" spans="1:16" ht="15">
      <c r="A44" s="20" t="s">
        <v>57</v>
      </c>
      <c r="B44" s="20">
        <v>5</v>
      </c>
      <c r="C44" s="21" t="s">
        <v>693</v>
      </c>
      <c r="E44" s="22" t="s">
        <v>694</v>
      </c>
      <c r="F44" s="23" t="s">
        <v>118</v>
      </c>
      <c r="G44" s="24">
        <v>250</v>
      </c>
      <c r="H44" s="25">
        <v>0</v>
      </c>
      <c r="I44" s="25">
        <f>ROUND(G44*H44,P4)</f>
        <v>0</v>
      </c>
      <c r="O44" s="26">
        <f>I44*0.21</f>
        <v>0</v>
      </c>
      <c r="P44">
        <v>3</v>
      </c>
    </row>
    <row r="45" spans="1:5" ht="100.8">
      <c r="A45" s="20" t="s">
        <v>62</v>
      </c>
      <c r="E45" s="22" t="s">
        <v>695</v>
      </c>
    </row>
    <row r="46" spans="1:5" ht="15">
      <c r="A46" s="20" t="s">
        <v>64</v>
      </c>
      <c r="E46" s="27" t="s">
        <v>696</v>
      </c>
    </row>
    <row r="47" spans="1:5" ht="43.2">
      <c r="A47" s="20" t="s">
        <v>66</v>
      </c>
      <c r="E47" s="22" t="s">
        <v>697</v>
      </c>
    </row>
    <row r="48" spans="1:16" ht="15">
      <c r="A48" s="20" t="s">
        <v>57</v>
      </c>
      <c r="B48" s="20">
        <v>7</v>
      </c>
      <c r="C48" s="21" t="s">
        <v>698</v>
      </c>
      <c r="E48" s="22" t="s">
        <v>699</v>
      </c>
      <c r="F48" s="23" t="s">
        <v>118</v>
      </c>
      <c r="G48" s="24">
        <v>24240</v>
      </c>
      <c r="H48" s="25">
        <v>0</v>
      </c>
      <c r="I48" s="25">
        <f>ROUND(G48*H48,P4)</f>
        <v>0</v>
      </c>
      <c r="O48" s="26">
        <f>I48*0.21</f>
        <v>0</v>
      </c>
      <c r="P48">
        <v>3</v>
      </c>
    </row>
    <row r="49" spans="1:5" ht="115.2">
      <c r="A49" s="20" t="s">
        <v>62</v>
      </c>
      <c r="E49" s="22" t="s">
        <v>700</v>
      </c>
    </row>
    <row r="50" spans="1:5" ht="15">
      <c r="A50" s="20" t="s">
        <v>64</v>
      </c>
      <c r="E50" s="27" t="s">
        <v>701</v>
      </c>
    </row>
    <row r="51" spans="1:5" ht="15">
      <c r="A51" s="20" t="s">
        <v>64</v>
      </c>
      <c r="E51" s="27" t="s">
        <v>702</v>
      </c>
    </row>
    <row r="52" spans="1:5" ht="15">
      <c r="A52" s="20" t="s">
        <v>64</v>
      </c>
      <c r="E52" s="27" t="s">
        <v>703</v>
      </c>
    </row>
    <row r="53" spans="1:5" ht="72">
      <c r="A53" s="20" t="s">
        <v>66</v>
      </c>
      <c r="E53" s="22" t="s">
        <v>704</v>
      </c>
    </row>
    <row r="54" spans="1:16" ht="15">
      <c r="A54" s="20" t="s">
        <v>57</v>
      </c>
      <c r="B54" s="20">
        <v>8</v>
      </c>
      <c r="C54" s="21" t="s">
        <v>705</v>
      </c>
      <c r="E54" s="22" t="s">
        <v>706</v>
      </c>
      <c r="F54" s="23" t="s">
        <v>118</v>
      </c>
      <c r="G54" s="24">
        <v>12000</v>
      </c>
      <c r="H54" s="25">
        <v>0</v>
      </c>
      <c r="I54" s="25">
        <f>ROUND(G54*H54,P4)</f>
        <v>0</v>
      </c>
      <c r="O54" s="26">
        <f>I54*0.21</f>
        <v>0</v>
      </c>
      <c r="P54">
        <v>3</v>
      </c>
    </row>
    <row r="55" spans="1:5" ht="100.8">
      <c r="A55" s="20" t="s">
        <v>62</v>
      </c>
      <c r="E55" s="22" t="s">
        <v>707</v>
      </c>
    </row>
    <row r="56" spans="1:5" ht="15">
      <c r="A56" s="20" t="s">
        <v>64</v>
      </c>
      <c r="E56" s="27" t="s">
        <v>708</v>
      </c>
    </row>
    <row r="57" spans="1:5" ht="158.4">
      <c r="A57" s="20" t="s">
        <v>66</v>
      </c>
      <c r="E57" s="22" t="s">
        <v>709</v>
      </c>
    </row>
    <row r="58" spans="1:16" ht="15">
      <c r="A58" s="20" t="s">
        <v>57</v>
      </c>
      <c r="B58" s="20">
        <v>13</v>
      </c>
      <c r="C58" s="21" t="s">
        <v>710</v>
      </c>
      <c r="E58" s="22" t="s">
        <v>711</v>
      </c>
      <c r="F58" s="23" t="s">
        <v>118</v>
      </c>
      <c r="G58" s="24">
        <v>12240</v>
      </c>
      <c r="H58" s="25">
        <v>0</v>
      </c>
      <c r="I58" s="25">
        <f>ROUND(G58*H58,P4)</f>
        <v>0</v>
      </c>
      <c r="O58" s="26">
        <f>I58*0.21</f>
        <v>0</v>
      </c>
      <c r="P58">
        <v>3</v>
      </c>
    </row>
    <row r="59" spans="1:5" ht="100.8">
      <c r="A59" s="20" t="s">
        <v>62</v>
      </c>
      <c r="E59" s="22" t="s">
        <v>712</v>
      </c>
    </row>
    <row r="60" spans="1:5" ht="28.8">
      <c r="A60" s="20" t="s">
        <v>64</v>
      </c>
      <c r="E60" s="27" t="s">
        <v>713</v>
      </c>
    </row>
    <row r="61" spans="1:5" ht="158.4">
      <c r="A61" s="20" t="s">
        <v>66</v>
      </c>
      <c r="E61" s="22" t="s">
        <v>709</v>
      </c>
    </row>
    <row r="62" spans="1:9" ht="15">
      <c r="A62" s="17" t="s">
        <v>54</v>
      </c>
      <c r="B62" s="17"/>
      <c r="C62" s="18" t="s">
        <v>126</v>
      </c>
      <c r="D62" s="17"/>
      <c r="E62" s="17" t="s">
        <v>127</v>
      </c>
      <c r="F62" s="17"/>
      <c r="G62" s="17"/>
      <c r="H62" s="17"/>
      <c r="I62" s="19">
        <f>SUMIFS(I63:I74,A63:A74,"P")</f>
        <v>0</v>
      </c>
    </row>
    <row r="63" spans="1:16" ht="28.8">
      <c r="A63" s="20" t="s">
        <v>57</v>
      </c>
      <c r="B63" s="20">
        <v>12</v>
      </c>
      <c r="C63" s="21" t="s">
        <v>714</v>
      </c>
      <c r="E63" s="22" t="s">
        <v>715</v>
      </c>
      <c r="F63" s="23" t="s">
        <v>118</v>
      </c>
      <c r="G63" s="24">
        <v>125</v>
      </c>
      <c r="H63" s="25">
        <v>0</v>
      </c>
      <c r="I63" s="25">
        <f>ROUND(G63*H63,P4)</f>
        <v>0</v>
      </c>
      <c r="O63" s="26">
        <f>I63*0.21</f>
        <v>0</v>
      </c>
      <c r="P63">
        <v>3</v>
      </c>
    </row>
    <row r="64" spans="1:5" ht="72">
      <c r="A64" s="20" t="s">
        <v>62</v>
      </c>
      <c r="E64" s="22" t="s">
        <v>716</v>
      </c>
    </row>
    <row r="65" spans="1:5" ht="15">
      <c r="A65" s="20" t="s">
        <v>64</v>
      </c>
      <c r="E65" s="27" t="s">
        <v>717</v>
      </c>
    </row>
    <row r="66" spans="1:5" ht="43.2">
      <c r="A66" s="20" t="s">
        <v>66</v>
      </c>
      <c r="E66" s="22" t="s">
        <v>718</v>
      </c>
    </row>
    <row r="67" spans="1:16" ht="15">
      <c r="A67" s="20" t="s">
        <v>57</v>
      </c>
      <c r="B67" s="20">
        <v>11</v>
      </c>
      <c r="C67" s="21" t="s">
        <v>719</v>
      </c>
      <c r="E67" s="22" t="s">
        <v>720</v>
      </c>
      <c r="F67" s="23" t="s">
        <v>205</v>
      </c>
      <c r="G67" s="24">
        <v>100</v>
      </c>
      <c r="H67" s="25">
        <v>0</v>
      </c>
      <c r="I67" s="25">
        <f>ROUND(G67*H67,P4)</f>
        <v>0</v>
      </c>
      <c r="O67" s="26">
        <f>I67*0.21</f>
        <v>0</v>
      </c>
      <c r="P67">
        <v>3</v>
      </c>
    </row>
    <row r="68" spans="1:5" ht="72">
      <c r="A68" s="20" t="s">
        <v>62</v>
      </c>
      <c r="E68" s="22" t="s">
        <v>721</v>
      </c>
    </row>
    <row r="69" spans="1:5" ht="15">
      <c r="A69" s="20" t="s">
        <v>64</v>
      </c>
      <c r="E69" s="27" t="s">
        <v>131</v>
      </c>
    </row>
    <row r="70" spans="1:5" ht="28.8">
      <c r="A70" s="20" t="s">
        <v>66</v>
      </c>
      <c r="E70" s="22" t="s">
        <v>722</v>
      </c>
    </row>
    <row r="71" spans="1:16" ht="15">
      <c r="A71" s="20" t="s">
        <v>57</v>
      </c>
      <c r="B71" s="20">
        <v>10</v>
      </c>
      <c r="C71" s="21" t="s">
        <v>723</v>
      </c>
      <c r="E71" s="22" t="s">
        <v>724</v>
      </c>
      <c r="F71" s="23" t="s">
        <v>205</v>
      </c>
      <c r="G71" s="24">
        <v>100</v>
      </c>
      <c r="H71" s="25">
        <v>0</v>
      </c>
      <c r="I71" s="25">
        <f>ROUND(G71*H71,P4)</f>
        <v>0</v>
      </c>
      <c r="O71" s="26">
        <f>I71*0.21</f>
        <v>0</v>
      </c>
      <c r="P71">
        <v>3</v>
      </c>
    </row>
    <row r="72" spans="1:5" ht="72">
      <c r="A72" s="20" t="s">
        <v>62</v>
      </c>
      <c r="E72" s="22" t="s">
        <v>725</v>
      </c>
    </row>
    <row r="73" spans="1:5" ht="15">
      <c r="A73" s="20" t="s">
        <v>64</v>
      </c>
      <c r="E73" s="27" t="s">
        <v>131</v>
      </c>
    </row>
    <row r="74" spans="1:5" ht="43.2">
      <c r="A74" s="20" t="s">
        <v>66</v>
      </c>
      <c r="E74" s="22" t="s">
        <v>726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33</v>
      </c>
      <c r="I3" s="16">
        <f>SUMIFS(I8:I53,A8:A53,"SD")</f>
        <v>0</v>
      </c>
      <c r="O3">
        <v>0</v>
      </c>
      <c r="P3">
        <v>2</v>
      </c>
    </row>
    <row r="4" spans="1:16" ht="15">
      <c r="A4" t="s">
        <v>42</v>
      </c>
      <c r="B4" s="12" t="s">
        <v>43</v>
      </c>
      <c r="C4" s="13" t="s">
        <v>33</v>
      </c>
      <c r="D4" s="14"/>
      <c r="E4" s="12" t="s">
        <v>34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126</v>
      </c>
      <c r="D8" s="17"/>
      <c r="E8" s="17" t="s">
        <v>127</v>
      </c>
      <c r="F8" s="17"/>
      <c r="G8" s="17"/>
      <c r="H8" s="17"/>
      <c r="I8" s="19">
        <f>SUMIFS(I9:I53,A9:A53,"P")</f>
        <v>0</v>
      </c>
    </row>
    <row r="9" spans="1:16" ht="15">
      <c r="A9" s="20" t="s">
        <v>57</v>
      </c>
      <c r="B9" s="20">
        <v>1</v>
      </c>
      <c r="C9" s="21" t="s">
        <v>727</v>
      </c>
      <c r="E9" s="22" t="s">
        <v>728</v>
      </c>
      <c r="F9" s="23" t="s">
        <v>90</v>
      </c>
      <c r="G9" s="24">
        <v>409</v>
      </c>
      <c r="H9" s="25">
        <v>0</v>
      </c>
      <c r="I9" s="25">
        <f>ROUND(G9*H9,P4)</f>
        <v>0</v>
      </c>
      <c r="O9" s="26">
        <f>I9*0.21</f>
        <v>0</v>
      </c>
      <c r="P9">
        <v>3</v>
      </c>
    </row>
    <row r="10" spans="1:5" ht="15">
      <c r="A10" s="20" t="s">
        <v>62</v>
      </c>
      <c r="E10" s="28" t="s">
        <v>67</v>
      </c>
    </row>
    <row r="11" spans="1:5" ht="15">
      <c r="A11" s="20" t="s">
        <v>64</v>
      </c>
      <c r="E11" s="27" t="s">
        <v>729</v>
      </c>
    </row>
    <row r="12" spans="1:5" ht="15">
      <c r="A12" s="20" t="s">
        <v>64</v>
      </c>
      <c r="E12" s="27" t="s">
        <v>730</v>
      </c>
    </row>
    <row r="13" spans="1:5" ht="15">
      <c r="A13" s="20" t="s">
        <v>64</v>
      </c>
      <c r="E13" s="27" t="s">
        <v>731</v>
      </c>
    </row>
    <row r="14" spans="1:5" ht="15">
      <c r="A14" s="20" t="s">
        <v>64</v>
      </c>
      <c r="E14" s="27" t="s">
        <v>732</v>
      </c>
    </row>
    <row r="15" spans="1:5" ht="57.6">
      <c r="A15" s="20" t="s">
        <v>66</v>
      </c>
      <c r="E15" s="22" t="s">
        <v>733</v>
      </c>
    </row>
    <row r="16" spans="1:16" ht="28.8">
      <c r="A16" s="20" t="s">
        <v>57</v>
      </c>
      <c r="B16" s="20">
        <v>3</v>
      </c>
      <c r="C16" s="21" t="s">
        <v>734</v>
      </c>
      <c r="E16" s="22" t="s">
        <v>735</v>
      </c>
      <c r="F16" s="23" t="s">
        <v>90</v>
      </c>
      <c r="G16" s="24">
        <v>5</v>
      </c>
      <c r="H16" s="25">
        <v>0</v>
      </c>
      <c r="I16" s="25">
        <f>ROUND(G16*H16,P4)</f>
        <v>0</v>
      </c>
      <c r="O16" s="26">
        <f>I16*0.21</f>
        <v>0</v>
      </c>
      <c r="P16">
        <v>3</v>
      </c>
    </row>
    <row r="17" spans="1:5" ht="15">
      <c r="A17" s="20" t="s">
        <v>62</v>
      </c>
      <c r="E17" s="28" t="s">
        <v>67</v>
      </c>
    </row>
    <row r="18" spans="1:5" ht="15">
      <c r="A18" s="20" t="s">
        <v>64</v>
      </c>
      <c r="E18" s="27" t="s">
        <v>736</v>
      </c>
    </row>
    <row r="19" spans="1:5" ht="57.6">
      <c r="A19" s="20" t="s">
        <v>66</v>
      </c>
      <c r="E19" s="22" t="s">
        <v>733</v>
      </c>
    </row>
    <row r="20" spans="1:16" ht="15">
      <c r="A20" s="20" t="s">
        <v>57</v>
      </c>
      <c r="B20" s="20">
        <v>2</v>
      </c>
      <c r="C20" s="21" t="s">
        <v>737</v>
      </c>
      <c r="E20" s="22" t="s">
        <v>738</v>
      </c>
      <c r="F20" s="23" t="s">
        <v>90</v>
      </c>
      <c r="G20" s="24">
        <v>347</v>
      </c>
      <c r="H20" s="25">
        <v>0</v>
      </c>
      <c r="I20" s="25">
        <f>ROUND(G20*H20,P4)</f>
        <v>0</v>
      </c>
      <c r="O20" s="26">
        <f>I20*0.21</f>
        <v>0</v>
      </c>
      <c r="P20">
        <v>3</v>
      </c>
    </row>
    <row r="21" spans="1:5" ht="15">
      <c r="A21" s="20" t="s">
        <v>62</v>
      </c>
      <c r="E21" s="28" t="s">
        <v>67</v>
      </c>
    </row>
    <row r="22" spans="1:5" ht="15">
      <c r="A22" s="20" t="s">
        <v>64</v>
      </c>
      <c r="E22" s="27" t="s">
        <v>739</v>
      </c>
    </row>
    <row r="23" spans="1:5" ht="15">
      <c r="A23" s="20" t="s">
        <v>66</v>
      </c>
      <c r="E23" s="22" t="s">
        <v>740</v>
      </c>
    </row>
    <row r="24" spans="1:16" ht="28.8">
      <c r="A24" s="20" t="s">
        <v>57</v>
      </c>
      <c r="B24" s="20">
        <v>4</v>
      </c>
      <c r="C24" s="21" t="s">
        <v>741</v>
      </c>
      <c r="E24" s="22" t="s">
        <v>742</v>
      </c>
      <c r="F24" s="23" t="s">
        <v>90</v>
      </c>
      <c r="G24" s="24">
        <v>15</v>
      </c>
      <c r="H24" s="25">
        <v>0</v>
      </c>
      <c r="I24" s="25">
        <f>ROUND(G24*H24,P4)</f>
        <v>0</v>
      </c>
      <c r="O24" s="26">
        <f>I24*0.21</f>
        <v>0</v>
      </c>
      <c r="P24">
        <v>3</v>
      </c>
    </row>
    <row r="25" spans="1:5" ht="15">
      <c r="A25" s="20" t="s">
        <v>62</v>
      </c>
      <c r="E25" s="28" t="s">
        <v>67</v>
      </c>
    </row>
    <row r="26" spans="1:5" ht="15">
      <c r="A26" s="20" t="s">
        <v>64</v>
      </c>
      <c r="E26" s="27" t="s">
        <v>743</v>
      </c>
    </row>
    <row r="27" spans="1:5" ht="15">
      <c r="A27" s="20" t="s">
        <v>64</v>
      </c>
      <c r="E27" s="27" t="s">
        <v>744</v>
      </c>
    </row>
    <row r="28" spans="1:5" ht="15">
      <c r="A28" s="20" t="s">
        <v>64</v>
      </c>
      <c r="E28" s="27" t="s">
        <v>745</v>
      </c>
    </row>
    <row r="29" spans="1:5" ht="28.8">
      <c r="A29" s="20" t="s">
        <v>66</v>
      </c>
      <c r="E29" s="22" t="s">
        <v>746</v>
      </c>
    </row>
    <row r="30" spans="1:16" ht="15">
      <c r="A30" s="20" t="s">
        <v>57</v>
      </c>
      <c r="B30" s="20">
        <v>5</v>
      </c>
      <c r="C30" s="21" t="s">
        <v>747</v>
      </c>
      <c r="E30" s="22" t="s">
        <v>748</v>
      </c>
      <c r="F30" s="23" t="s">
        <v>90</v>
      </c>
      <c r="G30" s="24">
        <v>12</v>
      </c>
      <c r="H30" s="25">
        <v>0</v>
      </c>
      <c r="I30" s="25">
        <f>ROUND(G30*H30,P4)</f>
        <v>0</v>
      </c>
      <c r="O30" s="26">
        <f>I30*0.21</f>
        <v>0</v>
      </c>
      <c r="P30">
        <v>3</v>
      </c>
    </row>
    <row r="31" spans="1:5" ht="15">
      <c r="A31" s="20" t="s">
        <v>62</v>
      </c>
      <c r="E31" s="22" t="s">
        <v>749</v>
      </c>
    </row>
    <row r="32" spans="1:5" ht="15">
      <c r="A32" s="20" t="s">
        <v>64</v>
      </c>
      <c r="E32" s="27" t="s">
        <v>655</v>
      </c>
    </row>
    <row r="33" spans="1:5" ht="28.8">
      <c r="A33" s="20" t="s">
        <v>66</v>
      </c>
      <c r="E33" s="22" t="s">
        <v>746</v>
      </c>
    </row>
    <row r="34" spans="1:16" ht="28.8">
      <c r="A34" s="20" t="s">
        <v>57</v>
      </c>
      <c r="B34" s="20">
        <v>6</v>
      </c>
      <c r="C34" s="21" t="s">
        <v>750</v>
      </c>
      <c r="E34" s="22" t="s">
        <v>751</v>
      </c>
      <c r="F34" s="23" t="s">
        <v>90</v>
      </c>
      <c r="G34" s="24">
        <v>24</v>
      </c>
      <c r="H34" s="25">
        <v>0</v>
      </c>
      <c r="I34" s="25">
        <f>ROUND(G34*H34,P4)</f>
        <v>0</v>
      </c>
      <c r="O34" s="26">
        <f>I34*0.21</f>
        <v>0</v>
      </c>
      <c r="P34">
        <v>3</v>
      </c>
    </row>
    <row r="35" spans="1:5" ht="15">
      <c r="A35" s="20" t="s">
        <v>62</v>
      </c>
      <c r="E35" s="28" t="s">
        <v>67</v>
      </c>
    </row>
    <row r="36" spans="1:5" ht="15">
      <c r="A36" s="20" t="s">
        <v>64</v>
      </c>
      <c r="E36" s="27" t="s">
        <v>752</v>
      </c>
    </row>
    <row r="37" spans="1:5" ht="43.2">
      <c r="A37" s="20" t="s">
        <v>66</v>
      </c>
      <c r="E37" s="22" t="s">
        <v>753</v>
      </c>
    </row>
    <row r="38" spans="1:16" ht="15">
      <c r="A38" s="20" t="s">
        <v>57</v>
      </c>
      <c r="B38" s="20">
        <v>7</v>
      </c>
      <c r="C38" s="21" t="s">
        <v>754</v>
      </c>
      <c r="E38" s="22" t="s">
        <v>755</v>
      </c>
      <c r="F38" s="23" t="s">
        <v>90</v>
      </c>
      <c r="G38" s="24">
        <v>1</v>
      </c>
      <c r="H38" s="25">
        <v>0</v>
      </c>
      <c r="I38" s="25">
        <f>ROUND(G38*H38,P4)</f>
        <v>0</v>
      </c>
      <c r="O38" s="26">
        <f>I38*0.21</f>
        <v>0</v>
      </c>
      <c r="P38">
        <v>3</v>
      </c>
    </row>
    <row r="39" spans="1:5" ht="15">
      <c r="A39" s="20" t="s">
        <v>62</v>
      </c>
      <c r="E39" s="28" t="s">
        <v>67</v>
      </c>
    </row>
    <row r="40" spans="1:5" ht="15">
      <c r="A40" s="20" t="s">
        <v>64</v>
      </c>
      <c r="E40" s="27" t="s">
        <v>756</v>
      </c>
    </row>
    <row r="41" spans="1:5" ht="28.8">
      <c r="A41" s="20" t="s">
        <v>66</v>
      </c>
      <c r="E41" s="22" t="s">
        <v>746</v>
      </c>
    </row>
    <row r="42" spans="1:16" ht="28.8">
      <c r="A42" s="20" t="s">
        <v>57</v>
      </c>
      <c r="B42" s="20">
        <v>8</v>
      </c>
      <c r="C42" s="21" t="s">
        <v>714</v>
      </c>
      <c r="D42" s="20" t="s">
        <v>114</v>
      </c>
      <c r="E42" s="22" t="s">
        <v>757</v>
      </c>
      <c r="F42" s="23" t="s">
        <v>118</v>
      </c>
      <c r="G42" s="24">
        <v>1600</v>
      </c>
      <c r="H42" s="25">
        <v>0</v>
      </c>
      <c r="I42" s="25">
        <f>ROUND(G42*H42,P4)</f>
        <v>0</v>
      </c>
      <c r="O42" s="26">
        <f>I42*0.21</f>
        <v>0</v>
      </c>
      <c r="P42">
        <v>3</v>
      </c>
    </row>
    <row r="43" spans="1:5" ht="15">
      <c r="A43" s="20" t="s">
        <v>62</v>
      </c>
      <c r="E43" s="22" t="s">
        <v>758</v>
      </c>
    </row>
    <row r="44" spans="1:5" ht="15">
      <c r="A44" s="20" t="s">
        <v>64</v>
      </c>
      <c r="E44" s="27" t="s">
        <v>759</v>
      </c>
    </row>
    <row r="45" spans="1:5" ht="43.2">
      <c r="A45" s="20" t="s">
        <v>66</v>
      </c>
      <c r="E45" s="22" t="s">
        <v>760</v>
      </c>
    </row>
    <row r="46" spans="1:16" ht="28.8">
      <c r="A46" s="20" t="s">
        <v>57</v>
      </c>
      <c r="B46" s="20">
        <v>9</v>
      </c>
      <c r="C46" s="21" t="s">
        <v>714</v>
      </c>
      <c r="D46" s="20" t="s">
        <v>639</v>
      </c>
      <c r="E46" s="22" t="s">
        <v>757</v>
      </c>
      <c r="F46" s="23" t="s">
        <v>118</v>
      </c>
      <c r="G46" s="24">
        <v>50</v>
      </c>
      <c r="H46" s="25">
        <v>0</v>
      </c>
      <c r="I46" s="25">
        <f>ROUND(G46*H46,P4)</f>
        <v>0</v>
      </c>
      <c r="O46" s="26">
        <f>I46*0.21</f>
        <v>0</v>
      </c>
      <c r="P46">
        <v>3</v>
      </c>
    </row>
    <row r="47" spans="1:5" ht="15">
      <c r="A47" s="20" t="s">
        <v>62</v>
      </c>
      <c r="E47" s="22" t="s">
        <v>761</v>
      </c>
    </row>
    <row r="48" spans="1:5" ht="15">
      <c r="A48" s="20" t="s">
        <v>64</v>
      </c>
      <c r="E48" s="27" t="s">
        <v>762</v>
      </c>
    </row>
    <row r="49" spans="1:5" ht="43.2">
      <c r="A49" s="20" t="s">
        <v>66</v>
      </c>
      <c r="E49" s="22" t="s">
        <v>760</v>
      </c>
    </row>
    <row r="50" spans="1:16" ht="15">
      <c r="A50" s="20" t="s">
        <v>57</v>
      </c>
      <c r="B50" s="20">
        <v>10</v>
      </c>
      <c r="C50" s="21" t="s">
        <v>763</v>
      </c>
      <c r="E50" s="22" t="s">
        <v>764</v>
      </c>
      <c r="F50" s="23" t="s">
        <v>118</v>
      </c>
      <c r="G50" s="24">
        <v>1600</v>
      </c>
      <c r="H50" s="25">
        <v>0</v>
      </c>
      <c r="I50" s="25">
        <f>ROUND(G50*H50,P4)</f>
        <v>0</v>
      </c>
      <c r="O50" s="26">
        <f>I50*0.21</f>
        <v>0</v>
      </c>
      <c r="P50">
        <v>3</v>
      </c>
    </row>
    <row r="51" spans="1:5" ht="15">
      <c r="A51" s="20" t="s">
        <v>62</v>
      </c>
      <c r="E51" s="28" t="s">
        <v>67</v>
      </c>
    </row>
    <row r="52" spans="1:5" ht="15">
      <c r="A52" s="20" t="s">
        <v>64</v>
      </c>
      <c r="E52" s="27" t="s">
        <v>759</v>
      </c>
    </row>
    <row r="53" spans="1:5" ht="43.2">
      <c r="A53" s="20" t="s">
        <v>66</v>
      </c>
      <c r="E53" s="22" t="s">
        <v>760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4.xml><?xml version="1.0" encoding="utf-8"?>
<worksheet xmlns="http://schemas.openxmlformats.org/spreadsheetml/2006/main" xmlns:r="http://schemas.openxmlformats.org/officeDocument/2006/relationships">
  <sheetPr>
    <pageSetUpPr fitToPage="1"/>
  </sheetPr>
  <dimension ref="A1:P38"/>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35</v>
      </c>
      <c r="I3" s="16">
        <f>SUMIFS(I8:I38,A8:A38,"SD")</f>
        <v>0</v>
      </c>
      <c r="O3">
        <v>0</v>
      </c>
      <c r="P3">
        <v>2</v>
      </c>
    </row>
    <row r="4" spans="1:16" ht="15">
      <c r="A4" t="s">
        <v>42</v>
      </c>
      <c r="B4" s="12" t="s">
        <v>43</v>
      </c>
      <c r="C4" s="13" t="s">
        <v>35</v>
      </c>
      <c r="D4" s="14"/>
      <c r="E4" s="12" t="s">
        <v>36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126</v>
      </c>
      <c r="D8" s="17"/>
      <c r="E8" s="17" t="s">
        <v>127</v>
      </c>
      <c r="F8" s="17"/>
      <c r="G8" s="17"/>
      <c r="H8" s="17"/>
      <c r="I8" s="19">
        <f>SUMIFS(I9:I38,A9:A38,"P")</f>
        <v>0</v>
      </c>
    </row>
    <row r="9" spans="1:16" ht="15">
      <c r="A9" s="20" t="s">
        <v>57</v>
      </c>
      <c r="B9" s="20">
        <v>1</v>
      </c>
      <c r="C9" s="21" t="s">
        <v>727</v>
      </c>
      <c r="E9" s="22" t="s">
        <v>728</v>
      </c>
      <c r="F9" s="23" t="s">
        <v>90</v>
      </c>
      <c r="G9" s="24">
        <v>10</v>
      </c>
      <c r="H9" s="25">
        <v>0</v>
      </c>
      <c r="I9" s="25">
        <f>ROUND(G9*H9,P4)</f>
        <v>0</v>
      </c>
      <c r="O9" s="26">
        <f>I9*0.21</f>
        <v>0</v>
      </c>
      <c r="P9">
        <v>3</v>
      </c>
    </row>
    <row r="10" spans="1:5" ht="15">
      <c r="A10" s="20" t="s">
        <v>62</v>
      </c>
      <c r="E10" s="28" t="s">
        <v>67</v>
      </c>
    </row>
    <row r="11" spans="1:5" ht="15">
      <c r="A11" s="20" t="s">
        <v>64</v>
      </c>
      <c r="E11" s="27" t="s">
        <v>765</v>
      </c>
    </row>
    <row r="12" spans="1:5" ht="57.6">
      <c r="A12" s="20" t="s">
        <v>66</v>
      </c>
      <c r="E12" s="22" t="s">
        <v>733</v>
      </c>
    </row>
    <row r="13" spans="1:16" ht="28.8">
      <c r="A13" s="20" t="s">
        <v>57</v>
      </c>
      <c r="B13" s="20">
        <v>2</v>
      </c>
      <c r="C13" s="21" t="s">
        <v>741</v>
      </c>
      <c r="E13" s="22" t="s">
        <v>742</v>
      </c>
      <c r="F13" s="23" t="s">
        <v>90</v>
      </c>
      <c r="G13" s="24">
        <v>17</v>
      </c>
      <c r="H13" s="25">
        <v>0</v>
      </c>
      <c r="I13" s="25">
        <f>ROUND(G13*H13,P4)</f>
        <v>0</v>
      </c>
      <c r="O13" s="26">
        <f>I13*0.21</f>
        <v>0</v>
      </c>
      <c r="P13">
        <v>3</v>
      </c>
    </row>
    <row r="14" spans="1:5" ht="15">
      <c r="A14" s="20" t="s">
        <v>62</v>
      </c>
      <c r="E14" s="28" t="s">
        <v>67</v>
      </c>
    </row>
    <row r="15" spans="1:5" ht="15">
      <c r="A15" s="20" t="s">
        <v>64</v>
      </c>
      <c r="E15" s="27" t="s">
        <v>766</v>
      </c>
    </row>
    <row r="16" spans="1:5" ht="15">
      <c r="A16" s="20" t="s">
        <v>64</v>
      </c>
      <c r="E16" s="27" t="s">
        <v>767</v>
      </c>
    </row>
    <row r="17" spans="1:5" ht="15">
      <c r="A17" s="20" t="s">
        <v>64</v>
      </c>
      <c r="E17" s="27" t="s">
        <v>768</v>
      </c>
    </row>
    <row r="18" spans="1:5" ht="28.8">
      <c r="A18" s="20" t="s">
        <v>66</v>
      </c>
      <c r="E18" s="22" t="s">
        <v>746</v>
      </c>
    </row>
    <row r="19" spans="1:16" ht="28.8">
      <c r="A19" s="20" t="s">
        <v>57</v>
      </c>
      <c r="B19" s="20">
        <v>3</v>
      </c>
      <c r="C19" s="21" t="s">
        <v>750</v>
      </c>
      <c r="E19" s="22" t="s">
        <v>751</v>
      </c>
      <c r="F19" s="23" t="s">
        <v>90</v>
      </c>
      <c r="G19" s="24">
        <v>8</v>
      </c>
      <c r="H19" s="25">
        <v>0</v>
      </c>
      <c r="I19" s="25">
        <f>ROUND(G19*H19,P4)</f>
        <v>0</v>
      </c>
      <c r="O19" s="26">
        <f>I19*0.21</f>
        <v>0</v>
      </c>
      <c r="P19">
        <v>3</v>
      </c>
    </row>
    <row r="20" spans="1:5" ht="15">
      <c r="A20" s="20" t="s">
        <v>62</v>
      </c>
      <c r="E20" s="28" t="s">
        <v>67</v>
      </c>
    </row>
    <row r="21" spans="1:5" ht="15">
      <c r="A21" s="20" t="s">
        <v>64</v>
      </c>
      <c r="E21" s="27" t="s">
        <v>769</v>
      </c>
    </row>
    <row r="22" spans="1:5" ht="43.2">
      <c r="A22" s="20" t="s">
        <v>66</v>
      </c>
      <c r="E22" s="22" t="s">
        <v>753</v>
      </c>
    </row>
    <row r="23" spans="1:16" ht="28.8">
      <c r="A23" s="20" t="s">
        <v>57</v>
      </c>
      <c r="B23" s="20">
        <v>4</v>
      </c>
      <c r="C23" s="21" t="s">
        <v>714</v>
      </c>
      <c r="D23" s="20" t="s">
        <v>114</v>
      </c>
      <c r="E23" s="22" t="s">
        <v>757</v>
      </c>
      <c r="F23" s="23" t="s">
        <v>118</v>
      </c>
      <c r="G23" s="24">
        <v>1645</v>
      </c>
      <c r="H23" s="25">
        <v>0</v>
      </c>
      <c r="I23" s="25">
        <f>ROUND(G23*H23,P4)</f>
        <v>0</v>
      </c>
      <c r="O23" s="26">
        <f>I23*0.21</f>
        <v>0</v>
      </c>
      <c r="P23">
        <v>3</v>
      </c>
    </row>
    <row r="24" spans="1:5" ht="15">
      <c r="A24" s="20" t="s">
        <v>62</v>
      </c>
      <c r="E24" s="22" t="s">
        <v>758</v>
      </c>
    </row>
    <row r="25" spans="1:5" ht="15">
      <c r="A25" s="20" t="s">
        <v>64</v>
      </c>
      <c r="E25" s="27" t="s">
        <v>770</v>
      </c>
    </row>
    <row r="26" spans="1:5" ht="43.2">
      <c r="A26" s="20" t="s">
        <v>66</v>
      </c>
      <c r="E26" s="22" t="s">
        <v>760</v>
      </c>
    </row>
    <row r="27" spans="1:16" ht="28.8">
      <c r="A27" s="20" t="s">
        <v>57</v>
      </c>
      <c r="B27" s="20">
        <v>5</v>
      </c>
      <c r="C27" s="21" t="s">
        <v>714</v>
      </c>
      <c r="D27" s="20" t="s">
        <v>639</v>
      </c>
      <c r="E27" s="22" t="s">
        <v>757</v>
      </c>
      <c r="F27" s="23" t="s">
        <v>118</v>
      </c>
      <c r="G27" s="24">
        <v>50</v>
      </c>
      <c r="H27" s="25">
        <v>0</v>
      </c>
      <c r="I27" s="25">
        <f>ROUND(G27*H27,P4)</f>
        <v>0</v>
      </c>
      <c r="O27" s="26">
        <f>I27*0.21</f>
        <v>0</v>
      </c>
      <c r="P27">
        <v>3</v>
      </c>
    </row>
    <row r="28" spans="1:5" ht="15">
      <c r="A28" s="20" t="s">
        <v>62</v>
      </c>
      <c r="E28" s="22" t="s">
        <v>761</v>
      </c>
    </row>
    <row r="29" spans="1:5" ht="15">
      <c r="A29" s="20" t="s">
        <v>64</v>
      </c>
      <c r="E29" s="27" t="s">
        <v>762</v>
      </c>
    </row>
    <row r="30" spans="1:5" ht="43.2">
      <c r="A30" s="20" t="s">
        <v>66</v>
      </c>
      <c r="E30" s="22" t="s">
        <v>760</v>
      </c>
    </row>
    <row r="31" spans="1:16" ht="28.8">
      <c r="A31" s="20" t="s">
        <v>57</v>
      </c>
      <c r="B31" s="20">
        <v>6</v>
      </c>
      <c r="C31" s="21" t="s">
        <v>771</v>
      </c>
      <c r="E31" s="22" t="s">
        <v>772</v>
      </c>
      <c r="F31" s="23" t="s">
        <v>118</v>
      </c>
      <c r="G31" s="24">
        <v>1645</v>
      </c>
      <c r="H31" s="25">
        <v>0</v>
      </c>
      <c r="I31" s="25">
        <f>ROUND(G31*H31,P4)</f>
        <v>0</v>
      </c>
      <c r="O31" s="26">
        <f>I31*0.21</f>
        <v>0</v>
      </c>
      <c r="P31">
        <v>3</v>
      </c>
    </row>
    <row r="32" spans="1:5" ht="15">
      <c r="A32" s="20" t="s">
        <v>62</v>
      </c>
      <c r="E32" s="28" t="s">
        <v>67</v>
      </c>
    </row>
    <row r="33" spans="1:5" ht="15">
      <c r="A33" s="20" t="s">
        <v>64</v>
      </c>
      <c r="E33" s="27" t="s">
        <v>773</v>
      </c>
    </row>
    <row r="34" spans="1:5" ht="43.2">
      <c r="A34" s="20" t="s">
        <v>66</v>
      </c>
      <c r="E34" s="22" t="s">
        <v>760</v>
      </c>
    </row>
    <row r="35" spans="1:16" ht="15">
      <c r="A35" s="20" t="s">
        <v>57</v>
      </c>
      <c r="B35" s="20">
        <v>7</v>
      </c>
      <c r="C35" s="21" t="s">
        <v>774</v>
      </c>
      <c r="E35" s="22" t="s">
        <v>775</v>
      </c>
      <c r="F35" s="23" t="s">
        <v>118</v>
      </c>
      <c r="G35" s="24">
        <v>6</v>
      </c>
      <c r="H35" s="25">
        <v>0</v>
      </c>
      <c r="I35" s="25">
        <f>ROUND(G35*H35,P4)</f>
        <v>0</v>
      </c>
      <c r="O35" s="26">
        <f>I35*0.21</f>
        <v>0</v>
      </c>
      <c r="P35">
        <v>3</v>
      </c>
    </row>
    <row r="36" spans="1:5" ht="15">
      <c r="A36" s="20" t="s">
        <v>62</v>
      </c>
      <c r="E36" s="28" t="s">
        <v>67</v>
      </c>
    </row>
    <row r="37" spans="1:5" ht="15">
      <c r="A37" s="20" t="s">
        <v>64</v>
      </c>
      <c r="E37" s="27" t="s">
        <v>776</v>
      </c>
    </row>
    <row r="38" spans="1:5" ht="144">
      <c r="A38" s="20" t="s">
        <v>66</v>
      </c>
      <c r="E38" s="22" t="s">
        <v>777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A1:D24"/>
  <sheetViews>
    <sheetView showGridLines="0" workbookViewId="0" topLeftCell="A1"/>
  </sheetViews>
  <sheetFormatPr defaultColWidth="9.140625" defaultRowHeight="15"/>
  <cols>
    <col min="1" max="1" width="8.8515625" style="29" hidden="1" customWidth="1"/>
    <col min="2" max="2" width="9.421875" style="29" customWidth="1"/>
    <col min="3" max="3" width="94.421875" style="29" customWidth="1"/>
    <col min="4" max="4" width="22.00390625" style="29" customWidth="1"/>
    <col min="5" max="16384" width="8.8515625" style="29" customWidth="1"/>
  </cols>
  <sheetData>
    <row r="1" spans="1:4" ht="15">
      <c r="A1" s="30" t="s">
        <v>0</v>
      </c>
      <c r="B1" s="31"/>
      <c r="C1" s="31" t="s">
        <v>1</v>
      </c>
      <c r="D1" s="31"/>
    </row>
    <row r="2" spans="1:4" ht="15">
      <c r="A2" s="31"/>
      <c r="B2" s="31"/>
      <c r="C2" s="4" t="s">
        <v>778</v>
      </c>
      <c r="D2" s="31"/>
    </row>
    <row r="3" spans="1:4" ht="15">
      <c r="A3" s="31"/>
      <c r="B3" s="31"/>
      <c r="C3" s="31"/>
      <c r="D3" s="31"/>
    </row>
    <row r="4" spans="1:4" ht="21">
      <c r="A4" s="31"/>
      <c r="B4" s="31"/>
      <c r="C4" s="4" t="s">
        <v>3</v>
      </c>
      <c r="D4" s="31"/>
    </row>
    <row r="5" spans="1:4" ht="15">
      <c r="A5" s="31"/>
      <c r="B5" s="31"/>
      <c r="C5" s="31"/>
      <c r="D5" s="31"/>
    </row>
    <row r="6" spans="2:4" ht="15">
      <c r="B6" s="32" t="s">
        <v>779</v>
      </c>
      <c r="C6" s="32" t="s">
        <v>7</v>
      </c>
      <c r="D6" s="32" t="s">
        <v>780</v>
      </c>
    </row>
    <row r="7" spans="1:4" ht="25.5" customHeight="1">
      <c r="A7" s="29" t="s">
        <v>781</v>
      </c>
      <c r="B7" s="33" t="s">
        <v>15</v>
      </c>
      <c r="C7" s="34" t="s">
        <v>16</v>
      </c>
      <c r="D7" s="35"/>
    </row>
    <row r="8" spans="1:4" ht="15">
      <c r="A8" s="29" t="s">
        <v>782</v>
      </c>
      <c r="B8" s="36" t="s">
        <v>187</v>
      </c>
      <c r="C8" s="37" t="s">
        <v>783</v>
      </c>
      <c r="D8" s="38">
        <v>416.75</v>
      </c>
    </row>
    <row r="9" spans="1:4" ht="15">
      <c r="A9" s="39" t="s">
        <v>64</v>
      </c>
      <c r="B9" s="40"/>
      <c r="C9" s="41" t="s">
        <v>784</v>
      </c>
      <c r="D9" s="42">
        <v>416.75</v>
      </c>
    </row>
    <row r="10" spans="1:4" ht="15">
      <c r="A10" s="29" t="s">
        <v>782</v>
      </c>
      <c r="B10" s="36" t="s">
        <v>229</v>
      </c>
      <c r="C10" s="37" t="s">
        <v>785</v>
      </c>
      <c r="D10" s="38">
        <v>58.5</v>
      </c>
    </row>
    <row r="11" spans="1:4" ht="15">
      <c r="A11" s="39" t="s">
        <v>64</v>
      </c>
      <c r="B11" s="40"/>
      <c r="C11" s="43" t="s">
        <v>786</v>
      </c>
      <c r="D11" s="44">
        <v>58.5</v>
      </c>
    </row>
    <row r="12" spans="1:4" ht="25.5" customHeight="1">
      <c r="A12" s="29" t="s">
        <v>781</v>
      </c>
      <c r="B12" s="33" t="s">
        <v>17</v>
      </c>
      <c r="C12" s="45" t="s">
        <v>18</v>
      </c>
      <c r="D12" s="46"/>
    </row>
    <row r="13" spans="1:4" ht="15">
      <c r="A13" s="29" t="s">
        <v>782</v>
      </c>
      <c r="B13" s="36" t="s">
        <v>229</v>
      </c>
      <c r="C13" s="37" t="s">
        <v>785</v>
      </c>
      <c r="D13" s="38">
        <v>15</v>
      </c>
    </row>
    <row r="14" spans="1:4" ht="15">
      <c r="A14" s="39" t="s">
        <v>64</v>
      </c>
      <c r="B14" s="40"/>
      <c r="C14" s="43" t="s">
        <v>787</v>
      </c>
      <c r="D14" s="44">
        <v>15</v>
      </c>
    </row>
    <row r="15" spans="1:4" ht="25.5" customHeight="1">
      <c r="A15" s="29" t="s">
        <v>781</v>
      </c>
      <c r="B15" s="33" t="s">
        <v>19</v>
      </c>
      <c r="C15" s="45" t="s">
        <v>20</v>
      </c>
      <c r="D15" s="46"/>
    </row>
    <row r="16" spans="1:4" ht="15">
      <c r="A16" s="29" t="s">
        <v>782</v>
      </c>
      <c r="B16" s="36" t="s">
        <v>229</v>
      </c>
      <c r="C16" s="37"/>
      <c r="D16" s="38">
        <v>13.35</v>
      </c>
    </row>
    <row r="17" spans="1:4" ht="15">
      <c r="A17" s="39" t="s">
        <v>64</v>
      </c>
      <c r="B17" s="40"/>
      <c r="C17" s="43" t="s">
        <v>788</v>
      </c>
      <c r="D17" s="44">
        <v>13.35</v>
      </c>
    </row>
    <row r="18" spans="1:4" ht="25.5" customHeight="1">
      <c r="A18" s="29" t="s">
        <v>781</v>
      </c>
      <c r="B18" s="33" t="s">
        <v>21</v>
      </c>
      <c r="C18" s="45" t="s">
        <v>22</v>
      </c>
      <c r="D18" s="46"/>
    </row>
    <row r="19" spans="1:4" ht="15">
      <c r="A19" s="29" t="s">
        <v>789</v>
      </c>
      <c r="B19" s="47" t="s">
        <v>229</v>
      </c>
      <c r="C19" s="37" t="s">
        <v>785</v>
      </c>
      <c r="D19" s="38">
        <v>10</v>
      </c>
    </row>
    <row r="20" spans="1:4" ht="15">
      <c r="A20" s="39" t="s">
        <v>64</v>
      </c>
      <c r="B20" s="40"/>
      <c r="C20" s="43" t="s">
        <v>790</v>
      </c>
      <c r="D20" s="44">
        <v>10</v>
      </c>
    </row>
    <row r="21" spans="1:4" ht="25.5" customHeight="1">
      <c r="A21" s="29" t="s">
        <v>781</v>
      </c>
      <c r="B21" s="33" t="s">
        <v>27</v>
      </c>
      <c r="C21" s="45" t="s">
        <v>28</v>
      </c>
      <c r="D21" s="46"/>
    </row>
    <row r="22" spans="1:4" ht="15">
      <c r="A22" s="29" t="s">
        <v>789</v>
      </c>
      <c r="B22" s="47" t="s">
        <v>791</v>
      </c>
      <c r="C22" s="37" t="s">
        <v>792</v>
      </c>
      <c r="D22" s="38">
        <v>4851</v>
      </c>
    </row>
    <row r="23" spans="1:4" ht="15">
      <c r="A23" s="39" t="s">
        <v>64</v>
      </c>
      <c r="B23" s="40"/>
      <c r="C23" s="43" t="s">
        <v>793</v>
      </c>
      <c r="D23" s="44"/>
    </row>
    <row r="24" spans="1:4" ht="15">
      <c r="A24" s="39" t="s">
        <v>64</v>
      </c>
      <c r="B24" s="48"/>
      <c r="C24" s="49" t="s">
        <v>794</v>
      </c>
      <c r="D24" s="50">
        <v>4851</v>
      </c>
    </row>
  </sheetData>
  <mergeCells count="2">
    <mergeCell ref="C2:C3"/>
    <mergeCell ref="C4:D4"/>
  </mergeCells>
  <hyperlinks>
    <hyperlink ref="B7" location="'SO 101'!C4" display="SO 101"/>
    <hyperlink ref="B8" location="'SO 101'!E31" display="12373"/>
    <hyperlink ref="B10" location="'SO 101'!E11" display="18220"/>
    <hyperlink ref="B12" location="'SO 102'!C4" display="SO 102"/>
    <hyperlink ref="B13" location="'SO 102'!E11" display="18220"/>
    <hyperlink ref="B15" location="'SO 103'!C4" display="SO 103"/>
    <hyperlink ref="B16" location="'SO 103'!E17" display="18220"/>
    <hyperlink ref="B18" location="'SO 104'!C4" display="SO 104"/>
    <hyperlink ref="B21" location="'SO 107'!C4" display="SO 107"/>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11</v>
      </c>
      <c r="I3" s="16">
        <f>SUMIFS(I8:I52,A8:A52,"SD")</f>
        <v>0</v>
      </c>
      <c r="O3">
        <v>0</v>
      </c>
      <c r="P3">
        <v>2</v>
      </c>
    </row>
    <row r="4" spans="1:16" ht="15">
      <c r="A4" t="s">
        <v>42</v>
      </c>
      <c r="B4" s="12" t="s">
        <v>43</v>
      </c>
      <c r="C4" s="13" t="s">
        <v>11</v>
      </c>
      <c r="D4" s="14"/>
      <c r="E4" s="12" t="s">
        <v>12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SUMIFS(I9:I52,A9:A52,"P")</f>
        <v>0</v>
      </c>
    </row>
    <row r="9" spans="1:16" ht="15">
      <c r="A9" s="20" t="s">
        <v>57</v>
      </c>
      <c r="B9" s="20">
        <v>1</v>
      </c>
      <c r="C9" s="21" t="s">
        <v>58</v>
      </c>
      <c r="D9" s="20" t="s">
        <v>59</v>
      </c>
      <c r="E9" s="22" t="s">
        <v>60</v>
      </c>
      <c r="F9" s="23" t="s">
        <v>61</v>
      </c>
      <c r="G9" s="24">
        <v>1</v>
      </c>
      <c r="H9" s="25">
        <v>0</v>
      </c>
      <c r="I9" s="25">
        <f>ROUND(G9*H9,P4)</f>
        <v>0</v>
      </c>
      <c r="O9" s="26">
        <f>I9*0.21</f>
        <v>0</v>
      </c>
      <c r="P9">
        <v>3</v>
      </c>
    </row>
    <row r="10" spans="1:5" ht="43.2">
      <c r="A10" s="20" t="s">
        <v>62</v>
      </c>
      <c r="E10" s="22" t="s">
        <v>63</v>
      </c>
    </row>
    <row r="11" spans="1:5" ht="15">
      <c r="A11" s="20" t="s">
        <v>64</v>
      </c>
      <c r="E11" s="27" t="s">
        <v>65</v>
      </c>
    </row>
    <row r="12" spans="1:5" ht="15">
      <c r="A12" s="20" t="s">
        <v>66</v>
      </c>
      <c r="E12" s="28" t="s">
        <v>67</v>
      </c>
    </row>
    <row r="13" spans="1:16" ht="15">
      <c r="A13" s="20" t="s">
        <v>57</v>
      </c>
      <c r="B13" s="20">
        <v>2</v>
      </c>
      <c r="C13" s="21" t="s">
        <v>68</v>
      </c>
      <c r="D13" s="20" t="s">
        <v>59</v>
      </c>
      <c r="E13" s="22" t="s">
        <v>69</v>
      </c>
      <c r="F13" s="23" t="s">
        <v>61</v>
      </c>
      <c r="G13" s="24">
        <v>1</v>
      </c>
      <c r="H13" s="25">
        <v>0</v>
      </c>
      <c r="I13" s="25">
        <f>ROUND(G13*H13,P4)</f>
        <v>0</v>
      </c>
      <c r="O13" s="26">
        <f>I13*0.21</f>
        <v>0</v>
      </c>
      <c r="P13">
        <v>3</v>
      </c>
    </row>
    <row r="14" spans="1:5" ht="15">
      <c r="A14" s="20" t="s">
        <v>62</v>
      </c>
      <c r="E14" s="22" t="s">
        <v>70</v>
      </c>
    </row>
    <row r="15" spans="1:5" ht="15">
      <c r="A15" s="20" t="s">
        <v>64</v>
      </c>
      <c r="E15" s="27" t="s">
        <v>65</v>
      </c>
    </row>
    <row r="16" spans="1:5" ht="15">
      <c r="A16" s="20" t="s">
        <v>66</v>
      </c>
      <c r="E16" s="28" t="s">
        <v>67</v>
      </c>
    </row>
    <row r="17" spans="1:16" ht="15">
      <c r="A17" s="20" t="s">
        <v>57</v>
      </c>
      <c r="B17" s="20">
        <v>3</v>
      </c>
      <c r="C17" s="21" t="s">
        <v>71</v>
      </c>
      <c r="D17" s="20" t="s">
        <v>59</v>
      </c>
      <c r="E17" s="22" t="s">
        <v>72</v>
      </c>
      <c r="F17" s="23" t="s">
        <v>61</v>
      </c>
      <c r="G17" s="24">
        <v>1</v>
      </c>
      <c r="H17" s="25">
        <v>0</v>
      </c>
      <c r="I17" s="25">
        <f>ROUND(G17*H17,P4)</f>
        <v>0</v>
      </c>
      <c r="O17" s="26">
        <f>I17*0.21</f>
        <v>0</v>
      </c>
      <c r="P17">
        <v>3</v>
      </c>
    </row>
    <row r="18" spans="1:5" ht="28.8">
      <c r="A18" s="20" t="s">
        <v>62</v>
      </c>
      <c r="E18" s="22" t="s">
        <v>73</v>
      </c>
    </row>
    <row r="19" spans="1:5" ht="15">
      <c r="A19" s="20" t="s">
        <v>64</v>
      </c>
      <c r="E19" s="27" t="s">
        <v>65</v>
      </c>
    </row>
    <row r="20" spans="1:5" ht="15">
      <c r="A20" s="20" t="s">
        <v>66</v>
      </c>
      <c r="E20" s="22" t="s">
        <v>74</v>
      </c>
    </row>
    <row r="21" spans="1:16" ht="15">
      <c r="A21" s="20" t="s">
        <v>57</v>
      </c>
      <c r="B21" s="20">
        <v>4</v>
      </c>
      <c r="C21" s="21" t="s">
        <v>75</v>
      </c>
      <c r="D21" s="20" t="s">
        <v>59</v>
      </c>
      <c r="E21" s="22" t="s">
        <v>76</v>
      </c>
      <c r="F21" s="23" t="s">
        <v>61</v>
      </c>
      <c r="G21" s="24">
        <v>1</v>
      </c>
      <c r="H21" s="25">
        <v>0</v>
      </c>
      <c r="I21" s="25">
        <f>ROUND(G21*H21,P4)</f>
        <v>0</v>
      </c>
      <c r="O21" s="26">
        <f>I21*0.21</f>
        <v>0</v>
      </c>
      <c r="P21">
        <v>3</v>
      </c>
    </row>
    <row r="22" spans="1:5" ht="15">
      <c r="A22" s="20" t="s">
        <v>62</v>
      </c>
      <c r="E22" s="28" t="s">
        <v>67</v>
      </c>
    </row>
    <row r="23" spans="1:5" ht="15">
      <c r="A23" s="20" t="s">
        <v>64</v>
      </c>
      <c r="E23" s="27" t="s">
        <v>77</v>
      </c>
    </row>
    <row r="24" spans="1:5" ht="15">
      <c r="A24" s="20" t="s">
        <v>66</v>
      </c>
      <c r="E24" s="22" t="s">
        <v>78</v>
      </c>
    </row>
    <row r="25" spans="1:16" ht="15">
      <c r="A25" s="20" t="s">
        <v>57</v>
      </c>
      <c r="B25" s="20">
        <v>5</v>
      </c>
      <c r="C25" s="21" t="s">
        <v>79</v>
      </c>
      <c r="D25" s="20" t="s">
        <v>59</v>
      </c>
      <c r="E25" s="22" t="s">
        <v>80</v>
      </c>
      <c r="F25" s="23" t="s">
        <v>61</v>
      </c>
      <c r="G25" s="24">
        <v>1</v>
      </c>
      <c r="H25" s="25">
        <v>0</v>
      </c>
      <c r="I25" s="25">
        <f>ROUND(G25*H25,P4)</f>
        <v>0</v>
      </c>
      <c r="O25" s="26">
        <f>I25*0.21</f>
        <v>0</v>
      </c>
      <c r="P25">
        <v>3</v>
      </c>
    </row>
    <row r="26" spans="1:5" ht="15">
      <c r="A26" s="20" t="s">
        <v>62</v>
      </c>
      <c r="E26" s="22" t="s">
        <v>81</v>
      </c>
    </row>
    <row r="27" spans="1:5" ht="15">
      <c r="A27" s="20" t="s">
        <v>64</v>
      </c>
      <c r="E27" s="27" t="s">
        <v>65</v>
      </c>
    </row>
    <row r="28" spans="1:5" ht="43.2">
      <c r="A28" s="20" t="s">
        <v>66</v>
      </c>
      <c r="E28" s="22" t="s">
        <v>82</v>
      </c>
    </row>
    <row r="29" spans="1:16" ht="15">
      <c r="A29" s="20" t="s">
        <v>57</v>
      </c>
      <c r="B29" s="20">
        <v>6</v>
      </c>
      <c r="C29" s="21" t="s">
        <v>83</v>
      </c>
      <c r="D29" s="20" t="s">
        <v>59</v>
      </c>
      <c r="E29" s="22" t="s">
        <v>84</v>
      </c>
      <c r="F29" s="23" t="s">
        <v>85</v>
      </c>
      <c r="G29" s="24">
        <v>4</v>
      </c>
      <c r="H29" s="25">
        <v>0</v>
      </c>
      <c r="I29" s="25">
        <f>ROUND(G29*H29,P4)</f>
        <v>0</v>
      </c>
      <c r="O29" s="26">
        <f>I29*0.21</f>
        <v>0</v>
      </c>
      <c r="P29">
        <v>3</v>
      </c>
    </row>
    <row r="30" spans="1:5" ht="15">
      <c r="A30" s="20" t="s">
        <v>62</v>
      </c>
      <c r="E30" s="28" t="s">
        <v>67</v>
      </c>
    </row>
    <row r="31" spans="1:5" ht="15">
      <c r="A31" s="20" t="s">
        <v>64</v>
      </c>
      <c r="E31" s="27" t="s">
        <v>86</v>
      </c>
    </row>
    <row r="32" spans="1:5" ht="15">
      <c r="A32" s="20" t="s">
        <v>66</v>
      </c>
      <c r="E32" s="22" t="s">
        <v>87</v>
      </c>
    </row>
    <row r="33" spans="1:16" ht="15">
      <c r="A33" s="20" t="s">
        <v>57</v>
      </c>
      <c r="B33" s="20">
        <v>7</v>
      </c>
      <c r="C33" s="21" t="s">
        <v>88</v>
      </c>
      <c r="D33" s="20" t="s">
        <v>59</v>
      </c>
      <c r="E33" s="22" t="s">
        <v>89</v>
      </c>
      <c r="F33" s="23" t="s">
        <v>90</v>
      </c>
      <c r="G33" s="24">
        <v>1</v>
      </c>
      <c r="H33" s="25">
        <v>0</v>
      </c>
      <c r="I33" s="25">
        <f>ROUND(G33*H33,P4)</f>
        <v>0</v>
      </c>
      <c r="O33" s="26">
        <f>I33*0.21</f>
        <v>0</v>
      </c>
      <c r="P33">
        <v>3</v>
      </c>
    </row>
    <row r="34" spans="1:5" ht="15">
      <c r="A34" s="20" t="s">
        <v>62</v>
      </c>
      <c r="E34" s="22" t="s">
        <v>91</v>
      </c>
    </row>
    <row r="35" spans="1:5" ht="15">
      <c r="A35" s="20" t="s">
        <v>64</v>
      </c>
      <c r="E35" s="27" t="s">
        <v>92</v>
      </c>
    </row>
    <row r="36" spans="1:5" ht="15">
      <c r="A36" s="20" t="s">
        <v>66</v>
      </c>
      <c r="E36" s="22" t="s">
        <v>87</v>
      </c>
    </row>
    <row r="37" spans="1:16" ht="15">
      <c r="A37" s="20" t="s">
        <v>57</v>
      </c>
      <c r="B37" s="20">
        <v>8</v>
      </c>
      <c r="C37" s="21" t="s">
        <v>93</v>
      </c>
      <c r="D37" s="20" t="s">
        <v>59</v>
      </c>
      <c r="E37" s="22" t="s">
        <v>94</v>
      </c>
      <c r="F37" s="23" t="s">
        <v>61</v>
      </c>
      <c r="G37" s="24">
        <v>1</v>
      </c>
      <c r="H37" s="25">
        <v>0</v>
      </c>
      <c r="I37" s="25">
        <f>ROUND(G37*H37,P4)</f>
        <v>0</v>
      </c>
      <c r="O37" s="26">
        <f>I37*0.21</f>
        <v>0</v>
      </c>
      <c r="P37">
        <v>3</v>
      </c>
    </row>
    <row r="38" spans="1:5" ht="15">
      <c r="A38" s="20" t="s">
        <v>62</v>
      </c>
      <c r="E38" s="28" t="s">
        <v>67</v>
      </c>
    </row>
    <row r="39" spans="1:5" ht="15">
      <c r="A39" s="20" t="s">
        <v>64</v>
      </c>
      <c r="E39" s="27" t="s">
        <v>77</v>
      </c>
    </row>
    <row r="40" spans="1:5" ht="15">
      <c r="A40" s="20" t="s">
        <v>66</v>
      </c>
      <c r="E40" s="22" t="s">
        <v>87</v>
      </c>
    </row>
    <row r="41" spans="1:16" ht="15">
      <c r="A41" s="20" t="s">
        <v>57</v>
      </c>
      <c r="B41" s="20">
        <v>9</v>
      </c>
      <c r="C41" s="21" t="s">
        <v>95</v>
      </c>
      <c r="D41" s="20" t="s">
        <v>59</v>
      </c>
      <c r="E41" s="22" t="s">
        <v>96</v>
      </c>
      <c r="F41" s="23" t="s">
        <v>61</v>
      </c>
      <c r="G41" s="24">
        <v>1</v>
      </c>
      <c r="H41" s="25">
        <v>0</v>
      </c>
      <c r="I41" s="25">
        <f>ROUND(G41*H41,P4)</f>
        <v>0</v>
      </c>
      <c r="O41" s="26">
        <f>I41*0.21</f>
        <v>0</v>
      </c>
      <c r="P41">
        <v>3</v>
      </c>
    </row>
    <row r="42" spans="1:5" ht="28.8">
      <c r="A42" s="20" t="s">
        <v>62</v>
      </c>
      <c r="E42" s="22" t="s">
        <v>97</v>
      </c>
    </row>
    <row r="43" spans="1:5" ht="15">
      <c r="A43" s="20" t="s">
        <v>64</v>
      </c>
      <c r="E43" s="27" t="s">
        <v>65</v>
      </c>
    </row>
    <row r="44" spans="1:5" ht="15">
      <c r="A44" s="20" t="s">
        <v>66</v>
      </c>
      <c r="E44" s="22" t="s">
        <v>87</v>
      </c>
    </row>
    <row r="45" spans="1:16" ht="15">
      <c r="A45" s="20" t="s">
        <v>57</v>
      </c>
      <c r="B45" s="20">
        <v>10</v>
      </c>
      <c r="C45" s="21" t="s">
        <v>98</v>
      </c>
      <c r="D45" s="20" t="s">
        <v>59</v>
      </c>
      <c r="E45" s="22" t="s">
        <v>99</v>
      </c>
      <c r="F45" s="23" t="s">
        <v>61</v>
      </c>
      <c r="G45" s="24">
        <v>1</v>
      </c>
      <c r="H45" s="25">
        <v>0</v>
      </c>
      <c r="I45" s="25">
        <f>ROUND(G45*H45,P4)</f>
        <v>0</v>
      </c>
      <c r="O45" s="26">
        <f>I45*0.21</f>
        <v>0</v>
      </c>
      <c r="P45">
        <v>3</v>
      </c>
    </row>
    <row r="46" spans="1:5" ht="144">
      <c r="A46" s="20" t="s">
        <v>62</v>
      </c>
      <c r="E46" s="22" t="s">
        <v>100</v>
      </c>
    </row>
    <row r="47" spans="1:5" ht="15">
      <c r="A47" s="20" t="s">
        <v>64</v>
      </c>
      <c r="E47" s="27" t="s">
        <v>65</v>
      </c>
    </row>
    <row r="48" spans="1:5" ht="100.8">
      <c r="A48" s="20" t="s">
        <v>66</v>
      </c>
      <c r="E48" s="22" t="s">
        <v>101</v>
      </c>
    </row>
    <row r="49" spans="1:16" ht="15">
      <c r="A49" s="20" t="s">
        <v>57</v>
      </c>
      <c r="B49" s="20">
        <v>11</v>
      </c>
      <c r="C49" s="21" t="s">
        <v>102</v>
      </c>
      <c r="D49" s="20" t="s">
        <v>59</v>
      </c>
      <c r="E49" s="22" t="s">
        <v>103</v>
      </c>
      <c r="F49" s="23" t="s">
        <v>61</v>
      </c>
      <c r="G49" s="24">
        <v>1</v>
      </c>
      <c r="H49" s="25">
        <v>0</v>
      </c>
      <c r="I49" s="25">
        <f>ROUND(G49*H49,P4)</f>
        <v>0</v>
      </c>
      <c r="O49" s="26">
        <f>I49*0.21</f>
        <v>0</v>
      </c>
      <c r="P49">
        <v>3</v>
      </c>
    </row>
    <row r="50" spans="1:5" ht="43.2">
      <c r="A50" s="20" t="s">
        <v>62</v>
      </c>
      <c r="E50" s="22" t="s">
        <v>104</v>
      </c>
    </row>
    <row r="51" spans="1:5" ht="15">
      <c r="A51" s="20" t="s">
        <v>64</v>
      </c>
      <c r="E51" s="27" t="s">
        <v>77</v>
      </c>
    </row>
    <row r="52" spans="1:5" ht="43.2">
      <c r="A52" s="20" t="s">
        <v>66</v>
      </c>
      <c r="E52" s="22" t="s">
        <v>105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13</v>
      </c>
      <c r="I3" s="16">
        <f>SUMIFS(I8:I37,A8:A37,"SD")</f>
        <v>0</v>
      </c>
      <c r="O3">
        <v>0</v>
      </c>
      <c r="P3">
        <v>2</v>
      </c>
    </row>
    <row r="4" spans="1:16" ht="15">
      <c r="A4" t="s">
        <v>42</v>
      </c>
      <c r="B4" s="12" t="s">
        <v>43</v>
      </c>
      <c r="C4" s="13" t="s">
        <v>13</v>
      </c>
      <c r="D4" s="14"/>
      <c r="E4" s="12" t="s">
        <v>14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SUMIFS(I9:I15,A9:A15,"P")</f>
        <v>0</v>
      </c>
    </row>
    <row r="9" spans="1:16" ht="15">
      <c r="A9" s="20" t="s">
        <v>57</v>
      </c>
      <c r="B9" s="20">
        <v>1</v>
      </c>
      <c r="C9" s="21" t="s">
        <v>106</v>
      </c>
      <c r="D9" s="20" t="s">
        <v>59</v>
      </c>
      <c r="E9" s="22" t="s">
        <v>107</v>
      </c>
      <c r="F9" s="23" t="s">
        <v>108</v>
      </c>
      <c r="G9" s="24">
        <v>0.375</v>
      </c>
      <c r="H9" s="25">
        <v>0</v>
      </c>
      <c r="I9" s="25">
        <f>ROUND(G9*H9,P4)</f>
        <v>0</v>
      </c>
      <c r="O9" s="26">
        <f>I9*0.21</f>
        <v>0</v>
      </c>
      <c r="P9">
        <v>3</v>
      </c>
    </row>
    <row r="10" spans="1:5" ht="15">
      <c r="A10" s="20" t="s">
        <v>62</v>
      </c>
      <c r="E10" s="28" t="s">
        <v>67</v>
      </c>
    </row>
    <row r="11" spans="1:5" ht="15">
      <c r="A11" s="20" t="s">
        <v>64</v>
      </c>
      <c r="E11" s="27" t="s">
        <v>109</v>
      </c>
    </row>
    <row r="12" spans="1:5" ht="15">
      <c r="A12" s="20" t="s">
        <v>64</v>
      </c>
      <c r="E12" s="27" t="s">
        <v>110</v>
      </c>
    </row>
    <row r="13" spans="1:5" ht="15">
      <c r="A13" s="20" t="s">
        <v>64</v>
      </c>
      <c r="E13" s="27" t="s">
        <v>111</v>
      </c>
    </row>
    <row r="14" spans="1:5" ht="15">
      <c r="A14" s="20" t="s">
        <v>64</v>
      </c>
      <c r="E14" s="27" t="s">
        <v>112</v>
      </c>
    </row>
    <row r="15" spans="1:5" ht="28.8">
      <c r="A15" s="20" t="s">
        <v>66</v>
      </c>
      <c r="E15" s="22" t="s">
        <v>113</v>
      </c>
    </row>
    <row r="16" spans="1:9" ht="15">
      <c r="A16" s="17" t="s">
        <v>54</v>
      </c>
      <c r="B16" s="17"/>
      <c r="C16" s="18" t="s">
        <v>114</v>
      </c>
      <c r="D16" s="17"/>
      <c r="E16" s="17" t="s">
        <v>115</v>
      </c>
      <c r="F16" s="17"/>
      <c r="G16" s="17"/>
      <c r="H16" s="17"/>
      <c r="I16" s="19">
        <f>SUMIFS(I17:I24,A17:A24,"P")</f>
        <v>0</v>
      </c>
    </row>
    <row r="17" spans="1:16" ht="15">
      <c r="A17" s="20" t="s">
        <v>57</v>
      </c>
      <c r="B17" s="20">
        <v>2</v>
      </c>
      <c r="C17" s="21" t="s">
        <v>116</v>
      </c>
      <c r="E17" s="22" t="s">
        <v>117</v>
      </c>
      <c r="F17" s="23" t="s">
        <v>118</v>
      </c>
      <c r="G17" s="24">
        <v>300</v>
      </c>
      <c r="H17" s="25">
        <v>0</v>
      </c>
      <c r="I17" s="25">
        <f>ROUND(G17*H17,P4)</f>
        <v>0</v>
      </c>
      <c r="O17" s="26">
        <f>I17*0.21</f>
        <v>0</v>
      </c>
      <c r="P17">
        <v>3</v>
      </c>
    </row>
    <row r="18" spans="1:5" ht="15">
      <c r="A18" s="20" t="s">
        <v>62</v>
      </c>
      <c r="E18" s="22" t="s">
        <v>119</v>
      </c>
    </row>
    <row r="19" spans="1:5" ht="15">
      <c r="A19" s="20" t="s">
        <v>64</v>
      </c>
      <c r="E19" s="27" t="s">
        <v>120</v>
      </c>
    </row>
    <row r="20" spans="1:5" ht="43.2">
      <c r="A20" s="20" t="s">
        <v>66</v>
      </c>
      <c r="E20" s="22" t="s">
        <v>121</v>
      </c>
    </row>
    <row r="21" spans="1:16" ht="15">
      <c r="A21" s="20" t="s">
        <v>57</v>
      </c>
      <c r="B21" s="20">
        <v>3</v>
      </c>
      <c r="C21" s="21" t="s">
        <v>122</v>
      </c>
      <c r="E21" s="22" t="s">
        <v>123</v>
      </c>
      <c r="F21" s="23" t="s">
        <v>118</v>
      </c>
      <c r="G21" s="24">
        <v>200</v>
      </c>
      <c r="H21" s="25">
        <v>0</v>
      </c>
      <c r="I21" s="25">
        <f>ROUND(G21*H21,P4)</f>
        <v>0</v>
      </c>
      <c r="O21" s="26">
        <f>I21*0.21</f>
        <v>0</v>
      </c>
      <c r="P21">
        <v>3</v>
      </c>
    </row>
    <row r="22" spans="1:5" ht="15">
      <c r="A22" s="20" t="s">
        <v>62</v>
      </c>
      <c r="E22" s="28" t="s">
        <v>67</v>
      </c>
    </row>
    <row r="23" spans="1:5" ht="15">
      <c r="A23" s="20" t="s">
        <v>64</v>
      </c>
      <c r="E23" s="27" t="s">
        <v>124</v>
      </c>
    </row>
    <row r="24" spans="1:5" ht="43.2">
      <c r="A24" s="20" t="s">
        <v>66</v>
      </c>
      <c r="E24" s="22" t="s">
        <v>125</v>
      </c>
    </row>
    <row r="25" spans="1:9" ht="15">
      <c r="A25" s="17" t="s">
        <v>54</v>
      </c>
      <c r="B25" s="17"/>
      <c r="C25" s="18" t="s">
        <v>126</v>
      </c>
      <c r="D25" s="17"/>
      <c r="E25" s="17" t="s">
        <v>127</v>
      </c>
      <c r="F25" s="17"/>
      <c r="G25" s="17"/>
      <c r="H25" s="17"/>
      <c r="I25" s="19">
        <f>SUMIFS(I26:I37,A26:A37,"P")</f>
        <v>0</v>
      </c>
    </row>
    <row r="26" spans="1:16" ht="15">
      <c r="A26" s="20" t="s">
        <v>57</v>
      </c>
      <c r="B26" s="20">
        <v>4</v>
      </c>
      <c r="C26" s="21" t="s">
        <v>128</v>
      </c>
      <c r="E26" s="22" t="s">
        <v>129</v>
      </c>
      <c r="F26" s="23" t="s">
        <v>90</v>
      </c>
      <c r="G26" s="24">
        <v>100</v>
      </c>
      <c r="H26" s="25">
        <v>0</v>
      </c>
      <c r="I26" s="25">
        <f>ROUND(G26*H26,P4)</f>
        <v>0</v>
      </c>
      <c r="O26" s="26">
        <f>I26*0.21</f>
        <v>0</v>
      </c>
      <c r="P26">
        <v>3</v>
      </c>
    </row>
    <row r="27" spans="1:5" ht="15">
      <c r="A27" s="20" t="s">
        <v>62</v>
      </c>
      <c r="E27" s="22" t="s">
        <v>130</v>
      </c>
    </row>
    <row r="28" spans="1:5" ht="15">
      <c r="A28" s="20" t="s">
        <v>64</v>
      </c>
      <c r="E28" s="27" t="s">
        <v>131</v>
      </c>
    </row>
    <row r="29" spans="1:5" ht="28.8">
      <c r="A29" s="20" t="s">
        <v>66</v>
      </c>
      <c r="E29" s="22" t="s">
        <v>132</v>
      </c>
    </row>
    <row r="30" spans="1:16" ht="15">
      <c r="A30" s="20" t="s">
        <v>57</v>
      </c>
      <c r="B30" s="20">
        <v>5</v>
      </c>
      <c r="C30" s="21" t="s">
        <v>133</v>
      </c>
      <c r="E30" s="22" t="s">
        <v>134</v>
      </c>
      <c r="F30" s="23" t="s">
        <v>90</v>
      </c>
      <c r="G30" s="24">
        <v>7</v>
      </c>
      <c r="H30" s="25">
        <v>0</v>
      </c>
      <c r="I30" s="25">
        <f>ROUND(G30*H30,P4)</f>
        <v>0</v>
      </c>
      <c r="O30" s="26">
        <f>I30*0.21</f>
        <v>0</v>
      </c>
      <c r="P30">
        <v>3</v>
      </c>
    </row>
    <row r="31" spans="1:5" ht="15">
      <c r="A31" s="20" t="s">
        <v>62</v>
      </c>
      <c r="E31" s="28" t="s">
        <v>67</v>
      </c>
    </row>
    <row r="32" spans="1:5" ht="15">
      <c r="A32" s="20" t="s">
        <v>64</v>
      </c>
      <c r="E32" s="27" t="s">
        <v>135</v>
      </c>
    </row>
    <row r="33" spans="1:5" ht="28.8">
      <c r="A33" s="20" t="s">
        <v>66</v>
      </c>
      <c r="E33" s="22" t="s">
        <v>136</v>
      </c>
    </row>
    <row r="34" spans="1:16" ht="15">
      <c r="A34" s="20" t="s">
        <v>57</v>
      </c>
      <c r="B34" s="20">
        <v>6</v>
      </c>
      <c r="C34" s="21" t="s">
        <v>137</v>
      </c>
      <c r="E34" s="22" t="s">
        <v>138</v>
      </c>
      <c r="F34" s="23" t="s">
        <v>90</v>
      </c>
      <c r="G34" s="24">
        <v>7</v>
      </c>
      <c r="H34" s="25">
        <v>0</v>
      </c>
      <c r="I34" s="25">
        <f>ROUND(G34*H34,P4)</f>
        <v>0</v>
      </c>
      <c r="O34" s="26">
        <f>I34*0.21</f>
        <v>0</v>
      </c>
      <c r="P34">
        <v>3</v>
      </c>
    </row>
    <row r="35" spans="1:5" ht="15">
      <c r="A35" s="20" t="s">
        <v>62</v>
      </c>
      <c r="E35" s="28" t="s">
        <v>67</v>
      </c>
    </row>
    <row r="36" spans="1:5" ht="15">
      <c r="A36" s="20" t="s">
        <v>64</v>
      </c>
      <c r="E36" s="27" t="s">
        <v>135</v>
      </c>
    </row>
    <row r="37" spans="1:5" ht="28.8">
      <c r="A37" s="20" t="s">
        <v>66</v>
      </c>
      <c r="E37" s="22" t="s">
        <v>136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1:P16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15</v>
      </c>
      <c r="I3" s="16">
        <f>SUMIFS(I8:I167,A8:A167,"SD")</f>
        <v>0</v>
      </c>
      <c r="O3">
        <v>0</v>
      </c>
      <c r="P3">
        <v>2</v>
      </c>
    </row>
    <row r="4" spans="1:16" ht="15">
      <c r="A4" t="s">
        <v>42</v>
      </c>
      <c r="B4" s="12" t="s">
        <v>43</v>
      </c>
      <c r="C4" s="13" t="s">
        <v>15</v>
      </c>
      <c r="D4" s="14"/>
      <c r="E4" s="12" t="s">
        <v>16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SUMIFS(I9:I35,A9:A35,"P")</f>
        <v>0</v>
      </c>
    </row>
    <row r="9" spans="1:16" ht="15">
      <c r="A9" s="20" t="s">
        <v>57</v>
      </c>
      <c r="B9" s="20">
        <v>47</v>
      </c>
      <c r="C9" s="21" t="s">
        <v>139</v>
      </c>
      <c r="E9" s="22" t="s">
        <v>140</v>
      </c>
      <c r="F9" s="23" t="s">
        <v>141</v>
      </c>
      <c r="G9" s="24">
        <v>58.5</v>
      </c>
      <c r="H9" s="25">
        <v>0</v>
      </c>
      <c r="I9" s="25">
        <f>ROUND(G9*H9,P4)</f>
        <v>0</v>
      </c>
      <c r="O9" s="26">
        <f>I9*0.21</f>
        <v>0</v>
      </c>
      <c r="P9">
        <v>3</v>
      </c>
    </row>
    <row r="10" spans="1:5" ht="15">
      <c r="A10" s="20" t="s">
        <v>62</v>
      </c>
      <c r="E10" s="28"/>
    </row>
    <row r="11" spans="1:5" ht="15">
      <c r="A11" s="20" t="s">
        <v>64</v>
      </c>
      <c r="E11" s="27" t="s">
        <v>142</v>
      </c>
    </row>
    <row r="12" spans="1:5" ht="28.8">
      <c r="A12" s="20" t="s">
        <v>66</v>
      </c>
      <c r="E12" s="22" t="s">
        <v>143</v>
      </c>
    </row>
    <row r="13" spans="1:16" ht="28.8">
      <c r="A13" s="20" t="s">
        <v>57</v>
      </c>
      <c r="B13" s="20">
        <v>40</v>
      </c>
      <c r="C13" s="21" t="s">
        <v>144</v>
      </c>
      <c r="E13" s="22" t="s">
        <v>145</v>
      </c>
      <c r="F13" s="23" t="s">
        <v>108</v>
      </c>
      <c r="G13" s="24">
        <v>160.12</v>
      </c>
      <c r="H13" s="25">
        <v>0</v>
      </c>
      <c r="I13" s="25">
        <f>ROUND(G13*H13,P4)</f>
        <v>0</v>
      </c>
      <c r="O13" s="26">
        <f>I13*0.21</f>
        <v>0</v>
      </c>
      <c r="P13">
        <v>3</v>
      </c>
    </row>
    <row r="14" spans="1:5" ht="15">
      <c r="A14" s="20" t="s">
        <v>62</v>
      </c>
      <c r="E14" s="28"/>
    </row>
    <row r="15" spans="1:5" ht="15">
      <c r="A15" s="20" t="s">
        <v>64</v>
      </c>
      <c r="E15" s="27" t="s">
        <v>146</v>
      </c>
    </row>
    <row r="16" spans="1:5" ht="15">
      <c r="A16" s="20" t="s">
        <v>64</v>
      </c>
      <c r="E16" s="27" t="s">
        <v>147</v>
      </c>
    </row>
    <row r="17" spans="1:5" ht="15">
      <c r="A17" s="20" t="s">
        <v>64</v>
      </c>
      <c r="E17" s="27" t="s">
        <v>148</v>
      </c>
    </row>
    <row r="18" spans="1:5" ht="158.4">
      <c r="A18" s="20" t="s">
        <v>66</v>
      </c>
      <c r="E18" s="22" t="s">
        <v>149</v>
      </c>
    </row>
    <row r="19" spans="1:16" ht="28.8">
      <c r="A19" s="20" t="s">
        <v>57</v>
      </c>
      <c r="B19" s="20">
        <v>38</v>
      </c>
      <c r="C19" s="21" t="s">
        <v>150</v>
      </c>
      <c r="E19" s="22" t="s">
        <v>151</v>
      </c>
      <c r="F19" s="23" t="s">
        <v>108</v>
      </c>
      <c r="G19" s="24">
        <v>550.392</v>
      </c>
      <c r="H19" s="25">
        <v>0</v>
      </c>
      <c r="I19" s="25">
        <f>ROUND(G19*H19,P4)</f>
        <v>0</v>
      </c>
      <c r="O19" s="26">
        <f>I19*0.21</f>
        <v>0</v>
      </c>
      <c r="P19">
        <v>3</v>
      </c>
    </row>
    <row r="20" spans="1:5" ht="15">
      <c r="A20" s="20" t="s">
        <v>62</v>
      </c>
      <c r="E20" s="22" t="s">
        <v>152</v>
      </c>
    </row>
    <row r="21" spans="1:5" ht="15">
      <c r="A21" s="20" t="s">
        <v>64</v>
      </c>
      <c r="E21" s="27" t="s">
        <v>153</v>
      </c>
    </row>
    <row r="22" spans="1:5" ht="158.4">
      <c r="A22" s="20" t="s">
        <v>66</v>
      </c>
      <c r="E22" s="22" t="s">
        <v>149</v>
      </c>
    </row>
    <row r="23" spans="1:16" ht="28.8">
      <c r="A23" s="20" t="s">
        <v>57</v>
      </c>
      <c r="B23" s="20">
        <v>2</v>
      </c>
      <c r="C23" s="21" t="s">
        <v>154</v>
      </c>
      <c r="E23" s="22" t="s">
        <v>155</v>
      </c>
      <c r="F23" s="23" t="s">
        <v>108</v>
      </c>
      <c r="G23" s="24">
        <v>86</v>
      </c>
      <c r="H23" s="25">
        <v>0</v>
      </c>
      <c r="I23" s="25">
        <f>ROUND(G23*H23,P4)</f>
        <v>0</v>
      </c>
      <c r="O23" s="26">
        <f>I23*0.21</f>
        <v>0</v>
      </c>
      <c r="P23">
        <v>3</v>
      </c>
    </row>
    <row r="24" spans="1:5" ht="15">
      <c r="A24" s="20" t="s">
        <v>62</v>
      </c>
      <c r="E24" s="22" t="s">
        <v>156</v>
      </c>
    </row>
    <row r="25" spans="1:5" ht="15">
      <c r="A25" s="20" t="s">
        <v>64</v>
      </c>
      <c r="E25" s="27" t="s">
        <v>157</v>
      </c>
    </row>
    <row r="26" spans="1:5" ht="15">
      <c r="A26" s="20" t="s">
        <v>64</v>
      </c>
      <c r="E26" s="27" t="s">
        <v>158</v>
      </c>
    </row>
    <row r="27" spans="1:5" ht="15">
      <c r="A27" s="20" t="s">
        <v>64</v>
      </c>
      <c r="E27" s="27" t="s">
        <v>159</v>
      </c>
    </row>
    <row r="28" spans="1:5" ht="15">
      <c r="A28" s="20" t="s">
        <v>64</v>
      </c>
      <c r="E28" s="27" t="s">
        <v>160</v>
      </c>
    </row>
    <row r="29" spans="1:5" ht="158.4">
      <c r="A29" s="20" t="s">
        <v>66</v>
      </c>
      <c r="E29" s="22" t="s">
        <v>149</v>
      </c>
    </row>
    <row r="30" spans="1:16" ht="28.8">
      <c r="A30" s="20" t="s">
        <v>57</v>
      </c>
      <c r="B30" s="20">
        <v>41</v>
      </c>
      <c r="C30" s="21" t="s">
        <v>161</v>
      </c>
      <c r="E30" s="22" t="s">
        <v>162</v>
      </c>
      <c r="F30" s="23" t="s">
        <v>108</v>
      </c>
      <c r="G30" s="24">
        <v>1649.105</v>
      </c>
      <c r="H30" s="25">
        <v>0</v>
      </c>
      <c r="I30" s="25">
        <f>ROUND(G30*H30,P4)</f>
        <v>0</v>
      </c>
      <c r="O30" s="26">
        <f>I30*0.21</f>
        <v>0</v>
      </c>
      <c r="P30">
        <v>3</v>
      </c>
    </row>
    <row r="31" spans="1:5" ht="43.2">
      <c r="A31" s="20" t="s">
        <v>62</v>
      </c>
      <c r="E31" s="22" t="s">
        <v>163</v>
      </c>
    </row>
    <row r="32" spans="1:5" ht="28.8">
      <c r="A32" s="20" t="s">
        <v>64</v>
      </c>
      <c r="E32" s="27" t="s">
        <v>164</v>
      </c>
    </row>
    <row r="33" spans="1:5" ht="15">
      <c r="A33" s="20" t="s">
        <v>64</v>
      </c>
      <c r="E33" s="27" t="s">
        <v>165</v>
      </c>
    </row>
    <row r="34" spans="1:5" ht="15">
      <c r="A34" s="20" t="s">
        <v>64</v>
      </c>
      <c r="E34" s="27" t="s">
        <v>166</v>
      </c>
    </row>
    <row r="35" spans="1:5" ht="158.4">
      <c r="A35" s="20" t="s">
        <v>66</v>
      </c>
      <c r="E35" s="22" t="s">
        <v>149</v>
      </c>
    </row>
    <row r="36" spans="1:9" ht="15">
      <c r="A36" s="17" t="s">
        <v>54</v>
      </c>
      <c r="B36" s="17"/>
      <c r="C36" s="18" t="s">
        <v>114</v>
      </c>
      <c r="D36" s="17"/>
      <c r="E36" s="17" t="s">
        <v>115</v>
      </c>
      <c r="F36" s="17"/>
      <c r="G36" s="17"/>
      <c r="H36" s="17"/>
      <c r="I36" s="19">
        <f>SUMIFS(I37:I107,A37:A107,"P")</f>
        <v>0</v>
      </c>
    </row>
    <row r="37" spans="1:16" ht="28.8">
      <c r="A37" s="20" t="s">
        <v>57</v>
      </c>
      <c r="B37" s="20">
        <v>3</v>
      </c>
      <c r="C37" s="21" t="s">
        <v>167</v>
      </c>
      <c r="E37" s="22" t="s">
        <v>168</v>
      </c>
      <c r="F37" s="23" t="s">
        <v>141</v>
      </c>
      <c r="G37" s="24">
        <v>451.2</v>
      </c>
      <c r="H37" s="25">
        <v>0</v>
      </c>
      <c r="I37" s="25">
        <f>ROUND(G37*H37,P4)</f>
        <v>0</v>
      </c>
      <c r="O37" s="26">
        <f>I37*0.21</f>
        <v>0</v>
      </c>
      <c r="P37">
        <v>3</v>
      </c>
    </row>
    <row r="38" spans="1:5" ht="15">
      <c r="A38" s="20" t="s">
        <v>62</v>
      </c>
      <c r="E38" s="28" t="s">
        <v>67</v>
      </c>
    </row>
    <row r="39" spans="1:5" ht="15">
      <c r="A39" s="20" t="s">
        <v>64</v>
      </c>
      <c r="E39" s="27" t="s">
        <v>169</v>
      </c>
    </row>
    <row r="40" spans="1:5" ht="72">
      <c r="A40" s="20" t="s">
        <v>66</v>
      </c>
      <c r="E40" s="22" t="s">
        <v>170</v>
      </c>
    </row>
    <row r="41" spans="1:16" ht="15">
      <c r="A41" s="20" t="s">
        <v>57</v>
      </c>
      <c r="B41" s="20">
        <v>4</v>
      </c>
      <c r="C41" s="21" t="s">
        <v>171</v>
      </c>
      <c r="E41" s="22" t="s">
        <v>172</v>
      </c>
      <c r="F41" s="23" t="s">
        <v>118</v>
      </c>
      <c r="G41" s="24">
        <v>19312</v>
      </c>
      <c r="H41" s="25">
        <v>0</v>
      </c>
      <c r="I41" s="25">
        <f>ROUND(G41*H41,P4)</f>
        <v>0</v>
      </c>
      <c r="O41" s="26">
        <f>I41*0.21</f>
        <v>0</v>
      </c>
      <c r="P41">
        <v>3</v>
      </c>
    </row>
    <row r="42" spans="1:5" ht="15">
      <c r="A42" s="20" t="s">
        <v>62</v>
      </c>
      <c r="E42" s="22" t="s">
        <v>173</v>
      </c>
    </row>
    <row r="43" spans="1:5" ht="15">
      <c r="A43" s="20" t="s">
        <v>64</v>
      </c>
      <c r="E43" s="27" t="s">
        <v>174</v>
      </c>
    </row>
    <row r="44" spans="1:5" ht="15">
      <c r="A44" s="20" t="s">
        <v>64</v>
      </c>
      <c r="E44" s="27" t="s">
        <v>175</v>
      </c>
    </row>
    <row r="45" spans="1:5" ht="15">
      <c r="A45" s="20" t="s">
        <v>66</v>
      </c>
      <c r="E45" s="22" t="s">
        <v>176</v>
      </c>
    </row>
    <row r="46" spans="1:16" ht="15">
      <c r="A46" s="20" t="s">
        <v>57</v>
      </c>
      <c r="B46" s="20">
        <v>5</v>
      </c>
      <c r="C46" s="21" t="s">
        <v>177</v>
      </c>
      <c r="D46" s="20" t="s">
        <v>59</v>
      </c>
      <c r="E46" s="22" t="s">
        <v>178</v>
      </c>
      <c r="F46" s="23" t="s">
        <v>118</v>
      </c>
      <c r="G46" s="24">
        <v>16670</v>
      </c>
      <c r="H46" s="25">
        <v>0</v>
      </c>
      <c r="I46" s="25">
        <f>ROUND(G46*H46,P4)</f>
        <v>0</v>
      </c>
      <c r="O46" s="26">
        <f>I46*0.21</f>
        <v>0</v>
      </c>
      <c r="P46">
        <v>3</v>
      </c>
    </row>
    <row r="47" spans="1:5" ht="43.2">
      <c r="A47" s="20" t="s">
        <v>62</v>
      </c>
      <c r="E47" s="22" t="s">
        <v>179</v>
      </c>
    </row>
    <row r="48" spans="1:5" ht="15">
      <c r="A48" s="20" t="s">
        <v>64</v>
      </c>
      <c r="E48" s="27" t="s">
        <v>180</v>
      </c>
    </row>
    <row r="49" spans="1:5" ht="28.8">
      <c r="A49" s="20" t="s">
        <v>66</v>
      </c>
      <c r="E49" s="22" t="s">
        <v>181</v>
      </c>
    </row>
    <row r="50" spans="1:16" ht="15">
      <c r="A50" s="20" t="s">
        <v>57</v>
      </c>
      <c r="B50" s="20">
        <v>37</v>
      </c>
      <c r="C50" s="21" t="s">
        <v>182</v>
      </c>
      <c r="E50" s="22" t="s">
        <v>183</v>
      </c>
      <c r="F50" s="23" t="s">
        <v>141</v>
      </c>
      <c r="G50" s="24">
        <v>289.68</v>
      </c>
      <c r="H50" s="25">
        <v>0</v>
      </c>
      <c r="I50" s="25">
        <f>ROUND(G50*H50,P4)</f>
        <v>0</v>
      </c>
      <c r="O50" s="26">
        <f>I50*0.21</f>
        <v>0</v>
      </c>
      <c r="P50">
        <v>3</v>
      </c>
    </row>
    <row r="51" spans="1:5" ht="15">
      <c r="A51" s="20" t="s">
        <v>62</v>
      </c>
      <c r="E51" s="22" t="s">
        <v>184</v>
      </c>
    </row>
    <row r="52" spans="1:5" ht="15">
      <c r="A52" s="20" t="s">
        <v>64</v>
      </c>
      <c r="E52" s="27" t="s">
        <v>185</v>
      </c>
    </row>
    <row r="53" spans="1:5" ht="409.5">
      <c r="A53" s="20" t="s">
        <v>66</v>
      </c>
      <c r="E53" s="22" t="s">
        <v>186</v>
      </c>
    </row>
    <row r="54" spans="1:16" ht="15">
      <c r="A54" s="20" t="s">
        <v>57</v>
      </c>
      <c r="B54" s="20">
        <v>31</v>
      </c>
      <c r="C54" s="21" t="s">
        <v>187</v>
      </c>
      <c r="E54" s="22" t="s">
        <v>188</v>
      </c>
      <c r="F54" s="23" t="s">
        <v>141</v>
      </c>
      <c r="G54" s="24">
        <v>416.75</v>
      </c>
      <c r="H54" s="25">
        <v>0</v>
      </c>
      <c r="I54" s="25">
        <f>ROUND(G54*H54,P4)</f>
        <v>0</v>
      </c>
      <c r="O54" s="26">
        <f>I54*0.21</f>
        <v>0</v>
      </c>
      <c r="P54">
        <v>3</v>
      </c>
    </row>
    <row r="55" spans="1:5" ht="172.8">
      <c r="A55" s="20" t="s">
        <v>62</v>
      </c>
      <c r="E55" s="22" t="s">
        <v>189</v>
      </c>
    </row>
    <row r="56" spans="1:5" ht="15">
      <c r="A56" s="20" t="s">
        <v>64</v>
      </c>
      <c r="E56" s="27" t="s">
        <v>190</v>
      </c>
    </row>
    <row r="57" spans="1:5" ht="409.5">
      <c r="A57" s="20" t="s">
        <v>66</v>
      </c>
      <c r="E57" s="22" t="s">
        <v>191</v>
      </c>
    </row>
    <row r="58" spans="1:16" ht="15">
      <c r="A58" s="20" t="s">
        <v>57</v>
      </c>
      <c r="B58" s="20">
        <v>7</v>
      </c>
      <c r="C58" s="21" t="s">
        <v>192</v>
      </c>
      <c r="E58" s="22" t="s">
        <v>193</v>
      </c>
      <c r="F58" s="23" t="s">
        <v>141</v>
      </c>
      <c r="G58" s="24">
        <v>475.25</v>
      </c>
      <c r="H58" s="25">
        <v>0</v>
      </c>
      <c r="I58" s="25">
        <f>ROUND(G58*H58,P4)</f>
        <v>0</v>
      </c>
      <c r="O58" s="26">
        <f>I58*0.21</f>
        <v>0</v>
      </c>
      <c r="P58">
        <v>3</v>
      </c>
    </row>
    <row r="59" spans="1:5" ht="15">
      <c r="A59" s="20" t="s">
        <v>62</v>
      </c>
      <c r="E59" s="28" t="s">
        <v>67</v>
      </c>
    </row>
    <row r="60" spans="1:5" ht="15">
      <c r="A60" s="20" t="s">
        <v>64</v>
      </c>
      <c r="E60" s="27" t="s">
        <v>194</v>
      </c>
    </row>
    <row r="61" spans="1:5" ht="15">
      <c r="A61" s="20" t="s">
        <v>64</v>
      </c>
      <c r="E61" s="27" t="s">
        <v>195</v>
      </c>
    </row>
    <row r="62" spans="1:5" ht="15">
      <c r="A62" s="20" t="s">
        <v>64</v>
      </c>
      <c r="E62" s="27" t="s">
        <v>196</v>
      </c>
    </row>
    <row r="63" spans="1:5" ht="360">
      <c r="A63" s="20" t="s">
        <v>66</v>
      </c>
      <c r="E63" s="22" t="s">
        <v>197</v>
      </c>
    </row>
    <row r="64" spans="1:16" ht="15">
      <c r="A64" s="20" t="s">
        <v>57</v>
      </c>
      <c r="B64" s="20">
        <v>9</v>
      </c>
      <c r="C64" s="21" t="s">
        <v>198</v>
      </c>
      <c r="E64" s="22" t="s">
        <v>199</v>
      </c>
      <c r="F64" s="23" t="s">
        <v>141</v>
      </c>
      <c r="G64" s="24">
        <v>50</v>
      </c>
      <c r="H64" s="25">
        <v>0</v>
      </c>
      <c r="I64" s="25">
        <f>ROUND(G64*H64,P4)</f>
        <v>0</v>
      </c>
      <c r="O64" s="26">
        <f>I64*0.21</f>
        <v>0</v>
      </c>
      <c r="P64">
        <v>3</v>
      </c>
    </row>
    <row r="65" spans="1:5" ht="15">
      <c r="A65" s="20" t="s">
        <v>62</v>
      </c>
      <c r="E65" s="22" t="s">
        <v>200</v>
      </c>
    </row>
    <row r="66" spans="1:5" ht="15">
      <c r="A66" s="20" t="s">
        <v>64</v>
      </c>
      <c r="E66" s="27" t="s">
        <v>201</v>
      </c>
    </row>
    <row r="67" spans="1:5" ht="86.4">
      <c r="A67" s="20" t="s">
        <v>66</v>
      </c>
      <c r="E67" s="22" t="s">
        <v>202</v>
      </c>
    </row>
    <row r="68" spans="1:16" ht="15">
      <c r="A68" s="20" t="s">
        <v>57</v>
      </c>
      <c r="B68" s="20">
        <v>10</v>
      </c>
      <c r="C68" s="21" t="s">
        <v>203</v>
      </c>
      <c r="E68" s="22" t="s">
        <v>204</v>
      </c>
      <c r="F68" s="23" t="s">
        <v>205</v>
      </c>
      <c r="G68" s="24">
        <v>53</v>
      </c>
      <c r="H68" s="25">
        <v>0</v>
      </c>
      <c r="I68" s="25">
        <f>ROUND(G68*H68,P4)</f>
        <v>0</v>
      </c>
      <c r="O68" s="26">
        <f>I68*0.21</f>
        <v>0</v>
      </c>
      <c r="P68">
        <v>3</v>
      </c>
    </row>
    <row r="69" spans="1:5" ht="15">
      <c r="A69" s="20" t="s">
        <v>62</v>
      </c>
      <c r="E69" s="22" t="s">
        <v>206</v>
      </c>
    </row>
    <row r="70" spans="1:5" ht="15">
      <c r="A70" s="20" t="s">
        <v>64</v>
      </c>
      <c r="E70" s="27" t="s">
        <v>207</v>
      </c>
    </row>
    <row r="71" spans="1:5" ht="15">
      <c r="A71" s="20" t="s">
        <v>64</v>
      </c>
      <c r="E71" s="27" t="s">
        <v>208</v>
      </c>
    </row>
    <row r="72" spans="1:5" ht="86.4">
      <c r="A72" s="20" t="s">
        <v>66</v>
      </c>
      <c r="E72" s="22" t="s">
        <v>202</v>
      </c>
    </row>
    <row r="73" spans="1:16" ht="15">
      <c r="A73" s="20" t="s">
        <v>57</v>
      </c>
      <c r="B73" s="20">
        <v>45</v>
      </c>
      <c r="C73" s="21" t="s">
        <v>209</v>
      </c>
      <c r="E73" s="22" t="s">
        <v>210</v>
      </c>
      <c r="F73" s="23" t="s">
        <v>141</v>
      </c>
      <c r="G73" s="24">
        <v>44.8</v>
      </c>
      <c r="H73" s="25">
        <v>0</v>
      </c>
      <c r="I73" s="25">
        <f>ROUND(G73*H73,P4)</f>
        <v>0</v>
      </c>
      <c r="O73" s="26">
        <f>I73*0.21</f>
        <v>0</v>
      </c>
      <c r="P73">
        <v>3</v>
      </c>
    </row>
    <row r="74" spans="1:5" ht="15">
      <c r="A74" s="20" t="s">
        <v>62</v>
      </c>
      <c r="E74" s="28"/>
    </row>
    <row r="75" spans="1:5" ht="15">
      <c r="A75" s="20" t="s">
        <v>64</v>
      </c>
      <c r="E75" s="27" t="s">
        <v>211</v>
      </c>
    </row>
    <row r="76" spans="1:5" ht="15">
      <c r="A76" s="20" t="s">
        <v>64</v>
      </c>
      <c r="E76" s="27" t="s">
        <v>212</v>
      </c>
    </row>
    <row r="77" spans="1:5" ht="15">
      <c r="A77" s="20" t="s">
        <v>64</v>
      </c>
      <c r="E77" s="27" t="s">
        <v>213</v>
      </c>
    </row>
    <row r="78" spans="1:5" ht="374.4">
      <c r="A78" s="20" t="s">
        <v>66</v>
      </c>
      <c r="E78" s="22" t="s">
        <v>214</v>
      </c>
    </row>
    <row r="79" spans="1:16" ht="15">
      <c r="A79" s="20" t="s">
        <v>57</v>
      </c>
      <c r="B79" s="20">
        <v>33</v>
      </c>
      <c r="C79" s="21" t="s">
        <v>215</v>
      </c>
      <c r="E79" s="22" t="s">
        <v>216</v>
      </c>
      <c r="F79" s="23" t="s">
        <v>141</v>
      </c>
      <c r="G79" s="24">
        <v>416.75</v>
      </c>
      <c r="H79" s="25">
        <v>0</v>
      </c>
      <c r="I79" s="25">
        <f>ROUND(G79*H79,P4)</f>
        <v>0</v>
      </c>
      <c r="O79" s="26">
        <f>I79*0.21</f>
        <v>0</v>
      </c>
      <c r="P79">
        <v>3</v>
      </c>
    </row>
    <row r="80" spans="1:5" ht="57.6">
      <c r="A80" s="20" t="s">
        <v>62</v>
      </c>
      <c r="E80" s="22" t="s">
        <v>217</v>
      </c>
    </row>
    <row r="81" spans="1:5" ht="15">
      <c r="A81" s="20" t="s">
        <v>64</v>
      </c>
      <c r="E81" s="27" t="s">
        <v>218</v>
      </c>
    </row>
    <row r="82" spans="1:5" ht="216">
      <c r="A82" s="20" t="s">
        <v>66</v>
      </c>
      <c r="E82" s="22" t="s">
        <v>219</v>
      </c>
    </row>
    <row r="83" spans="1:16" ht="15">
      <c r="A83" s="20" t="s">
        <v>57</v>
      </c>
      <c r="B83" s="20">
        <v>30</v>
      </c>
      <c r="C83" s="21" t="s">
        <v>220</v>
      </c>
      <c r="E83" s="22" t="s">
        <v>221</v>
      </c>
      <c r="F83" s="23" t="s">
        <v>141</v>
      </c>
      <c r="G83" s="24">
        <v>416.75</v>
      </c>
      <c r="H83" s="25">
        <v>0</v>
      </c>
      <c r="I83" s="25">
        <f>ROUND(G83*H83,P4)</f>
        <v>0</v>
      </c>
      <c r="O83" s="26">
        <f>I83*0.21</f>
        <v>0</v>
      </c>
      <c r="P83">
        <v>3</v>
      </c>
    </row>
    <row r="84" spans="1:5" ht="144">
      <c r="A84" s="20" t="s">
        <v>62</v>
      </c>
      <c r="E84" s="22" t="s">
        <v>222</v>
      </c>
    </row>
    <row r="85" spans="1:5" ht="15">
      <c r="A85" s="20" t="s">
        <v>64</v>
      </c>
      <c r="E85" s="27" t="s">
        <v>190</v>
      </c>
    </row>
    <row r="86" spans="1:5" ht="331.2">
      <c r="A86" s="20" t="s">
        <v>66</v>
      </c>
      <c r="E86" s="22" t="s">
        <v>223</v>
      </c>
    </row>
    <row r="87" spans="1:16" ht="15">
      <c r="A87" s="20" t="s">
        <v>57</v>
      </c>
      <c r="B87" s="20">
        <v>12</v>
      </c>
      <c r="C87" s="21" t="s">
        <v>224</v>
      </c>
      <c r="E87" s="22" t="s">
        <v>225</v>
      </c>
      <c r="F87" s="23" t="s">
        <v>141</v>
      </c>
      <c r="G87" s="24">
        <v>350</v>
      </c>
      <c r="H87" s="25">
        <v>0</v>
      </c>
      <c r="I87" s="25">
        <f>ROUND(G87*H87,P4)</f>
        <v>0</v>
      </c>
      <c r="O87" s="26">
        <f>I87*0.21</f>
        <v>0</v>
      </c>
      <c r="P87">
        <v>3</v>
      </c>
    </row>
    <row r="88" spans="1:5" ht="15">
      <c r="A88" s="20" t="s">
        <v>62</v>
      </c>
      <c r="E88" s="22" t="s">
        <v>226</v>
      </c>
    </row>
    <row r="89" spans="1:5" ht="15">
      <c r="A89" s="20" t="s">
        <v>64</v>
      </c>
      <c r="E89" s="27" t="s">
        <v>207</v>
      </c>
    </row>
    <row r="90" spans="1:5" ht="15">
      <c r="A90" s="20" t="s">
        <v>64</v>
      </c>
      <c r="E90" s="27" t="s">
        <v>227</v>
      </c>
    </row>
    <row r="91" spans="1:5" ht="288">
      <c r="A91" s="20" t="s">
        <v>66</v>
      </c>
      <c r="E91" s="22" t="s">
        <v>228</v>
      </c>
    </row>
    <row r="92" spans="1:16" ht="15">
      <c r="A92" s="20" t="s">
        <v>57</v>
      </c>
      <c r="B92" s="20">
        <v>14</v>
      </c>
      <c r="C92" s="21" t="s">
        <v>229</v>
      </c>
      <c r="E92" s="22" t="s">
        <v>230</v>
      </c>
      <c r="F92" s="23" t="s">
        <v>141</v>
      </c>
      <c r="G92" s="24">
        <v>58.5</v>
      </c>
      <c r="H92" s="25">
        <v>0</v>
      </c>
      <c r="I92" s="25">
        <f>ROUND(G92*H92,P4)</f>
        <v>0</v>
      </c>
      <c r="O92" s="26">
        <f>I92*0.21</f>
        <v>0</v>
      </c>
      <c r="P92">
        <v>3</v>
      </c>
    </row>
    <row r="93" spans="1:5" ht="15">
      <c r="A93" s="20" t="s">
        <v>62</v>
      </c>
      <c r="E93" s="28" t="s">
        <v>67</v>
      </c>
    </row>
    <row r="94" spans="1:5" ht="15">
      <c r="A94" s="20" t="s">
        <v>64</v>
      </c>
      <c r="E94" s="27" t="s">
        <v>231</v>
      </c>
    </row>
    <row r="95" spans="1:5" ht="43.2">
      <c r="A95" s="20" t="s">
        <v>66</v>
      </c>
      <c r="E95" s="22" t="s">
        <v>232</v>
      </c>
    </row>
    <row r="96" spans="1:16" ht="15">
      <c r="A96" s="20" t="s">
        <v>57</v>
      </c>
      <c r="B96" s="20">
        <v>42</v>
      </c>
      <c r="C96" s="21" t="s">
        <v>233</v>
      </c>
      <c r="E96" s="22" t="s">
        <v>234</v>
      </c>
      <c r="F96" s="23" t="s">
        <v>118</v>
      </c>
      <c r="G96" s="24">
        <v>390</v>
      </c>
      <c r="H96" s="25">
        <v>0</v>
      </c>
      <c r="I96" s="25">
        <f>ROUND(G96*H96,P4)</f>
        <v>0</v>
      </c>
      <c r="O96" s="26">
        <f>I96*0.21</f>
        <v>0</v>
      </c>
      <c r="P96">
        <v>3</v>
      </c>
    </row>
    <row r="97" spans="1:5" ht="15">
      <c r="A97" s="20" t="s">
        <v>62</v>
      </c>
      <c r="E97" s="28"/>
    </row>
    <row r="98" spans="1:5" ht="15">
      <c r="A98" s="20" t="s">
        <v>64</v>
      </c>
      <c r="E98" s="27" t="s">
        <v>235</v>
      </c>
    </row>
    <row r="99" spans="1:5" ht="28.8">
      <c r="A99" s="20" t="s">
        <v>66</v>
      </c>
      <c r="E99" s="22" t="s">
        <v>236</v>
      </c>
    </row>
    <row r="100" spans="1:16" ht="15">
      <c r="A100" s="20" t="s">
        <v>57</v>
      </c>
      <c r="B100" s="20">
        <v>43</v>
      </c>
      <c r="C100" s="21" t="s">
        <v>237</v>
      </c>
      <c r="E100" s="22" t="s">
        <v>238</v>
      </c>
      <c r="F100" s="23" t="s">
        <v>118</v>
      </c>
      <c r="G100" s="24">
        <v>390</v>
      </c>
      <c r="H100" s="25">
        <v>0</v>
      </c>
      <c r="I100" s="25">
        <f>ROUND(G100*H100,P4)</f>
        <v>0</v>
      </c>
      <c r="O100" s="26">
        <f>I100*0.21</f>
        <v>0</v>
      </c>
      <c r="P100">
        <v>3</v>
      </c>
    </row>
    <row r="101" spans="1:5" ht="15">
      <c r="A101" s="20" t="s">
        <v>62</v>
      </c>
      <c r="E101" s="28"/>
    </row>
    <row r="102" spans="1:5" ht="15">
      <c r="A102" s="20" t="s">
        <v>64</v>
      </c>
      <c r="E102" s="27" t="s">
        <v>235</v>
      </c>
    </row>
    <row r="103" spans="1:5" ht="43.2">
      <c r="A103" s="20" t="s">
        <v>66</v>
      </c>
      <c r="E103" s="22" t="s">
        <v>239</v>
      </c>
    </row>
    <row r="104" spans="1:16" ht="15">
      <c r="A104" s="20" t="s">
        <v>57</v>
      </c>
      <c r="B104" s="20">
        <v>15</v>
      </c>
      <c r="C104" s="21" t="s">
        <v>240</v>
      </c>
      <c r="E104" s="22" t="s">
        <v>241</v>
      </c>
      <c r="F104" s="23" t="s">
        <v>141</v>
      </c>
      <c r="G104" s="24">
        <v>58.5</v>
      </c>
      <c r="H104" s="25">
        <v>0</v>
      </c>
      <c r="I104" s="25">
        <f>ROUND(G104*H104,P4)</f>
        <v>0</v>
      </c>
      <c r="O104" s="26">
        <f>I104*0.21</f>
        <v>0</v>
      </c>
      <c r="P104">
        <v>3</v>
      </c>
    </row>
    <row r="105" spans="1:5" ht="15">
      <c r="A105" s="20" t="s">
        <v>62</v>
      </c>
      <c r="E105" s="28" t="s">
        <v>67</v>
      </c>
    </row>
    <row r="106" spans="1:5" ht="15">
      <c r="A106" s="20" t="s">
        <v>64</v>
      </c>
      <c r="E106" s="27" t="s">
        <v>142</v>
      </c>
    </row>
    <row r="107" spans="1:5" ht="57.6">
      <c r="A107" s="20" t="s">
        <v>66</v>
      </c>
      <c r="E107" s="22" t="s">
        <v>242</v>
      </c>
    </row>
    <row r="108" spans="1:9" ht="15">
      <c r="A108" s="17" t="s">
        <v>54</v>
      </c>
      <c r="B108" s="17"/>
      <c r="C108" s="18" t="s">
        <v>243</v>
      </c>
      <c r="D108" s="17"/>
      <c r="E108" s="17" t="s">
        <v>244</v>
      </c>
      <c r="F108" s="17"/>
      <c r="G108" s="17"/>
      <c r="H108" s="17"/>
      <c r="I108" s="19">
        <f>SUMIFS(I109:I143,A109:A143,"P")</f>
        <v>0</v>
      </c>
    </row>
    <row r="109" spans="1:16" ht="15">
      <c r="A109" s="20" t="s">
        <v>57</v>
      </c>
      <c r="B109" s="20">
        <v>17</v>
      </c>
      <c r="C109" s="21" t="s">
        <v>245</v>
      </c>
      <c r="E109" s="22" t="s">
        <v>246</v>
      </c>
      <c r="F109" s="23" t="s">
        <v>118</v>
      </c>
      <c r="G109" s="24">
        <v>19312</v>
      </c>
      <c r="H109" s="25">
        <v>0</v>
      </c>
      <c r="I109" s="25">
        <f>ROUND(G109*H109,P4)</f>
        <v>0</v>
      </c>
      <c r="O109" s="26">
        <f>I109*0.21</f>
        <v>0</v>
      </c>
      <c r="P109">
        <v>3</v>
      </c>
    </row>
    <row r="110" spans="1:5" ht="15">
      <c r="A110" s="20" t="s">
        <v>62</v>
      </c>
      <c r="E110" s="22" t="s">
        <v>247</v>
      </c>
    </row>
    <row r="111" spans="1:5" ht="15">
      <c r="A111" s="20" t="s">
        <v>64</v>
      </c>
      <c r="E111" s="27" t="s">
        <v>174</v>
      </c>
    </row>
    <row r="112" spans="1:5" ht="15">
      <c r="A112" s="20" t="s">
        <v>64</v>
      </c>
      <c r="E112" s="27" t="s">
        <v>248</v>
      </c>
    </row>
    <row r="113" spans="1:5" ht="86.4">
      <c r="A113" s="20" t="s">
        <v>66</v>
      </c>
      <c r="E113" s="22" t="s">
        <v>249</v>
      </c>
    </row>
    <row r="114" spans="1:16" ht="15">
      <c r="A114" s="20" t="s">
        <v>57</v>
      </c>
      <c r="B114" s="20">
        <v>18</v>
      </c>
      <c r="C114" s="21" t="s">
        <v>250</v>
      </c>
      <c r="E114" s="22" t="s">
        <v>251</v>
      </c>
      <c r="F114" s="23" t="s">
        <v>118</v>
      </c>
      <c r="G114" s="24">
        <v>2256.45</v>
      </c>
      <c r="H114" s="25">
        <v>0</v>
      </c>
      <c r="I114" s="25">
        <f>ROUND(G114*H114,P4)</f>
        <v>0</v>
      </c>
      <c r="O114" s="26">
        <f>I114*0.21</f>
        <v>0</v>
      </c>
      <c r="P114">
        <v>3</v>
      </c>
    </row>
    <row r="115" spans="1:5" ht="15">
      <c r="A115" s="20" t="s">
        <v>62</v>
      </c>
      <c r="E115" s="22" t="s">
        <v>252</v>
      </c>
    </row>
    <row r="116" spans="1:5" ht="15">
      <c r="A116" s="20" t="s">
        <v>64</v>
      </c>
      <c r="E116" s="27" t="s">
        <v>174</v>
      </c>
    </row>
    <row r="117" spans="1:5" ht="15">
      <c r="A117" s="20" t="s">
        <v>64</v>
      </c>
      <c r="E117" s="27" t="s">
        <v>253</v>
      </c>
    </row>
    <row r="118" spans="1:5" ht="115.2">
      <c r="A118" s="20" t="s">
        <v>66</v>
      </c>
      <c r="E118" s="22" t="s">
        <v>254</v>
      </c>
    </row>
    <row r="119" spans="1:16" ht="15">
      <c r="A119" s="20" t="s">
        <v>57</v>
      </c>
      <c r="B119" s="20">
        <v>19</v>
      </c>
      <c r="C119" s="21" t="s">
        <v>255</v>
      </c>
      <c r="E119" s="22" t="s">
        <v>256</v>
      </c>
      <c r="F119" s="23" t="s">
        <v>118</v>
      </c>
      <c r="G119" s="24">
        <v>19312</v>
      </c>
      <c r="H119" s="25">
        <v>0</v>
      </c>
      <c r="I119" s="25">
        <f>ROUND(G119*H119,P4)</f>
        <v>0</v>
      </c>
      <c r="O119" s="26">
        <f>I119*0.21</f>
        <v>0</v>
      </c>
      <c r="P119">
        <v>3</v>
      </c>
    </row>
    <row r="120" spans="1:5" ht="15">
      <c r="A120" s="20" t="s">
        <v>62</v>
      </c>
      <c r="E120" s="22" t="s">
        <v>257</v>
      </c>
    </row>
    <row r="121" spans="1:5" ht="15">
      <c r="A121" s="20" t="s">
        <v>64</v>
      </c>
      <c r="E121" s="27" t="s">
        <v>258</v>
      </c>
    </row>
    <row r="122" spans="1:5" ht="72">
      <c r="A122" s="20" t="s">
        <v>66</v>
      </c>
      <c r="E122" s="22" t="s">
        <v>259</v>
      </c>
    </row>
    <row r="123" spans="1:16" ht="15">
      <c r="A123" s="20" t="s">
        <v>57</v>
      </c>
      <c r="B123" s="20">
        <v>20</v>
      </c>
      <c r="C123" s="21" t="s">
        <v>260</v>
      </c>
      <c r="E123" s="22" t="s">
        <v>261</v>
      </c>
      <c r="F123" s="23" t="s">
        <v>118</v>
      </c>
      <c r="G123" s="24">
        <v>35863</v>
      </c>
      <c r="H123" s="25">
        <v>0</v>
      </c>
      <c r="I123" s="25">
        <f>ROUND(G123*H123,P4)</f>
        <v>0</v>
      </c>
      <c r="O123" s="26">
        <f>I123*0.21</f>
        <v>0</v>
      </c>
      <c r="P123">
        <v>3</v>
      </c>
    </row>
    <row r="124" spans="1:5" ht="28.8">
      <c r="A124" s="20" t="s">
        <v>62</v>
      </c>
      <c r="E124" s="22" t="s">
        <v>262</v>
      </c>
    </row>
    <row r="125" spans="1:5" ht="15">
      <c r="A125" s="20" t="s">
        <v>64</v>
      </c>
      <c r="E125" s="27" t="s">
        <v>263</v>
      </c>
    </row>
    <row r="126" spans="1:5" ht="72">
      <c r="A126" s="20" t="s">
        <v>66</v>
      </c>
      <c r="E126" s="22" t="s">
        <v>259</v>
      </c>
    </row>
    <row r="127" spans="1:16" ht="15">
      <c r="A127" s="20" t="s">
        <v>57</v>
      </c>
      <c r="B127" s="20">
        <v>21</v>
      </c>
      <c r="C127" s="21" t="s">
        <v>264</v>
      </c>
      <c r="E127" s="22" t="s">
        <v>265</v>
      </c>
      <c r="F127" s="23" t="s">
        <v>118</v>
      </c>
      <c r="G127" s="24">
        <v>10122</v>
      </c>
      <c r="H127" s="25">
        <v>0</v>
      </c>
      <c r="I127" s="25">
        <f>ROUND(G127*H127,P4)</f>
        <v>0</v>
      </c>
      <c r="O127" s="26">
        <f>I127*0.21</f>
        <v>0</v>
      </c>
      <c r="P127">
        <v>3</v>
      </c>
    </row>
    <row r="128" spans="1:5" ht="28.8">
      <c r="A128" s="20" t="s">
        <v>62</v>
      </c>
      <c r="E128" s="22" t="s">
        <v>266</v>
      </c>
    </row>
    <row r="129" spans="1:5" ht="15">
      <c r="A129" s="20" t="s">
        <v>64</v>
      </c>
      <c r="E129" s="27" t="s">
        <v>267</v>
      </c>
    </row>
    <row r="130" spans="1:5" ht="57.6">
      <c r="A130" s="20" t="s">
        <v>66</v>
      </c>
      <c r="E130" s="22" t="s">
        <v>268</v>
      </c>
    </row>
    <row r="131" spans="1:16" ht="15">
      <c r="A131" s="20" t="s">
        <v>57</v>
      </c>
      <c r="B131" s="20">
        <v>46</v>
      </c>
      <c r="C131" s="21" t="s">
        <v>269</v>
      </c>
      <c r="E131" s="22" t="s">
        <v>270</v>
      </c>
      <c r="F131" s="23" t="s">
        <v>118</v>
      </c>
      <c r="G131" s="24">
        <v>16670</v>
      </c>
      <c r="H131" s="25">
        <v>0</v>
      </c>
      <c r="I131" s="25">
        <f>ROUND(G131*H131,P4)</f>
        <v>0</v>
      </c>
      <c r="O131" s="26">
        <f>I131*0.21</f>
        <v>0</v>
      </c>
      <c r="P131">
        <v>3</v>
      </c>
    </row>
    <row r="132" spans="1:5" ht="15">
      <c r="A132" s="20" t="s">
        <v>62</v>
      </c>
      <c r="E132" s="22" t="s">
        <v>271</v>
      </c>
    </row>
    <row r="133" spans="1:5" ht="15">
      <c r="A133" s="20" t="s">
        <v>64</v>
      </c>
      <c r="E133" s="27" t="s">
        <v>272</v>
      </c>
    </row>
    <row r="134" spans="1:5" ht="158.4">
      <c r="A134" s="20" t="s">
        <v>66</v>
      </c>
      <c r="E134" s="22" t="s">
        <v>273</v>
      </c>
    </row>
    <row r="135" spans="1:16" ht="15">
      <c r="A135" s="20" t="s">
        <v>57</v>
      </c>
      <c r="B135" s="20">
        <v>23</v>
      </c>
      <c r="C135" s="21" t="s">
        <v>274</v>
      </c>
      <c r="E135" s="22" t="s">
        <v>275</v>
      </c>
      <c r="F135" s="23" t="s">
        <v>118</v>
      </c>
      <c r="G135" s="24">
        <v>17490</v>
      </c>
      <c r="H135" s="25">
        <v>0</v>
      </c>
      <c r="I135" s="25">
        <f>ROUND(G135*H135,P4)</f>
        <v>0</v>
      </c>
      <c r="O135" s="26">
        <f>I135*0.21</f>
        <v>0</v>
      </c>
      <c r="P135">
        <v>3</v>
      </c>
    </row>
    <row r="136" spans="1:5" ht="15">
      <c r="A136" s="20" t="s">
        <v>62</v>
      </c>
      <c r="E136" s="22" t="s">
        <v>276</v>
      </c>
    </row>
    <row r="137" spans="1:5" ht="15">
      <c r="A137" s="20" t="s">
        <v>64</v>
      </c>
      <c r="E137" s="27" t="s">
        <v>174</v>
      </c>
    </row>
    <row r="138" spans="1:5" ht="15">
      <c r="A138" s="20" t="s">
        <v>64</v>
      </c>
      <c r="E138" s="27" t="s">
        <v>277</v>
      </c>
    </row>
    <row r="139" spans="1:5" ht="158.4">
      <c r="A139" s="20" t="s">
        <v>66</v>
      </c>
      <c r="E139" s="22" t="s">
        <v>273</v>
      </c>
    </row>
    <row r="140" spans="1:16" ht="15">
      <c r="A140" s="20" t="s">
        <v>57</v>
      </c>
      <c r="B140" s="20">
        <v>24</v>
      </c>
      <c r="C140" s="21" t="s">
        <v>278</v>
      </c>
      <c r="E140" s="22" t="s">
        <v>279</v>
      </c>
      <c r="F140" s="23" t="s">
        <v>141</v>
      </c>
      <c r="G140" s="24">
        <v>551.19</v>
      </c>
      <c r="H140" s="25">
        <v>0</v>
      </c>
      <c r="I140" s="25">
        <f>ROUND(G140*H140,P4)</f>
        <v>0</v>
      </c>
      <c r="O140" s="26">
        <f>I140*0.21</f>
        <v>0</v>
      </c>
      <c r="P140">
        <v>3</v>
      </c>
    </row>
    <row r="141" spans="1:5" ht="15">
      <c r="A141" s="20" t="s">
        <v>62</v>
      </c>
      <c r="E141" s="22" t="s">
        <v>280</v>
      </c>
    </row>
    <row r="142" spans="1:5" ht="15">
      <c r="A142" s="20" t="s">
        <v>64</v>
      </c>
      <c r="E142" s="27" t="s">
        <v>281</v>
      </c>
    </row>
    <row r="143" spans="1:5" ht="244.8">
      <c r="A143" s="20" t="s">
        <v>66</v>
      </c>
      <c r="E143" s="22" t="s">
        <v>282</v>
      </c>
    </row>
    <row r="144" spans="1:9" ht="15">
      <c r="A144" s="17" t="s">
        <v>54</v>
      </c>
      <c r="B144" s="17"/>
      <c r="C144" s="18" t="s">
        <v>126</v>
      </c>
      <c r="D144" s="17"/>
      <c r="E144" s="17" t="s">
        <v>127</v>
      </c>
      <c r="F144" s="17"/>
      <c r="G144" s="17"/>
      <c r="H144" s="17"/>
      <c r="I144" s="19">
        <f>SUMIFS(I145:I167,A145:A167,"P")</f>
        <v>0</v>
      </c>
    </row>
    <row r="145" spans="1:16" ht="15">
      <c r="A145" s="20" t="s">
        <v>57</v>
      </c>
      <c r="B145" s="20">
        <v>25</v>
      </c>
      <c r="C145" s="21" t="s">
        <v>283</v>
      </c>
      <c r="D145" s="20" t="s">
        <v>59</v>
      </c>
      <c r="E145" s="22" t="s">
        <v>284</v>
      </c>
      <c r="F145" s="23" t="s">
        <v>205</v>
      </c>
      <c r="G145" s="24">
        <v>24</v>
      </c>
      <c r="H145" s="25">
        <v>0</v>
      </c>
      <c r="I145" s="25">
        <f>ROUND(G145*H145,P4)</f>
        <v>0</v>
      </c>
      <c r="O145" s="26">
        <f>I145*0.21</f>
        <v>0</v>
      </c>
      <c r="P145">
        <v>3</v>
      </c>
    </row>
    <row r="146" spans="1:5" ht="15">
      <c r="A146" s="20" t="s">
        <v>62</v>
      </c>
      <c r="E146" s="28" t="s">
        <v>67</v>
      </c>
    </row>
    <row r="147" spans="1:5" ht="15">
      <c r="A147" s="20" t="s">
        <v>64</v>
      </c>
      <c r="E147" s="27" t="s">
        <v>285</v>
      </c>
    </row>
    <row r="148" spans="1:5" ht="15">
      <c r="A148" s="20" t="s">
        <v>64</v>
      </c>
      <c r="E148" s="27" t="s">
        <v>286</v>
      </c>
    </row>
    <row r="149" spans="1:5" ht="15">
      <c r="A149" s="20" t="s">
        <v>64</v>
      </c>
      <c r="E149" s="27" t="s">
        <v>287</v>
      </c>
    </row>
    <row r="150" spans="1:5" ht="15">
      <c r="A150" s="20" t="s">
        <v>64</v>
      </c>
      <c r="E150" s="27" t="s">
        <v>288</v>
      </c>
    </row>
    <row r="151" spans="1:5" ht="86.4">
      <c r="A151" s="20" t="s">
        <v>66</v>
      </c>
      <c r="E151" s="22" t="s">
        <v>289</v>
      </c>
    </row>
    <row r="152" spans="1:16" ht="15">
      <c r="A152" s="20" t="s">
        <v>57</v>
      </c>
      <c r="B152" s="20">
        <v>26</v>
      </c>
      <c r="C152" s="21" t="s">
        <v>290</v>
      </c>
      <c r="E152" s="22" t="s">
        <v>291</v>
      </c>
      <c r="F152" s="23" t="s">
        <v>90</v>
      </c>
      <c r="G152" s="24">
        <v>8</v>
      </c>
      <c r="H152" s="25">
        <v>0</v>
      </c>
      <c r="I152" s="25">
        <f>ROUND(G152*H152,P4)</f>
        <v>0</v>
      </c>
      <c r="O152" s="26">
        <f>I152*0.21</f>
        <v>0</v>
      </c>
      <c r="P152">
        <v>3</v>
      </c>
    </row>
    <row r="153" spans="1:5" ht="28.8">
      <c r="A153" s="20" t="s">
        <v>62</v>
      </c>
      <c r="E153" s="22" t="s">
        <v>292</v>
      </c>
    </row>
    <row r="154" spans="1:5" ht="15">
      <c r="A154" s="20" t="s">
        <v>64</v>
      </c>
      <c r="E154" s="27" t="s">
        <v>293</v>
      </c>
    </row>
    <row r="155" spans="1:5" ht="100.8">
      <c r="A155" s="20" t="s">
        <v>66</v>
      </c>
      <c r="E155" s="22" t="s">
        <v>294</v>
      </c>
    </row>
    <row r="156" spans="1:16" ht="15">
      <c r="A156" s="20" t="s">
        <v>57</v>
      </c>
      <c r="B156" s="20">
        <v>27</v>
      </c>
      <c r="C156" s="21" t="s">
        <v>295</v>
      </c>
      <c r="E156" s="22" t="s">
        <v>296</v>
      </c>
      <c r="F156" s="23" t="s">
        <v>205</v>
      </c>
      <c r="G156" s="24">
        <v>317</v>
      </c>
      <c r="H156" s="25">
        <v>0</v>
      </c>
      <c r="I156" s="25">
        <f>ROUND(G156*H156,P4)</f>
        <v>0</v>
      </c>
      <c r="O156" s="26">
        <f>I156*0.21</f>
        <v>0</v>
      </c>
      <c r="P156">
        <v>3</v>
      </c>
    </row>
    <row r="157" spans="1:5" ht="15">
      <c r="A157" s="20" t="s">
        <v>62</v>
      </c>
      <c r="E157" s="22" t="s">
        <v>297</v>
      </c>
    </row>
    <row r="158" spans="1:5" ht="15">
      <c r="A158" s="20" t="s">
        <v>64</v>
      </c>
      <c r="E158" s="27" t="s">
        <v>298</v>
      </c>
    </row>
    <row r="159" spans="1:5" ht="28.8">
      <c r="A159" s="20" t="s">
        <v>66</v>
      </c>
      <c r="E159" s="22" t="s">
        <v>299</v>
      </c>
    </row>
    <row r="160" spans="1:16" ht="15">
      <c r="A160" s="20" t="s">
        <v>57</v>
      </c>
      <c r="B160" s="20">
        <v>28</v>
      </c>
      <c r="C160" s="21" t="s">
        <v>300</v>
      </c>
      <c r="E160" s="22" t="s">
        <v>301</v>
      </c>
      <c r="F160" s="23" t="s">
        <v>205</v>
      </c>
      <c r="G160" s="24">
        <v>481</v>
      </c>
      <c r="H160" s="25">
        <v>0</v>
      </c>
      <c r="I160" s="25">
        <f>ROUND(G160*H160,P4)</f>
        <v>0</v>
      </c>
      <c r="O160" s="26">
        <f>I160*0.21</f>
        <v>0</v>
      </c>
      <c r="P160">
        <v>3</v>
      </c>
    </row>
    <row r="161" spans="1:5" ht="15">
      <c r="A161" s="20" t="s">
        <v>62</v>
      </c>
      <c r="E161" s="22" t="s">
        <v>302</v>
      </c>
    </row>
    <row r="162" spans="1:5" ht="15">
      <c r="A162" s="20" t="s">
        <v>64</v>
      </c>
      <c r="E162" s="27" t="s">
        <v>303</v>
      </c>
    </row>
    <row r="163" spans="1:5" ht="43.2">
      <c r="A163" s="20" t="s">
        <v>66</v>
      </c>
      <c r="E163" s="22" t="s">
        <v>304</v>
      </c>
    </row>
    <row r="164" spans="1:16" ht="15">
      <c r="A164" s="20" t="s">
        <v>57</v>
      </c>
      <c r="B164" s="20">
        <v>29</v>
      </c>
      <c r="C164" s="21" t="s">
        <v>305</v>
      </c>
      <c r="E164" s="22" t="s">
        <v>306</v>
      </c>
      <c r="F164" s="23" t="s">
        <v>118</v>
      </c>
      <c r="G164" s="24">
        <v>95.1</v>
      </c>
      <c r="H164" s="25">
        <v>0</v>
      </c>
      <c r="I164" s="25">
        <f>ROUND(G164*H164,P4)</f>
        <v>0</v>
      </c>
      <c r="O164" s="26">
        <f>I164*0.21</f>
        <v>0</v>
      </c>
      <c r="P164">
        <v>3</v>
      </c>
    </row>
    <row r="165" spans="1:5" ht="15">
      <c r="A165" s="20" t="s">
        <v>62</v>
      </c>
      <c r="E165" s="28" t="s">
        <v>67</v>
      </c>
    </row>
    <row r="166" spans="1:5" ht="15">
      <c r="A166" s="20" t="s">
        <v>64</v>
      </c>
      <c r="E166" s="27" t="s">
        <v>307</v>
      </c>
    </row>
    <row r="167" spans="1:5" ht="115.2">
      <c r="A167" s="20" t="s">
        <v>66</v>
      </c>
      <c r="E167" s="22" t="s">
        <v>308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P14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17</v>
      </c>
      <c r="I3" s="16">
        <f>SUMIFS(I8:I140,A8:A140,"SD")</f>
        <v>0</v>
      </c>
      <c r="O3">
        <v>0</v>
      </c>
      <c r="P3">
        <v>2</v>
      </c>
    </row>
    <row r="4" spans="1:16" ht="15">
      <c r="A4" t="s">
        <v>42</v>
      </c>
      <c r="B4" s="12" t="s">
        <v>43</v>
      </c>
      <c r="C4" s="13" t="s">
        <v>17</v>
      </c>
      <c r="D4" s="14"/>
      <c r="E4" s="12" t="s">
        <v>18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SUMIFS(I9:I29,A9:A29,"P")</f>
        <v>0</v>
      </c>
    </row>
    <row r="9" spans="1:16" ht="15">
      <c r="A9" s="20" t="s">
        <v>57</v>
      </c>
      <c r="B9" s="20">
        <v>36</v>
      </c>
      <c r="C9" s="21" t="s">
        <v>139</v>
      </c>
      <c r="E9" s="22" t="s">
        <v>140</v>
      </c>
      <c r="F9" s="23" t="s">
        <v>141</v>
      </c>
      <c r="G9" s="24">
        <v>15</v>
      </c>
      <c r="H9" s="25">
        <v>0</v>
      </c>
      <c r="I9" s="25">
        <f>ROUND(G9*H9,P4)</f>
        <v>0</v>
      </c>
      <c r="O9" s="26">
        <f>I9*0.21</f>
        <v>0</v>
      </c>
      <c r="P9">
        <v>3</v>
      </c>
    </row>
    <row r="10" spans="1:5" ht="15">
      <c r="A10" s="20" t="s">
        <v>62</v>
      </c>
      <c r="E10" s="28"/>
    </row>
    <row r="11" spans="1:5" ht="15">
      <c r="A11" s="20" t="s">
        <v>64</v>
      </c>
      <c r="E11" s="27" t="s">
        <v>309</v>
      </c>
    </row>
    <row r="12" spans="1:5" ht="28.8">
      <c r="A12" s="20" t="s">
        <v>66</v>
      </c>
      <c r="E12" s="22" t="s">
        <v>143</v>
      </c>
    </row>
    <row r="13" spans="1:16" ht="28.8">
      <c r="A13" s="20" t="s">
        <v>57</v>
      </c>
      <c r="B13" s="20">
        <v>27</v>
      </c>
      <c r="C13" s="21" t="s">
        <v>144</v>
      </c>
      <c r="E13" s="22" t="s">
        <v>145</v>
      </c>
      <c r="F13" s="23" t="s">
        <v>108</v>
      </c>
      <c r="G13" s="24">
        <v>1564.8</v>
      </c>
      <c r="H13" s="25">
        <v>0</v>
      </c>
      <c r="I13" s="25">
        <f>ROUND(G13*H13,P4)</f>
        <v>0</v>
      </c>
      <c r="O13" s="26">
        <f>I13*0.21</f>
        <v>0</v>
      </c>
      <c r="P13">
        <v>3</v>
      </c>
    </row>
    <row r="14" spans="1:5" ht="15">
      <c r="A14" s="20" t="s">
        <v>62</v>
      </c>
      <c r="E14" s="28"/>
    </row>
    <row r="15" spans="1:5" ht="15">
      <c r="A15" s="20" t="s">
        <v>64</v>
      </c>
      <c r="E15" s="27" t="s">
        <v>310</v>
      </c>
    </row>
    <row r="16" spans="1:5" ht="158.4">
      <c r="A16" s="20" t="s">
        <v>66</v>
      </c>
      <c r="E16" s="22" t="s">
        <v>149</v>
      </c>
    </row>
    <row r="17" spans="1:16" ht="28.8">
      <c r="A17" s="20" t="s">
        <v>57</v>
      </c>
      <c r="B17" s="20">
        <v>32</v>
      </c>
      <c r="C17" s="21" t="s">
        <v>150</v>
      </c>
      <c r="E17" s="22" t="s">
        <v>151</v>
      </c>
      <c r="F17" s="23" t="s">
        <v>108</v>
      </c>
      <c r="G17" s="24">
        <v>23.769</v>
      </c>
      <c r="H17" s="25">
        <v>0</v>
      </c>
      <c r="I17" s="25">
        <f>ROUND(G17*H17,P4)</f>
        <v>0</v>
      </c>
      <c r="O17" s="26">
        <f>I17*0.21</f>
        <v>0</v>
      </c>
      <c r="P17">
        <v>3</v>
      </c>
    </row>
    <row r="18" spans="1:5" ht="15">
      <c r="A18" s="20" t="s">
        <v>62</v>
      </c>
      <c r="E18" s="22" t="s">
        <v>152</v>
      </c>
    </row>
    <row r="19" spans="1:5" ht="15">
      <c r="A19" s="20" t="s">
        <v>64</v>
      </c>
      <c r="E19" s="27" t="s">
        <v>311</v>
      </c>
    </row>
    <row r="20" spans="1:5" ht="158.4">
      <c r="A20" s="20" t="s">
        <v>66</v>
      </c>
      <c r="E20" s="22" t="s">
        <v>149</v>
      </c>
    </row>
    <row r="21" spans="1:16" ht="28.8">
      <c r="A21" s="20" t="s">
        <v>57</v>
      </c>
      <c r="B21" s="20">
        <v>28</v>
      </c>
      <c r="C21" s="21" t="s">
        <v>154</v>
      </c>
      <c r="E21" s="22" t="s">
        <v>155</v>
      </c>
      <c r="F21" s="23" t="s">
        <v>108</v>
      </c>
      <c r="G21" s="24">
        <v>1</v>
      </c>
      <c r="H21" s="25">
        <v>0</v>
      </c>
      <c r="I21" s="25">
        <f>ROUND(G21*H21,P4)</f>
        <v>0</v>
      </c>
      <c r="O21" s="26">
        <f>I21*0.21</f>
        <v>0</v>
      </c>
      <c r="P21">
        <v>3</v>
      </c>
    </row>
    <row r="22" spans="1:5" ht="15">
      <c r="A22" s="20" t="s">
        <v>62</v>
      </c>
      <c r="E22" s="28"/>
    </row>
    <row r="23" spans="1:5" ht="15">
      <c r="A23" s="20" t="s">
        <v>64</v>
      </c>
      <c r="E23" s="27" t="s">
        <v>312</v>
      </c>
    </row>
    <row r="24" spans="1:5" ht="158.4">
      <c r="A24" s="20" t="s">
        <v>66</v>
      </c>
      <c r="E24" s="22" t="s">
        <v>149</v>
      </c>
    </row>
    <row r="25" spans="1:16" ht="28.8">
      <c r="A25" s="20" t="s">
        <v>57</v>
      </c>
      <c r="B25" s="20">
        <v>26</v>
      </c>
      <c r="C25" s="21" t="s">
        <v>161</v>
      </c>
      <c r="E25" s="22" t="s">
        <v>162</v>
      </c>
      <c r="F25" s="23" t="s">
        <v>108</v>
      </c>
      <c r="G25" s="24">
        <v>65.978</v>
      </c>
      <c r="H25" s="25">
        <v>0</v>
      </c>
      <c r="I25" s="25">
        <f>ROUND(G25*H25,P4)</f>
        <v>0</v>
      </c>
      <c r="O25" s="26">
        <f>I25*0.21</f>
        <v>0</v>
      </c>
      <c r="P25">
        <v>3</v>
      </c>
    </row>
    <row r="26" spans="1:5" ht="43.2">
      <c r="A26" s="20" t="s">
        <v>62</v>
      </c>
      <c r="E26" s="22" t="s">
        <v>313</v>
      </c>
    </row>
    <row r="27" spans="1:5" ht="15">
      <c r="A27" s="20" t="s">
        <v>64</v>
      </c>
      <c r="E27" s="27" t="s">
        <v>314</v>
      </c>
    </row>
    <row r="28" spans="1:5" ht="15">
      <c r="A28" s="20" t="s">
        <v>64</v>
      </c>
      <c r="E28" s="27" t="s">
        <v>315</v>
      </c>
    </row>
    <row r="29" spans="1:5" ht="158.4">
      <c r="A29" s="20" t="s">
        <v>66</v>
      </c>
      <c r="E29" s="22" t="s">
        <v>149</v>
      </c>
    </row>
    <row r="30" spans="1:9" ht="15">
      <c r="A30" s="17" t="s">
        <v>54</v>
      </c>
      <c r="B30" s="17"/>
      <c r="C30" s="18" t="s">
        <v>114</v>
      </c>
      <c r="D30" s="17"/>
      <c r="E30" s="17" t="s">
        <v>115</v>
      </c>
      <c r="F30" s="17"/>
      <c r="G30" s="17"/>
      <c r="H30" s="17"/>
      <c r="I30" s="19">
        <f>SUMIFS(I31:I95,A31:A95,"P")</f>
        <v>0</v>
      </c>
    </row>
    <row r="31" spans="1:16" ht="28.8">
      <c r="A31" s="20" t="s">
        <v>57</v>
      </c>
      <c r="B31" s="20">
        <v>2</v>
      </c>
      <c r="C31" s="21" t="s">
        <v>167</v>
      </c>
      <c r="E31" s="22" t="s">
        <v>168</v>
      </c>
      <c r="F31" s="23" t="s">
        <v>141</v>
      </c>
      <c r="G31" s="24">
        <v>48.55</v>
      </c>
      <c r="H31" s="25">
        <v>0</v>
      </c>
      <c r="I31" s="25">
        <f>ROUND(G31*H31,P4)</f>
        <v>0</v>
      </c>
      <c r="O31" s="26">
        <f>I31*0.21</f>
        <v>0</v>
      </c>
      <c r="P31">
        <v>3</v>
      </c>
    </row>
    <row r="32" spans="1:5" ht="15">
      <c r="A32" s="20" t="s">
        <v>62</v>
      </c>
      <c r="E32" s="28" t="s">
        <v>67</v>
      </c>
    </row>
    <row r="33" spans="1:5" ht="15">
      <c r="A33" s="20" t="s">
        <v>64</v>
      </c>
      <c r="E33" s="27" t="s">
        <v>316</v>
      </c>
    </row>
    <row r="34" spans="1:5" ht="15">
      <c r="A34" s="20" t="s">
        <v>64</v>
      </c>
      <c r="E34" s="27" t="s">
        <v>317</v>
      </c>
    </row>
    <row r="35" spans="1:5" ht="15">
      <c r="A35" s="20" t="s">
        <v>64</v>
      </c>
      <c r="E35" s="27" t="s">
        <v>318</v>
      </c>
    </row>
    <row r="36" spans="1:5" ht="72">
      <c r="A36" s="20" t="s">
        <v>66</v>
      </c>
      <c r="E36" s="22" t="s">
        <v>170</v>
      </c>
    </row>
    <row r="37" spans="1:16" ht="15">
      <c r="A37" s="20" t="s">
        <v>57</v>
      </c>
      <c r="B37" s="20">
        <v>3</v>
      </c>
      <c r="C37" s="21" t="s">
        <v>171</v>
      </c>
      <c r="E37" s="22" t="s">
        <v>172</v>
      </c>
      <c r="F37" s="23" t="s">
        <v>118</v>
      </c>
      <c r="G37" s="24">
        <v>1389</v>
      </c>
      <c r="H37" s="25">
        <v>0</v>
      </c>
      <c r="I37" s="25">
        <f>ROUND(G37*H37,P4)</f>
        <v>0</v>
      </c>
      <c r="O37" s="26">
        <f>I37*0.21</f>
        <v>0</v>
      </c>
      <c r="P37">
        <v>3</v>
      </c>
    </row>
    <row r="38" spans="1:5" ht="15">
      <c r="A38" s="20" t="s">
        <v>62</v>
      </c>
      <c r="E38" s="28" t="s">
        <v>67</v>
      </c>
    </row>
    <row r="39" spans="1:5" ht="15">
      <c r="A39" s="20" t="s">
        <v>64</v>
      </c>
      <c r="E39" s="27" t="s">
        <v>174</v>
      </c>
    </row>
    <row r="40" spans="1:5" ht="15">
      <c r="A40" s="20" t="s">
        <v>64</v>
      </c>
      <c r="E40" s="27" t="s">
        <v>319</v>
      </c>
    </row>
    <row r="41" spans="1:5" ht="15">
      <c r="A41" s="20" t="s">
        <v>66</v>
      </c>
      <c r="E41" s="22" t="s">
        <v>176</v>
      </c>
    </row>
    <row r="42" spans="1:16" ht="15">
      <c r="A42" s="20" t="s">
        <v>57</v>
      </c>
      <c r="B42" s="20">
        <v>4</v>
      </c>
      <c r="C42" s="21" t="s">
        <v>177</v>
      </c>
      <c r="D42" s="20" t="s">
        <v>59</v>
      </c>
      <c r="E42" s="22" t="s">
        <v>178</v>
      </c>
      <c r="F42" s="23" t="s">
        <v>118</v>
      </c>
      <c r="G42" s="24">
        <v>1389</v>
      </c>
      <c r="H42" s="25">
        <v>0</v>
      </c>
      <c r="I42" s="25">
        <f>ROUND(G42*H42,P4)</f>
        <v>0</v>
      </c>
      <c r="O42" s="26">
        <f>I42*0.21</f>
        <v>0</v>
      </c>
      <c r="P42">
        <v>3</v>
      </c>
    </row>
    <row r="43" spans="1:5" ht="43.2">
      <c r="A43" s="20" t="s">
        <v>62</v>
      </c>
      <c r="E43" s="22" t="s">
        <v>320</v>
      </c>
    </row>
    <row r="44" spans="1:5" ht="15">
      <c r="A44" s="20" t="s">
        <v>64</v>
      </c>
      <c r="E44" s="27" t="s">
        <v>174</v>
      </c>
    </row>
    <row r="45" spans="1:5" ht="15">
      <c r="A45" s="20" t="s">
        <v>64</v>
      </c>
      <c r="E45" s="27" t="s">
        <v>321</v>
      </c>
    </row>
    <row r="46" spans="1:5" ht="28.8">
      <c r="A46" s="20" t="s">
        <v>66</v>
      </c>
      <c r="E46" s="22" t="s">
        <v>181</v>
      </c>
    </row>
    <row r="47" spans="1:16" ht="15">
      <c r="A47" s="20" t="s">
        <v>57</v>
      </c>
      <c r="B47" s="20">
        <v>31</v>
      </c>
      <c r="C47" s="21" t="s">
        <v>182</v>
      </c>
      <c r="E47" s="22" t="s">
        <v>183</v>
      </c>
      <c r="F47" s="23" t="s">
        <v>141</v>
      </c>
      <c r="G47" s="24">
        <v>12.51</v>
      </c>
      <c r="H47" s="25">
        <v>0</v>
      </c>
      <c r="I47" s="25">
        <f>ROUND(G47*H47,P4)</f>
        <v>0</v>
      </c>
      <c r="O47" s="26">
        <f>I47*0.21</f>
        <v>0</v>
      </c>
      <c r="P47">
        <v>3</v>
      </c>
    </row>
    <row r="48" spans="1:5" ht="15">
      <c r="A48" s="20" t="s">
        <v>62</v>
      </c>
      <c r="E48" s="28"/>
    </row>
    <row r="49" spans="1:5" ht="15">
      <c r="A49" s="20" t="s">
        <v>64</v>
      </c>
      <c r="E49" s="27" t="s">
        <v>322</v>
      </c>
    </row>
    <row r="50" spans="1:5" ht="409.5">
      <c r="A50" s="20" t="s">
        <v>66</v>
      </c>
      <c r="E50" s="22" t="s">
        <v>186</v>
      </c>
    </row>
    <row r="51" spans="1:16" ht="15">
      <c r="A51" s="20" t="s">
        <v>57</v>
      </c>
      <c r="B51" s="20">
        <v>23</v>
      </c>
      <c r="C51" s="21" t="s">
        <v>187</v>
      </c>
      <c r="E51" s="22" t="s">
        <v>188</v>
      </c>
      <c r="F51" s="23" t="s">
        <v>141</v>
      </c>
      <c r="G51" s="24">
        <v>34.725</v>
      </c>
      <c r="H51" s="25">
        <v>0</v>
      </c>
      <c r="I51" s="25">
        <f>ROUND(G51*H51,P4)</f>
        <v>0</v>
      </c>
      <c r="O51" s="26">
        <f>I51*0.21</f>
        <v>0</v>
      </c>
      <c r="P51">
        <v>3</v>
      </c>
    </row>
    <row r="52" spans="1:5" ht="172.8">
      <c r="A52" s="20" t="s">
        <v>62</v>
      </c>
      <c r="E52" s="22" t="s">
        <v>323</v>
      </c>
    </row>
    <row r="53" spans="1:5" ht="15">
      <c r="A53" s="20" t="s">
        <v>64</v>
      </c>
      <c r="E53" s="27" t="s">
        <v>324</v>
      </c>
    </row>
    <row r="54" spans="1:5" ht="409.5">
      <c r="A54" s="20" t="s">
        <v>66</v>
      </c>
      <c r="E54" s="22" t="s">
        <v>191</v>
      </c>
    </row>
    <row r="55" spans="1:16" ht="15">
      <c r="A55" s="20" t="s">
        <v>57</v>
      </c>
      <c r="B55" s="20">
        <v>29</v>
      </c>
      <c r="C55" s="21" t="s">
        <v>192</v>
      </c>
      <c r="E55" s="22" t="s">
        <v>193</v>
      </c>
      <c r="F55" s="23" t="s">
        <v>141</v>
      </c>
      <c r="G55" s="24">
        <v>15</v>
      </c>
      <c r="H55" s="25">
        <v>0</v>
      </c>
      <c r="I55" s="25">
        <f>ROUND(G55*H55,P4)</f>
        <v>0</v>
      </c>
      <c r="O55" s="26">
        <f>I55*0.21</f>
        <v>0</v>
      </c>
      <c r="P55">
        <v>3</v>
      </c>
    </row>
    <row r="56" spans="1:5" ht="15">
      <c r="A56" s="20" t="s">
        <v>62</v>
      </c>
      <c r="E56" s="28"/>
    </row>
    <row r="57" spans="1:5" ht="15">
      <c r="A57" s="20" t="s">
        <v>64</v>
      </c>
      <c r="E57" s="27" t="s">
        <v>309</v>
      </c>
    </row>
    <row r="58" spans="1:5" ht="360">
      <c r="A58" s="20" t="s">
        <v>66</v>
      </c>
      <c r="E58" s="22" t="s">
        <v>197</v>
      </c>
    </row>
    <row r="59" spans="1:16" ht="15">
      <c r="A59" s="20" t="s">
        <v>57</v>
      </c>
      <c r="B59" s="20">
        <v>6</v>
      </c>
      <c r="C59" s="21" t="s">
        <v>198</v>
      </c>
      <c r="E59" s="22" t="s">
        <v>199</v>
      </c>
      <c r="F59" s="23" t="s">
        <v>141</v>
      </c>
      <c r="G59" s="24">
        <v>1043.2</v>
      </c>
      <c r="H59" s="25">
        <v>0</v>
      </c>
      <c r="I59" s="25">
        <f>ROUND(G59*H59,P4)</f>
        <v>0</v>
      </c>
      <c r="O59" s="26">
        <f>I59*0.21</f>
        <v>0</v>
      </c>
      <c r="P59">
        <v>3</v>
      </c>
    </row>
    <row r="60" spans="1:5" ht="15">
      <c r="A60" s="20" t="s">
        <v>62</v>
      </c>
      <c r="E60" s="22" t="s">
        <v>325</v>
      </c>
    </row>
    <row r="61" spans="1:5" ht="15">
      <c r="A61" s="20" t="s">
        <v>64</v>
      </c>
      <c r="E61" s="27" t="s">
        <v>326</v>
      </c>
    </row>
    <row r="62" spans="1:5" ht="86.4">
      <c r="A62" s="20" t="s">
        <v>66</v>
      </c>
      <c r="E62" s="22" t="s">
        <v>202</v>
      </c>
    </row>
    <row r="63" spans="1:16" ht="15">
      <c r="A63" s="20" t="s">
        <v>57</v>
      </c>
      <c r="B63" s="20">
        <v>7</v>
      </c>
      <c r="C63" s="21" t="s">
        <v>203</v>
      </c>
      <c r="E63" s="22" t="s">
        <v>204</v>
      </c>
      <c r="F63" s="23" t="s">
        <v>205</v>
      </c>
      <c r="G63" s="24">
        <v>6</v>
      </c>
      <c r="H63" s="25">
        <v>0</v>
      </c>
      <c r="I63" s="25">
        <f>ROUND(G63*H63,P4)</f>
        <v>0</v>
      </c>
      <c r="O63" s="26">
        <f>I63*0.21</f>
        <v>0</v>
      </c>
      <c r="P63">
        <v>3</v>
      </c>
    </row>
    <row r="64" spans="1:5" ht="15">
      <c r="A64" s="20" t="s">
        <v>62</v>
      </c>
      <c r="E64" s="22" t="s">
        <v>327</v>
      </c>
    </row>
    <row r="65" spans="1:5" ht="15">
      <c r="A65" s="20" t="s">
        <v>64</v>
      </c>
      <c r="E65" s="27" t="s">
        <v>328</v>
      </c>
    </row>
    <row r="66" spans="1:5" ht="86.4">
      <c r="A66" s="20" t="s">
        <v>66</v>
      </c>
      <c r="E66" s="22" t="s">
        <v>202</v>
      </c>
    </row>
    <row r="67" spans="1:16" ht="15">
      <c r="A67" s="20" t="s">
        <v>57</v>
      </c>
      <c r="B67" s="20">
        <v>25</v>
      </c>
      <c r="C67" s="21" t="s">
        <v>215</v>
      </c>
      <c r="E67" s="22" t="s">
        <v>216</v>
      </c>
      <c r="F67" s="23" t="s">
        <v>141</v>
      </c>
      <c r="G67" s="24">
        <v>34.725</v>
      </c>
      <c r="H67" s="25">
        <v>0</v>
      </c>
      <c r="I67" s="25">
        <f>ROUND(G67*H67,P4)</f>
        <v>0</v>
      </c>
      <c r="O67" s="26">
        <f>I67*0.21</f>
        <v>0</v>
      </c>
      <c r="P67">
        <v>3</v>
      </c>
    </row>
    <row r="68" spans="1:5" ht="57.6">
      <c r="A68" s="20" t="s">
        <v>62</v>
      </c>
      <c r="E68" s="22" t="s">
        <v>329</v>
      </c>
    </row>
    <row r="69" spans="1:5" ht="15">
      <c r="A69" s="20" t="s">
        <v>64</v>
      </c>
      <c r="E69" s="27" t="s">
        <v>330</v>
      </c>
    </row>
    <row r="70" spans="1:5" ht="216">
      <c r="A70" s="20" t="s">
        <v>66</v>
      </c>
      <c r="E70" s="22" t="s">
        <v>219</v>
      </c>
    </row>
    <row r="71" spans="1:16" ht="15">
      <c r="A71" s="20" t="s">
        <v>57</v>
      </c>
      <c r="B71" s="20">
        <v>24</v>
      </c>
      <c r="C71" s="21" t="s">
        <v>220</v>
      </c>
      <c r="E71" s="22" t="s">
        <v>221</v>
      </c>
      <c r="F71" s="23" t="s">
        <v>141</v>
      </c>
      <c r="G71" s="24">
        <v>34.725</v>
      </c>
      <c r="H71" s="25">
        <v>0</v>
      </c>
      <c r="I71" s="25">
        <f>ROUND(G71*H71,P4)</f>
        <v>0</v>
      </c>
      <c r="O71" s="26">
        <f>I71*0.21</f>
        <v>0</v>
      </c>
      <c r="P71">
        <v>3</v>
      </c>
    </row>
    <row r="72" spans="1:5" ht="144">
      <c r="A72" s="20" t="s">
        <v>62</v>
      </c>
      <c r="E72" s="22" t="s">
        <v>331</v>
      </c>
    </row>
    <row r="73" spans="1:5" ht="15">
      <c r="A73" s="20" t="s">
        <v>64</v>
      </c>
      <c r="E73" s="27" t="s">
        <v>324</v>
      </c>
    </row>
    <row r="74" spans="1:5" ht="331.2">
      <c r="A74" s="20" t="s">
        <v>66</v>
      </c>
      <c r="E74" s="22" t="s">
        <v>223</v>
      </c>
    </row>
    <row r="75" spans="1:16" ht="15">
      <c r="A75" s="20" t="s">
        <v>57</v>
      </c>
      <c r="B75" s="20">
        <v>8</v>
      </c>
      <c r="C75" s="21" t="s">
        <v>224</v>
      </c>
      <c r="E75" s="22" t="s">
        <v>225</v>
      </c>
      <c r="F75" s="23" t="s">
        <v>141</v>
      </c>
      <c r="G75" s="24">
        <v>42</v>
      </c>
      <c r="H75" s="25">
        <v>0</v>
      </c>
      <c r="I75" s="25">
        <f>ROUND(G75*H75,P4)</f>
        <v>0</v>
      </c>
      <c r="O75" s="26">
        <f>I75*0.21</f>
        <v>0</v>
      </c>
      <c r="P75">
        <v>3</v>
      </c>
    </row>
    <row r="76" spans="1:5" ht="15">
      <c r="A76" s="20" t="s">
        <v>62</v>
      </c>
      <c r="E76" s="22" t="s">
        <v>332</v>
      </c>
    </row>
    <row r="77" spans="1:5" ht="15">
      <c r="A77" s="20" t="s">
        <v>64</v>
      </c>
      <c r="E77" s="27" t="s">
        <v>207</v>
      </c>
    </row>
    <row r="78" spans="1:5" ht="15">
      <c r="A78" s="20" t="s">
        <v>64</v>
      </c>
      <c r="E78" s="27" t="s">
        <v>333</v>
      </c>
    </row>
    <row r="79" spans="1:5" ht="288">
      <c r="A79" s="20" t="s">
        <v>66</v>
      </c>
      <c r="E79" s="22" t="s">
        <v>228</v>
      </c>
    </row>
    <row r="80" spans="1:16" ht="15">
      <c r="A80" s="20" t="s">
        <v>57</v>
      </c>
      <c r="B80" s="20">
        <v>10</v>
      </c>
      <c r="C80" s="21" t="s">
        <v>229</v>
      </c>
      <c r="E80" s="22" t="s">
        <v>230</v>
      </c>
      <c r="F80" s="23" t="s">
        <v>141</v>
      </c>
      <c r="G80" s="24">
        <v>15</v>
      </c>
      <c r="H80" s="25">
        <v>0</v>
      </c>
      <c r="I80" s="25">
        <f>ROUND(G80*H80,P4)</f>
        <v>0</v>
      </c>
      <c r="O80" s="26">
        <f>I80*0.21</f>
        <v>0</v>
      </c>
      <c r="P80">
        <v>3</v>
      </c>
    </row>
    <row r="81" spans="1:5" ht="15">
      <c r="A81" s="20" t="s">
        <v>62</v>
      </c>
      <c r="E81" s="28" t="s">
        <v>67</v>
      </c>
    </row>
    <row r="82" spans="1:5" ht="15">
      <c r="A82" s="20" t="s">
        <v>64</v>
      </c>
      <c r="E82" s="27" t="s">
        <v>334</v>
      </c>
    </row>
    <row r="83" spans="1:5" ht="43.2">
      <c r="A83" s="20" t="s">
        <v>66</v>
      </c>
      <c r="E83" s="22" t="s">
        <v>232</v>
      </c>
    </row>
    <row r="84" spans="1:16" ht="15">
      <c r="A84" s="20" t="s">
        <v>57</v>
      </c>
      <c r="B84" s="20">
        <v>34</v>
      </c>
      <c r="C84" s="21" t="s">
        <v>233</v>
      </c>
      <c r="E84" s="22" t="s">
        <v>234</v>
      </c>
      <c r="F84" s="23" t="s">
        <v>118</v>
      </c>
      <c r="G84" s="24">
        <v>100</v>
      </c>
      <c r="H84" s="25">
        <v>0</v>
      </c>
      <c r="I84" s="25">
        <f>ROUND(G84*H84,P4)</f>
        <v>0</v>
      </c>
      <c r="O84" s="26">
        <f>I84*0.21</f>
        <v>0</v>
      </c>
      <c r="P84">
        <v>3</v>
      </c>
    </row>
    <row r="85" spans="1:5" ht="15">
      <c r="A85" s="20" t="s">
        <v>62</v>
      </c>
      <c r="E85" s="28"/>
    </row>
    <row r="86" spans="1:5" ht="15">
      <c r="A86" s="20" t="s">
        <v>64</v>
      </c>
      <c r="E86" s="27" t="s">
        <v>335</v>
      </c>
    </row>
    <row r="87" spans="1:5" ht="28.8">
      <c r="A87" s="20" t="s">
        <v>66</v>
      </c>
      <c r="E87" s="22" t="s">
        <v>236</v>
      </c>
    </row>
    <row r="88" spans="1:16" ht="15">
      <c r="A88" s="20" t="s">
        <v>57</v>
      </c>
      <c r="B88" s="20">
        <v>33</v>
      </c>
      <c r="C88" s="21" t="s">
        <v>237</v>
      </c>
      <c r="E88" s="22" t="s">
        <v>238</v>
      </c>
      <c r="F88" s="23" t="s">
        <v>118</v>
      </c>
      <c r="G88" s="24">
        <v>100</v>
      </c>
      <c r="H88" s="25">
        <v>0</v>
      </c>
      <c r="I88" s="25">
        <f>ROUND(G88*H88,P4)</f>
        <v>0</v>
      </c>
      <c r="O88" s="26">
        <f>I88*0.21</f>
        <v>0</v>
      </c>
      <c r="P88">
        <v>3</v>
      </c>
    </row>
    <row r="89" spans="1:5" ht="15">
      <c r="A89" s="20" t="s">
        <v>62</v>
      </c>
      <c r="E89" s="28"/>
    </row>
    <row r="90" spans="1:5" ht="15">
      <c r="A90" s="20" t="s">
        <v>64</v>
      </c>
      <c r="E90" s="27" t="s">
        <v>335</v>
      </c>
    </row>
    <row r="91" spans="1:5" ht="43.2">
      <c r="A91" s="20" t="s">
        <v>66</v>
      </c>
      <c r="E91" s="22" t="s">
        <v>239</v>
      </c>
    </row>
    <row r="92" spans="1:16" ht="15">
      <c r="A92" s="20" t="s">
        <v>57</v>
      </c>
      <c r="B92" s="20">
        <v>30</v>
      </c>
      <c r="C92" s="21" t="s">
        <v>240</v>
      </c>
      <c r="E92" s="22" t="s">
        <v>241</v>
      </c>
      <c r="F92" s="23" t="s">
        <v>141</v>
      </c>
      <c r="G92" s="24">
        <v>15</v>
      </c>
      <c r="H92" s="25">
        <v>0</v>
      </c>
      <c r="I92" s="25">
        <f>ROUND(G92*H92,P4)</f>
        <v>0</v>
      </c>
      <c r="O92" s="26">
        <f>I92*0.21</f>
        <v>0</v>
      </c>
      <c r="P92">
        <v>3</v>
      </c>
    </row>
    <row r="93" spans="1:5" ht="15">
      <c r="A93" s="20" t="s">
        <v>62</v>
      </c>
      <c r="E93" s="28"/>
    </row>
    <row r="94" spans="1:5" ht="15">
      <c r="A94" s="20" t="s">
        <v>64</v>
      </c>
      <c r="E94" s="27" t="s">
        <v>309</v>
      </c>
    </row>
    <row r="95" spans="1:5" ht="57.6">
      <c r="A95" s="20" t="s">
        <v>66</v>
      </c>
      <c r="E95" s="22" t="s">
        <v>242</v>
      </c>
    </row>
    <row r="96" spans="1:9" ht="15">
      <c r="A96" s="17" t="s">
        <v>54</v>
      </c>
      <c r="B96" s="17"/>
      <c r="C96" s="18" t="s">
        <v>243</v>
      </c>
      <c r="D96" s="17"/>
      <c r="E96" s="17" t="s">
        <v>244</v>
      </c>
      <c r="F96" s="17"/>
      <c r="G96" s="17"/>
      <c r="H96" s="17"/>
      <c r="I96" s="19">
        <f>SUMIFS(I97:I135,A97:A135,"P")</f>
        <v>0</v>
      </c>
    </row>
    <row r="97" spans="1:16" ht="15">
      <c r="A97" s="20" t="s">
        <v>57</v>
      </c>
      <c r="B97" s="20">
        <v>12</v>
      </c>
      <c r="C97" s="21" t="s">
        <v>336</v>
      </c>
      <c r="E97" s="22" t="s">
        <v>337</v>
      </c>
      <c r="F97" s="23" t="s">
        <v>118</v>
      </c>
      <c r="G97" s="24">
        <v>17</v>
      </c>
      <c r="H97" s="25">
        <v>0</v>
      </c>
      <c r="I97" s="25">
        <f>ROUND(G97*H97,P4)</f>
        <v>0</v>
      </c>
      <c r="O97" s="26">
        <f>I97*0.21</f>
        <v>0</v>
      </c>
      <c r="P97">
        <v>3</v>
      </c>
    </row>
    <row r="98" spans="1:5" ht="15">
      <c r="A98" s="20" t="s">
        <v>62</v>
      </c>
      <c r="E98" s="28" t="s">
        <v>67</v>
      </c>
    </row>
    <row r="99" spans="1:5" ht="15">
      <c r="A99" s="20" t="s">
        <v>64</v>
      </c>
      <c r="E99" s="27" t="s">
        <v>338</v>
      </c>
    </row>
    <row r="100" spans="1:5" ht="115.2">
      <c r="A100" s="20" t="s">
        <v>66</v>
      </c>
      <c r="E100" s="22" t="s">
        <v>254</v>
      </c>
    </row>
    <row r="101" spans="1:16" ht="15">
      <c r="A101" s="20" t="s">
        <v>57</v>
      </c>
      <c r="B101" s="20">
        <v>13</v>
      </c>
      <c r="C101" s="21" t="s">
        <v>245</v>
      </c>
      <c r="E101" s="22" t="s">
        <v>246</v>
      </c>
      <c r="F101" s="23" t="s">
        <v>118</v>
      </c>
      <c r="G101" s="24">
        <v>1609</v>
      </c>
      <c r="H101" s="25">
        <v>0</v>
      </c>
      <c r="I101" s="25">
        <f>ROUND(G101*H101,P4)</f>
        <v>0</v>
      </c>
      <c r="O101" s="26">
        <f>I101*0.21</f>
        <v>0</v>
      </c>
      <c r="P101">
        <v>3</v>
      </c>
    </row>
    <row r="102" spans="1:5" ht="15">
      <c r="A102" s="20" t="s">
        <v>62</v>
      </c>
      <c r="E102" s="28" t="s">
        <v>67</v>
      </c>
    </row>
    <row r="103" spans="1:5" ht="15">
      <c r="A103" s="20" t="s">
        <v>64</v>
      </c>
      <c r="E103" s="27" t="s">
        <v>174</v>
      </c>
    </row>
    <row r="104" spans="1:5" ht="15">
      <c r="A104" s="20" t="s">
        <v>64</v>
      </c>
      <c r="E104" s="27" t="s">
        <v>339</v>
      </c>
    </row>
    <row r="105" spans="1:5" ht="86.4">
      <c r="A105" s="20" t="s">
        <v>66</v>
      </c>
      <c r="E105" s="22" t="s">
        <v>249</v>
      </c>
    </row>
    <row r="106" spans="1:16" ht="15">
      <c r="A106" s="20" t="s">
        <v>57</v>
      </c>
      <c r="B106" s="20">
        <v>14</v>
      </c>
      <c r="C106" s="21" t="s">
        <v>250</v>
      </c>
      <c r="E106" s="22" t="s">
        <v>251</v>
      </c>
      <c r="F106" s="23" t="s">
        <v>118</v>
      </c>
      <c r="G106" s="24">
        <v>253</v>
      </c>
      <c r="H106" s="25">
        <v>0</v>
      </c>
      <c r="I106" s="25">
        <f>ROUND(G106*H106,P4)</f>
        <v>0</v>
      </c>
      <c r="O106" s="26">
        <f>I106*0.21</f>
        <v>0</v>
      </c>
      <c r="P106">
        <v>3</v>
      </c>
    </row>
    <row r="107" spans="1:5" ht="15">
      <c r="A107" s="20" t="s">
        <v>62</v>
      </c>
      <c r="E107" s="22" t="s">
        <v>340</v>
      </c>
    </row>
    <row r="108" spans="1:5" ht="15">
      <c r="A108" s="20" t="s">
        <v>64</v>
      </c>
      <c r="E108" s="27" t="s">
        <v>174</v>
      </c>
    </row>
    <row r="109" spans="1:5" ht="15">
      <c r="A109" s="20" t="s">
        <v>64</v>
      </c>
      <c r="E109" s="27" t="s">
        <v>341</v>
      </c>
    </row>
    <row r="110" spans="1:5" ht="115.2">
      <c r="A110" s="20" t="s">
        <v>66</v>
      </c>
      <c r="E110" s="22" t="s">
        <v>254</v>
      </c>
    </row>
    <row r="111" spans="1:16" ht="15">
      <c r="A111" s="20" t="s">
        <v>57</v>
      </c>
      <c r="B111" s="20">
        <v>15</v>
      </c>
      <c r="C111" s="21" t="s">
        <v>255</v>
      </c>
      <c r="E111" s="22" t="s">
        <v>256</v>
      </c>
      <c r="F111" s="23" t="s">
        <v>118</v>
      </c>
      <c r="G111" s="24">
        <v>1609</v>
      </c>
      <c r="H111" s="25">
        <v>0</v>
      </c>
      <c r="I111" s="25">
        <f>ROUND(G111*H111,P4)</f>
        <v>0</v>
      </c>
      <c r="O111" s="26">
        <f>I111*0.21</f>
        <v>0</v>
      </c>
      <c r="P111">
        <v>3</v>
      </c>
    </row>
    <row r="112" spans="1:5" ht="15">
      <c r="A112" s="20" t="s">
        <v>62</v>
      </c>
      <c r="E112" s="22" t="s">
        <v>257</v>
      </c>
    </row>
    <row r="113" spans="1:5" ht="15">
      <c r="A113" s="20" t="s">
        <v>64</v>
      </c>
      <c r="E113" s="27" t="s">
        <v>342</v>
      </c>
    </row>
    <row r="114" spans="1:5" ht="72">
      <c r="A114" s="20" t="s">
        <v>66</v>
      </c>
      <c r="E114" s="22" t="s">
        <v>259</v>
      </c>
    </row>
    <row r="115" spans="1:16" ht="15">
      <c r="A115" s="20" t="s">
        <v>57</v>
      </c>
      <c r="B115" s="20">
        <v>16</v>
      </c>
      <c r="C115" s="21" t="s">
        <v>260</v>
      </c>
      <c r="E115" s="22" t="s">
        <v>261</v>
      </c>
      <c r="F115" s="23" t="s">
        <v>118</v>
      </c>
      <c r="G115" s="24">
        <v>2990</v>
      </c>
      <c r="H115" s="25">
        <v>0</v>
      </c>
      <c r="I115" s="25">
        <f>ROUND(G115*H115,P4)</f>
        <v>0</v>
      </c>
      <c r="O115" s="26">
        <f>I115*0.21</f>
        <v>0</v>
      </c>
      <c r="P115">
        <v>3</v>
      </c>
    </row>
    <row r="116" spans="1:5" ht="28.8">
      <c r="A116" s="20" t="s">
        <v>62</v>
      </c>
      <c r="E116" s="22" t="s">
        <v>262</v>
      </c>
    </row>
    <row r="117" spans="1:5" ht="15">
      <c r="A117" s="20" t="s">
        <v>64</v>
      </c>
      <c r="E117" s="27" t="s">
        <v>343</v>
      </c>
    </row>
    <row r="118" spans="1:5" ht="72">
      <c r="A118" s="20" t="s">
        <v>66</v>
      </c>
      <c r="E118" s="22" t="s">
        <v>259</v>
      </c>
    </row>
    <row r="119" spans="1:16" ht="15">
      <c r="A119" s="20" t="s">
        <v>57</v>
      </c>
      <c r="B119" s="20">
        <v>17</v>
      </c>
      <c r="C119" s="21" t="s">
        <v>264</v>
      </c>
      <c r="E119" s="22" t="s">
        <v>265</v>
      </c>
      <c r="F119" s="23" t="s">
        <v>118</v>
      </c>
      <c r="G119" s="24">
        <v>867.3</v>
      </c>
      <c r="H119" s="25">
        <v>0</v>
      </c>
      <c r="I119" s="25">
        <f>ROUND(G119*H119,P4)</f>
        <v>0</v>
      </c>
      <c r="O119" s="26">
        <f>I119*0.21</f>
        <v>0</v>
      </c>
      <c r="P119">
        <v>3</v>
      </c>
    </row>
    <row r="120" spans="1:5" ht="15">
      <c r="A120" s="20" t="s">
        <v>62</v>
      </c>
      <c r="E120" s="28" t="s">
        <v>67</v>
      </c>
    </row>
    <row r="121" spans="1:5" ht="15">
      <c r="A121" s="20" t="s">
        <v>64</v>
      </c>
      <c r="E121" s="27" t="s">
        <v>344</v>
      </c>
    </row>
    <row r="122" spans="1:5" ht="57.6">
      <c r="A122" s="20" t="s">
        <v>66</v>
      </c>
      <c r="E122" s="22" t="s">
        <v>268</v>
      </c>
    </row>
    <row r="123" spans="1:16" ht="15">
      <c r="A123" s="20" t="s">
        <v>57</v>
      </c>
      <c r="B123" s="20">
        <v>35</v>
      </c>
      <c r="C123" s="21" t="s">
        <v>269</v>
      </c>
      <c r="E123" s="22" t="s">
        <v>270</v>
      </c>
      <c r="F123" s="23" t="s">
        <v>118</v>
      </c>
      <c r="G123" s="24">
        <v>1389</v>
      </c>
      <c r="H123" s="25">
        <v>0</v>
      </c>
      <c r="I123" s="25">
        <f>ROUND(G123*H123,P4)</f>
        <v>0</v>
      </c>
      <c r="O123" s="26">
        <f>I123*0.21</f>
        <v>0</v>
      </c>
      <c r="P123">
        <v>3</v>
      </c>
    </row>
    <row r="124" spans="1:5" ht="15">
      <c r="A124" s="20" t="s">
        <v>62</v>
      </c>
      <c r="E124" s="22" t="s">
        <v>271</v>
      </c>
    </row>
    <row r="125" spans="1:5" ht="15">
      <c r="A125" s="20" t="s">
        <v>64</v>
      </c>
      <c r="E125" s="27" t="s">
        <v>345</v>
      </c>
    </row>
    <row r="126" spans="1:5" ht="158.4">
      <c r="A126" s="20" t="s">
        <v>66</v>
      </c>
      <c r="E126" s="22" t="s">
        <v>273</v>
      </c>
    </row>
    <row r="127" spans="1:16" ht="15">
      <c r="A127" s="20" t="s">
        <v>57</v>
      </c>
      <c r="B127" s="20">
        <v>19</v>
      </c>
      <c r="C127" s="21" t="s">
        <v>274</v>
      </c>
      <c r="E127" s="22" t="s">
        <v>275</v>
      </c>
      <c r="F127" s="23" t="s">
        <v>118</v>
      </c>
      <c r="G127" s="24">
        <v>1458</v>
      </c>
      <c r="H127" s="25">
        <v>0</v>
      </c>
      <c r="I127" s="25">
        <f>ROUND(G127*H127,P4)</f>
        <v>0</v>
      </c>
      <c r="O127" s="26">
        <f>I127*0.21</f>
        <v>0</v>
      </c>
      <c r="P127">
        <v>3</v>
      </c>
    </row>
    <row r="128" spans="1:5" ht="15">
      <c r="A128" s="20" t="s">
        <v>62</v>
      </c>
      <c r="E128" s="22" t="s">
        <v>346</v>
      </c>
    </row>
    <row r="129" spans="1:5" ht="15">
      <c r="A129" s="20" t="s">
        <v>64</v>
      </c>
      <c r="E129" s="27" t="s">
        <v>174</v>
      </c>
    </row>
    <row r="130" spans="1:5" ht="15">
      <c r="A130" s="20" t="s">
        <v>64</v>
      </c>
      <c r="E130" s="27" t="s">
        <v>347</v>
      </c>
    </row>
    <row r="131" spans="1:5" ht="158.4">
      <c r="A131" s="20" t="s">
        <v>66</v>
      </c>
      <c r="E131" s="22" t="s">
        <v>273</v>
      </c>
    </row>
    <row r="132" spans="1:16" ht="15">
      <c r="A132" s="20" t="s">
        <v>57</v>
      </c>
      <c r="B132" s="20">
        <v>20</v>
      </c>
      <c r="C132" s="21" t="s">
        <v>278</v>
      </c>
      <c r="E132" s="22" t="s">
        <v>279</v>
      </c>
      <c r="F132" s="23" t="s">
        <v>141</v>
      </c>
      <c r="G132" s="24">
        <v>45.96</v>
      </c>
      <c r="H132" s="25">
        <v>0</v>
      </c>
      <c r="I132" s="25">
        <f>ROUND(G132*H132,P4)</f>
        <v>0</v>
      </c>
      <c r="O132" s="26">
        <f>I132*0.21</f>
        <v>0</v>
      </c>
      <c r="P132">
        <v>3</v>
      </c>
    </row>
    <row r="133" spans="1:5" ht="15">
      <c r="A133" s="20" t="s">
        <v>62</v>
      </c>
      <c r="E133" s="22" t="s">
        <v>348</v>
      </c>
    </row>
    <row r="134" spans="1:5" ht="15">
      <c r="A134" s="20" t="s">
        <v>64</v>
      </c>
      <c r="E134" s="27" t="s">
        <v>349</v>
      </c>
    </row>
    <row r="135" spans="1:5" ht="244.8">
      <c r="A135" s="20" t="s">
        <v>66</v>
      </c>
      <c r="E135" s="22" t="s">
        <v>282</v>
      </c>
    </row>
    <row r="136" spans="1:9" ht="15">
      <c r="A136" s="17" t="s">
        <v>54</v>
      </c>
      <c r="B136" s="17"/>
      <c r="C136" s="18" t="s">
        <v>126</v>
      </c>
      <c r="D136" s="17"/>
      <c r="E136" s="17" t="s">
        <v>127</v>
      </c>
      <c r="F136" s="17"/>
      <c r="G136" s="17"/>
      <c r="H136" s="17"/>
      <c r="I136" s="19">
        <f>SUMIFS(I137:I140,A137:A140,"P")</f>
        <v>0</v>
      </c>
    </row>
    <row r="137" spans="1:16" ht="15">
      <c r="A137" s="20" t="s">
        <v>57</v>
      </c>
      <c r="B137" s="20">
        <v>21</v>
      </c>
      <c r="C137" s="21" t="s">
        <v>300</v>
      </c>
      <c r="E137" s="22" t="s">
        <v>301</v>
      </c>
      <c r="F137" s="23" t="s">
        <v>205</v>
      </c>
      <c r="G137" s="24">
        <v>84</v>
      </c>
      <c r="H137" s="25">
        <v>0</v>
      </c>
      <c r="I137" s="25">
        <f>ROUND(G137*H137,P4)</f>
        <v>0</v>
      </c>
      <c r="O137" s="26">
        <f>I137*0.21</f>
        <v>0</v>
      </c>
      <c r="P137">
        <v>3</v>
      </c>
    </row>
    <row r="138" spans="1:5" ht="15">
      <c r="A138" s="20" t="s">
        <v>62</v>
      </c>
      <c r="E138" s="22" t="s">
        <v>302</v>
      </c>
    </row>
    <row r="139" spans="1:5" ht="15">
      <c r="A139" s="20" t="s">
        <v>64</v>
      </c>
      <c r="E139" s="27" t="s">
        <v>350</v>
      </c>
    </row>
    <row r="140" spans="1:5" ht="43.2">
      <c r="A140" s="20" t="s">
        <v>66</v>
      </c>
      <c r="E140" s="22"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pageSetUpPr fitToPage="1"/>
  </sheetPr>
  <dimension ref="A1:P19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19</v>
      </c>
      <c r="I3" s="16">
        <f>SUMIFS(I8:I193,A8:A193,"SD")</f>
        <v>0</v>
      </c>
      <c r="O3">
        <v>0</v>
      </c>
      <c r="P3">
        <v>2</v>
      </c>
    </row>
    <row r="4" spans="1:16" ht="15">
      <c r="A4" t="s">
        <v>42</v>
      </c>
      <c r="B4" s="12" t="s">
        <v>43</v>
      </c>
      <c r="C4" s="13" t="s">
        <v>19</v>
      </c>
      <c r="D4" s="14"/>
      <c r="E4" s="12" t="s">
        <v>20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SUMIFS(I9:I36,A9:A36,"P")</f>
        <v>0</v>
      </c>
    </row>
    <row r="9" spans="1:16" ht="15">
      <c r="A9" s="20" t="s">
        <v>57</v>
      </c>
      <c r="B9" s="20">
        <v>2</v>
      </c>
      <c r="C9" s="21" t="s">
        <v>351</v>
      </c>
      <c r="D9" s="20" t="s">
        <v>59</v>
      </c>
      <c r="E9" s="22" t="s">
        <v>352</v>
      </c>
      <c r="F9" s="23" t="s">
        <v>108</v>
      </c>
      <c r="G9" s="24">
        <v>2809.488</v>
      </c>
      <c r="H9" s="25">
        <v>0</v>
      </c>
      <c r="I9" s="25">
        <f>ROUND(G9*H9,P4)</f>
        <v>0</v>
      </c>
      <c r="O9" s="26">
        <f>I9*0.21</f>
        <v>0</v>
      </c>
      <c r="P9">
        <v>3</v>
      </c>
    </row>
    <row r="10" spans="1:5" ht="15">
      <c r="A10" s="20" t="s">
        <v>62</v>
      </c>
      <c r="E10" s="22" t="s">
        <v>353</v>
      </c>
    </row>
    <row r="11" spans="1:5" ht="15">
      <c r="A11" s="20" t="s">
        <v>64</v>
      </c>
      <c r="E11" s="27" t="s">
        <v>354</v>
      </c>
    </row>
    <row r="12" spans="1:5" ht="15">
      <c r="A12" s="20" t="s">
        <v>64</v>
      </c>
      <c r="E12" s="27" t="s">
        <v>355</v>
      </c>
    </row>
    <row r="13" spans="1:5" ht="15">
      <c r="A13" s="20" t="s">
        <v>64</v>
      </c>
      <c r="E13" s="27" t="s">
        <v>356</v>
      </c>
    </row>
    <row r="14" spans="1:5" ht="28.8">
      <c r="A14" s="20" t="s">
        <v>66</v>
      </c>
      <c r="E14" s="22" t="s">
        <v>113</v>
      </c>
    </row>
    <row r="15" spans="1:16" ht="15">
      <c r="A15" s="20" t="s">
        <v>57</v>
      </c>
      <c r="B15" s="20">
        <v>48</v>
      </c>
      <c r="C15" s="21" t="s">
        <v>139</v>
      </c>
      <c r="E15" s="22" t="s">
        <v>140</v>
      </c>
      <c r="F15" s="23" t="s">
        <v>141</v>
      </c>
      <c r="G15" s="24">
        <v>13.35</v>
      </c>
      <c r="H15" s="25">
        <v>0</v>
      </c>
      <c r="I15" s="25">
        <f>ROUND(G15*H15,P4)</f>
        <v>0</v>
      </c>
      <c r="O15" s="26">
        <f>I15*0.21</f>
        <v>0</v>
      </c>
      <c r="P15">
        <v>3</v>
      </c>
    </row>
    <row r="16" spans="1:5" ht="15">
      <c r="A16" s="20" t="s">
        <v>62</v>
      </c>
      <c r="E16" s="28"/>
    </row>
    <row r="17" spans="1:5" ht="15">
      <c r="A17" s="20" t="s">
        <v>64</v>
      </c>
      <c r="E17" s="27" t="s">
        <v>357</v>
      </c>
    </row>
    <row r="18" spans="1:5" ht="28.8">
      <c r="A18" s="20" t="s">
        <v>66</v>
      </c>
      <c r="E18" s="22" t="s">
        <v>143</v>
      </c>
    </row>
    <row r="19" spans="1:16" ht="28.8">
      <c r="A19" s="20" t="s">
        <v>57</v>
      </c>
      <c r="B19" s="20">
        <v>37</v>
      </c>
      <c r="C19" s="21" t="s">
        <v>144</v>
      </c>
      <c r="E19" s="22" t="s">
        <v>145</v>
      </c>
      <c r="F19" s="23" t="s">
        <v>108</v>
      </c>
      <c r="G19" s="24">
        <v>596.125</v>
      </c>
      <c r="H19" s="25">
        <v>0</v>
      </c>
      <c r="I19" s="25">
        <f>ROUND(G19*H19,P4)</f>
        <v>0</v>
      </c>
      <c r="O19" s="26">
        <f>I19*0.21</f>
        <v>0</v>
      </c>
      <c r="P19">
        <v>3</v>
      </c>
    </row>
    <row r="20" spans="1:5" ht="43.2">
      <c r="A20" s="20" t="s">
        <v>62</v>
      </c>
      <c r="E20" s="22" t="s">
        <v>313</v>
      </c>
    </row>
    <row r="21" spans="1:5" ht="15">
      <c r="A21" s="20" t="s">
        <v>64</v>
      </c>
      <c r="E21" s="27" t="s">
        <v>358</v>
      </c>
    </row>
    <row r="22" spans="1:5" ht="15">
      <c r="A22" s="20" t="s">
        <v>64</v>
      </c>
      <c r="E22" s="27" t="s">
        <v>359</v>
      </c>
    </row>
    <row r="23" spans="1:5" ht="15">
      <c r="A23" s="20" t="s">
        <v>64</v>
      </c>
      <c r="E23" s="27" t="s">
        <v>360</v>
      </c>
    </row>
    <row r="24" spans="1:5" ht="15">
      <c r="A24" s="20" t="s">
        <v>64</v>
      </c>
      <c r="E24" s="27" t="s">
        <v>361</v>
      </c>
    </row>
    <row r="25" spans="1:5" ht="158.4">
      <c r="A25" s="20" t="s">
        <v>66</v>
      </c>
      <c r="E25" s="22" t="s">
        <v>149</v>
      </c>
    </row>
    <row r="26" spans="1:16" ht="28.8">
      <c r="A26" s="20" t="s">
        <v>57</v>
      </c>
      <c r="B26" s="20">
        <v>38</v>
      </c>
      <c r="C26" s="21" t="s">
        <v>154</v>
      </c>
      <c r="E26" s="22" t="s">
        <v>155</v>
      </c>
      <c r="F26" s="23" t="s">
        <v>108</v>
      </c>
      <c r="G26" s="24">
        <v>5</v>
      </c>
      <c r="H26" s="25">
        <v>0</v>
      </c>
      <c r="I26" s="25">
        <f>ROUND(G26*H26,P4)</f>
        <v>0</v>
      </c>
      <c r="O26" s="26">
        <f>I26*0.21</f>
        <v>0</v>
      </c>
      <c r="P26">
        <v>3</v>
      </c>
    </row>
    <row r="27" spans="1:5" ht="15">
      <c r="A27" s="20" t="s">
        <v>62</v>
      </c>
      <c r="E27" s="28"/>
    </row>
    <row r="28" spans="1:5" ht="15">
      <c r="A28" s="20" t="s">
        <v>64</v>
      </c>
      <c r="E28" s="27" t="s">
        <v>362</v>
      </c>
    </row>
    <row r="29" spans="1:5" ht="158.4">
      <c r="A29" s="20" t="s">
        <v>66</v>
      </c>
      <c r="E29" s="22" t="s">
        <v>149</v>
      </c>
    </row>
    <row r="30" spans="1:16" ht="28.8">
      <c r="A30" s="20" t="s">
        <v>57</v>
      </c>
      <c r="B30" s="20">
        <v>39</v>
      </c>
      <c r="C30" s="21" t="s">
        <v>161</v>
      </c>
      <c r="E30" s="22" t="s">
        <v>162</v>
      </c>
      <c r="F30" s="23" t="s">
        <v>108</v>
      </c>
      <c r="G30" s="24">
        <v>169.651</v>
      </c>
      <c r="H30" s="25">
        <v>0</v>
      </c>
      <c r="I30" s="25">
        <f>ROUND(G30*H30,P4)</f>
        <v>0</v>
      </c>
      <c r="O30" s="26">
        <f>I30*0.21</f>
        <v>0</v>
      </c>
      <c r="P30">
        <v>3</v>
      </c>
    </row>
    <row r="31" spans="1:5" ht="15">
      <c r="A31" s="20" t="s">
        <v>62</v>
      </c>
      <c r="E31" s="28"/>
    </row>
    <row r="32" spans="1:5" ht="15">
      <c r="A32" s="20" t="s">
        <v>64</v>
      </c>
      <c r="E32" s="27" t="s">
        <v>363</v>
      </c>
    </row>
    <row r="33" spans="1:5" ht="15">
      <c r="A33" s="20" t="s">
        <v>64</v>
      </c>
      <c r="E33" s="27" t="s">
        <v>364</v>
      </c>
    </row>
    <row r="34" spans="1:5" ht="15">
      <c r="A34" s="20" t="s">
        <v>64</v>
      </c>
      <c r="E34" s="27" t="s">
        <v>365</v>
      </c>
    </row>
    <row r="35" spans="1:5" ht="15">
      <c r="A35" s="20" t="s">
        <v>64</v>
      </c>
      <c r="E35" s="27" t="s">
        <v>366</v>
      </c>
    </row>
    <row r="36" spans="1:5" ht="158.4">
      <c r="A36" s="20" t="s">
        <v>66</v>
      </c>
      <c r="E36" s="22" t="s">
        <v>149</v>
      </c>
    </row>
    <row r="37" spans="1:9" ht="15">
      <c r="A37" s="17" t="s">
        <v>54</v>
      </c>
      <c r="B37" s="17"/>
      <c r="C37" s="18" t="s">
        <v>114</v>
      </c>
      <c r="D37" s="17"/>
      <c r="E37" s="17" t="s">
        <v>115</v>
      </c>
      <c r="F37" s="17"/>
      <c r="G37" s="17"/>
      <c r="H37" s="17"/>
      <c r="I37" s="19">
        <f>SUMIFS(I38:I116,A38:A116,"P")</f>
        <v>0</v>
      </c>
    </row>
    <row r="38" spans="1:16" ht="28.8">
      <c r="A38" s="20" t="s">
        <v>57</v>
      </c>
      <c r="B38" s="20">
        <v>3</v>
      </c>
      <c r="C38" s="21" t="s">
        <v>167</v>
      </c>
      <c r="E38" s="22" t="s">
        <v>168</v>
      </c>
      <c r="F38" s="23" t="s">
        <v>141</v>
      </c>
      <c r="G38" s="24">
        <v>82.6</v>
      </c>
      <c r="H38" s="25">
        <v>0</v>
      </c>
      <c r="I38" s="25">
        <f>ROUND(G38*H38,P4)</f>
        <v>0</v>
      </c>
      <c r="O38" s="26">
        <f>I38*0.21</f>
        <v>0</v>
      </c>
      <c r="P38">
        <v>3</v>
      </c>
    </row>
    <row r="39" spans="1:5" ht="15">
      <c r="A39" s="20" t="s">
        <v>62</v>
      </c>
      <c r="E39" s="22" t="s">
        <v>367</v>
      </c>
    </row>
    <row r="40" spans="1:5" ht="15">
      <c r="A40" s="20" t="s">
        <v>64</v>
      </c>
      <c r="E40" s="27" t="s">
        <v>368</v>
      </c>
    </row>
    <row r="41" spans="1:5" ht="72">
      <c r="A41" s="20" t="s">
        <v>66</v>
      </c>
      <c r="E41" s="22" t="s">
        <v>170</v>
      </c>
    </row>
    <row r="42" spans="1:16" ht="28.8">
      <c r="A42" s="20" t="s">
        <v>57</v>
      </c>
      <c r="B42" s="20">
        <v>4</v>
      </c>
      <c r="C42" s="21" t="s">
        <v>369</v>
      </c>
      <c r="E42" s="22" t="s">
        <v>370</v>
      </c>
      <c r="F42" s="23" t="s">
        <v>141</v>
      </c>
      <c r="G42" s="24">
        <v>990</v>
      </c>
      <c r="H42" s="25">
        <v>0</v>
      </c>
      <c r="I42" s="25">
        <f>ROUND(G42*H42,P4)</f>
        <v>0</v>
      </c>
      <c r="O42" s="26">
        <f>I42*0.21</f>
        <v>0</v>
      </c>
      <c r="P42">
        <v>3</v>
      </c>
    </row>
    <row r="43" spans="1:5" ht="43.2">
      <c r="A43" s="20" t="s">
        <v>62</v>
      </c>
      <c r="E43" s="22" t="s">
        <v>371</v>
      </c>
    </row>
    <row r="44" spans="1:5" ht="15">
      <c r="A44" s="20" t="s">
        <v>64</v>
      </c>
      <c r="E44" s="27" t="s">
        <v>372</v>
      </c>
    </row>
    <row r="45" spans="1:5" ht="72">
      <c r="A45" s="20" t="s">
        <v>66</v>
      </c>
      <c r="E45" s="22" t="s">
        <v>170</v>
      </c>
    </row>
    <row r="46" spans="1:16" ht="15">
      <c r="A46" s="20" t="s">
        <v>57</v>
      </c>
      <c r="B46" s="20">
        <v>5</v>
      </c>
      <c r="C46" s="21" t="s">
        <v>373</v>
      </c>
      <c r="E46" s="22" t="s">
        <v>374</v>
      </c>
      <c r="F46" s="23" t="s">
        <v>141</v>
      </c>
      <c r="G46" s="24">
        <v>180.62</v>
      </c>
      <c r="H46" s="25">
        <v>0</v>
      </c>
      <c r="I46" s="25">
        <f>ROUND(G46*H46,P4)</f>
        <v>0</v>
      </c>
      <c r="O46" s="26">
        <f>I46*0.21</f>
        <v>0</v>
      </c>
      <c r="P46">
        <v>3</v>
      </c>
    </row>
    <row r="47" spans="1:5" ht="57.6">
      <c r="A47" s="20" t="s">
        <v>62</v>
      </c>
      <c r="E47" s="22" t="s">
        <v>375</v>
      </c>
    </row>
    <row r="48" spans="1:5" ht="15">
      <c r="A48" s="20" t="s">
        <v>64</v>
      </c>
      <c r="E48" s="27" t="s">
        <v>376</v>
      </c>
    </row>
    <row r="49" spans="1:5" ht="15">
      <c r="A49" s="20" t="s">
        <v>64</v>
      </c>
      <c r="E49" s="27" t="s">
        <v>377</v>
      </c>
    </row>
    <row r="50" spans="1:5" ht="15">
      <c r="A50" s="20" t="s">
        <v>64</v>
      </c>
      <c r="E50" s="27" t="s">
        <v>378</v>
      </c>
    </row>
    <row r="51" spans="1:5" ht="72">
      <c r="A51" s="20" t="s">
        <v>66</v>
      </c>
      <c r="E51" s="22" t="s">
        <v>170</v>
      </c>
    </row>
    <row r="52" spans="1:16" ht="15">
      <c r="A52" s="20" t="s">
        <v>57</v>
      </c>
      <c r="B52" s="20">
        <v>6</v>
      </c>
      <c r="C52" s="21" t="s">
        <v>379</v>
      </c>
      <c r="E52" s="22" t="s">
        <v>380</v>
      </c>
      <c r="F52" s="23" t="s">
        <v>118</v>
      </c>
      <c r="G52" s="24">
        <v>8625</v>
      </c>
      <c r="H52" s="25">
        <v>0</v>
      </c>
      <c r="I52" s="25">
        <f>ROUND(G52*H52,P4)</f>
        <v>0</v>
      </c>
      <c r="O52" s="26">
        <f>I52*0.21</f>
        <v>0</v>
      </c>
      <c r="P52">
        <v>3</v>
      </c>
    </row>
    <row r="53" spans="1:5" ht="43.2">
      <c r="A53" s="20" t="s">
        <v>62</v>
      </c>
      <c r="E53" s="22" t="s">
        <v>381</v>
      </c>
    </row>
    <row r="54" spans="1:5" ht="15">
      <c r="A54" s="20" t="s">
        <v>64</v>
      </c>
      <c r="E54" s="27" t="s">
        <v>174</v>
      </c>
    </row>
    <row r="55" spans="1:5" ht="15">
      <c r="A55" s="20" t="s">
        <v>64</v>
      </c>
      <c r="E55" s="27" t="s">
        <v>382</v>
      </c>
    </row>
    <row r="56" spans="1:5" ht="15">
      <c r="A56" s="20" t="s">
        <v>64</v>
      </c>
      <c r="E56" s="27" t="s">
        <v>383</v>
      </c>
    </row>
    <row r="57" spans="1:5" ht="15">
      <c r="A57" s="20" t="s">
        <v>64</v>
      </c>
      <c r="E57" s="27" t="s">
        <v>384</v>
      </c>
    </row>
    <row r="58" spans="1:5" ht="72">
      <c r="A58" s="20" t="s">
        <v>66</v>
      </c>
      <c r="E58" s="22" t="s">
        <v>170</v>
      </c>
    </row>
    <row r="59" spans="1:16" ht="15">
      <c r="A59" s="20" t="s">
        <v>57</v>
      </c>
      <c r="B59" s="20">
        <v>34</v>
      </c>
      <c r="C59" s="21" t="s">
        <v>187</v>
      </c>
      <c r="E59" s="22" t="s">
        <v>188</v>
      </c>
      <c r="F59" s="23" t="s">
        <v>141</v>
      </c>
      <c r="G59" s="24">
        <v>194.95</v>
      </c>
      <c r="H59" s="25">
        <v>0</v>
      </c>
      <c r="I59" s="25">
        <f>ROUND(G59*H59,P4)</f>
        <v>0</v>
      </c>
      <c r="O59" s="26">
        <f>I59*0.21</f>
        <v>0</v>
      </c>
      <c r="P59">
        <v>3</v>
      </c>
    </row>
    <row r="60" spans="1:5" ht="172.8">
      <c r="A60" s="20" t="s">
        <v>62</v>
      </c>
      <c r="E60" s="22" t="s">
        <v>323</v>
      </c>
    </row>
    <row r="61" spans="1:5" ht="15">
      <c r="A61" s="20" t="s">
        <v>64</v>
      </c>
      <c r="E61" s="27" t="s">
        <v>385</v>
      </c>
    </row>
    <row r="62" spans="1:5" ht="409.5">
      <c r="A62" s="20" t="s">
        <v>66</v>
      </c>
      <c r="E62" s="22" t="s">
        <v>191</v>
      </c>
    </row>
    <row r="63" spans="1:16" ht="15">
      <c r="A63" s="20" t="s">
        <v>57</v>
      </c>
      <c r="B63" s="20">
        <v>43</v>
      </c>
      <c r="C63" s="21" t="s">
        <v>192</v>
      </c>
      <c r="E63" s="22" t="s">
        <v>193</v>
      </c>
      <c r="F63" s="23" t="s">
        <v>141</v>
      </c>
      <c r="G63" s="24">
        <v>13.35</v>
      </c>
      <c r="H63" s="25">
        <v>0</v>
      </c>
      <c r="I63" s="25">
        <f>ROUND(G63*H63,P4)</f>
        <v>0</v>
      </c>
      <c r="O63" s="26">
        <f>I63*0.21</f>
        <v>0</v>
      </c>
      <c r="P63">
        <v>3</v>
      </c>
    </row>
    <row r="64" spans="1:5" ht="15">
      <c r="A64" s="20" t="s">
        <v>62</v>
      </c>
      <c r="E64" s="28" t="s">
        <v>67</v>
      </c>
    </row>
    <row r="65" spans="1:5" ht="15">
      <c r="A65" s="20" t="s">
        <v>64</v>
      </c>
      <c r="E65" s="27" t="s">
        <v>386</v>
      </c>
    </row>
    <row r="66" spans="1:5" ht="360">
      <c r="A66" s="20" t="s">
        <v>66</v>
      </c>
      <c r="E66" s="22" t="s">
        <v>197</v>
      </c>
    </row>
    <row r="67" spans="1:16" ht="15">
      <c r="A67" s="20" t="s">
        <v>57</v>
      </c>
      <c r="B67" s="20">
        <v>7</v>
      </c>
      <c r="C67" s="21" t="s">
        <v>198</v>
      </c>
      <c r="E67" s="22" t="s">
        <v>199</v>
      </c>
      <c r="F67" s="23" t="s">
        <v>141</v>
      </c>
      <c r="G67" s="24">
        <v>59.8</v>
      </c>
      <c r="H67" s="25">
        <v>0</v>
      </c>
      <c r="I67" s="25">
        <f>ROUND(G67*H67,P4)</f>
        <v>0</v>
      </c>
      <c r="O67" s="26">
        <f>I67*0.21</f>
        <v>0</v>
      </c>
      <c r="P67">
        <v>3</v>
      </c>
    </row>
    <row r="68" spans="1:5" ht="15">
      <c r="A68" s="20" t="s">
        <v>62</v>
      </c>
      <c r="E68" s="22" t="s">
        <v>325</v>
      </c>
    </row>
    <row r="69" spans="1:5" ht="15">
      <c r="A69" s="20" t="s">
        <v>64</v>
      </c>
      <c r="E69" s="27" t="s">
        <v>387</v>
      </c>
    </row>
    <row r="70" spans="1:5" ht="86.4">
      <c r="A70" s="20" t="s">
        <v>66</v>
      </c>
      <c r="E70" s="22" t="s">
        <v>202</v>
      </c>
    </row>
    <row r="71" spans="1:16" ht="15">
      <c r="A71" s="20" t="s">
        <v>57</v>
      </c>
      <c r="B71" s="20">
        <v>8</v>
      </c>
      <c r="C71" s="21" t="s">
        <v>388</v>
      </c>
      <c r="E71" s="22" t="s">
        <v>389</v>
      </c>
      <c r="F71" s="23" t="s">
        <v>90</v>
      </c>
      <c r="G71" s="24">
        <v>27</v>
      </c>
      <c r="H71" s="25">
        <v>0</v>
      </c>
      <c r="I71" s="25">
        <f>ROUND(G71*H71,P4)</f>
        <v>0</v>
      </c>
      <c r="O71" s="26">
        <f>I71*0.21</f>
        <v>0</v>
      </c>
      <c r="P71">
        <v>3</v>
      </c>
    </row>
    <row r="72" spans="1:5" ht="15">
      <c r="A72" s="20" t="s">
        <v>62</v>
      </c>
      <c r="E72" s="28" t="s">
        <v>67</v>
      </c>
    </row>
    <row r="73" spans="1:5" ht="15">
      <c r="A73" s="20" t="s">
        <v>64</v>
      </c>
      <c r="E73" s="27" t="s">
        <v>390</v>
      </c>
    </row>
    <row r="74" spans="1:5" ht="15">
      <c r="A74" s="20" t="s">
        <v>64</v>
      </c>
      <c r="E74" s="27" t="s">
        <v>391</v>
      </c>
    </row>
    <row r="75" spans="1:5" ht="15">
      <c r="A75" s="20" t="s">
        <v>64</v>
      </c>
      <c r="E75" s="27" t="s">
        <v>392</v>
      </c>
    </row>
    <row r="76" spans="1:5" ht="86.4">
      <c r="A76" s="20" t="s">
        <v>66</v>
      </c>
      <c r="E76" s="22" t="s">
        <v>202</v>
      </c>
    </row>
    <row r="77" spans="1:16" ht="15">
      <c r="A77" s="20" t="s">
        <v>57</v>
      </c>
      <c r="B77" s="20">
        <v>9</v>
      </c>
      <c r="C77" s="21" t="s">
        <v>203</v>
      </c>
      <c r="E77" s="22" t="s">
        <v>204</v>
      </c>
      <c r="F77" s="23" t="s">
        <v>205</v>
      </c>
      <c r="G77" s="24">
        <v>123</v>
      </c>
      <c r="H77" s="25">
        <v>0</v>
      </c>
      <c r="I77" s="25">
        <f>ROUND(G77*H77,P4)</f>
        <v>0</v>
      </c>
      <c r="O77" s="26">
        <f>I77*0.21</f>
        <v>0</v>
      </c>
      <c r="P77">
        <v>3</v>
      </c>
    </row>
    <row r="78" spans="1:5" ht="15">
      <c r="A78" s="20" t="s">
        <v>62</v>
      </c>
      <c r="E78" s="22" t="s">
        <v>206</v>
      </c>
    </row>
    <row r="79" spans="1:5" ht="15">
      <c r="A79" s="20" t="s">
        <v>64</v>
      </c>
      <c r="E79" s="27" t="s">
        <v>393</v>
      </c>
    </row>
    <row r="80" spans="1:5" ht="86.4">
      <c r="A80" s="20" t="s">
        <v>66</v>
      </c>
      <c r="E80" s="22" t="s">
        <v>202</v>
      </c>
    </row>
    <row r="81" spans="1:16" ht="15">
      <c r="A81" s="20" t="s">
        <v>57</v>
      </c>
      <c r="B81" s="20">
        <v>10</v>
      </c>
      <c r="C81" s="21" t="s">
        <v>394</v>
      </c>
      <c r="E81" s="22" t="s">
        <v>395</v>
      </c>
      <c r="F81" s="23" t="s">
        <v>141</v>
      </c>
      <c r="G81" s="24">
        <v>59</v>
      </c>
      <c r="H81" s="25">
        <v>0</v>
      </c>
      <c r="I81" s="25">
        <f>ROUND(G81*H81,P4)</f>
        <v>0</v>
      </c>
      <c r="O81" s="26">
        <f>I81*0.21</f>
        <v>0</v>
      </c>
      <c r="P81">
        <v>3</v>
      </c>
    </row>
    <row r="82" spans="1:5" ht="15">
      <c r="A82" s="20" t="s">
        <v>62</v>
      </c>
      <c r="E82" s="22" t="s">
        <v>396</v>
      </c>
    </row>
    <row r="83" spans="1:5" ht="15">
      <c r="A83" s="20" t="s">
        <v>64</v>
      </c>
      <c r="E83" s="27" t="s">
        <v>397</v>
      </c>
    </row>
    <row r="84" spans="1:5" ht="374.4">
      <c r="A84" s="20" t="s">
        <v>66</v>
      </c>
      <c r="E84" s="22" t="s">
        <v>398</v>
      </c>
    </row>
    <row r="85" spans="1:16" ht="15">
      <c r="A85" s="20" t="s">
        <v>57</v>
      </c>
      <c r="B85" s="20">
        <v>36</v>
      </c>
      <c r="C85" s="21" t="s">
        <v>215</v>
      </c>
      <c r="E85" s="22" t="s">
        <v>216</v>
      </c>
      <c r="F85" s="23" t="s">
        <v>141</v>
      </c>
      <c r="G85" s="24">
        <v>194.95</v>
      </c>
      <c r="H85" s="25">
        <v>0</v>
      </c>
      <c r="I85" s="25">
        <f>ROUND(G85*H85,P4)</f>
        <v>0</v>
      </c>
      <c r="O85" s="26">
        <f>I85*0.21</f>
        <v>0</v>
      </c>
      <c r="P85">
        <v>3</v>
      </c>
    </row>
    <row r="86" spans="1:5" ht="57.6">
      <c r="A86" s="20" t="s">
        <v>62</v>
      </c>
      <c r="E86" s="22" t="s">
        <v>329</v>
      </c>
    </row>
    <row r="87" spans="1:5" ht="15">
      <c r="A87" s="20" t="s">
        <v>64</v>
      </c>
      <c r="E87" s="27" t="s">
        <v>399</v>
      </c>
    </row>
    <row r="88" spans="1:5" ht="216">
      <c r="A88" s="20" t="s">
        <v>66</v>
      </c>
      <c r="E88" s="22" t="s">
        <v>219</v>
      </c>
    </row>
    <row r="89" spans="1:16" ht="28.8">
      <c r="A89" s="20" t="s">
        <v>57</v>
      </c>
      <c r="B89" s="20">
        <v>11</v>
      </c>
      <c r="C89" s="21" t="s">
        <v>400</v>
      </c>
      <c r="E89" s="22" t="s">
        <v>401</v>
      </c>
      <c r="F89" s="23" t="s">
        <v>141</v>
      </c>
      <c r="G89" s="24">
        <v>456.75</v>
      </c>
      <c r="H89" s="25">
        <v>0</v>
      </c>
      <c r="I89" s="25">
        <f>ROUND(G89*H89,P4)</f>
        <v>0</v>
      </c>
      <c r="O89" s="26">
        <f>I89*0.21</f>
        <v>0</v>
      </c>
      <c r="P89">
        <v>3</v>
      </c>
    </row>
    <row r="90" spans="1:5" ht="15">
      <c r="A90" s="20" t="s">
        <v>62</v>
      </c>
      <c r="E90" s="22" t="s">
        <v>402</v>
      </c>
    </row>
    <row r="91" spans="1:5" ht="15">
      <c r="A91" s="20" t="s">
        <v>64</v>
      </c>
      <c r="E91" s="27" t="s">
        <v>403</v>
      </c>
    </row>
    <row r="92" spans="1:5" ht="316.8">
      <c r="A92" s="20" t="s">
        <v>66</v>
      </c>
      <c r="E92" s="22" t="s">
        <v>404</v>
      </c>
    </row>
    <row r="93" spans="1:16" ht="15">
      <c r="A93" s="20" t="s">
        <v>57</v>
      </c>
      <c r="B93" s="20">
        <v>35</v>
      </c>
      <c r="C93" s="21" t="s">
        <v>220</v>
      </c>
      <c r="E93" s="22" t="s">
        <v>221</v>
      </c>
      <c r="F93" s="23" t="s">
        <v>141</v>
      </c>
      <c r="G93" s="24">
        <v>194.95</v>
      </c>
      <c r="H93" s="25">
        <v>0</v>
      </c>
      <c r="I93" s="25">
        <f>ROUND(G93*H93,P4)</f>
        <v>0</v>
      </c>
      <c r="O93" s="26">
        <f>I93*0.21</f>
        <v>0</v>
      </c>
      <c r="P93">
        <v>3</v>
      </c>
    </row>
    <row r="94" spans="1:5" ht="144">
      <c r="A94" s="20" t="s">
        <v>62</v>
      </c>
      <c r="E94" s="22" t="s">
        <v>331</v>
      </c>
    </row>
    <row r="95" spans="1:5" ht="15">
      <c r="A95" s="20" t="s">
        <v>64</v>
      </c>
      <c r="E95" s="27" t="s">
        <v>385</v>
      </c>
    </row>
    <row r="96" spans="1:5" ht="331.2">
      <c r="A96" s="20" t="s">
        <v>66</v>
      </c>
      <c r="E96" s="22" t="s">
        <v>223</v>
      </c>
    </row>
    <row r="97" spans="1:16" ht="15">
      <c r="A97" s="20" t="s">
        <v>57</v>
      </c>
      <c r="B97" s="20">
        <v>12</v>
      </c>
      <c r="C97" s="21" t="s">
        <v>405</v>
      </c>
      <c r="E97" s="22" t="s">
        <v>406</v>
      </c>
      <c r="F97" s="23" t="s">
        <v>141</v>
      </c>
      <c r="G97" s="24">
        <v>67.3</v>
      </c>
      <c r="H97" s="25">
        <v>0</v>
      </c>
      <c r="I97" s="25">
        <f>ROUND(G97*H97,P4)</f>
        <v>0</v>
      </c>
      <c r="O97" s="26">
        <f>I97*0.21</f>
        <v>0</v>
      </c>
      <c r="P97">
        <v>3</v>
      </c>
    </row>
    <row r="98" spans="1:5" ht="15">
      <c r="A98" s="20" t="s">
        <v>62</v>
      </c>
      <c r="E98" s="22" t="s">
        <v>407</v>
      </c>
    </row>
    <row r="99" spans="1:5" ht="15">
      <c r="A99" s="20" t="s">
        <v>64</v>
      </c>
      <c r="E99" s="27" t="s">
        <v>408</v>
      </c>
    </row>
    <row r="100" spans="1:5" ht="360">
      <c r="A100" s="20" t="s">
        <v>66</v>
      </c>
      <c r="E100" s="22" t="s">
        <v>409</v>
      </c>
    </row>
    <row r="101" spans="1:16" ht="15">
      <c r="A101" s="20" t="s">
        <v>57</v>
      </c>
      <c r="B101" s="20">
        <v>44</v>
      </c>
      <c r="C101" s="21" t="s">
        <v>229</v>
      </c>
      <c r="E101" s="22" t="s">
        <v>230</v>
      </c>
      <c r="F101" s="23" t="s">
        <v>141</v>
      </c>
      <c r="G101" s="24">
        <v>13.35</v>
      </c>
      <c r="H101" s="25">
        <v>0</v>
      </c>
      <c r="I101" s="25">
        <f>ROUND(G101*H101,P4)</f>
        <v>0</v>
      </c>
      <c r="O101" s="26">
        <f>I101*0.21</f>
        <v>0</v>
      </c>
      <c r="P101">
        <v>3</v>
      </c>
    </row>
    <row r="102" spans="1:5" ht="15">
      <c r="A102" s="20" t="s">
        <v>62</v>
      </c>
      <c r="E102" s="28"/>
    </row>
    <row r="103" spans="1:5" ht="15">
      <c r="A103" s="20" t="s">
        <v>64</v>
      </c>
      <c r="E103" s="27" t="s">
        <v>410</v>
      </c>
    </row>
    <row r="104" spans="1:5" ht="43.2">
      <c r="A104" s="20" t="s">
        <v>66</v>
      </c>
      <c r="E104" s="22" t="s">
        <v>232</v>
      </c>
    </row>
    <row r="105" spans="1:16" ht="15">
      <c r="A105" s="20" t="s">
        <v>57</v>
      </c>
      <c r="B105" s="20">
        <v>40</v>
      </c>
      <c r="C105" s="21" t="s">
        <v>233</v>
      </c>
      <c r="E105" s="22" t="s">
        <v>234</v>
      </c>
      <c r="F105" s="23" t="s">
        <v>118</v>
      </c>
      <c r="G105" s="24">
        <v>89</v>
      </c>
      <c r="H105" s="25">
        <v>0</v>
      </c>
      <c r="I105" s="25">
        <f>ROUND(G105*H105,P4)</f>
        <v>0</v>
      </c>
      <c r="O105" s="26">
        <f>I105*0.21</f>
        <v>0</v>
      </c>
      <c r="P105">
        <v>3</v>
      </c>
    </row>
    <row r="106" spans="1:5" ht="15">
      <c r="A106" s="20" t="s">
        <v>62</v>
      </c>
      <c r="E106" s="28"/>
    </row>
    <row r="107" spans="1:5" ht="15">
      <c r="A107" s="20" t="s">
        <v>64</v>
      </c>
      <c r="E107" s="27" t="s">
        <v>411</v>
      </c>
    </row>
    <row r="108" spans="1:5" ht="28.8">
      <c r="A108" s="20" t="s">
        <v>66</v>
      </c>
      <c r="E108" s="22" t="s">
        <v>236</v>
      </c>
    </row>
    <row r="109" spans="1:16" ht="15">
      <c r="A109" s="20" t="s">
        <v>57</v>
      </c>
      <c r="B109" s="20">
        <v>45</v>
      </c>
      <c r="C109" s="21" t="s">
        <v>237</v>
      </c>
      <c r="E109" s="22" t="s">
        <v>238</v>
      </c>
      <c r="F109" s="23" t="s">
        <v>118</v>
      </c>
      <c r="G109" s="24">
        <v>89</v>
      </c>
      <c r="H109" s="25">
        <v>0</v>
      </c>
      <c r="I109" s="25">
        <f>ROUND(G109*H109,P4)</f>
        <v>0</v>
      </c>
      <c r="O109" s="26">
        <f>I109*0.21</f>
        <v>0</v>
      </c>
      <c r="P109">
        <v>3</v>
      </c>
    </row>
    <row r="110" spans="1:5" ht="15">
      <c r="A110" s="20" t="s">
        <v>62</v>
      </c>
      <c r="E110" s="28"/>
    </row>
    <row r="111" spans="1:5" ht="15">
      <c r="A111" s="20" t="s">
        <v>64</v>
      </c>
      <c r="E111" s="27" t="s">
        <v>411</v>
      </c>
    </row>
    <row r="112" spans="1:5" ht="43.2">
      <c r="A112" s="20" t="s">
        <v>66</v>
      </c>
      <c r="E112" s="22" t="s">
        <v>239</v>
      </c>
    </row>
    <row r="113" spans="1:16" ht="15">
      <c r="A113" s="20" t="s">
        <v>57</v>
      </c>
      <c r="B113" s="20">
        <v>46</v>
      </c>
      <c r="C113" s="21" t="s">
        <v>240</v>
      </c>
      <c r="E113" s="22" t="s">
        <v>241</v>
      </c>
      <c r="F113" s="23" t="s">
        <v>141</v>
      </c>
      <c r="G113" s="24">
        <v>13.35</v>
      </c>
      <c r="H113" s="25">
        <v>0</v>
      </c>
      <c r="I113" s="25">
        <f>ROUND(G113*H113,P4)</f>
        <v>0</v>
      </c>
      <c r="O113" s="26">
        <f>I113*0.21</f>
        <v>0</v>
      </c>
      <c r="P113">
        <v>3</v>
      </c>
    </row>
    <row r="114" spans="1:5" ht="15">
      <c r="A114" s="20" t="s">
        <v>62</v>
      </c>
      <c r="E114" s="28" t="s">
        <v>67</v>
      </c>
    </row>
    <row r="115" spans="1:5" ht="15">
      <c r="A115" s="20" t="s">
        <v>64</v>
      </c>
      <c r="E115" s="27" t="s">
        <v>357</v>
      </c>
    </row>
    <row r="116" spans="1:5" ht="57.6">
      <c r="A116" s="20" t="s">
        <v>66</v>
      </c>
      <c r="E116" s="22" t="s">
        <v>242</v>
      </c>
    </row>
    <row r="117" spans="1:9" ht="15">
      <c r="A117" s="17" t="s">
        <v>54</v>
      </c>
      <c r="B117" s="17"/>
      <c r="C117" s="18" t="s">
        <v>412</v>
      </c>
      <c r="D117" s="17"/>
      <c r="E117" s="17" t="s">
        <v>413</v>
      </c>
      <c r="F117" s="17"/>
      <c r="G117" s="17"/>
      <c r="H117" s="17"/>
      <c r="I117" s="19">
        <f>SUMIFS(I118:I121,A118:A121,"P")</f>
        <v>0</v>
      </c>
    </row>
    <row r="118" spans="1:16" ht="15">
      <c r="A118" s="20" t="s">
        <v>57</v>
      </c>
      <c r="B118" s="20">
        <v>16</v>
      </c>
      <c r="C118" s="21" t="s">
        <v>414</v>
      </c>
      <c r="E118" s="22" t="s">
        <v>415</v>
      </c>
      <c r="F118" s="23" t="s">
        <v>141</v>
      </c>
      <c r="G118" s="24">
        <v>0.65</v>
      </c>
      <c r="H118" s="25">
        <v>0</v>
      </c>
      <c r="I118" s="25">
        <f>ROUND(G118*H118,P4)</f>
        <v>0</v>
      </c>
      <c r="O118" s="26">
        <f>I118*0.21</f>
        <v>0</v>
      </c>
      <c r="P118">
        <v>3</v>
      </c>
    </row>
    <row r="119" spans="1:5" ht="15">
      <c r="A119" s="20" t="s">
        <v>62</v>
      </c>
      <c r="E119" s="22" t="s">
        <v>416</v>
      </c>
    </row>
    <row r="120" spans="1:5" ht="15">
      <c r="A120" s="20" t="s">
        <v>64</v>
      </c>
      <c r="E120" s="27" t="s">
        <v>417</v>
      </c>
    </row>
    <row r="121" spans="1:5" ht="409.5">
      <c r="A121" s="20" t="s">
        <v>66</v>
      </c>
      <c r="E121" s="22" t="s">
        <v>418</v>
      </c>
    </row>
    <row r="122" spans="1:9" ht="15">
      <c r="A122" s="17" t="s">
        <v>54</v>
      </c>
      <c r="B122" s="17"/>
      <c r="C122" s="18" t="s">
        <v>243</v>
      </c>
      <c r="D122" s="17"/>
      <c r="E122" s="17" t="s">
        <v>244</v>
      </c>
      <c r="F122" s="17"/>
      <c r="G122" s="17"/>
      <c r="H122" s="17"/>
      <c r="I122" s="19">
        <f>SUMIFS(I123:I159,A123:A159,"P")</f>
        <v>0</v>
      </c>
    </row>
    <row r="123" spans="1:16" ht="15">
      <c r="A123" s="20" t="s">
        <v>57</v>
      </c>
      <c r="B123" s="20">
        <v>17</v>
      </c>
      <c r="C123" s="21" t="s">
        <v>419</v>
      </c>
      <c r="E123" s="22" t="s">
        <v>420</v>
      </c>
      <c r="F123" s="23" t="s">
        <v>118</v>
      </c>
      <c r="G123" s="24">
        <v>1559</v>
      </c>
      <c r="H123" s="25">
        <v>0</v>
      </c>
      <c r="I123" s="25">
        <f>ROUND(G123*H123,P4)</f>
        <v>0</v>
      </c>
      <c r="O123" s="26">
        <f>I123*0.21</f>
        <v>0</v>
      </c>
      <c r="P123">
        <v>3</v>
      </c>
    </row>
    <row r="124" spans="1:5" ht="15">
      <c r="A124" s="20" t="s">
        <v>62</v>
      </c>
      <c r="E124" s="22" t="s">
        <v>421</v>
      </c>
    </row>
    <row r="125" spans="1:5" ht="15">
      <c r="A125" s="20" t="s">
        <v>64</v>
      </c>
      <c r="E125" s="27" t="s">
        <v>422</v>
      </c>
    </row>
    <row r="126" spans="1:5" ht="57.6">
      <c r="A126" s="20" t="s">
        <v>66</v>
      </c>
      <c r="E126" s="22" t="s">
        <v>423</v>
      </c>
    </row>
    <row r="127" spans="1:16" ht="15">
      <c r="A127" s="20" t="s">
        <v>57</v>
      </c>
      <c r="B127" s="20">
        <v>18</v>
      </c>
      <c r="C127" s="21" t="s">
        <v>250</v>
      </c>
      <c r="E127" s="22" t="s">
        <v>251</v>
      </c>
      <c r="F127" s="23" t="s">
        <v>118</v>
      </c>
      <c r="G127" s="24">
        <v>329</v>
      </c>
      <c r="H127" s="25">
        <v>0</v>
      </c>
      <c r="I127" s="25">
        <f>ROUND(G127*H127,P4)</f>
        <v>0</v>
      </c>
      <c r="O127" s="26">
        <f>I127*0.21</f>
        <v>0</v>
      </c>
      <c r="P127">
        <v>3</v>
      </c>
    </row>
    <row r="128" spans="1:5" ht="15">
      <c r="A128" s="20" t="s">
        <v>62</v>
      </c>
      <c r="E128" s="28" t="s">
        <v>67</v>
      </c>
    </row>
    <row r="129" spans="1:5" ht="15">
      <c r="A129" s="20" t="s">
        <v>64</v>
      </c>
      <c r="E129" s="27" t="s">
        <v>174</v>
      </c>
    </row>
    <row r="130" spans="1:5" ht="15">
      <c r="A130" s="20" t="s">
        <v>64</v>
      </c>
      <c r="E130" s="27" t="s">
        <v>424</v>
      </c>
    </row>
    <row r="131" spans="1:5" ht="115.2">
      <c r="A131" s="20" t="s">
        <v>66</v>
      </c>
      <c r="E131" s="22" t="s">
        <v>254</v>
      </c>
    </row>
    <row r="132" spans="1:16" ht="15">
      <c r="A132" s="20" t="s">
        <v>57</v>
      </c>
      <c r="B132" s="20">
        <v>19</v>
      </c>
      <c r="C132" s="21" t="s">
        <v>425</v>
      </c>
      <c r="E132" s="22" t="s">
        <v>426</v>
      </c>
      <c r="F132" s="23" t="s">
        <v>118</v>
      </c>
      <c r="G132" s="24">
        <v>23394</v>
      </c>
      <c r="H132" s="25">
        <v>0</v>
      </c>
      <c r="I132" s="25">
        <f>ROUND(G132*H132,P4)</f>
        <v>0</v>
      </c>
      <c r="O132" s="26">
        <f>I132*0.21</f>
        <v>0</v>
      </c>
      <c r="P132">
        <v>3</v>
      </c>
    </row>
    <row r="133" spans="1:5" ht="28.8">
      <c r="A133" s="20" t="s">
        <v>62</v>
      </c>
      <c r="E133" s="22" t="s">
        <v>427</v>
      </c>
    </row>
    <row r="134" spans="1:5" ht="15">
      <c r="A134" s="20" t="s">
        <v>64</v>
      </c>
      <c r="E134" s="27" t="s">
        <v>174</v>
      </c>
    </row>
    <row r="135" spans="1:5" ht="15">
      <c r="A135" s="20" t="s">
        <v>64</v>
      </c>
      <c r="E135" s="27" t="s">
        <v>428</v>
      </c>
    </row>
    <row r="136" spans="1:5" ht="72">
      <c r="A136" s="20" t="s">
        <v>66</v>
      </c>
      <c r="E136" s="22" t="s">
        <v>259</v>
      </c>
    </row>
    <row r="137" spans="1:16" ht="15">
      <c r="A137" s="20" t="s">
        <v>57</v>
      </c>
      <c r="B137" s="20">
        <v>47</v>
      </c>
      <c r="C137" s="21" t="s">
        <v>269</v>
      </c>
      <c r="E137" s="22" t="s">
        <v>270</v>
      </c>
      <c r="F137" s="23" t="s">
        <v>118</v>
      </c>
      <c r="G137" s="24">
        <v>7798</v>
      </c>
      <c r="H137" s="25">
        <v>0</v>
      </c>
      <c r="I137" s="25">
        <f>ROUND(G137*H137,P4)</f>
        <v>0</v>
      </c>
      <c r="O137" s="26">
        <f>I137*0.21</f>
        <v>0</v>
      </c>
      <c r="P137">
        <v>3</v>
      </c>
    </row>
    <row r="138" spans="1:5" ht="15">
      <c r="A138" s="20" t="s">
        <v>62</v>
      </c>
      <c r="E138" s="22" t="s">
        <v>271</v>
      </c>
    </row>
    <row r="139" spans="1:5" ht="15">
      <c r="A139" s="20" t="s">
        <v>64</v>
      </c>
      <c r="E139" s="27" t="s">
        <v>429</v>
      </c>
    </row>
    <row r="140" spans="1:5" ht="158.4">
      <c r="A140" s="20" t="s">
        <v>66</v>
      </c>
      <c r="E140" s="22" t="s">
        <v>273</v>
      </c>
    </row>
    <row r="141" spans="1:16" ht="15">
      <c r="A141" s="20" t="s">
        <v>57</v>
      </c>
      <c r="B141" s="20">
        <v>23</v>
      </c>
      <c r="C141" s="21" t="s">
        <v>430</v>
      </c>
      <c r="E141" s="22" t="s">
        <v>431</v>
      </c>
      <c r="F141" s="23" t="s">
        <v>141</v>
      </c>
      <c r="G141" s="24">
        <v>167.424</v>
      </c>
      <c r="H141" s="25">
        <v>0</v>
      </c>
      <c r="I141" s="25">
        <f>ROUND(G141*H141,P4)</f>
        <v>0</v>
      </c>
      <c r="O141" s="26">
        <f>I141*0.21</f>
        <v>0</v>
      </c>
      <c r="P141">
        <v>3</v>
      </c>
    </row>
    <row r="142" spans="1:5" ht="15">
      <c r="A142" s="20" t="s">
        <v>62</v>
      </c>
      <c r="E142" s="22" t="s">
        <v>432</v>
      </c>
    </row>
    <row r="143" spans="1:5" ht="15">
      <c r="A143" s="20" t="s">
        <v>64</v>
      </c>
      <c r="E143" s="27" t="s">
        <v>433</v>
      </c>
    </row>
    <row r="144" spans="1:5" ht="15">
      <c r="A144" s="20" t="s">
        <v>64</v>
      </c>
      <c r="E144" s="27" t="s">
        <v>434</v>
      </c>
    </row>
    <row r="145" spans="1:5" ht="15">
      <c r="A145" s="20" t="s">
        <v>64</v>
      </c>
      <c r="E145" s="27" t="s">
        <v>435</v>
      </c>
    </row>
    <row r="146" spans="1:5" ht="244.8">
      <c r="A146" s="20" t="s">
        <v>66</v>
      </c>
      <c r="E146" s="22" t="s">
        <v>282</v>
      </c>
    </row>
    <row r="147" spans="1:16" ht="15">
      <c r="A147" s="20" t="s">
        <v>57</v>
      </c>
      <c r="B147" s="20">
        <v>22</v>
      </c>
      <c r="C147" s="21" t="s">
        <v>278</v>
      </c>
      <c r="E147" s="22" t="s">
        <v>279</v>
      </c>
      <c r="F147" s="23" t="s">
        <v>141</v>
      </c>
      <c r="G147" s="24">
        <v>267.06</v>
      </c>
      <c r="H147" s="25">
        <v>0</v>
      </c>
      <c r="I147" s="25">
        <f>ROUND(G147*H147,P4)</f>
        <v>0</v>
      </c>
      <c r="O147" s="26">
        <f>I147*0.21</f>
        <v>0</v>
      </c>
      <c r="P147">
        <v>3</v>
      </c>
    </row>
    <row r="148" spans="1:5" ht="15">
      <c r="A148" s="20" t="s">
        <v>62</v>
      </c>
      <c r="E148" s="22" t="s">
        <v>280</v>
      </c>
    </row>
    <row r="149" spans="1:5" ht="15">
      <c r="A149" s="20" t="s">
        <v>64</v>
      </c>
      <c r="E149" s="27" t="s">
        <v>174</v>
      </c>
    </row>
    <row r="150" spans="1:5" ht="15">
      <c r="A150" s="20" t="s">
        <v>64</v>
      </c>
      <c r="E150" s="27" t="s">
        <v>436</v>
      </c>
    </row>
    <row r="151" spans="1:5" ht="15">
      <c r="A151" s="20" t="s">
        <v>64</v>
      </c>
      <c r="E151" s="27" t="s">
        <v>437</v>
      </c>
    </row>
    <row r="152" spans="1:5" ht="15">
      <c r="A152" s="20" t="s">
        <v>64</v>
      </c>
      <c r="E152" s="27" t="s">
        <v>438</v>
      </c>
    </row>
    <row r="153" spans="1:5" ht="244.8">
      <c r="A153" s="20" t="s">
        <v>66</v>
      </c>
      <c r="E153" s="22" t="s">
        <v>282</v>
      </c>
    </row>
    <row r="154" spans="1:16" ht="15">
      <c r="A154" s="20" t="s">
        <v>57</v>
      </c>
      <c r="B154" s="20">
        <v>24</v>
      </c>
      <c r="C154" s="21" t="s">
        <v>439</v>
      </c>
      <c r="E154" s="22" t="s">
        <v>440</v>
      </c>
      <c r="F154" s="23" t="s">
        <v>118</v>
      </c>
      <c r="G154" s="24">
        <v>256</v>
      </c>
      <c r="H154" s="25">
        <v>0</v>
      </c>
      <c r="I154" s="25">
        <f>ROUND(G154*H154,P4)</f>
        <v>0</v>
      </c>
      <c r="O154" s="26">
        <f>I154*0.21</f>
        <v>0</v>
      </c>
      <c r="P154">
        <v>3</v>
      </c>
    </row>
    <row r="155" spans="1:5" ht="15">
      <c r="A155" s="20" t="s">
        <v>62</v>
      </c>
      <c r="E155" s="28" t="s">
        <v>67</v>
      </c>
    </row>
    <row r="156" spans="1:5" ht="15">
      <c r="A156" s="20" t="s">
        <v>64</v>
      </c>
      <c r="E156" s="27" t="s">
        <v>441</v>
      </c>
    </row>
    <row r="157" spans="1:5" ht="15">
      <c r="A157" s="20" t="s">
        <v>64</v>
      </c>
      <c r="E157" s="27" t="s">
        <v>442</v>
      </c>
    </row>
    <row r="158" spans="1:5" ht="15">
      <c r="A158" s="20" t="s">
        <v>64</v>
      </c>
      <c r="E158" s="27" t="s">
        <v>443</v>
      </c>
    </row>
    <row r="159" spans="1:5" ht="115.2">
      <c r="A159" s="20" t="s">
        <v>66</v>
      </c>
      <c r="E159" s="22" t="s">
        <v>444</v>
      </c>
    </row>
    <row r="160" spans="1:9" ht="15">
      <c r="A160" s="17" t="s">
        <v>54</v>
      </c>
      <c r="B160" s="17"/>
      <c r="C160" s="18" t="s">
        <v>445</v>
      </c>
      <c r="D160" s="17"/>
      <c r="E160" s="17" t="s">
        <v>446</v>
      </c>
      <c r="F160" s="17"/>
      <c r="G160" s="17"/>
      <c r="H160" s="17"/>
      <c r="I160" s="19">
        <f>SUMIFS(I161:I180,A161:A180,"P")</f>
        <v>0</v>
      </c>
    </row>
    <row r="161" spans="1:16" ht="15">
      <c r="A161" s="20" t="s">
        <v>57</v>
      </c>
      <c r="B161" s="20">
        <v>25</v>
      </c>
      <c r="C161" s="21" t="s">
        <v>447</v>
      </c>
      <c r="E161" s="22" t="s">
        <v>448</v>
      </c>
      <c r="F161" s="23" t="s">
        <v>205</v>
      </c>
      <c r="G161" s="24">
        <v>31</v>
      </c>
      <c r="H161" s="25">
        <v>0</v>
      </c>
      <c r="I161" s="25">
        <f>ROUND(G161*H161,P4)</f>
        <v>0</v>
      </c>
      <c r="O161" s="26">
        <f>I161*0.21</f>
        <v>0</v>
      </c>
      <c r="P161">
        <v>3</v>
      </c>
    </row>
    <row r="162" spans="1:5" ht="15">
      <c r="A162" s="20" t="s">
        <v>62</v>
      </c>
      <c r="E162" s="22" t="s">
        <v>449</v>
      </c>
    </row>
    <row r="163" spans="1:5" ht="15">
      <c r="A163" s="20" t="s">
        <v>64</v>
      </c>
      <c r="E163" s="27" t="s">
        <v>450</v>
      </c>
    </row>
    <row r="164" spans="1:5" ht="302.4">
      <c r="A164" s="20" t="s">
        <v>66</v>
      </c>
      <c r="E164" s="22" t="s">
        <v>451</v>
      </c>
    </row>
    <row r="165" spans="1:16" ht="15">
      <c r="A165" s="20" t="s">
        <v>57</v>
      </c>
      <c r="B165" s="20">
        <v>26</v>
      </c>
      <c r="C165" s="21" t="s">
        <v>452</v>
      </c>
      <c r="D165" s="20" t="s">
        <v>59</v>
      </c>
      <c r="E165" s="22" t="s">
        <v>453</v>
      </c>
      <c r="F165" s="23" t="s">
        <v>90</v>
      </c>
      <c r="G165" s="24">
        <v>6</v>
      </c>
      <c r="H165" s="25">
        <v>0</v>
      </c>
      <c r="I165" s="25">
        <f>ROUND(G165*H165,P4)</f>
        <v>0</v>
      </c>
      <c r="O165" s="26">
        <f>I165*0.21</f>
        <v>0</v>
      </c>
      <c r="P165">
        <v>3</v>
      </c>
    </row>
    <row r="166" spans="1:5" ht="15">
      <c r="A166" s="20" t="s">
        <v>62</v>
      </c>
      <c r="E166" s="22" t="s">
        <v>454</v>
      </c>
    </row>
    <row r="167" spans="1:5" ht="15">
      <c r="A167" s="20" t="s">
        <v>64</v>
      </c>
      <c r="E167" s="27" t="s">
        <v>455</v>
      </c>
    </row>
    <row r="168" spans="1:5" ht="86.4">
      <c r="A168" s="20" t="s">
        <v>66</v>
      </c>
      <c r="E168" s="22" t="s">
        <v>456</v>
      </c>
    </row>
    <row r="169" spans="1:16" ht="15">
      <c r="A169" s="20" t="s">
        <v>57</v>
      </c>
      <c r="B169" s="20">
        <v>27</v>
      </c>
      <c r="C169" s="21" t="s">
        <v>457</v>
      </c>
      <c r="E169" s="22" t="s">
        <v>458</v>
      </c>
      <c r="F169" s="23" t="s">
        <v>90</v>
      </c>
      <c r="G169" s="24">
        <v>35</v>
      </c>
      <c r="H169" s="25">
        <v>0</v>
      </c>
      <c r="I169" s="25">
        <f>ROUND(G169*H169,P4)</f>
        <v>0</v>
      </c>
      <c r="O169" s="26">
        <f>I169*0.21</f>
        <v>0</v>
      </c>
      <c r="P169">
        <v>3</v>
      </c>
    </row>
    <row r="170" spans="1:5" ht="15">
      <c r="A170" s="20" t="s">
        <v>62</v>
      </c>
      <c r="E170" s="22" t="s">
        <v>459</v>
      </c>
    </row>
    <row r="171" spans="1:5" ht="15">
      <c r="A171" s="20" t="s">
        <v>64</v>
      </c>
      <c r="E171" s="27" t="s">
        <v>460</v>
      </c>
    </row>
    <row r="172" spans="1:5" ht="15">
      <c r="A172" s="20" t="s">
        <v>66</v>
      </c>
      <c r="E172" s="22" t="s">
        <v>461</v>
      </c>
    </row>
    <row r="173" spans="1:16" ht="15">
      <c r="A173" s="20" t="s">
        <v>57</v>
      </c>
      <c r="B173" s="20">
        <v>28</v>
      </c>
      <c r="C173" s="21" t="s">
        <v>462</v>
      </c>
      <c r="E173" s="22" t="s">
        <v>463</v>
      </c>
      <c r="F173" s="23" t="s">
        <v>90</v>
      </c>
      <c r="G173" s="24">
        <v>35</v>
      </c>
      <c r="H173" s="25">
        <v>0</v>
      </c>
      <c r="I173" s="25">
        <f>ROUND(G173*H173,P4)</f>
        <v>0</v>
      </c>
      <c r="O173" s="26">
        <f>I173*0.21</f>
        <v>0</v>
      </c>
      <c r="P173">
        <v>3</v>
      </c>
    </row>
    <row r="174" spans="1:5" ht="15">
      <c r="A174" s="20" t="s">
        <v>62</v>
      </c>
      <c r="E174" s="28" t="s">
        <v>67</v>
      </c>
    </row>
    <row r="175" spans="1:5" ht="15">
      <c r="A175" s="20" t="s">
        <v>64</v>
      </c>
      <c r="E175" s="27" t="s">
        <v>460</v>
      </c>
    </row>
    <row r="176" spans="1:5" ht="43.2">
      <c r="A176" s="20" t="s">
        <v>66</v>
      </c>
      <c r="E176" s="22" t="s">
        <v>464</v>
      </c>
    </row>
    <row r="177" spans="1:16" ht="15">
      <c r="A177" s="20" t="s">
        <v>57</v>
      </c>
      <c r="B177" s="20">
        <v>29</v>
      </c>
      <c r="C177" s="21" t="s">
        <v>465</v>
      </c>
      <c r="D177" s="20" t="s">
        <v>59</v>
      </c>
      <c r="E177" s="22" t="s">
        <v>466</v>
      </c>
      <c r="F177" s="23" t="s">
        <v>90</v>
      </c>
      <c r="G177" s="24">
        <v>6</v>
      </c>
      <c r="H177" s="25">
        <v>0</v>
      </c>
      <c r="I177" s="25">
        <f>ROUND(G177*H177,P4)</f>
        <v>0</v>
      </c>
      <c r="O177" s="26">
        <f>I177*0.21</f>
        <v>0</v>
      </c>
      <c r="P177">
        <v>3</v>
      </c>
    </row>
    <row r="178" spans="1:5" ht="15">
      <c r="A178" s="20" t="s">
        <v>62</v>
      </c>
      <c r="E178" s="22" t="s">
        <v>467</v>
      </c>
    </row>
    <row r="179" spans="1:5" ht="15">
      <c r="A179" s="20" t="s">
        <v>64</v>
      </c>
      <c r="E179" s="27" t="s">
        <v>468</v>
      </c>
    </row>
    <row r="180" spans="1:5" ht="28.8">
      <c r="A180" s="20" t="s">
        <v>66</v>
      </c>
      <c r="E180" s="22" t="s">
        <v>469</v>
      </c>
    </row>
    <row r="181" spans="1:9" ht="15">
      <c r="A181" s="17" t="s">
        <v>54</v>
      </c>
      <c r="B181" s="17"/>
      <c r="C181" s="18" t="s">
        <v>126</v>
      </c>
      <c r="D181" s="17"/>
      <c r="E181" s="17" t="s">
        <v>127</v>
      </c>
      <c r="F181" s="17"/>
      <c r="G181" s="17"/>
      <c r="H181" s="17"/>
      <c r="I181" s="19">
        <f>SUMIFS(I182:I193,A182:A193,"P")</f>
        <v>0</v>
      </c>
    </row>
    <row r="182" spans="1:16" ht="15">
      <c r="A182" s="20" t="s">
        <v>57</v>
      </c>
      <c r="B182" s="20">
        <v>30</v>
      </c>
      <c r="C182" s="21" t="s">
        <v>470</v>
      </c>
      <c r="E182" s="22" t="s">
        <v>471</v>
      </c>
      <c r="F182" s="23" t="s">
        <v>205</v>
      </c>
      <c r="G182" s="24">
        <v>150</v>
      </c>
      <c r="H182" s="25">
        <v>0</v>
      </c>
      <c r="I182" s="25">
        <f>ROUND(G182*H182,P4)</f>
        <v>0</v>
      </c>
      <c r="O182" s="26">
        <f>I182*0.21</f>
        <v>0</v>
      </c>
      <c r="P182">
        <v>3</v>
      </c>
    </row>
    <row r="183" spans="1:5" ht="15">
      <c r="A183" s="20" t="s">
        <v>62</v>
      </c>
      <c r="E183" s="28" t="s">
        <v>67</v>
      </c>
    </row>
    <row r="184" spans="1:5" ht="15">
      <c r="A184" s="20" t="s">
        <v>64</v>
      </c>
      <c r="E184" s="27" t="s">
        <v>472</v>
      </c>
    </row>
    <row r="185" spans="1:5" ht="43.2">
      <c r="A185" s="20" t="s">
        <v>66</v>
      </c>
      <c r="E185" s="22" t="s">
        <v>473</v>
      </c>
    </row>
    <row r="186" spans="1:16" ht="15">
      <c r="A186" s="20" t="s">
        <v>57</v>
      </c>
      <c r="B186" s="20">
        <v>31</v>
      </c>
      <c r="C186" s="21" t="s">
        <v>300</v>
      </c>
      <c r="E186" s="22" t="s">
        <v>301</v>
      </c>
      <c r="F186" s="23" t="s">
        <v>205</v>
      </c>
      <c r="G186" s="24">
        <v>1510</v>
      </c>
      <c r="H186" s="25">
        <v>0</v>
      </c>
      <c r="I186" s="25">
        <f>ROUND(G186*H186,P4)</f>
        <v>0</v>
      </c>
      <c r="O186" s="26">
        <f>I186*0.21</f>
        <v>0</v>
      </c>
      <c r="P186">
        <v>3</v>
      </c>
    </row>
    <row r="187" spans="1:5" ht="15">
      <c r="A187" s="20" t="s">
        <v>62</v>
      </c>
      <c r="E187" s="22" t="s">
        <v>302</v>
      </c>
    </row>
    <row r="188" spans="1:5" ht="15">
      <c r="A188" s="20" t="s">
        <v>64</v>
      </c>
      <c r="E188" s="27" t="s">
        <v>474</v>
      </c>
    </row>
    <row r="189" spans="1:5" ht="43.2">
      <c r="A189" s="20" t="s">
        <v>66</v>
      </c>
      <c r="E189" s="22" t="s">
        <v>304</v>
      </c>
    </row>
    <row r="190" spans="1:16" ht="15">
      <c r="A190" s="20" t="s">
        <v>57</v>
      </c>
      <c r="B190" s="20">
        <v>32</v>
      </c>
      <c r="C190" s="21" t="s">
        <v>475</v>
      </c>
      <c r="E190" s="22" t="s">
        <v>476</v>
      </c>
      <c r="F190" s="23" t="s">
        <v>90</v>
      </c>
      <c r="G190" s="24">
        <v>5</v>
      </c>
      <c r="H190" s="25">
        <v>0</v>
      </c>
      <c r="I190" s="25">
        <f>ROUND(G190*H190,P4)</f>
        <v>0</v>
      </c>
      <c r="O190" s="26">
        <f>I190*0.21</f>
        <v>0</v>
      </c>
      <c r="P190">
        <v>3</v>
      </c>
    </row>
    <row r="191" spans="1:5" ht="15">
      <c r="A191" s="20" t="s">
        <v>62</v>
      </c>
      <c r="E191" s="28" t="s">
        <v>67</v>
      </c>
    </row>
    <row r="192" spans="1:5" ht="15">
      <c r="A192" s="20" t="s">
        <v>64</v>
      </c>
      <c r="E192" s="27" t="s">
        <v>477</v>
      </c>
    </row>
    <row r="193" spans="1:5" ht="144">
      <c r="A193" s="20" t="s">
        <v>66</v>
      </c>
      <c r="E193" s="22" t="s">
        <v>478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P121"/>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21</v>
      </c>
      <c r="I3" s="16">
        <f>SUMIFS(I8:I121,A8:A121,"SD")</f>
        <v>0</v>
      </c>
      <c r="O3">
        <v>0</v>
      </c>
      <c r="P3">
        <v>2</v>
      </c>
    </row>
    <row r="4" spans="1:16" ht="15">
      <c r="A4" t="s">
        <v>42</v>
      </c>
      <c r="B4" s="12" t="s">
        <v>43</v>
      </c>
      <c r="C4" s="13" t="s">
        <v>21</v>
      </c>
      <c r="D4" s="14"/>
      <c r="E4" s="12" t="s">
        <v>22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SUMIFS(I9:I27,A9:A27,"P")</f>
        <v>0</v>
      </c>
    </row>
    <row r="9" spans="1:16" ht="15">
      <c r="A9" s="20" t="s">
        <v>57</v>
      </c>
      <c r="B9" s="20">
        <v>2</v>
      </c>
      <c r="C9" s="21" t="s">
        <v>351</v>
      </c>
      <c r="D9" s="20" t="s">
        <v>59</v>
      </c>
      <c r="E9" s="22" t="s">
        <v>352</v>
      </c>
      <c r="F9" s="23" t="s">
        <v>108</v>
      </c>
      <c r="G9" s="24">
        <v>1040.4</v>
      </c>
      <c r="H9" s="25">
        <v>0</v>
      </c>
      <c r="I9" s="25">
        <f>ROUND(G9*H9,P4)</f>
        <v>0</v>
      </c>
      <c r="O9" s="26">
        <f>I9*0.21</f>
        <v>0</v>
      </c>
      <c r="P9">
        <v>3</v>
      </c>
    </row>
    <row r="10" spans="1:5" ht="15">
      <c r="A10" s="20" t="s">
        <v>62</v>
      </c>
      <c r="E10" s="22" t="s">
        <v>353</v>
      </c>
    </row>
    <row r="11" spans="1:5" ht="28.8">
      <c r="A11" s="20" t="s">
        <v>64</v>
      </c>
      <c r="E11" s="27" t="s">
        <v>479</v>
      </c>
    </row>
    <row r="12" spans="1:5" ht="28.8">
      <c r="A12" s="20" t="s">
        <v>66</v>
      </c>
      <c r="E12" s="22" t="s">
        <v>113</v>
      </c>
    </row>
    <row r="13" spans="1:16" ht="28.8">
      <c r="A13" s="20" t="s">
        <v>57</v>
      </c>
      <c r="B13" s="20">
        <v>36</v>
      </c>
      <c r="C13" s="21" t="s">
        <v>144</v>
      </c>
      <c r="E13" s="22" t="s">
        <v>145</v>
      </c>
      <c r="F13" s="23" t="s">
        <v>108</v>
      </c>
      <c r="G13" s="24">
        <v>30.4</v>
      </c>
      <c r="H13" s="25">
        <v>0</v>
      </c>
      <c r="I13" s="25">
        <f>ROUND(G13*H13,P4)</f>
        <v>0</v>
      </c>
      <c r="O13" s="26">
        <f>I13*0.21</f>
        <v>0</v>
      </c>
      <c r="P13">
        <v>3</v>
      </c>
    </row>
    <row r="14" spans="1:5" ht="15">
      <c r="A14" s="20" t="s">
        <v>62</v>
      </c>
      <c r="E14" s="28"/>
    </row>
    <row r="15" spans="1:5" ht="15">
      <c r="A15" s="20" t="s">
        <v>64</v>
      </c>
      <c r="E15" s="27" t="s">
        <v>480</v>
      </c>
    </row>
    <row r="16" spans="1:5" ht="158.4">
      <c r="A16" s="20" t="s">
        <v>66</v>
      </c>
      <c r="E16" s="22" t="s">
        <v>149</v>
      </c>
    </row>
    <row r="17" spans="1:16" ht="28.8">
      <c r="A17" s="20" t="s">
        <v>57</v>
      </c>
      <c r="B17" s="20">
        <v>34</v>
      </c>
      <c r="C17" s="21" t="s">
        <v>150</v>
      </c>
      <c r="E17" s="22" t="s">
        <v>151</v>
      </c>
      <c r="F17" s="23" t="s">
        <v>108</v>
      </c>
      <c r="G17" s="24">
        <v>550.392</v>
      </c>
      <c r="H17" s="25">
        <v>0</v>
      </c>
      <c r="I17" s="25">
        <f>ROUND(G17*H17,P4)</f>
        <v>0</v>
      </c>
      <c r="O17" s="26">
        <f>I17*0.21</f>
        <v>0</v>
      </c>
      <c r="P17">
        <v>3</v>
      </c>
    </row>
    <row r="18" spans="1:5" ht="15">
      <c r="A18" s="20" t="s">
        <v>62</v>
      </c>
      <c r="E18" s="22" t="s">
        <v>152</v>
      </c>
    </row>
    <row r="19" spans="1:5" ht="15">
      <c r="A19" s="20" t="s">
        <v>64</v>
      </c>
      <c r="E19" s="27" t="s">
        <v>153</v>
      </c>
    </row>
    <row r="20" spans="1:5" ht="158.4">
      <c r="A20" s="20" t="s">
        <v>66</v>
      </c>
      <c r="E20" s="22" t="s">
        <v>149</v>
      </c>
    </row>
    <row r="21" spans="1:16" ht="28.8">
      <c r="A21" s="20" t="s">
        <v>57</v>
      </c>
      <c r="B21" s="20">
        <v>32</v>
      </c>
      <c r="C21" s="21" t="s">
        <v>161</v>
      </c>
      <c r="E21" s="22" t="s">
        <v>162</v>
      </c>
      <c r="F21" s="23" t="s">
        <v>108</v>
      </c>
      <c r="G21" s="24">
        <v>781.518</v>
      </c>
      <c r="H21" s="25">
        <v>0</v>
      </c>
      <c r="I21" s="25">
        <f>ROUND(G21*H21,P4)</f>
        <v>0</v>
      </c>
      <c r="O21" s="26">
        <f>I21*0.21</f>
        <v>0</v>
      </c>
      <c r="P21">
        <v>3</v>
      </c>
    </row>
    <row r="22" spans="1:5" ht="43.2">
      <c r="A22" s="20" t="s">
        <v>62</v>
      </c>
      <c r="E22" s="22" t="s">
        <v>481</v>
      </c>
    </row>
    <row r="23" spans="1:5" ht="28.8">
      <c r="A23" s="20" t="s">
        <v>64</v>
      </c>
      <c r="E23" s="27" t="s">
        <v>482</v>
      </c>
    </row>
    <row r="24" spans="1:5" ht="15">
      <c r="A24" s="20" t="s">
        <v>64</v>
      </c>
      <c r="E24" s="27" t="s">
        <v>483</v>
      </c>
    </row>
    <row r="25" spans="1:5" ht="15">
      <c r="A25" s="20" t="s">
        <v>64</v>
      </c>
      <c r="E25" s="27" t="s">
        <v>484</v>
      </c>
    </row>
    <row r="26" spans="1:5" ht="15">
      <c r="A26" s="20" t="s">
        <v>64</v>
      </c>
      <c r="E26" s="27" t="s">
        <v>485</v>
      </c>
    </row>
    <row r="27" spans="1:5" ht="158.4">
      <c r="A27" s="20" t="s">
        <v>66</v>
      </c>
      <c r="E27" s="22" t="s">
        <v>149</v>
      </c>
    </row>
    <row r="28" spans="1:9" ht="15">
      <c r="A28" s="17" t="s">
        <v>54</v>
      </c>
      <c r="B28" s="17"/>
      <c r="C28" s="18" t="s">
        <v>114</v>
      </c>
      <c r="D28" s="17"/>
      <c r="E28" s="17" t="s">
        <v>115</v>
      </c>
      <c r="F28" s="17"/>
      <c r="G28" s="17"/>
      <c r="H28" s="17"/>
      <c r="I28" s="19">
        <f>SUMIFS(I29:I73,A29:A73,"P")</f>
        <v>0</v>
      </c>
    </row>
    <row r="29" spans="1:16" ht="28.8">
      <c r="A29" s="20" t="s">
        <v>57</v>
      </c>
      <c r="B29" s="20">
        <v>3</v>
      </c>
      <c r="C29" s="21" t="s">
        <v>167</v>
      </c>
      <c r="E29" s="22" t="s">
        <v>168</v>
      </c>
      <c r="F29" s="23" t="s">
        <v>141</v>
      </c>
      <c r="G29" s="24">
        <v>230</v>
      </c>
      <c r="H29" s="25">
        <v>0</v>
      </c>
      <c r="I29" s="25">
        <f>ROUND(G29*H29,P4)</f>
        <v>0</v>
      </c>
      <c r="O29" s="26">
        <f>I29*0.21</f>
        <v>0</v>
      </c>
      <c r="P29">
        <v>3</v>
      </c>
    </row>
    <row r="30" spans="1:5" ht="15">
      <c r="A30" s="20" t="s">
        <v>62</v>
      </c>
      <c r="E30" s="28" t="s">
        <v>67</v>
      </c>
    </row>
    <row r="31" spans="1:5" ht="15">
      <c r="A31" s="20" t="s">
        <v>64</v>
      </c>
      <c r="E31" s="27" t="s">
        <v>486</v>
      </c>
    </row>
    <row r="32" spans="1:5" ht="72">
      <c r="A32" s="20" t="s">
        <v>66</v>
      </c>
      <c r="E32" s="22" t="s">
        <v>170</v>
      </c>
    </row>
    <row r="33" spans="1:16" ht="15">
      <c r="A33" s="20" t="s">
        <v>57</v>
      </c>
      <c r="B33" s="20">
        <v>4</v>
      </c>
      <c r="C33" s="21" t="s">
        <v>171</v>
      </c>
      <c r="E33" s="22" t="s">
        <v>172</v>
      </c>
      <c r="F33" s="23" t="s">
        <v>118</v>
      </c>
      <c r="G33" s="24">
        <v>7225</v>
      </c>
      <c r="H33" s="25">
        <v>0</v>
      </c>
      <c r="I33" s="25">
        <f>ROUND(G33*H33,P4)</f>
        <v>0</v>
      </c>
      <c r="O33" s="26">
        <f>I33*0.21</f>
        <v>0</v>
      </c>
      <c r="P33">
        <v>3</v>
      </c>
    </row>
    <row r="34" spans="1:5" ht="15">
      <c r="A34" s="20" t="s">
        <v>62</v>
      </c>
      <c r="E34" s="28" t="s">
        <v>67</v>
      </c>
    </row>
    <row r="35" spans="1:5" ht="15">
      <c r="A35" s="20" t="s">
        <v>64</v>
      </c>
      <c r="E35" s="27" t="s">
        <v>174</v>
      </c>
    </row>
    <row r="36" spans="1:5" ht="15">
      <c r="A36" s="20" t="s">
        <v>64</v>
      </c>
      <c r="E36" s="27" t="s">
        <v>487</v>
      </c>
    </row>
    <row r="37" spans="1:5" ht="15">
      <c r="A37" s="20" t="s">
        <v>66</v>
      </c>
      <c r="E37" s="22" t="s">
        <v>176</v>
      </c>
    </row>
    <row r="38" spans="1:16" ht="15">
      <c r="A38" s="20" t="s">
        <v>57</v>
      </c>
      <c r="B38" s="20">
        <v>5</v>
      </c>
      <c r="C38" s="21" t="s">
        <v>373</v>
      </c>
      <c r="E38" s="22" t="s">
        <v>374</v>
      </c>
      <c r="F38" s="23" t="s">
        <v>141</v>
      </c>
      <c r="G38" s="24">
        <v>433.5</v>
      </c>
      <c r="H38" s="25">
        <v>0</v>
      </c>
      <c r="I38" s="25">
        <f>ROUND(G38*H38,P4)</f>
        <v>0</v>
      </c>
      <c r="O38" s="26">
        <f>I38*0.21</f>
        <v>0</v>
      </c>
      <c r="P38">
        <v>3</v>
      </c>
    </row>
    <row r="39" spans="1:5" ht="43.2">
      <c r="A39" s="20" t="s">
        <v>62</v>
      </c>
      <c r="E39" s="22" t="s">
        <v>488</v>
      </c>
    </row>
    <row r="40" spans="1:5" ht="15">
      <c r="A40" s="20" t="s">
        <v>64</v>
      </c>
      <c r="E40" s="27" t="s">
        <v>174</v>
      </c>
    </row>
    <row r="41" spans="1:5" ht="15">
      <c r="A41" s="20" t="s">
        <v>64</v>
      </c>
      <c r="E41" s="27" t="s">
        <v>489</v>
      </c>
    </row>
    <row r="42" spans="1:5" ht="72">
      <c r="A42" s="20" t="s">
        <v>66</v>
      </c>
      <c r="E42" s="22" t="s">
        <v>170</v>
      </c>
    </row>
    <row r="43" spans="1:16" ht="15">
      <c r="A43" s="20" t="s">
        <v>57</v>
      </c>
      <c r="B43" s="20">
        <v>33</v>
      </c>
      <c r="C43" s="21" t="s">
        <v>182</v>
      </c>
      <c r="E43" s="22" t="s">
        <v>183</v>
      </c>
      <c r="F43" s="23" t="s">
        <v>141</v>
      </c>
      <c r="G43" s="24">
        <v>289.68</v>
      </c>
      <c r="H43" s="25">
        <v>0</v>
      </c>
      <c r="I43" s="25">
        <f>ROUND(G43*H43,P4)</f>
        <v>0</v>
      </c>
      <c r="O43" s="26">
        <f>I43*0.21</f>
        <v>0</v>
      </c>
      <c r="P43">
        <v>3</v>
      </c>
    </row>
    <row r="44" spans="1:5" ht="15">
      <c r="A44" s="20" t="s">
        <v>62</v>
      </c>
      <c r="E44" s="22" t="s">
        <v>184</v>
      </c>
    </row>
    <row r="45" spans="1:5" ht="15">
      <c r="A45" s="20" t="s">
        <v>64</v>
      </c>
      <c r="E45" s="27" t="s">
        <v>185</v>
      </c>
    </row>
    <row r="46" spans="1:5" ht="409.5">
      <c r="A46" s="20" t="s">
        <v>66</v>
      </c>
      <c r="E46" s="22" t="s">
        <v>186</v>
      </c>
    </row>
    <row r="47" spans="1:16" ht="15">
      <c r="A47" s="20" t="s">
        <v>57</v>
      </c>
      <c r="B47" s="20">
        <v>28</v>
      </c>
      <c r="C47" s="21" t="s">
        <v>187</v>
      </c>
      <c r="E47" s="22" t="s">
        <v>188</v>
      </c>
      <c r="F47" s="23" t="s">
        <v>141</v>
      </c>
      <c r="G47" s="24">
        <v>180.625</v>
      </c>
      <c r="H47" s="25">
        <v>0</v>
      </c>
      <c r="I47" s="25">
        <f>ROUND(G47*H47,P4)</f>
        <v>0</v>
      </c>
      <c r="O47" s="26">
        <f>I47*0.21</f>
        <v>0</v>
      </c>
      <c r="P47">
        <v>3</v>
      </c>
    </row>
    <row r="48" spans="1:5" ht="172.8">
      <c r="A48" s="20" t="s">
        <v>62</v>
      </c>
      <c r="E48" s="22" t="s">
        <v>323</v>
      </c>
    </row>
    <row r="49" spans="1:5" ht="15">
      <c r="A49" s="20" t="s">
        <v>64</v>
      </c>
      <c r="E49" s="27" t="s">
        <v>490</v>
      </c>
    </row>
    <row r="50" spans="1:5" ht="409.5">
      <c r="A50" s="20" t="s">
        <v>66</v>
      </c>
      <c r="E50" s="22" t="s">
        <v>191</v>
      </c>
    </row>
    <row r="51" spans="1:16" ht="15">
      <c r="A51" s="20" t="s">
        <v>57</v>
      </c>
      <c r="B51" s="20">
        <v>9</v>
      </c>
      <c r="C51" s="21" t="s">
        <v>203</v>
      </c>
      <c r="E51" s="22" t="s">
        <v>204</v>
      </c>
      <c r="F51" s="23" t="s">
        <v>205</v>
      </c>
      <c r="G51" s="24">
        <v>14</v>
      </c>
      <c r="H51" s="25">
        <v>0</v>
      </c>
      <c r="I51" s="25">
        <f>ROUND(G51*H51,P4)</f>
        <v>0</v>
      </c>
      <c r="O51" s="26">
        <f>I51*0.21</f>
        <v>0</v>
      </c>
      <c r="P51">
        <v>3</v>
      </c>
    </row>
    <row r="52" spans="1:5" ht="15">
      <c r="A52" s="20" t="s">
        <v>62</v>
      </c>
      <c r="E52" s="22" t="s">
        <v>206</v>
      </c>
    </row>
    <row r="53" spans="1:5" ht="15">
      <c r="A53" s="20" t="s">
        <v>64</v>
      </c>
      <c r="E53" s="27" t="s">
        <v>491</v>
      </c>
    </row>
    <row r="54" spans="1:5" ht="86.4">
      <c r="A54" s="20" t="s">
        <v>66</v>
      </c>
      <c r="E54" s="22" t="s">
        <v>202</v>
      </c>
    </row>
    <row r="55" spans="1:16" ht="15">
      <c r="A55" s="20" t="s">
        <v>57</v>
      </c>
      <c r="B55" s="20">
        <v>37</v>
      </c>
      <c r="C55" s="21" t="s">
        <v>209</v>
      </c>
      <c r="E55" s="22" t="s">
        <v>210</v>
      </c>
      <c r="F55" s="23" t="s">
        <v>141</v>
      </c>
      <c r="G55" s="24">
        <v>16</v>
      </c>
      <c r="H55" s="25">
        <v>0</v>
      </c>
      <c r="I55" s="25">
        <f>ROUND(G55*H55,P4)</f>
        <v>0</v>
      </c>
      <c r="O55" s="26">
        <f>I55*0.21</f>
        <v>0</v>
      </c>
      <c r="P55">
        <v>3</v>
      </c>
    </row>
    <row r="56" spans="1:5" ht="15">
      <c r="A56" s="20" t="s">
        <v>62</v>
      </c>
      <c r="E56" s="28"/>
    </row>
    <row r="57" spans="1:5" ht="15">
      <c r="A57" s="20" t="s">
        <v>64</v>
      </c>
      <c r="E57" s="27" t="s">
        <v>492</v>
      </c>
    </row>
    <row r="58" spans="1:5" ht="15">
      <c r="A58" s="20" t="s">
        <v>64</v>
      </c>
      <c r="E58" s="27" t="s">
        <v>493</v>
      </c>
    </row>
    <row r="59" spans="1:5" ht="15">
      <c r="A59" s="20" t="s">
        <v>64</v>
      </c>
      <c r="E59" s="27" t="s">
        <v>494</v>
      </c>
    </row>
    <row r="60" spans="1:5" ht="374.4">
      <c r="A60" s="20" t="s">
        <v>66</v>
      </c>
      <c r="E60" s="22" t="s">
        <v>214</v>
      </c>
    </row>
    <row r="61" spans="1:16" ht="15">
      <c r="A61" s="20" t="s">
        <v>57</v>
      </c>
      <c r="B61" s="20">
        <v>30</v>
      </c>
      <c r="C61" s="21" t="s">
        <v>215</v>
      </c>
      <c r="E61" s="22" t="s">
        <v>216</v>
      </c>
      <c r="F61" s="23" t="s">
        <v>141</v>
      </c>
      <c r="G61" s="24">
        <v>180.625</v>
      </c>
      <c r="H61" s="25">
        <v>0</v>
      </c>
      <c r="I61" s="25">
        <f>ROUND(G61*H61,P4)</f>
        <v>0</v>
      </c>
      <c r="O61" s="26">
        <f>I61*0.21</f>
        <v>0</v>
      </c>
      <c r="P61">
        <v>3</v>
      </c>
    </row>
    <row r="62" spans="1:5" ht="57.6">
      <c r="A62" s="20" t="s">
        <v>62</v>
      </c>
      <c r="E62" s="22" t="s">
        <v>329</v>
      </c>
    </row>
    <row r="63" spans="1:5" ht="15">
      <c r="A63" s="20" t="s">
        <v>64</v>
      </c>
      <c r="E63" s="27" t="s">
        <v>495</v>
      </c>
    </row>
    <row r="64" spans="1:5" ht="216">
      <c r="A64" s="20" t="s">
        <v>66</v>
      </c>
      <c r="E64" s="22" t="s">
        <v>219</v>
      </c>
    </row>
    <row r="65" spans="1:16" ht="15">
      <c r="A65" s="20" t="s">
        <v>57</v>
      </c>
      <c r="B65" s="20">
        <v>29</v>
      </c>
      <c r="C65" s="21" t="s">
        <v>220</v>
      </c>
      <c r="E65" s="22" t="s">
        <v>221</v>
      </c>
      <c r="F65" s="23" t="s">
        <v>141</v>
      </c>
      <c r="G65" s="24">
        <v>180.625</v>
      </c>
      <c r="H65" s="25">
        <v>0</v>
      </c>
      <c r="I65" s="25">
        <f>ROUND(G65*H65,P4)</f>
        <v>0</v>
      </c>
      <c r="O65" s="26">
        <f>I65*0.21</f>
        <v>0</v>
      </c>
      <c r="P65">
        <v>3</v>
      </c>
    </row>
    <row r="66" spans="1:5" ht="144">
      <c r="A66" s="20" t="s">
        <v>62</v>
      </c>
      <c r="E66" s="22" t="s">
        <v>331</v>
      </c>
    </row>
    <row r="67" spans="1:5" ht="15">
      <c r="A67" s="20" t="s">
        <v>64</v>
      </c>
      <c r="E67" s="27" t="s">
        <v>490</v>
      </c>
    </row>
    <row r="68" spans="1:5" ht="331.2">
      <c r="A68" s="20" t="s">
        <v>66</v>
      </c>
      <c r="E68" s="22" t="s">
        <v>223</v>
      </c>
    </row>
    <row r="69" spans="1:16" ht="15">
      <c r="A69" s="20" t="s">
        <v>57</v>
      </c>
      <c r="B69" s="20">
        <v>11</v>
      </c>
      <c r="C69" s="21" t="s">
        <v>224</v>
      </c>
      <c r="E69" s="22" t="s">
        <v>225</v>
      </c>
      <c r="F69" s="23" t="s">
        <v>141</v>
      </c>
      <c r="G69" s="24">
        <v>262</v>
      </c>
      <c r="H69" s="25">
        <v>0</v>
      </c>
      <c r="I69" s="25">
        <f>ROUND(G69*H69,P4)</f>
        <v>0</v>
      </c>
      <c r="O69" s="26">
        <f>I69*0.21</f>
        <v>0</v>
      </c>
      <c r="P69">
        <v>3</v>
      </c>
    </row>
    <row r="70" spans="1:5" ht="15">
      <c r="A70" s="20" t="s">
        <v>62</v>
      </c>
      <c r="E70" s="22" t="s">
        <v>332</v>
      </c>
    </row>
    <row r="71" spans="1:5" ht="15">
      <c r="A71" s="20" t="s">
        <v>64</v>
      </c>
      <c r="E71" s="27" t="s">
        <v>207</v>
      </c>
    </row>
    <row r="72" spans="1:5" ht="15">
      <c r="A72" s="20" t="s">
        <v>64</v>
      </c>
      <c r="E72" s="27" t="s">
        <v>496</v>
      </c>
    </row>
    <row r="73" spans="1:5" ht="288">
      <c r="A73" s="20" t="s">
        <v>66</v>
      </c>
      <c r="E73" s="22" t="s">
        <v>228</v>
      </c>
    </row>
    <row r="74" spans="1:9" ht="15">
      <c r="A74" s="17" t="s">
        <v>54</v>
      </c>
      <c r="B74" s="17"/>
      <c r="C74" s="18" t="s">
        <v>243</v>
      </c>
      <c r="D74" s="17"/>
      <c r="E74" s="17" t="s">
        <v>244</v>
      </c>
      <c r="F74" s="17"/>
      <c r="G74" s="17"/>
      <c r="H74" s="17"/>
      <c r="I74" s="19">
        <f>SUMIFS(I75:I108,A75:A108,"P")</f>
        <v>0</v>
      </c>
    </row>
    <row r="75" spans="1:16" ht="15">
      <c r="A75" s="20" t="s">
        <v>57</v>
      </c>
      <c r="B75" s="20">
        <v>16</v>
      </c>
      <c r="C75" s="21" t="s">
        <v>245</v>
      </c>
      <c r="E75" s="22" t="s">
        <v>246</v>
      </c>
      <c r="F75" s="23" t="s">
        <v>118</v>
      </c>
      <c r="G75" s="24">
        <v>8364</v>
      </c>
      <c r="H75" s="25">
        <v>0</v>
      </c>
      <c r="I75" s="25">
        <f>ROUND(G75*H75,P4)</f>
        <v>0</v>
      </c>
      <c r="O75" s="26">
        <f>I75*0.21</f>
        <v>0</v>
      </c>
      <c r="P75">
        <v>3</v>
      </c>
    </row>
    <row r="76" spans="1:5" ht="15">
      <c r="A76" s="20" t="s">
        <v>62</v>
      </c>
      <c r="E76" s="22" t="s">
        <v>247</v>
      </c>
    </row>
    <row r="77" spans="1:5" ht="15">
      <c r="A77" s="20" t="s">
        <v>64</v>
      </c>
      <c r="E77" s="27" t="s">
        <v>174</v>
      </c>
    </row>
    <row r="78" spans="1:5" ht="15">
      <c r="A78" s="20" t="s">
        <v>64</v>
      </c>
      <c r="E78" s="27" t="s">
        <v>497</v>
      </c>
    </row>
    <row r="79" spans="1:5" ht="86.4">
      <c r="A79" s="20" t="s">
        <v>66</v>
      </c>
      <c r="E79" s="22" t="s">
        <v>249</v>
      </c>
    </row>
    <row r="80" spans="1:16" ht="15">
      <c r="A80" s="20" t="s">
        <v>57</v>
      </c>
      <c r="B80" s="20">
        <v>17</v>
      </c>
      <c r="C80" s="21" t="s">
        <v>250</v>
      </c>
      <c r="E80" s="22" t="s">
        <v>251</v>
      </c>
      <c r="F80" s="23" t="s">
        <v>118</v>
      </c>
      <c r="G80" s="24">
        <v>1150</v>
      </c>
      <c r="H80" s="25">
        <v>0</v>
      </c>
      <c r="I80" s="25">
        <f>ROUND(G80*H80,P4)</f>
        <v>0</v>
      </c>
      <c r="O80" s="26">
        <f>I80*0.21</f>
        <v>0</v>
      </c>
      <c r="P80">
        <v>3</v>
      </c>
    </row>
    <row r="81" spans="1:5" ht="15">
      <c r="A81" s="20" t="s">
        <v>62</v>
      </c>
      <c r="E81" s="22" t="s">
        <v>498</v>
      </c>
    </row>
    <row r="82" spans="1:5" ht="15">
      <c r="A82" s="20" t="s">
        <v>64</v>
      </c>
      <c r="E82" s="27" t="s">
        <v>174</v>
      </c>
    </row>
    <row r="83" spans="1:5" ht="15">
      <c r="A83" s="20" t="s">
        <v>64</v>
      </c>
      <c r="E83" s="27" t="s">
        <v>499</v>
      </c>
    </row>
    <row r="84" spans="1:5" ht="115.2">
      <c r="A84" s="20" t="s">
        <v>66</v>
      </c>
      <c r="E84" s="22" t="s">
        <v>254</v>
      </c>
    </row>
    <row r="85" spans="1:16" ht="15">
      <c r="A85" s="20" t="s">
        <v>57</v>
      </c>
      <c r="B85" s="20">
        <v>18</v>
      </c>
      <c r="C85" s="21" t="s">
        <v>255</v>
      </c>
      <c r="E85" s="22" t="s">
        <v>256</v>
      </c>
      <c r="F85" s="23" t="s">
        <v>118</v>
      </c>
      <c r="G85" s="24">
        <v>8364</v>
      </c>
      <c r="H85" s="25">
        <v>0</v>
      </c>
      <c r="I85" s="25">
        <f>ROUND(G85*H85,P4)</f>
        <v>0</v>
      </c>
      <c r="O85" s="26">
        <f>I85*0.21</f>
        <v>0</v>
      </c>
      <c r="P85">
        <v>3</v>
      </c>
    </row>
    <row r="86" spans="1:5" ht="15">
      <c r="A86" s="20" t="s">
        <v>62</v>
      </c>
      <c r="E86" s="22" t="s">
        <v>257</v>
      </c>
    </row>
    <row r="87" spans="1:5" ht="15">
      <c r="A87" s="20" t="s">
        <v>64</v>
      </c>
      <c r="E87" s="27" t="s">
        <v>500</v>
      </c>
    </row>
    <row r="88" spans="1:5" ht="72">
      <c r="A88" s="20" t="s">
        <v>66</v>
      </c>
      <c r="E88" s="22" t="s">
        <v>259</v>
      </c>
    </row>
    <row r="89" spans="1:16" ht="15">
      <c r="A89" s="20" t="s">
        <v>57</v>
      </c>
      <c r="B89" s="20">
        <v>19</v>
      </c>
      <c r="C89" s="21" t="s">
        <v>260</v>
      </c>
      <c r="E89" s="22" t="s">
        <v>261</v>
      </c>
      <c r="F89" s="23" t="s">
        <v>118</v>
      </c>
      <c r="G89" s="24">
        <v>15552</v>
      </c>
      <c r="H89" s="25">
        <v>0</v>
      </c>
      <c r="I89" s="25">
        <f>ROUND(G89*H89,P4)</f>
        <v>0</v>
      </c>
      <c r="O89" s="26">
        <f>I89*0.21</f>
        <v>0</v>
      </c>
      <c r="P89">
        <v>3</v>
      </c>
    </row>
    <row r="90" spans="1:5" ht="28.8">
      <c r="A90" s="20" t="s">
        <v>62</v>
      </c>
      <c r="E90" s="22" t="s">
        <v>262</v>
      </c>
    </row>
    <row r="91" spans="1:5" ht="28.8">
      <c r="A91" s="20" t="s">
        <v>64</v>
      </c>
      <c r="E91" s="27" t="s">
        <v>501</v>
      </c>
    </row>
    <row r="92" spans="1:5" ht="72">
      <c r="A92" s="20" t="s">
        <v>66</v>
      </c>
      <c r="E92" s="22" t="s">
        <v>259</v>
      </c>
    </row>
    <row r="93" spans="1:16" ht="15">
      <c r="A93" s="20" t="s">
        <v>57</v>
      </c>
      <c r="B93" s="20">
        <v>20</v>
      </c>
      <c r="C93" s="21" t="s">
        <v>264</v>
      </c>
      <c r="E93" s="22" t="s">
        <v>265</v>
      </c>
      <c r="F93" s="23" t="s">
        <v>118</v>
      </c>
      <c r="G93" s="24">
        <v>6363</v>
      </c>
      <c r="H93" s="25">
        <v>0</v>
      </c>
      <c r="I93" s="25">
        <f>ROUND(G93*H93,P4)</f>
        <v>0</v>
      </c>
      <c r="O93" s="26">
        <f>I93*0.21</f>
        <v>0</v>
      </c>
      <c r="P93">
        <v>3</v>
      </c>
    </row>
    <row r="94" spans="1:5" ht="15">
      <c r="A94" s="20" t="s">
        <v>62</v>
      </c>
      <c r="E94" s="28" t="s">
        <v>67</v>
      </c>
    </row>
    <row r="95" spans="1:5" ht="15">
      <c r="A95" s="20" t="s">
        <v>64</v>
      </c>
      <c r="E95" s="27" t="s">
        <v>502</v>
      </c>
    </row>
    <row r="96" spans="1:5" ht="57.6">
      <c r="A96" s="20" t="s">
        <v>66</v>
      </c>
      <c r="E96" s="22" t="s">
        <v>268</v>
      </c>
    </row>
    <row r="97" spans="1:16" ht="15">
      <c r="A97" s="20" t="s">
        <v>57</v>
      </c>
      <c r="B97" s="20">
        <v>38</v>
      </c>
      <c r="C97" s="21" t="s">
        <v>269</v>
      </c>
      <c r="E97" s="22" t="s">
        <v>270</v>
      </c>
      <c r="F97" s="23" t="s">
        <v>118</v>
      </c>
      <c r="G97" s="24">
        <v>7225</v>
      </c>
      <c r="H97" s="25">
        <v>0</v>
      </c>
      <c r="I97" s="25">
        <f>ROUND(G97*H97,P4)</f>
        <v>0</v>
      </c>
      <c r="O97" s="26">
        <f>I97*0.21</f>
        <v>0</v>
      </c>
      <c r="P97">
        <v>3</v>
      </c>
    </row>
    <row r="98" spans="1:5" ht="15">
      <c r="A98" s="20" t="s">
        <v>62</v>
      </c>
      <c r="E98" s="22" t="s">
        <v>271</v>
      </c>
    </row>
    <row r="99" spans="1:5" ht="15">
      <c r="A99" s="20" t="s">
        <v>64</v>
      </c>
      <c r="E99" s="27" t="s">
        <v>503</v>
      </c>
    </row>
    <row r="100" spans="1:5" ht="158.4">
      <c r="A100" s="20" t="s">
        <v>66</v>
      </c>
      <c r="E100" s="22" t="s">
        <v>273</v>
      </c>
    </row>
    <row r="101" spans="1:16" ht="15">
      <c r="A101" s="20" t="s">
        <v>57</v>
      </c>
      <c r="B101" s="20">
        <v>22</v>
      </c>
      <c r="C101" s="21" t="s">
        <v>274</v>
      </c>
      <c r="E101" s="22" t="s">
        <v>275</v>
      </c>
      <c r="F101" s="23" t="s">
        <v>118</v>
      </c>
      <c r="G101" s="24">
        <v>7586</v>
      </c>
      <c r="H101" s="25">
        <v>0</v>
      </c>
      <c r="I101" s="25">
        <f>ROUND(G101*H101,P4)</f>
        <v>0</v>
      </c>
      <c r="O101" s="26">
        <f>I101*0.21</f>
        <v>0</v>
      </c>
      <c r="P101">
        <v>3</v>
      </c>
    </row>
    <row r="102" spans="1:5" ht="15">
      <c r="A102" s="20" t="s">
        <v>62</v>
      </c>
      <c r="E102" s="22" t="s">
        <v>276</v>
      </c>
    </row>
    <row r="103" spans="1:5" ht="15">
      <c r="A103" s="20" t="s">
        <v>64</v>
      </c>
      <c r="E103" s="27" t="s">
        <v>504</v>
      </c>
    </row>
    <row r="104" spans="1:5" ht="158.4">
      <c r="A104" s="20" t="s">
        <v>66</v>
      </c>
      <c r="E104" s="22" t="s">
        <v>273</v>
      </c>
    </row>
    <row r="105" spans="1:16" ht="15">
      <c r="A105" s="20" t="s">
        <v>57</v>
      </c>
      <c r="B105" s="20">
        <v>23</v>
      </c>
      <c r="C105" s="21" t="s">
        <v>278</v>
      </c>
      <c r="E105" s="22" t="s">
        <v>279</v>
      </c>
      <c r="F105" s="23" t="s">
        <v>141</v>
      </c>
      <c r="G105" s="24">
        <v>238.98</v>
      </c>
      <c r="H105" s="25">
        <v>0</v>
      </c>
      <c r="I105" s="25">
        <f>ROUND(G105*H105,P4)</f>
        <v>0</v>
      </c>
      <c r="O105" s="26">
        <f>I105*0.21</f>
        <v>0</v>
      </c>
      <c r="P105">
        <v>3</v>
      </c>
    </row>
    <row r="106" spans="1:5" ht="15">
      <c r="A106" s="20" t="s">
        <v>62</v>
      </c>
      <c r="E106" s="22" t="s">
        <v>280</v>
      </c>
    </row>
    <row r="107" spans="1:5" ht="15">
      <c r="A107" s="20" t="s">
        <v>64</v>
      </c>
      <c r="E107" s="27" t="s">
        <v>505</v>
      </c>
    </row>
    <row r="108" spans="1:5" ht="244.8">
      <c r="A108" s="20" t="s">
        <v>66</v>
      </c>
      <c r="E108" s="22" t="s">
        <v>282</v>
      </c>
    </row>
    <row r="109" spans="1:9" ht="15">
      <c r="A109" s="17" t="s">
        <v>54</v>
      </c>
      <c r="B109" s="17"/>
      <c r="C109" s="18" t="s">
        <v>126</v>
      </c>
      <c r="D109" s="17"/>
      <c r="E109" s="17" t="s">
        <v>127</v>
      </c>
      <c r="F109" s="17"/>
      <c r="G109" s="17"/>
      <c r="H109" s="17"/>
      <c r="I109" s="19">
        <f>SUMIFS(I110:I121,A110:A121,"P")</f>
        <v>0</v>
      </c>
    </row>
    <row r="110" spans="1:16" ht="15">
      <c r="A110" s="20" t="s">
        <v>57</v>
      </c>
      <c r="B110" s="20">
        <v>24</v>
      </c>
      <c r="C110" s="21" t="s">
        <v>283</v>
      </c>
      <c r="D110" s="20" t="s">
        <v>59</v>
      </c>
      <c r="E110" s="22" t="s">
        <v>284</v>
      </c>
      <c r="F110" s="23" t="s">
        <v>205</v>
      </c>
      <c r="G110" s="24">
        <v>10</v>
      </c>
      <c r="H110" s="25">
        <v>0</v>
      </c>
      <c r="I110" s="25">
        <f>ROUND(G110*H110,P4)</f>
        <v>0</v>
      </c>
      <c r="O110" s="26">
        <f>I110*0.21</f>
        <v>0</v>
      </c>
      <c r="P110">
        <v>3</v>
      </c>
    </row>
    <row r="111" spans="1:5" ht="15">
      <c r="A111" s="20" t="s">
        <v>62</v>
      </c>
      <c r="E111" s="28" t="s">
        <v>67</v>
      </c>
    </row>
    <row r="112" spans="1:5" ht="15">
      <c r="A112" s="20" t="s">
        <v>64</v>
      </c>
      <c r="E112" s="27" t="s">
        <v>506</v>
      </c>
    </row>
    <row r="113" spans="1:5" ht="86.4">
      <c r="A113" s="20" t="s">
        <v>66</v>
      </c>
      <c r="E113" s="22" t="s">
        <v>289</v>
      </c>
    </row>
    <row r="114" spans="1:16" ht="15">
      <c r="A114" s="20" t="s">
        <v>57</v>
      </c>
      <c r="B114" s="20">
        <v>25</v>
      </c>
      <c r="C114" s="21" t="s">
        <v>290</v>
      </c>
      <c r="E114" s="22" t="s">
        <v>291</v>
      </c>
      <c r="F114" s="23" t="s">
        <v>90</v>
      </c>
      <c r="G114" s="24">
        <v>2</v>
      </c>
      <c r="H114" s="25">
        <v>0</v>
      </c>
      <c r="I114" s="25">
        <f>ROUND(G114*H114,P4)</f>
        <v>0</v>
      </c>
      <c r="O114" s="26">
        <f>I114*0.21</f>
        <v>0</v>
      </c>
      <c r="P114">
        <v>3</v>
      </c>
    </row>
    <row r="115" spans="1:5" ht="28.8">
      <c r="A115" s="20" t="s">
        <v>62</v>
      </c>
      <c r="E115" s="22" t="s">
        <v>292</v>
      </c>
    </row>
    <row r="116" spans="1:5" ht="15">
      <c r="A116" s="20" t="s">
        <v>64</v>
      </c>
      <c r="E116" s="27" t="s">
        <v>507</v>
      </c>
    </row>
    <row r="117" spans="1:5" ht="100.8">
      <c r="A117" s="20" t="s">
        <v>66</v>
      </c>
      <c r="E117" s="22" t="s">
        <v>294</v>
      </c>
    </row>
    <row r="118" spans="1:16" ht="15">
      <c r="A118" s="20" t="s">
        <v>57</v>
      </c>
      <c r="B118" s="20">
        <v>26</v>
      </c>
      <c r="C118" s="21" t="s">
        <v>300</v>
      </c>
      <c r="E118" s="22" t="s">
        <v>301</v>
      </c>
      <c r="F118" s="23" t="s">
        <v>205</v>
      </c>
      <c r="G118" s="24">
        <v>1500</v>
      </c>
      <c r="H118" s="25">
        <v>0</v>
      </c>
      <c r="I118" s="25">
        <f>ROUND(G118*H118,P4)</f>
        <v>0</v>
      </c>
      <c r="O118" s="26">
        <f>I118*0.21</f>
        <v>0</v>
      </c>
      <c r="P118">
        <v>3</v>
      </c>
    </row>
    <row r="119" spans="1:5" ht="15">
      <c r="A119" s="20" t="s">
        <v>62</v>
      </c>
      <c r="E119" s="22" t="s">
        <v>302</v>
      </c>
    </row>
    <row r="120" spans="1:5" ht="15">
      <c r="A120" s="20" t="s">
        <v>64</v>
      </c>
      <c r="E120" s="27" t="s">
        <v>508</v>
      </c>
    </row>
    <row r="121" spans="1:5" ht="43.2">
      <c r="A121" s="20" t="s">
        <v>66</v>
      </c>
      <c r="E121" s="22"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pageSetUpPr fitToPage="1"/>
  </sheetPr>
  <dimension ref="A1:P135"/>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23</v>
      </c>
      <c r="I3" s="16">
        <f>SUMIFS(I8:I135,A8:A135,"SD")</f>
        <v>0</v>
      </c>
      <c r="O3">
        <v>0</v>
      </c>
      <c r="P3">
        <v>2</v>
      </c>
    </row>
    <row r="4" spans="1:16" ht="15">
      <c r="A4" t="s">
        <v>42</v>
      </c>
      <c r="B4" s="12" t="s">
        <v>43</v>
      </c>
      <c r="C4" s="13" t="s">
        <v>23</v>
      </c>
      <c r="D4" s="14"/>
      <c r="E4" s="12" t="s">
        <v>24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SUMIFS(I9:I27,A9:A27,"P")</f>
        <v>0</v>
      </c>
    </row>
    <row r="9" spans="1:16" ht="15">
      <c r="A9" s="20" t="s">
        <v>57</v>
      </c>
      <c r="B9" s="20">
        <v>2</v>
      </c>
      <c r="C9" s="21" t="s">
        <v>351</v>
      </c>
      <c r="E9" s="22" t="s">
        <v>352</v>
      </c>
      <c r="F9" s="23" t="s">
        <v>108</v>
      </c>
      <c r="G9" s="24">
        <v>412.848</v>
      </c>
      <c r="H9" s="25">
        <v>0</v>
      </c>
      <c r="I9" s="25">
        <f>ROUND(G9*H9,P4)</f>
        <v>0</v>
      </c>
      <c r="O9" s="26">
        <f>I9*0.21</f>
        <v>0</v>
      </c>
      <c r="P9">
        <v>3</v>
      </c>
    </row>
    <row r="10" spans="1:5" ht="15">
      <c r="A10" s="20" t="s">
        <v>62</v>
      </c>
      <c r="E10" s="22" t="s">
        <v>353</v>
      </c>
    </row>
    <row r="11" spans="1:5" ht="28.8">
      <c r="A11" s="20" t="s">
        <v>64</v>
      </c>
      <c r="E11" s="27" t="s">
        <v>509</v>
      </c>
    </row>
    <row r="12" spans="1:5" ht="28.8">
      <c r="A12" s="20" t="s">
        <v>66</v>
      </c>
      <c r="E12" s="22" t="s">
        <v>113</v>
      </c>
    </row>
    <row r="13" spans="1:16" ht="28.8">
      <c r="A13" s="20" t="s">
        <v>57</v>
      </c>
      <c r="B13" s="20">
        <v>34</v>
      </c>
      <c r="C13" s="21" t="s">
        <v>144</v>
      </c>
      <c r="E13" s="22" t="s">
        <v>145</v>
      </c>
      <c r="F13" s="23" t="s">
        <v>108</v>
      </c>
      <c r="G13" s="24">
        <v>60.8</v>
      </c>
      <c r="H13" s="25">
        <v>0</v>
      </c>
      <c r="I13" s="25">
        <f>ROUND(G13*H13,P4)</f>
        <v>0</v>
      </c>
      <c r="O13" s="26">
        <f>I13*0.21</f>
        <v>0</v>
      </c>
      <c r="P13">
        <v>3</v>
      </c>
    </row>
    <row r="14" spans="1:5" ht="15">
      <c r="A14" s="20" t="s">
        <v>62</v>
      </c>
      <c r="E14" s="28"/>
    </row>
    <row r="15" spans="1:5" ht="15">
      <c r="A15" s="20" t="s">
        <v>64</v>
      </c>
      <c r="E15" s="27" t="s">
        <v>510</v>
      </c>
    </row>
    <row r="16" spans="1:5" ht="158.4">
      <c r="A16" s="20" t="s">
        <v>66</v>
      </c>
      <c r="E16" s="22" t="s">
        <v>149</v>
      </c>
    </row>
    <row r="17" spans="1:16" ht="28.8">
      <c r="A17" s="20" t="s">
        <v>57</v>
      </c>
      <c r="B17" s="20">
        <v>37</v>
      </c>
      <c r="C17" s="21" t="s">
        <v>150</v>
      </c>
      <c r="E17" s="22" t="s">
        <v>151</v>
      </c>
      <c r="F17" s="23" t="s">
        <v>108</v>
      </c>
      <c r="G17" s="24">
        <v>49.02</v>
      </c>
      <c r="H17" s="25">
        <v>0</v>
      </c>
      <c r="I17" s="25">
        <f>ROUND(G17*H17,P4)</f>
        <v>0</v>
      </c>
      <c r="O17" s="26">
        <f>I17*0.21</f>
        <v>0</v>
      </c>
      <c r="P17">
        <v>3</v>
      </c>
    </row>
    <row r="18" spans="1:5" ht="15">
      <c r="A18" s="20" t="s">
        <v>62</v>
      </c>
      <c r="E18" s="22" t="s">
        <v>152</v>
      </c>
    </row>
    <row r="19" spans="1:5" ht="15">
      <c r="A19" s="20" t="s">
        <v>64</v>
      </c>
      <c r="E19" s="27" t="s">
        <v>511</v>
      </c>
    </row>
    <row r="20" spans="1:5" ht="158.4">
      <c r="A20" s="20" t="s">
        <v>66</v>
      </c>
      <c r="E20" s="22" t="s">
        <v>149</v>
      </c>
    </row>
    <row r="21" spans="1:16" ht="28.8">
      <c r="A21" s="20" t="s">
        <v>57</v>
      </c>
      <c r="B21" s="20">
        <v>35</v>
      </c>
      <c r="C21" s="21" t="s">
        <v>161</v>
      </c>
      <c r="E21" s="22" t="s">
        <v>162</v>
      </c>
      <c r="F21" s="23" t="s">
        <v>108</v>
      </c>
      <c r="G21" s="24">
        <v>366.323</v>
      </c>
      <c r="H21" s="25">
        <v>0</v>
      </c>
      <c r="I21" s="25">
        <f>ROUND(G21*H21,P4)</f>
        <v>0</v>
      </c>
      <c r="O21" s="26">
        <f>I21*0.21</f>
        <v>0</v>
      </c>
      <c r="P21">
        <v>3</v>
      </c>
    </row>
    <row r="22" spans="1:5" ht="43.2">
      <c r="A22" s="20" t="s">
        <v>62</v>
      </c>
      <c r="E22" s="22" t="s">
        <v>512</v>
      </c>
    </row>
    <row r="23" spans="1:5" ht="28.8">
      <c r="A23" s="20" t="s">
        <v>64</v>
      </c>
      <c r="E23" s="27" t="s">
        <v>513</v>
      </c>
    </row>
    <row r="24" spans="1:5" ht="15">
      <c r="A24" s="20" t="s">
        <v>64</v>
      </c>
      <c r="E24" s="27" t="s">
        <v>514</v>
      </c>
    </row>
    <row r="25" spans="1:5" ht="15">
      <c r="A25" s="20" t="s">
        <v>64</v>
      </c>
      <c r="E25" s="27" t="s">
        <v>515</v>
      </c>
    </row>
    <row r="26" spans="1:5" ht="15">
      <c r="A26" s="20" t="s">
        <v>64</v>
      </c>
      <c r="E26" s="27" t="s">
        <v>516</v>
      </c>
    </row>
    <row r="27" spans="1:5" ht="158.4">
      <c r="A27" s="20" t="s">
        <v>66</v>
      </c>
      <c r="E27" s="22" t="s">
        <v>149</v>
      </c>
    </row>
    <row r="28" spans="1:9" ht="15">
      <c r="A28" s="17" t="s">
        <v>54</v>
      </c>
      <c r="B28" s="17"/>
      <c r="C28" s="18" t="s">
        <v>114</v>
      </c>
      <c r="D28" s="17"/>
      <c r="E28" s="17" t="s">
        <v>115</v>
      </c>
      <c r="F28" s="17"/>
      <c r="G28" s="17"/>
      <c r="H28" s="17"/>
      <c r="I28" s="19">
        <f>SUMIFS(I29:I81,A29:A81,"P")</f>
        <v>0</v>
      </c>
    </row>
    <row r="29" spans="1:16" ht="28.8">
      <c r="A29" s="20" t="s">
        <v>57</v>
      </c>
      <c r="B29" s="20">
        <v>3</v>
      </c>
      <c r="C29" s="21" t="s">
        <v>167</v>
      </c>
      <c r="E29" s="22" t="s">
        <v>168</v>
      </c>
      <c r="F29" s="23" t="s">
        <v>141</v>
      </c>
      <c r="G29" s="24">
        <v>120.6</v>
      </c>
      <c r="H29" s="25">
        <v>0</v>
      </c>
      <c r="I29" s="25">
        <f>ROUND(G29*H29,P4)</f>
        <v>0</v>
      </c>
      <c r="O29" s="26">
        <f>I29*0.21</f>
        <v>0</v>
      </c>
      <c r="P29">
        <v>3</v>
      </c>
    </row>
    <row r="30" spans="1:5" ht="15">
      <c r="A30" s="20" t="s">
        <v>62</v>
      </c>
      <c r="E30" s="22" t="s">
        <v>367</v>
      </c>
    </row>
    <row r="31" spans="1:5" ht="15">
      <c r="A31" s="20" t="s">
        <v>64</v>
      </c>
      <c r="E31" s="27" t="s">
        <v>517</v>
      </c>
    </row>
    <row r="32" spans="1:5" ht="72">
      <c r="A32" s="20" t="s">
        <v>66</v>
      </c>
      <c r="E32" s="22" t="s">
        <v>170</v>
      </c>
    </row>
    <row r="33" spans="1:16" ht="15">
      <c r="A33" s="20" t="s">
        <v>57</v>
      </c>
      <c r="B33" s="20">
        <v>4</v>
      </c>
      <c r="C33" s="21" t="s">
        <v>171</v>
      </c>
      <c r="E33" s="22" t="s">
        <v>172</v>
      </c>
      <c r="F33" s="23" t="s">
        <v>118</v>
      </c>
      <c r="G33" s="24">
        <v>2867</v>
      </c>
      <c r="H33" s="25">
        <v>0</v>
      </c>
      <c r="I33" s="25">
        <f>ROUND(G33*H33,P4)</f>
        <v>0</v>
      </c>
      <c r="O33" s="26">
        <f>I33*0.21</f>
        <v>0</v>
      </c>
      <c r="P33">
        <v>3</v>
      </c>
    </row>
    <row r="34" spans="1:5" ht="15">
      <c r="A34" s="20" t="s">
        <v>62</v>
      </c>
      <c r="E34" s="22" t="s">
        <v>518</v>
      </c>
    </row>
    <row r="35" spans="1:5" ht="15">
      <c r="A35" s="20" t="s">
        <v>64</v>
      </c>
      <c r="E35" s="27" t="s">
        <v>174</v>
      </c>
    </row>
    <row r="36" spans="1:5" ht="15">
      <c r="A36" s="20" t="s">
        <v>64</v>
      </c>
      <c r="E36" s="27" t="s">
        <v>519</v>
      </c>
    </row>
    <row r="37" spans="1:5" ht="15">
      <c r="A37" s="20" t="s">
        <v>66</v>
      </c>
      <c r="E37" s="22" t="s">
        <v>176</v>
      </c>
    </row>
    <row r="38" spans="1:16" ht="15">
      <c r="A38" s="20" t="s">
        <v>57</v>
      </c>
      <c r="B38" s="20">
        <v>5</v>
      </c>
      <c r="C38" s="21" t="s">
        <v>373</v>
      </c>
      <c r="E38" s="22" t="s">
        <v>374</v>
      </c>
      <c r="F38" s="23" t="s">
        <v>141</v>
      </c>
      <c r="G38" s="24">
        <v>172.02</v>
      </c>
      <c r="H38" s="25">
        <v>0</v>
      </c>
      <c r="I38" s="25">
        <f>ROUND(G38*H38,P4)</f>
        <v>0</v>
      </c>
      <c r="O38" s="26">
        <f>I38*0.21</f>
        <v>0</v>
      </c>
      <c r="P38">
        <v>3</v>
      </c>
    </row>
    <row r="39" spans="1:5" ht="43.2">
      <c r="A39" s="20" t="s">
        <v>62</v>
      </c>
      <c r="E39" s="22" t="s">
        <v>520</v>
      </c>
    </row>
    <row r="40" spans="1:5" ht="15">
      <c r="A40" s="20" t="s">
        <v>64</v>
      </c>
      <c r="E40" s="27" t="s">
        <v>174</v>
      </c>
    </row>
    <row r="41" spans="1:5" ht="15">
      <c r="A41" s="20" t="s">
        <v>64</v>
      </c>
      <c r="E41" s="27" t="s">
        <v>521</v>
      </c>
    </row>
    <row r="42" spans="1:5" ht="72">
      <c r="A42" s="20" t="s">
        <v>66</v>
      </c>
      <c r="E42" s="22" t="s">
        <v>170</v>
      </c>
    </row>
    <row r="43" spans="1:16" ht="15">
      <c r="A43" s="20" t="s">
        <v>57</v>
      </c>
      <c r="B43" s="20">
        <v>36</v>
      </c>
      <c r="C43" s="21" t="s">
        <v>182</v>
      </c>
      <c r="E43" s="22" t="s">
        <v>183</v>
      </c>
      <c r="F43" s="23" t="s">
        <v>141</v>
      </c>
      <c r="G43" s="24">
        <v>25.8</v>
      </c>
      <c r="H43" s="25">
        <v>0</v>
      </c>
      <c r="I43" s="25">
        <f>ROUND(G43*H43,P4)</f>
        <v>0</v>
      </c>
      <c r="O43" s="26">
        <f>I43*0.21</f>
        <v>0</v>
      </c>
      <c r="P43">
        <v>3</v>
      </c>
    </row>
    <row r="44" spans="1:5" ht="15">
      <c r="A44" s="20" t="s">
        <v>62</v>
      </c>
      <c r="E44" s="22" t="s">
        <v>184</v>
      </c>
    </row>
    <row r="45" spans="1:5" ht="15">
      <c r="A45" s="20" t="s">
        <v>64</v>
      </c>
      <c r="E45" s="27" t="s">
        <v>522</v>
      </c>
    </row>
    <row r="46" spans="1:5" ht="409.5">
      <c r="A46" s="20" t="s">
        <v>66</v>
      </c>
      <c r="E46" s="22" t="s">
        <v>186</v>
      </c>
    </row>
    <row r="47" spans="1:16" ht="15">
      <c r="A47" s="20" t="s">
        <v>57</v>
      </c>
      <c r="B47" s="20">
        <v>31</v>
      </c>
      <c r="C47" s="21" t="s">
        <v>187</v>
      </c>
      <c r="E47" s="22" t="s">
        <v>188</v>
      </c>
      <c r="F47" s="23" t="s">
        <v>141</v>
      </c>
      <c r="G47" s="24">
        <v>71.675</v>
      </c>
      <c r="H47" s="25">
        <v>0</v>
      </c>
      <c r="I47" s="25">
        <f>ROUND(G47*H47,P4)</f>
        <v>0</v>
      </c>
      <c r="O47" s="26">
        <f>I47*0.21</f>
        <v>0</v>
      </c>
      <c r="P47">
        <v>3</v>
      </c>
    </row>
    <row r="48" spans="1:5" ht="172.8">
      <c r="A48" s="20" t="s">
        <v>62</v>
      </c>
      <c r="E48" s="22" t="s">
        <v>323</v>
      </c>
    </row>
    <row r="49" spans="1:5" ht="15">
      <c r="A49" s="20" t="s">
        <v>64</v>
      </c>
      <c r="E49" s="27" t="s">
        <v>523</v>
      </c>
    </row>
    <row r="50" spans="1:5" ht="409.5">
      <c r="A50" s="20" t="s">
        <v>66</v>
      </c>
      <c r="E50" s="22" t="s">
        <v>191</v>
      </c>
    </row>
    <row r="51" spans="1:16" ht="15">
      <c r="A51" s="20" t="s">
        <v>57</v>
      </c>
      <c r="B51" s="20">
        <v>9</v>
      </c>
      <c r="C51" s="21" t="s">
        <v>203</v>
      </c>
      <c r="E51" s="22" t="s">
        <v>204</v>
      </c>
      <c r="F51" s="23" t="s">
        <v>205</v>
      </c>
      <c r="G51" s="24">
        <v>20</v>
      </c>
      <c r="H51" s="25">
        <v>0</v>
      </c>
      <c r="I51" s="25">
        <f>ROUND(G51*H51,P4)</f>
        <v>0</v>
      </c>
      <c r="O51" s="26">
        <f>I51*0.21</f>
        <v>0</v>
      </c>
      <c r="P51">
        <v>3</v>
      </c>
    </row>
    <row r="52" spans="1:5" ht="15">
      <c r="A52" s="20" t="s">
        <v>62</v>
      </c>
      <c r="E52" s="22" t="s">
        <v>524</v>
      </c>
    </row>
    <row r="53" spans="1:5" ht="15">
      <c r="A53" s="20" t="s">
        <v>64</v>
      </c>
      <c r="E53" s="27" t="s">
        <v>525</v>
      </c>
    </row>
    <row r="54" spans="1:5" ht="86.4">
      <c r="A54" s="20" t="s">
        <v>66</v>
      </c>
      <c r="E54" s="22" t="s">
        <v>202</v>
      </c>
    </row>
    <row r="55" spans="1:16" ht="15">
      <c r="A55" s="20" t="s">
        <v>57</v>
      </c>
      <c r="B55" s="20">
        <v>38</v>
      </c>
      <c r="C55" s="21" t="s">
        <v>209</v>
      </c>
      <c r="E55" s="22" t="s">
        <v>210</v>
      </c>
      <c r="F55" s="23" t="s">
        <v>141</v>
      </c>
      <c r="G55" s="24">
        <v>32</v>
      </c>
      <c r="H55" s="25">
        <v>0</v>
      </c>
      <c r="I55" s="25">
        <f>ROUND(G55*H55,P4)</f>
        <v>0</v>
      </c>
      <c r="O55" s="26">
        <f>I55*0.21</f>
        <v>0</v>
      </c>
      <c r="P55">
        <v>3</v>
      </c>
    </row>
    <row r="56" spans="1:5" ht="15">
      <c r="A56" s="20" t="s">
        <v>62</v>
      </c>
      <c r="E56" s="28"/>
    </row>
    <row r="57" spans="1:5" ht="15">
      <c r="A57" s="20" t="s">
        <v>64</v>
      </c>
      <c r="E57" s="27" t="s">
        <v>492</v>
      </c>
    </row>
    <row r="58" spans="1:5" ht="15">
      <c r="A58" s="20" t="s">
        <v>64</v>
      </c>
      <c r="E58" s="27" t="s">
        <v>526</v>
      </c>
    </row>
    <row r="59" spans="1:5" ht="15">
      <c r="A59" s="20" t="s">
        <v>64</v>
      </c>
      <c r="E59" s="27" t="s">
        <v>527</v>
      </c>
    </row>
    <row r="60" spans="1:5" ht="374.4">
      <c r="A60" s="20" t="s">
        <v>66</v>
      </c>
      <c r="E60" s="22" t="s">
        <v>214</v>
      </c>
    </row>
    <row r="61" spans="1:16" ht="15">
      <c r="A61" s="20" t="s">
        <v>57</v>
      </c>
      <c r="B61" s="20">
        <v>33</v>
      </c>
      <c r="C61" s="21" t="s">
        <v>215</v>
      </c>
      <c r="E61" s="22" t="s">
        <v>216</v>
      </c>
      <c r="F61" s="23" t="s">
        <v>141</v>
      </c>
      <c r="G61" s="24">
        <v>71.675</v>
      </c>
      <c r="H61" s="25">
        <v>0</v>
      </c>
      <c r="I61" s="25">
        <f>ROUND(G61*H61,P4)</f>
        <v>0</v>
      </c>
      <c r="O61" s="26">
        <f>I61*0.21</f>
        <v>0</v>
      </c>
      <c r="P61">
        <v>3</v>
      </c>
    </row>
    <row r="62" spans="1:5" ht="57.6">
      <c r="A62" s="20" t="s">
        <v>62</v>
      </c>
      <c r="E62" s="22" t="s">
        <v>329</v>
      </c>
    </row>
    <row r="63" spans="1:5" ht="15">
      <c r="A63" s="20" t="s">
        <v>64</v>
      </c>
      <c r="E63" s="27" t="s">
        <v>528</v>
      </c>
    </row>
    <row r="64" spans="1:5" ht="216">
      <c r="A64" s="20" t="s">
        <v>66</v>
      </c>
      <c r="E64" s="22" t="s">
        <v>219</v>
      </c>
    </row>
    <row r="65" spans="1:16" ht="15">
      <c r="A65" s="20" t="s">
        <v>57</v>
      </c>
      <c r="B65" s="20">
        <v>32</v>
      </c>
      <c r="C65" s="21" t="s">
        <v>220</v>
      </c>
      <c r="E65" s="22" t="s">
        <v>221</v>
      </c>
      <c r="F65" s="23" t="s">
        <v>141</v>
      </c>
      <c r="G65" s="24">
        <v>71.675</v>
      </c>
      <c r="H65" s="25">
        <v>0</v>
      </c>
      <c r="I65" s="25">
        <f>ROUND(G65*H65,P4)</f>
        <v>0</v>
      </c>
      <c r="O65" s="26">
        <f>I65*0.21</f>
        <v>0</v>
      </c>
      <c r="P65">
        <v>3</v>
      </c>
    </row>
    <row r="66" spans="1:5" ht="144">
      <c r="A66" s="20" t="s">
        <v>62</v>
      </c>
      <c r="E66" s="22" t="s">
        <v>331</v>
      </c>
    </row>
    <row r="67" spans="1:5" ht="15">
      <c r="A67" s="20" t="s">
        <v>64</v>
      </c>
      <c r="E67" s="27" t="s">
        <v>523</v>
      </c>
    </row>
    <row r="68" spans="1:5" ht="331.2">
      <c r="A68" s="20" t="s">
        <v>66</v>
      </c>
      <c r="E68" s="22" t="s">
        <v>223</v>
      </c>
    </row>
    <row r="69" spans="1:16" ht="15">
      <c r="A69" s="20" t="s">
        <v>57</v>
      </c>
      <c r="B69" s="20">
        <v>11</v>
      </c>
      <c r="C69" s="21" t="s">
        <v>224</v>
      </c>
      <c r="E69" s="22" t="s">
        <v>225</v>
      </c>
      <c r="F69" s="23" t="s">
        <v>141</v>
      </c>
      <c r="G69" s="24">
        <v>105</v>
      </c>
      <c r="H69" s="25">
        <v>0</v>
      </c>
      <c r="I69" s="25">
        <f>ROUND(G69*H69,P4)</f>
        <v>0</v>
      </c>
      <c r="O69" s="26">
        <f>I69*0.21</f>
        <v>0</v>
      </c>
      <c r="P69">
        <v>3</v>
      </c>
    </row>
    <row r="70" spans="1:5" ht="15">
      <c r="A70" s="20" t="s">
        <v>62</v>
      </c>
      <c r="E70" s="28"/>
    </row>
    <row r="71" spans="1:5" ht="15">
      <c r="A71" s="20" t="s">
        <v>64</v>
      </c>
      <c r="E71" s="27" t="s">
        <v>207</v>
      </c>
    </row>
    <row r="72" spans="1:5" ht="15">
      <c r="A72" s="20" t="s">
        <v>64</v>
      </c>
      <c r="E72" s="27" t="s">
        <v>529</v>
      </c>
    </row>
    <row r="73" spans="1:5" ht="288">
      <c r="A73" s="20" t="s">
        <v>66</v>
      </c>
      <c r="E73" s="22" t="s">
        <v>228</v>
      </c>
    </row>
    <row r="74" spans="1:16" ht="15">
      <c r="A74" s="20" t="s">
        <v>57</v>
      </c>
      <c r="B74" s="20">
        <v>12</v>
      </c>
      <c r="C74" s="21" t="s">
        <v>530</v>
      </c>
      <c r="E74" s="22" t="s">
        <v>531</v>
      </c>
      <c r="F74" s="23" t="s">
        <v>141</v>
      </c>
      <c r="G74" s="24">
        <v>100</v>
      </c>
      <c r="H74" s="25">
        <v>0</v>
      </c>
      <c r="I74" s="25">
        <f>ROUND(G74*H74,P4)</f>
        <v>0</v>
      </c>
      <c r="O74" s="26">
        <f>I74*0.21</f>
        <v>0</v>
      </c>
      <c r="P74">
        <v>3</v>
      </c>
    </row>
    <row r="75" spans="1:5" ht="15">
      <c r="A75" s="20" t="s">
        <v>62</v>
      </c>
      <c r="E75" s="22" t="s">
        <v>332</v>
      </c>
    </row>
    <row r="76" spans="1:5" ht="15">
      <c r="A76" s="20" t="s">
        <v>64</v>
      </c>
      <c r="E76" s="27" t="s">
        <v>532</v>
      </c>
    </row>
    <row r="77" spans="1:5" ht="288">
      <c r="A77" s="20" t="s">
        <v>66</v>
      </c>
      <c r="E77" s="22" t="s">
        <v>533</v>
      </c>
    </row>
    <row r="78" spans="1:16" ht="15">
      <c r="A78" s="20" t="s">
        <v>57</v>
      </c>
      <c r="B78" s="20">
        <v>14</v>
      </c>
      <c r="C78" s="21" t="s">
        <v>534</v>
      </c>
      <c r="E78" s="22" t="s">
        <v>535</v>
      </c>
      <c r="F78" s="23" t="s">
        <v>118</v>
      </c>
      <c r="G78" s="24">
        <v>3000</v>
      </c>
      <c r="H78" s="25">
        <v>0</v>
      </c>
      <c r="I78" s="25">
        <f>ROUND(G78*H78,P4)</f>
        <v>0</v>
      </c>
      <c r="O78" s="26">
        <f>I78*0.21</f>
        <v>0</v>
      </c>
      <c r="P78">
        <v>3</v>
      </c>
    </row>
    <row r="79" spans="1:5" ht="15">
      <c r="A79" s="20" t="s">
        <v>62</v>
      </c>
      <c r="E79" s="28" t="s">
        <v>67</v>
      </c>
    </row>
    <row r="80" spans="1:5" ht="15">
      <c r="A80" s="20" t="s">
        <v>64</v>
      </c>
      <c r="E80" s="27" t="s">
        <v>536</v>
      </c>
    </row>
    <row r="81" spans="1:5" ht="28.8">
      <c r="A81" s="20" t="s">
        <v>66</v>
      </c>
      <c r="E81" s="22" t="s">
        <v>537</v>
      </c>
    </row>
    <row r="82" spans="1:9" ht="15">
      <c r="A82" s="17" t="s">
        <v>54</v>
      </c>
      <c r="B82" s="17"/>
      <c r="C82" s="18" t="s">
        <v>243</v>
      </c>
      <c r="D82" s="17"/>
      <c r="E82" s="17" t="s">
        <v>244</v>
      </c>
      <c r="F82" s="17"/>
      <c r="G82" s="17"/>
      <c r="H82" s="17"/>
      <c r="I82" s="19">
        <f>SUMIFS(I83:I116,A83:A116,"P")</f>
        <v>0</v>
      </c>
    </row>
    <row r="83" spans="1:16" ht="15">
      <c r="A83" s="20" t="s">
        <v>57</v>
      </c>
      <c r="B83" s="20">
        <v>18</v>
      </c>
      <c r="C83" s="21" t="s">
        <v>245</v>
      </c>
      <c r="E83" s="22" t="s">
        <v>246</v>
      </c>
      <c r="F83" s="23" t="s">
        <v>118</v>
      </c>
      <c r="G83" s="24">
        <v>3318</v>
      </c>
      <c r="H83" s="25">
        <v>0</v>
      </c>
      <c r="I83" s="25">
        <f>ROUND(G83*H83,P4)</f>
        <v>0</v>
      </c>
      <c r="O83" s="26">
        <f>I83*0.21</f>
        <v>0</v>
      </c>
      <c r="P83">
        <v>3</v>
      </c>
    </row>
    <row r="84" spans="1:5" ht="15">
      <c r="A84" s="20" t="s">
        <v>62</v>
      </c>
      <c r="E84" s="22" t="s">
        <v>247</v>
      </c>
    </row>
    <row r="85" spans="1:5" ht="15">
      <c r="A85" s="20" t="s">
        <v>64</v>
      </c>
      <c r="E85" s="27" t="s">
        <v>174</v>
      </c>
    </row>
    <row r="86" spans="1:5" ht="15">
      <c r="A86" s="20" t="s">
        <v>64</v>
      </c>
      <c r="E86" s="27" t="s">
        <v>538</v>
      </c>
    </row>
    <row r="87" spans="1:5" ht="86.4">
      <c r="A87" s="20" t="s">
        <v>66</v>
      </c>
      <c r="E87" s="22" t="s">
        <v>249</v>
      </c>
    </row>
    <row r="88" spans="1:16" ht="15">
      <c r="A88" s="20" t="s">
        <v>57</v>
      </c>
      <c r="B88" s="20">
        <v>19</v>
      </c>
      <c r="C88" s="21" t="s">
        <v>250</v>
      </c>
      <c r="E88" s="22" t="s">
        <v>251</v>
      </c>
      <c r="F88" s="23" t="s">
        <v>118</v>
      </c>
      <c r="G88" s="24">
        <v>603</v>
      </c>
      <c r="H88" s="25">
        <v>0</v>
      </c>
      <c r="I88" s="25">
        <f>ROUND(G88*H88,P4)</f>
        <v>0</v>
      </c>
      <c r="O88" s="26">
        <f>I88*0.21</f>
        <v>0</v>
      </c>
      <c r="P88">
        <v>3</v>
      </c>
    </row>
    <row r="89" spans="1:5" ht="15">
      <c r="A89" s="20" t="s">
        <v>62</v>
      </c>
      <c r="E89" s="28" t="s">
        <v>67</v>
      </c>
    </row>
    <row r="90" spans="1:5" ht="15">
      <c r="A90" s="20" t="s">
        <v>64</v>
      </c>
      <c r="E90" s="27" t="s">
        <v>174</v>
      </c>
    </row>
    <row r="91" spans="1:5" ht="15">
      <c r="A91" s="20" t="s">
        <v>64</v>
      </c>
      <c r="E91" s="27" t="s">
        <v>539</v>
      </c>
    </row>
    <row r="92" spans="1:5" ht="115.2">
      <c r="A92" s="20" t="s">
        <v>66</v>
      </c>
      <c r="E92" s="22" t="s">
        <v>254</v>
      </c>
    </row>
    <row r="93" spans="1:16" ht="15">
      <c r="A93" s="20" t="s">
        <v>57</v>
      </c>
      <c r="B93" s="20">
        <v>20</v>
      </c>
      <c r="C93" s="21" t="s">
        <v>255</v>
      </c>
      <c r="E93" s="22" t="s">
        <v>256</v>
      </c>
      <c r="F93" s="23" t="s">
        <v>118</v>
      </c>
      <c r="G93" s="24">
        <v>3318</v>
      </c>
      <c r="H93" s="25">
        <v>0</v>
      </c>
      <c r="I93" s="25">
        <f>ROUND(G93*H93,P4)</f>
        <v>0</v>
      </c>
      <c r="O93" s="26">
        <f>I93*0.21</f>
        <v>0</v>
      </c>
      <c r="P93">
        <v>3</v>
      </c>
    </row>
    <row r="94" spans="1:5" ht="15">
      <c r="A94" s="20" t="s">
        <v>62</v>
      </c>
      <c r="E94" s="22" t="s">
        <v>257</v>
      </c>
    </row>
    <row r="95" spans="1:5" ht="15">
      <c r="A95" s="20" t="s">
        <v>64</v>
      </c>
      <c r="E95" s="27" t="s">
        <v>540</v>
      </c>
    </row>
    <row r="96" spans="1:5" ht="72">
      <c r="A96" s="20" t="s">
        <v>66</v>
      </c>
      <c r="E96" s="22" t="s">
        <v>259</v>
      </c>
    </row>
    <row r="97" spans="1:16" ht="15">
      <c r="A97" s="20" t="s">
        <v>57</v>
      </c>
      <c r="B97" s="20">
        <v>21</v>
      </c>
      <c r="C97" s="21" t="s">
        <v>260</v>
      </c>
      <c r="E97" s="22" t="s">
        <v>261</v>
      </c>
      <c r="F97" s="23" t="s">
        <v>118</v>
      </c>
      <c r="G97" s="24">
        <v>6170</v>
      </c>
      <c r="H97" s="25">
        <v>0</v>
      </c>
      <c r="I97" s="25">
        <f>ROUND(G97*H97,P4)</f>
        <v>0</v>
      </c>
      <c r="O97" s="26">
        <f>I97*0.21</f>
        <v>0</v>
      </c>
      <c r="P97">
        <v>3</v>
      </c>
    </row>
    <row r="98" spans="1:5" ht="28.8">
      <c r="A98" s="20" t="s">
        <v>62</v>
      </c>
      <c r="E98" s="22" t="s">
        <v>262</v>
      </c>
    </row>
    <row r="99" spans="1:5" ht="15">
      <c r="A99" s="20" t="s">
        <v>64</v>
      </c>
      <c r="E99" s="27" t="s">
        <v>541</v>
      </c>
    </row>
    <row r="100" spans="1:5" ht="72">
      <c r="A100" s="20" t="s">
        <v>66</v>
      </c>
      <c r="E100" s="22" t="s">
        <v>259</v>
      </c>
    </row>
    <row r="101" spans="1:16" ht="15">
      <c r="A101" s="20" t="s">
        <v>57</v>
      </c>
      <c r="B101" s="20">
        <v>22</v>
      </c>
      <c r="C101" s="21" t="s">
        <v>264</v>
      </c>
      <c r="E101" s="22" t="s">
        <v>265</v>
      </c>
      <c r="F101" s="23" t="s">
        <v>118</v>
      </c>
      <c r="G101" s="24">
        <v>903</v>
      </c>
      <c r="H101" s="25">
        <v>0</v>
      </c>
      <c r="I101" s="25">
        <f>ROUND(G101*H101,P4)</f>
        <v>0</v>
      </c>
      <c r="O101" s="26">
        <f>I101*0.21</f>
        <v>0</v>
      </c>
      <c r="P101">
        <v>3</v>
      </c>
    </row>
    <row r="102" spans="1:5" ht="15">
      <c r="A102" s="20" t="s">
        <v>62</v>
      </c>
      <c r="E102" s="28" t="s">
        <v>67</v>
      </c>
    </row>
    <row r="103" spans="1:5" ht="15">
      <c r="A103" s="20" t="s">
        <v>64</v>
      </c>
      <c r="E103" s="27" t="s">
        <v>542</v>
      </c>
    </row>
    <row r="104" spans="1:5" ht="57.6">
      <c r="A104" s="20" t="s">
        <v>66</v>
      </c>
      <c r="E104" s="22" t="s">
        <v>268</v>
      </c>
    </row>
    <row r="105" spans="1:16" ht="15">
      <c r="A105" s="20" t="s">
        <v>57</v>
      </c>
      <c r="B105" s="20">
        <v>39</v>
      </c>
      <c r="C105" s="21" t="s">
        <v>269</v>
      </c>
      <c r="E105" s="22" t="s">
        <v>270</v>
      </c>
      <c r="F105" s="23" t="s">
        <v>118</v>
      </c>
      <c r="G105" s="24">
        <v>2867</v>
      </c>
      <c r="H105" s="25">
        <v>0</v>
      </c>
      <c r="I105" s="25">
        <f>ROUND(G105*H105,P4)</f>
        <v>0</v>
      </c>
      <c r="O105" s="26">
        <f>I105*0.21</f>
        <v>0</v>
      </c>
      <c r="P105">
        <v>3</v>
      </c>
    </row>
    <row r="106" spans="1:5" ht="15">
      <c r="A106" s="20" t="s">
        <v>62</v>
      </c>
      <c r="E106" s="22" t="s">
        <v>271</v>
      </c>
    </row>
    <row r="107" spans="1:5" ht="15">
      <c r="A107" s="20" t="s">
        <v>64</v>
      </c>
      <c r="E107" s="27" t="s">
        <v>543</v>
      </c>
    </row>
    <row r="108" spans="1:5" ht="158.4">
      <c r="A108" s="20" t="s">
        <v>66</v>
      </c>
      <c r="E108" s="22" t="s">
        <v>273</v>
      </c>
    </row>
    <row r="109" spans="1:16" ht="15">
      <c r="A109" s="20" t="s">
        <v>57</v>
      </c>
      <c r="B109" s="20">
        <v>24</v>
      </c>
      <c r="C109" s="21" t="s">
        <v>274</v>
      </c>
      <c r="E109" s="22" t="s">
        <v>275</v>
      </c>
      <c r="F109" s="23" t="s">
        <v>118</v>
      </c>
      <c r="G109" s="24">
        <v>3010</v>
      </c>
      <c r="H109" s="25">
        <v>0</v>
      </c>
      <c r="I109" s="25">
        <f>ROUND(G109*H109,P4)</f>
        <v>0</v>
      </c>
      <c r="O109" s="26">
        <f>I109*0.21</f>
        <v>0</v>
      </c>
      <c r="P109">
        <v>3</v>
      </c>
    </row>
    <row r="110" spans="1:5" ht="15">
      <c r="A110" s="20" t="s">
        <v>62</v>
      </c>
      <c r="E110" s="22" t="s">
        <v>276</v>
      </c>
    </row>
    <row r="111" spans="1:5" ht="15">
      <c r="A111" s="20" t="s">
        <v>64</v>
      </c>
      <c r="E111" s="27" t="s">
        <v>544</v>
      </c>
    </row>
    <row r="112" spans="1:5" ht="158.4">
      <c r="A112" s="20" t="s">
        <v>66</v>
      </c>
      <c r="E112" s="22" t="s">
        <v>273</v>
      </c>
    </row>
    <row r="113" spans="1:16" ht="15">
      <c r="A113" s="20" t="s">
        <v>57</v>
      </c>
      <c r="B113" s="20">
        <v>25</v>
      </c>
      <c r="C113" s="21" t="s">
        <v>278</v>
      </c>
      <c r="E113" s="22" t="s">
        <v>279</v>
      </c>
      <c r="F113" s="23" t="s">
        <v>141</v>
      </c>
      <c r="G113" s="24">
        <v>94.815</v>
      </c>
      <c r="H113" s="25">
        <v>0</v>
      </c>
      <c r="I113" s="25">
        <f>ROUND(G113*H113,P4)</f>
        <v>0</v>
      </c>
      <c r="O113" s="26">
        <f>I113*0.21</f>
        <v>0</v>
      </c>
      <c r="P113">
        <v>3</v>
      </c>
    </row>
    <row r="114" spans="1:5" ht="15">
      <c r="A114" s="20" t="s">
        <v>62</v>
      </c>
      <c r="E114" s="22" t="s">
        <v>280</v>
      </c>
    </row>
    <row r="115" spans="1:5" ht="15">
      <c r="A115" s="20" t="s">
        <v>64</v>
      </c>
      <c r="E115" s="27" t="s">
        <v>545</v>
      </c>
    </row>
    <row r="116" spans="1:5" ht="244.8">
      <c r="A116" s="20" t="s">
        <v>66</v>
      </c>
      <c r="E116" s="22" t="s">
        <v>282</v>
      </c>
    </row>
    <row r="117" spans="1:9" ht="15">
      <c r="A117" s="17" t="s">
        <v>54</v>
      </c>
      <c r="B117" s="17"/>
      <c r="C117" s="18" t="s">
        <v>126</v>
      </c>
      <c r="D117" s="17"/>
      <c r="E117" s="17" t="s">
        <v>127</v>
      </c>
      <c r="F117" s="17"/>
      <c r="G117" s="17"/>
      <c r="H117" s="17"/>
      <c r="I117" s="19">
        <f>SUMIFS(I118:I135,A118:A135,"P")</f>
        <v>0</v>
      </c>
    </row>
    <row r="118" spans="1:16" ht="28.8">
      <c r="A118" s="20" t="s">
        <v>57</v>
      </c>
      <c r="B118" s="20">
        <v>26</v>
      </c>
      <c r="C118" s="21" t="s">
        <v>546</v>
      </c>
      <c r="E118" s="22" t="s">
        <v>547</v>
      </c>
      <c r="F118" s="23" t="s">
        <v>205</v>
      </c>
      <c r="G118" s="24">
        <v>173</v>
      </c>
      <c r="H118" s="25">
        <v>0</v>
      </c>
      <c r="I118" s="25">
        <f>ROUND(G118*H118,P4)</f>
        <v>0</v>
      </c>
      <c r="O118" s="26">
        <f>I118*0.21</f>
        <v>0</v>
      </c>
      <c r="P118">
        <v>3</v>
      </c>
    </row>
    <row r="119" spans="1:5" ht="15">
      <c r="A119" s="20" t="s">
        <v>62</v>
      </c>
      <c r="E119" s="22" t="s">
        <v>548</v>
      </c>
    </row>
    <row r="120" spans="1:5" ht="15">
      <c r="A120" s="20" t="s">
        <v>64</v>
      </c>
      <c r="E120" s="27" t="s">
        <v>549</v>
      </c>
    </row>
    <row r="121" spans="1:5" ht="144">
      <c r="A121" s="20" t="s">
        <v>66</v>
      </c>
      <c r="E121" s="22" t="s">
        <v>550</v>
      </c>
    </row>
    <row r="122" spans="1:16" ht="15">
      <c r="A122" s="20" t="s">
        <v>57</v>
      </c>
      <c r="B122" s="20">
        <v>27</v>
      </c>
      <c r="C122" s="21" t="s">
        <v>283</v>
      </c>
      <c r="D122" s="20" t="s">
        <v>59</v>
      </c>
      <c r="E122" s="22" t="s">
        <v>284</v>
      </c>
      <c r="F122" s="23" t="s">
        <v>205</v>
      </c>
      <c r="G122" s="24">
        <v>10</v>
      </c>
      <c r="H122" s="25">
        <v>0</v>
      </c>
      <c r="I122" s="25">
        <f>ROUND(G122*H122,P4)</f>
        <v>0</v>
      </c>
      <c r="O122" s="26">
        <f>I122*0.21</f>
        <v>0</v>
      </c>
      <c r="P122">
        <v>3</v>
      </c>
    </row>
    <row r="123" spans="1:5" ht="15">
      <c r="A123" s="20" t="s">
        <v>62</v>
      </c>
      <c r="E123" s="28" t="s">
        <v>67</v>
      </c>
    </row>
    <row r="124" spans="1:5" ht="15">
      <c r="A124" s="20" t="s">
        <v>64</v>
      </c>
      <c r="E124" s="27" t="s">
        <v>551</v>
      </c>
    </row>
    <row r="125" spans="1:5" ht="15">
      <c r="A125" s="20" t="s">
        <v>64</v>
      </c>
      <c r="E125" s="27" t="s">
        <v>552</v>
      </c>
    </row>
    <row r="126" spans="1:5" ht="15">
      <c r="A126" s="20" t="s">
        <v>64</v>
      </c>
      <c r="E126" s="27" t="s">
        <v>553</v>
      </c>
    </row>
    <row r="127" spans="1:5" ht="86.4">
      <c r="A127" s="20" t="s">
        <v>66</v>
      </c>
      <c r="E127" s="22" t="s">
        <v>289</v>
      </c>
    </row>
    <row r="128" spans="1:16" ht="15">
      <c r="A128" s="20" t="s">
        <v>57</v>
      </c>
      <c r="B128" s="20">
        <v>28</v>
      </c>
      <c r="C128" s="21" t="s">
        <v>290</v>
      </c>
      <c r="E128" s="22" t="s">
        <v>291</v>
      </c>
      <c r="F128" s="23" t="s">
        <v>90</v>
      </c>
      <c r="G128" s="24">
        <v>10</v>
      </c>
      <c r="H128" s="25">
        <v>0</v>
      </c>
      <c r="I128" s="25">
        <f>ROUND(G128*H128,P4)</f>
        <v>0</v>
      </c>
      <c r="O128" s="26">
        <f>I128*0.21</f>
        <v>0</v>
      </c>
      <c r="P128">
        <v>3</v>
      </c>
    </row>
    <row r="129" spans="1:5" ht="28.8">
      <c r="A129" s="20" t="s">
        <v>62</v>
      </c>
      <c r="E129" s="22" t="s">
        <v>292</v>
      </c>
    </row>
    <row r="130" spans="1:5" ht="15">
      <c r="A130" s="20" t="s">
        <v>64</v>
      </c>
      <c r="E130" s="27" t="s">
        <v>554</v>
      </c>
    </row>
    <row r="131" spans="1:5" ht="100.8">
      <c r="A131" s="20" t="s">
        <v>66</v>
      </c>
      <c r="E131" s="22" t="s">
        <v>294</v>
      </c>
    </row>
    <row r="132" spans="1:16" ht="15">
      <c r="A132" s="20" t="s">
        <v>57</v>
      </c>
      <c r="B132" s="20">
        <v>29</v>
      </c>
      <c r="C132" s="21" t="s">
        <v>300</v>
      </c>
      <c r="E132" s="22" t="s">
        <v>301</v>
      </c>
      <c r="F132" s="23" t="s">
        <v>205</v>
      </c>
      <c r="G132" s="24">
        <v>53</v>
      </c>
      <c r="H132" s="25">
        <v>0</v>
      </c>
      <c r="I132" s="25">
        <f>ROUND(G132*H132,P4)</f>
        <v>0</v>
      </c>
      <c r="O132" s="26">
        <f>I132*0.21</f>
        <v>0</v>
      </c>
      <c r="P132">
        <v>3</v>
      </c>
    </row>
    <row r="133" spans="1:5" ht="15">
      <c r="A133" s="20" t="s">
        <v>62</v>
      </c>
      <c r="E133" s="22" t="s">
        <v>302</v>
      </c>
    </row>
    <row r="134" spans="1:5" ht="15">
      <c r="A134" s="20" t="s">
        <v>64</v>
      </c>
      <c r="E134" s="27" t="s">
        <v>555</v>
      </c>
    </row>
    <row r="135" spans="1:5" ht="43.2">
      <c r="A135" s="20" t="s">
        <v>66</v>
      </c>
      <c r="E135" s="22"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sheetPr>
    <pageSetUpPr fitToPage="1"/>
  </sheetPr>
  <dimension ref="A1:P9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25</v>
      </c>
      <c r="I3" s="16">
        <f>SUMIFS(I8:I97,A8:A97,"SD")</f>
        <v>0</v>
      </c>
      <c r="O3">
        <v>0</v>
      </c>
      <c r="P3">
        <v>2</v>
      </c>
    </row>
    <row r="4" spans="1:16" ht="15">
      <c r="A4" t="s">
        <v>42</v>
      </c>
      <c r="B4" s="12" t="s">
        <v>43</v>
      </c>
      <c r="C4" s="13" t="s">
        <v>25</v>
      </c>
      <c r="D4" s="14"/>
      <c r="E4" s="12" t="s">
        <v>26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SUMIFS(I9:I18,A9:A18,"P")</f>
        <v>0</v>
      </c>
    </row>
    <row r="9" spans="1:16" ht="28.8">
      <c r="A9" s="20" t="s">
        <v>57</v>
      </c>
      <c r="B9" s="20">
        <v>29</v>
      </c>
      <c r="C9" s="21" t="s">
        <v>150</v>
      </c>
      <c r="E9" s="22" t="s">
        <v>151</v>
      </c>
      <c r="F9" s="23" t="s">
        <v>108</v>
      </c>
      <c r="G9" s="24">
        <v>58.355</v>
      </c>
      <c r="H9" s="25">
        <v>0</v>
      </c>
      <c r="I9" s="25">
        <f>ROUND(G9*H9,P4)</f>
        <v>0</v>
      </c>
      <c r="O9" s="26">
        <f>I9*0.21</f>
        <v>0</v>
      </c>
      <c r="P9">
        <v>3</v>
      </c>
    </row>
    <row r="10" spans="1:5" ht="15">
      <c r="A10" s="20" t="s">
        <v>62</v>
      </c>
      <c r="E10" s="22" t="s">
        <v>152</v>
      </c>
    </row>
    <row r="11" spans="1:5" ht="15">
      <c r="A11" s="20" t="s">
        <v>64</v>
      </c>
      <c r="E11" s="27" t="s">
        <v>556</v>
      </c>
    </row>
    <row r="12" spans="1:5" ht="158.4">
      <c r="A12" s="20" t="s">
        <v>66</v>
      </c>
      <c r="E12" s="22" t="s">
        <v>149</v>
      </c>
    </row>
    <row r="13" spans="1:16" ht="28.8">
      <c r="A13" s="20" t="s">
        <v>57</v>
      </c>
      <c r="B13" s="20">
        <v>27</v>
      </c>
      <c r="C13" s="21" t="s">
        <v>161</v>
      </c>
      <c r="E13" s="22" t="s">
        <v>162</v>
      </c>
      <c r="F13" s="23" t="s">
        <v>108</v>
      </c>
      <c r="G13" s="24">
        <v>378.309</v>
      </c>
      <c r="H13" s="25">
        <v>0</v>
      </c>
      <c r="I13" s="25">
        <f>ROUND(G13*H13,P4)</f>
        <v>0</v>
      </c>
      <c r="O13" s="26">
        <f>I13*0.21</f>
        <v>0</v>
      </c>
      <c r="P13">
        <v>3</v>
      </c>
    </row>
    <row r="14" spans="1:5" ht="43.2">
      <c r="A14" s="20" t="s">
        <v>62</v>
      </c>
      <c r="E14" s="22" t="s">
        <v>313</v>
      </c>
    </row>
    <row r="15" spans="1:5" ht="28.8">
      <c r="A15" s="20" t="s">
        <v>64</v>
      </c>
      <c r="E15" s="27" t="s">
        <v>557</v>
      </c>
    </row>
    <row r="16" spans="1:5" ht="15">
      <c r="A16" s="20" t="s">
        <v>64</v>
      </c>
      <c r="E16" s="27" t="s">
        <v>558</v>
      </c>
    </row>
    <row r="17" spans="1:5" ht="15">
      <c r="A17" s="20" t="s">
        <v>64</v>
      </c>
      <c r="E17" s="27" t="s">
        <v>559</v>
      </c>
    </row>
    <row r="18" spans="1:5" ht="158.4">
      <c r="A18" s="20" t="s">
        <v>66</v>
      </c>
      <c r="E18" s="22" t="s">
        <v>149</v>
      </c>
    </row>
    <row r="19" spans="1:9" ht="15">
      <c r="A19" s="17" t="s">
        <v>54</v>
      </c>
      <c r="B19" s="17"/>
      <c r="C19" s="18" t="s">
        <v>114</v>
      </c>
      <c r="D19" s="17"/>
      <c r="E19" s="17" t="s">
        <v>115</v>
      </c>
      <c r="F19" s="17"/>
      <c r="G19" s="17"/>
      <c r="H19" s="17"/>
      <c r="I19" s="19">
        <f>SUMIFS(I20:I57,A20:A57,"P")</f>
        <v>0</v>
      </c>
    </row>
    <row r="20" spans="1:16" ht="28.8">
      <c r="A20" s="20" t="s">
        <v>57</v>
      </c>
      <c r="B20" s="20">
        <v>2</v>
      </c>
      <c r="C20" s="21" t="s">
        <v>167</v>
      </c>
      <c r="E20" s="22" t="s">
        <v>168</v>
      </c>
      <c r="F20" s="23" t="s">
        <v>141</v>
      </c>
      <c r="G20" s="24">
        <v>116.34</v>
      </c>
      <c r="H20" s="25">
        <v>0</v>
      </c>
      <c r="I20" s="25">
        <f>ROUND(G20*H20,P4)</f>
        <v>0</v>
      </c>
      <c r="O20" s="26">
        <f>I20*0.21</f>
        <v>0</v>
      </c>
      <c r="P20">
        <v>3</v>
      </c>
    </row>
    <row r="21" spans="1:5" ht="15">
      <c r="A21" s="20" t="s">
        <v>62</v>
      </c>
      <c r="E21" s="28" t="s">
        <v>67</v>
      </c>
    </row>
    <row r="22" spans="1:5" ht="15">
      <c r="A22" s="20" t="s">
        <v>64</v>
      </c>
      <c r="E22" s="27" t="s">
        <v>560</v>
      </c>
    </row>
    <row r="23" spans="1:5" ht="72">
      <c r="A23" s="20" t="s">
        <v>66</v>
      </c>
      <c r="E23" s="22" t="s">
        <v>170</v>
      </c>
    </row>
    <row r="24" spans="1:16" ht="15">
      <c r="A24" s="20" t="s">
        <v>57</v>
      </c>
      <c r="B24" s="20">
        <v>3</v>
      </c>
      <c r="C24" s="21" t="s">
        <v>171</v>
      </c>
      <c r="E24" s="22" t="s">
        <v>172</v>
      </c>
      <c r="F24" s="23" t="s">
        <v>118</v>
      </c>
      <c r="G24" s="24">
        <v>3310.81</v>
      </c>
      <c r="H24" s="25">
        <v>0</v>
      </c>
      <c r="I24" s="25">
        <f>ROUND(G24*H24,P4)</f>
        <v>0</v>
      </c>
      <c r="O24" s="26">
        <f>I24*0.21</f>
        <v>0</v>
      </c>
      <c r="P24">
        <v>3</v>
      </c>
    </row>
    <row r="25" spans="1:5" ht="15">
      <c r="A25" s="20" t="s">
        <v>62</v>
      </c>
      <c r="E25" s="28" t="s">
        <v>67</v>
      </c>
    </row>
    <row r="26" spans="1:5" ht="15">
      <c r="A26" s="20" t="s">
        <v>64</v>
      </c>
      <c r="E26" s="27" t="s">
        <v>174</v>
      </c>
    </row>
    <row r="27" spans="1:5" ht="15">
      <c r="A27" s="20" t="s">
        <v>64</v>
      </c>
      <c r="E27" s="27" t="s">
        <v>561</v>
      </c>
    </row>
    <row r="28" spans="1:5" ht="15">
      <c r="A28" s="20" t="s">
        <v>66</v>
      </c>
      <c r="E28" s="22" t="s">
        <v>176</v>
      </c>
    </row>
    <row r="29" spans="1:16" ht="15">
      <c r="A29" s="20" t="s">
        <v>57</v>
      </c>
      <c r="B29" s="20">
        <v>4</v>
      </c>
      <c r="C29" s="21" t="s">
        <v>177</v>
      </c>
      <c r="D29" s="20" t="s">
        <v>59</v>
      </c>
      <c r="E29" s="22" t="s">
        <v>178</v>
      </c>
      <c r="F29" s="23" t="s">
        <v>118</v>
      </c>
      <c r="G29" s="24">
        <v>3310.81</v>
      </c>
      <c r="H29" s="25">
        <v>0</v>
      </c>
      <c r="I29" s="25">
        <f>ROUND(G29*H29,P4)</f>
        <v>0</v>
      </c>
      <c r="O29" s="26">
        <f>I29*0.21</f>
        <v>0</v>
      </c>
      <c r="P29">
        <v>3</v>
      </c>
    </row>
    <row r="30" spans="1:5" ht="43.2">
      <c r="A30" s="20" t="s">
        <v>62</v>
      </c>
      <c r="E30" s="22" t="s">
        <v>320</v>
      </c>
    </row>
    <row r="31" spans="1:5" ht="15">
      <c r="A31" s="20" t="s">
        <v>64</v>
      </c>
      <c r="E31" s="27" t="s">
        <v>562</v>
      </c>
    </row>
    <row r="32" spans="1:5" ht="28.8">
      <c r="A32" s="20" t="s">
        <v>66</v>
      </c>
      <c r="E32" s="22" t="s">
        <v>181</v>
      </c>
    </row>
    <row r="33" spans="1:16" ht="15">
      <c r="A33" s="20" t="s">
        <v>57</v>
      </c>
      <c r="B33" s="20">
        <v>28</v>
      </c>
      <c r="C33" s="21" t="s">
        <v>182</v>
      </c>
      <c r="E33" s="22" t="s">
        <v>183</v>
      </c>
      <c r="F33" s="23" t="s">
        <v>141</v>
      </c>
      <c r="G33" s="24">
        <v>30.713</v>
      </c>
      <c r="H33" s="25">
        <v>0</v>
      </c>
      <c r="I33" s="25">
        <f>ROUND(G33*H33,P4)</f>
        <v>0</v>
      </c>
      <c r="O33" s="26">
        <f>I33*0.21</f>
        <v>0</v>
      </c>
      <c r="P33">
        <v>3</v>
      </c>
    </row>
    <row r="34" spans="1:5" ht="15">
      <c r="A34" s="20" t="s">
        <v>62</v>
      </c>
      <c r="E34" s="22" t="s">
        <v>184</v>
      </c>
    </row>
    <row r="35" spans="1:5" ht="15">
      <c r="A35" s="20" t="s">
        <v>64</v>
      </c>
      <c r="E35" s="27" t="s">
        <v>563</v>
      </c>
    </row>
    <row r="36" spans="1:5" ht="409.5">
      <c r="A36" s="20" t="s">
        <v>66</v>
      </c>
      <c r="E36" s="22" t="s">
        <v>186</v>
      </c>
    </row>
    <row r="37" spans="1:16" ht="15">
      <c r="A37" s="20" t="s">
        <v>57</v>
      </c>
      <c r="B37" s="20">
        <v>24</v>
      </c>
      <c r="C37" s="21" t="s">
        <v>187</v>
      </c>
      <c r="E37" s="22" t="s">
        <v>188</v>
      </c>
      <c r="F37" s="23" t="s">
        <v>141</v>
      </c>
      <c r="G37" s="24">
        <v>82.77</v>
      </c>
      <c r="H37" s="25">
        <v>0</v>
      </c>
      <c r="I37" s="25">
        <f>ROUND(G37*H37,P4)</f>
        <v>0</v>
      </c>
      <c r="O37" s="26">
        <f>I37*0.21</f>
        <v>0</v>
      </c>
      <c r="P37">
        <v>3</v>
      </c>
    </row>
    <row r="38" spans="1:5" ht="172.8">
      <c r="A38" s="20" t="s">
        <v>62</v>
      </c>
      <c r="E38" s="22" t="s">
        <v>323</v>
      </c>
    </row>
    <row r="39" spans="1:5" ht="15">
      <c r="A39" s="20" t="s">
        <v>64</v>
      </c>
      <c r="E39" s="27" t="s">
        <v>564</v>
      </c>
    </row>
    <row r="40" spans="1:5" ht="409.5">
      <c r="A40" s="20" t="s">
        <v>66</v>
      </c>
      <c r="E40" s="22" t="s">
        <v>191</v>
      </c>
    </row>
    <row r="41" spans="1:16" ht="15">
      <c r="A41" s="20" t="s">
        <v>57</v>
      </c>
      <c r="B41" s="20">
        <v>6</v>
      </c>
      <c r="C41" s="21" t="s">
        <v>192</v>
      </c>
      <c r="E41" s="22" t="s">
        <v>193</v>
      </c>
      <c r="F41" s="23" t="s">
        <v>141</v>
      </c>
      <c r="G41" s="24">
        <v>82.77</v>
      </c>
      <c r="H41" s="25">
        <v>0</v>
      </c>
      <c r="I41" s="25">
        <f>ROUND(G41*H41,P4)</f>
        <v>0</v>
      </c>
      <c r="O41" s="26">
        <f>I41*0.21</f>
        <v>0</v>
      </c>
      <c r="P41">
        <v>3</v>
      </c>
    </row>
    <row r="42" spans="1:5" ht="15">
      <c r="A42" s="20" t="s">
        <v>62</v>
      </c>
      <c r="E42" s="28" t="s">
        <v>67</v>
      </c>
    </row>
    <row r="43" spans="1:5" ht="15">
      <c r="A43" s="20" t="s">
        <v>64</v>
      </c>
      <c r="E43" s="27" t="s">
        <v>565</v>
      </c>
    </row>
    <row r="44" spans="1:5" ht="360">
      <c r="A44" s="20" t="s">
        <v>66</v>
      </c>
      <c r="E44" s="22" t="s">
        <v>197</v>
      </c>
    </row>
    <row r="45" spans="1:16" ht="15">
      <c r="A45" s="20" t="s">
        <v>57</v>
      </c>
      <c r="B45" s="20">
        <v>26</v>
      </c>
      <c r="C45" s="21" t="s">
        <v>215</v>
      </c>
      <c r="E45" s="22" t="s">
        <v>216</v>
      </c>
      <c r="F45" s="23" t="s">
        <v>141</v>
      </c>
      <c r="G45" s="24">
        <v>82.77</v>
      </c>
      <c r="H45" s="25">
        <v>0</v>
      </c>
      <c r="I45" s="25">
        <f>ROUND(G45*H45,P4)</f>
        <v>0</v>
      </c>
      <c r="O45" s="26">
        <f>I45*0.21</f>
        <v>0</v>
      </c>
      <c r="P45">
        <v>3</v>
      </c>
    </row>
    <row r="46" spans="1:5" ht="57.6">
      <c r="A46" s="20" t="s">
        <v>62</v>
      </c>
      <c r="E46" s="22" t="s">
        <v>329</v>
      </c>
    </row>
    <row r="47" spans="1:5" ht="15">
      <c r="A47" s="20" t="s">
        <v>64</v>
      </c>
      <c r="E47" s="27" t="s">
        <v>566</v>
      </c>
    </row>
    <row r="48" spans="1:5" ht="216">
      <c r="A48" s="20" t="s">
        <v>66</v>
      </c>
      <c r="E48" s="22" t="s">
        <v>219</v>
      </c>
    </row>
    <row r="49" spans="1:16" ht="15">
      <c r="A49" s="20" t="s">
        <v>57</v>
      </c>
      <c r="B49" s="20">
        <v>25</v>
      </c>
      <c r="C49" s="21" t="s">
        <v>220</v>
      </c>
      <c r="E49" s="22" t="s">
        <v>221</v>
      </c>
      <c r="F49" s="23" t="s">
        <v>141</v>
      </c>
      <c r="G49" s="24">
        <v>82.77</v>
      </c>
      <c r="H49" s="25">
        <v>0</v>
      </c>
      <c r="I49" s="25">
        <f>ROUND(G49*H49,P4)</f>
        <v>0</v>
      </c>
      <c r="O49" s="26">
        <f>I49*0.21</f>
        <v>0</v>
      </c>
      <c r="P49">
        <v>3</v>
      </c>
    </row>
    <row r="50" spans="1:5" ht="144">
      <c r="A50" s="20" t="s">
        <v>62</v>
      </c>
      <c r="E50" s="22" t="s">
        <v>331</v>
      </c>
    </row>
    <row r="51" spans="1:5" ht="15">
      <c r="A51" s="20" t="s">
        <v>64</v>
      </c>
      <c r="E51" s="27" t="s">
        <v>564</v>
      </c>
    </row>
    <row r="52" spans="1:5" ht="331.2">
      <c r="A52" s="20" t="s">
        <v>66</v>
      </c>
      <c r="E52" s="22" t="s">
        <v>223</v>
      </c>
    </row>
    <row r="53" spans="1:16" ht="15">
      <c r="A53" s="20" t="s">
        <v>57</v>
      </c>
      <c r="B53" s="20">
        <v>9</v>
      </c>
      <c r="C53" s="21" t="s">
        <v>224</v>
      </c>
      <c r="E53" s="22" t="s">
        <v>225</v>
      </c>
      <c r="F53" s="23" t="s">
        <v>141</v>
      </c>
      <c r="G53" s="24">
        <v>90.3</v>
      </c>
      <c r="H53" s="25">
        <v>0</v>
      </c>
      <c r="I53" s="25">
        <f>ROUND(G53*H53,P4)</f>
        <v>0</v>
      </c>
      <c r="O53" s="26">
        <f>I53*0.21</f>
        <v>0</v>
      </c>
      <c r="P53">
        <v>3</v>
      </c>
    </row>
    <row r="54" spans="1:5" ht="15">
      <c r="A54" s="20" t="s">
        <v>62</v>
      </c>
      <c r="E54" s="28"/>
    </row>
    <row r="55" spans="1:5" ht="15">
      <c r="A55" s="20" t="s">
        <v>64</v>
      </c>
      <c r="E55" s="27" t="s">
        <v>207</v>
      </c>
    </row>
    <row r="56" spans="1:5" ht="15">
      <c r="A56" s="20" t="s">
        <v>64</v>
      </c>
      <c r="E56" s="27" t="s">
        <v>567</v>
      </c>
    </row>
    <row r="57" spans="1:5" ht="288">
      <c r="A57" s="20" t="s">
        <v>66</v>
      </c>
      <c r="E57" s="22" t="s">
        <v>228</v>
      </c>
    </row>
    <row r="58" spans="1:9" ht="15">
      <c r="A58" s="17" t="s">
        <v>54</v>
      </c>
      <c r="B58" s="17"/>
      <c r="C58" s="18" t="s">
        <v>243</v>
      </c>
      <c r="D58" s="17"/>
      <c r="E58" s="17" t="s">
        <v>244</v>
      </c>
      <c r="F58" s="17"/>
      <c r="G58" s="17"/>
      <c r="H58" s="17"/>
      <c r="I58" s="19">
        <f>SUMIFS(I59:I92,A59:A92,"P")</f>
        <v>0</v>
      </c>
    </row>
    <row r="59" spans="1:16" ht="15">
      <c r="A59" s="20" t="s">
        <v>57</v>
      </c>
      <c r="B59" s="20">
        <v>14</v>
      </c>
      <c r="C59" s="21" t="s">
        <v>245</v>
      </c>
      <c r="E59" s="22" t="s">
        <v>246</v>
      </c>
      <c r="F59" s="23" t="s">
        <v>118</v>
      </c>
      <c r="G59" s="24">
        <v>3650.17</v>
      </c>
      <c r="H59" s="25">
        <v>0</v>
      </c>
      <c r="I59" s="25">
        <f>ROUND(G59*H59,P4)</f>
        <v>0</v>
      </c>
      <c r="O59" s="26">
        <f>I59*0.21</f>
        <v>0</v>
      </c>
      <c r="P59">
        <v>3</v>
      </c>
    </row>
    <row r="60" spans="1:5" ht="15">
      <c r="A60" s="20" t="s">
        <v>62</v>
      </c>
      <c r="E60" s="22" t="s">
        <v>247</v>
      </c>
    </row>
    <row r="61" spans="1:5" ht="15">
      <c r="A61" s="20" t="s">
        <v>64</v>
      </c>
      <c r="E61" s="27" t="s">
        <v>174</v>
      </c>
    </row>
    <row r="62" spans="1:5" ht="15">
      <c r="A62" s="20" t="s">
        <v>64</v>
      </c>
      <c r="E62" s="27" t="s">
        <v>568</v>
      </c>
    </row>
    <row r="63" spans="1:5" ht="86.4">
      <c r="A63" s="20" t="s">
        <v>66</v>
      </c>
      <c r="E63" s="22" t="s">
        <v>249</v>
      </c>
    </row>
    <row r="64" spans="1:16" ht="15">
      <c r="A64" s="20" t="s">
        <v>57</v>
      </c>
      <c r="B64" s="20">
        <v>15</v>
      </c>
      <c r="C64" s="21" t="s">
        <v>250</v>
      </c>
      <c r="E64" s="22" t="s">
        <v>251</v>
      </c>
      <c r="F64" s="23" t="s">
        <v>118</v>
      </c>
      <c r="G64" s="24">
        <v>527</v>
      </c>
      <c r="H64" s="25">
        <v>0</v>
      </c>
      <c r="I64" s="25">
        <f>ROUND(G64*H64,P4)</f>
        <v>0</v>
      </c>
      <c r="O64" s="26">
        <f>I64*0.21</f>
        <v>0</v>
      </c>
      <c r="P64">
        <v>3</v>
      </c>
    </row>
    <row r="65" spans="1:5" ht="15">
      <c r="A65" s="20" t="s">
        <v>62</v>
      </c>
      <c r="E65" s="28" t="s">
        <v>67</v>
      </c>
    </row>
    <row r="66" spans="1:5" ht="15">
      <c r="A66" s="20" t="s">
        <v>64</v>
      </c>
      <c r="E66" s="27" t="s">
        <v>174</v>
      </c>
    </row>
    <row r="67" spans="1:5" ht="15">
      <c r="A67" s="20" t="s">
        <v>64</v>
      </c>
      <c r="E67" s="27" t="s">
        <v>569</v>
      </c>
    </row>
    <row r="68" spans="1:5" ht="115.2">
      <c r="A68" s="20" t="s">
        <v>66</v>
      </c>
      <c r="E68" s="22" t="s">
        <v>254</v>
      </c>
    </row>
    <row r="69" spans="1:16" ht="15">
      <c r="A69" s="20" t="s">
        <v>57</v>
      </c>
      <c r="B69" s="20">
        <v>16</v>
      </c>
      <c r="C69" s="21" t="s">
        <v>255</v>
      </c>
      <c r="E69" s="22" t="s">
        <v>256</v>
      </c>
      <c r="F69" s="23" t="s">
        <v>118</v>
      </c>
      <c r="G69" s="24">
        <v>3650.17</v>
      </c>
      <c r="H69" s="25">
        <v>0</v>
      </c>
      <c r="I69" s="25">
        <f>ROUND(G69*H69,P4)</f>
        <v>0</v>
      </c>
      <c r="O69" s="26">
        <f>I69*0.21</f>
        <v>0</v>
      </c>
      <c r="P69">
        <v>3</v>
      </c>
    </row>
    <row r="70" spans="1:5" ht="15">
      <c r="A70" s="20" t="s">
        <v>62</v>
      </c>
      <c r="E70" s="22" t="s">
        <v>257</v>
      </c>
    </row>
    <row r="71" spans="1:5" ht="15">
      <c r="A71" s="20" t="s">
        <v>64</v>
      </c>
      <c r="E71" s="27" t="s">
        <v>570</v>
      </c>
    </row>
    <row r="72" spans="1:5" ht="72">
      <c r="A72" s="20" t="s">
        <v>66</v>
      </c>
      <c r="E72" s="22" t="s">
        <v>259</v>
      </c>
    </row>
    <row r="73" spans="1:16" ht="15">
      <c r="A73" s="20" t="s">
        <v>57</v>
      </c>
      <c r="B73" s="20">
        <v>17</v>
      </c>
      <c r="C73" s="21" t="s">
        <v>260</v>
      </c>
      <c r="E73" s="22" t="s">
        <v>261</v>
      </c>
      <c r="F73" s="23" t="s">
        <v>118</v>
      </c>
      <c r="G73" s="24">
        <v>6786.81</v>
      </c>
      <c r="H73" s="25">
        <v>0</v>
      </c>
      <c r="I73" s="25">
        <f>ROUND(G73*H73,P4)</f>
        <v>0</v>
      </c>
      <c r="O73" s="26">
        <f>I73*0.21</f>
        <v>0</v>
      </c>
      <c r="P73">
        <v>3</v>
      </c>
    </row>
    <row r="74" spans="1:5" ht="28.8">
      <c r="A74" s="20" t="s">
        <v>62</v>
      </c>
      <c r="E74" s="22" t="s">
        <v>262</v>
      </c>
    </row>
    <row r="75" spans="1:5" ht="15">
      <c r="A75" s="20" t="s">
        <v>64</v>
      </c>
      <c r="E75" s="27" t="s">
        <v>571</v>
      </c>
    </row>
    <row r="76" spans="1:5" ht="72">
      <c r="A76" s="20" t="s">
        <v>66</v>
      </c>
      <c r="E76" s="22" t="s">
        <v>259</v>
      </c>
    </row>
    <row r="77" spans="1:16" ht="15">
      <c r="A77" s="20" t="s">
        <v>57</v>
      </c>
      <c r="B77" s="20">
        <v>18</v>
      </c>
      <c r="C77" s="21" t="s">
        <v>264</v>
      </c>
      <c r="E77" s="22" t="s">
        <v>265</v>
      </c>
      <c r="F77" s="23" t="s">
        <v>118</v>
      </c>
      <c r="G77" s="24">
        <v>2334</v>
      </c>
      <c r="H77" s="25">
        <v>0</v>
      </c>
      <c r="I77" s="25">
        <f>ROUND(G77*H77,P4)</f>
        <v>0</v>
      </c>
      <c r="O77" s="26">
        <f>I77*0.21</f>
        <v>0</v>
      </c>
      <c r="P77">
        <v>3</v>
      </c>
    </row>
    <row r="78" spans="1:5" ht="15">
      <c r="A78" s="20" t="s">
        <v>62</v>
      </c>
      <c r="E78" s="28" t="s">
        <v>67</v>
      </c>
    </row>
    <row r="79" spans="1:5" ht="15">
      <c r="A79" s="20" t="s">
        <v>64</v>
      </c>
      <c r="E79" s="27" t="s">
        <v>572</v>
      </c>
    </row>
    <row r="80" spans="1:5" ht="57.6">
      <c r="A80" s="20" t="s">
        <v>66</v>
      </c>
      <c r="E80" s="22" t="s">
        <v>268</v>
      </c>
    </row>
    <row r="81" spans="1:16" ht="15">
      <c r="A81" s="20" t="s">
        <v>57</v>
      </c>
      <c r="B81" s="20">
        <v>30</v>
      </c>
      <c r="C81" s="21" t="s">
        <v>269</v>
      </c>
      <c r="E81" s="22" t="s">
        <v>270</v>
      </c>
      <c r="F81" s="23" t="s">
        <v>118</v>
      </c>
      <c r="G81" s="24">
        <v>3310.81</v>
      </c>
      <c r="H81" s="25">
        <v>0</v>
      </c>
      <c r="I81" s="25">
        <f>ROUND(G81*H81,P4)</f>
        <v>0</v>
      </c>
      <c r="O81" s="26">
        <f>I81*0.21</f>
        <v>0</v>
      </c>
      <c r="P81">
        <v>3</v>
      </c>
    </row>
    <row r="82" spans="1:5" ht="15">
      <c r="A82" s="20" t="s">
        <v>62</v>
      </c>
      <c r="E82" s="22" t="s">
        <v>271</v>
      </c>
    </row>
    <row r="83" spans="1:5" ht="15">
      <c r="A83" s="20" t="s">
        <v>64</v>
      </c>
      <c r="E83" s="27" t="s">
        <v>573</v>
      </c>
    </row>
    <row r="84" spans="1:5" ht="158.4">
      <c r="A84" s="20" t="s">
        <v>66</v>
      </c>
      <c r="E84" s="22" t="s">
        <v>273</v>
      </c>
    </row>
    <row r="85" spans="1:16" ht="15">
      <c r="A85" s="20" t="s">
        <v>57</v>
      </c>
      <c r="B85" s="20">
        <v>20</v>
      </c>
      <c r="C85" s="21" t="s">
        <v>274</v>
      </c>
      <c r="E85" s="22" t="s">
        <v>275</v>
      </c>
      <c r="F85" s="23" t="s">
        <v>118</v>
      </c>
      <c r="G85" s="24">
        <v>3455.2</v>
      </c>
      <c r="H85" s="25">
        <v>0</v>
      </c>
      <c r="I85" s="25">
        <f>ROUND(G85*H85,P4)</f>
        <v>0</v>
      </c>
      <c r="O85" s="26">
        <f>I85*0.21</f>
        <v>0</v>
      </c>
      <c r="P85">
        <v>3</v>
      </c>
    </row>
    <row r="86" spans="1:5" ht="15">
      <c r="A86" s="20" t="s">
        <v>62</v>
      </c>
      <c r="E86" s="22" t="s">
        <v>276</v>
      </c>
    </row>
    <row r="87" spans="1:5" ht="15">
      <c r="A87" s="20" t="s">
        <v>64</v>
      </c>
      <c r="E87" s="27" t="s">
        <v>574</v>
      </c>
    </row>
    <row r="88" spans="1:5" ht="158.4">
      <c r="A88" s="20" t="s">
        <v>66</v>
      </c>
      <c r="E88" s="22" t="s">
        <v>273</v>
      </c>
    </row>
    <row r="89" spans="1:16" ht="15">
      <c r="A89" s="20" t="s">
        <v>57</v>
      </c>
      <c r="B89" s="20">
        <v>21</v>
      </c>
      <c r="C89" s="21" t="s">
        <v>278</v>
      </c>
      <c r="E89" s="22" t="s">
        <v>279</v>
      </c>
      <c r="F89" s="23" t="s">
        <v>141</v>
      </c>
      <c r="G89" s="24">
        <v>104.28</v>
      </c>
      <c r="H89" s="25">
        <v>0</v>
      </c>
      <c r="I89" s="25">
        <f>ROUND(G89*H89,P4)</f>
        <v>0</v>
      </c>
      <c r="O89" s="26">
        <f>I89*0.21</f>
        <v>0</v>
      </c>
      <c r="P89">
        <v>3</v>
      </c>
    </row>
    <row r="90" spans="1:5" ht="15">
      <c r="A90" s="20" t="s">
        <v>62</v>
      </c>
      <c r="E90" s="22" t="s">
        <v>280</v>
      </c>
    </row>
    <row r="91" spans="1:5" ht="15">
      <c r="A91" s="20" t="s">
        <v>64</v>
      </c>
      <c r="E91" s="27" t="s">
        <v>575</v>
      </c>
    </row>
    <row r="92" spans="1:5" ht="244.8">
      <c r="A92" s="20" t="s">
        <v>66</v>
      </c>
      <c r="E92" s="22" t="s">
        <v>282</v>
      </c>
    </row>
    <row r="93" spans="1:9" ht="15">
      <c r="A93" s="17" t="s">
        <v>54</v>
      </c>
      <c r="B93" s="17"/>
      <c r="C93" s="18" t="s">
        <v>126</v>
      </c>
      <c r="D93" s="17"/>
      <c r="E93" s="17" t="s">
        <v>127</v>
      </c>
      <c r="F93" s="17"/>
      <c r="G93" s="17"/>
      <c r="H93" s="17"/>
      <c r="I93" s="19">
        <f>SUMIFS(I94:I97,A94:A97,"P")</f>
        <v>0</v>
      </c>
    </row>
    <row r="94" spans="1:16" ht="15">
      <c r="A94" s="20" t="s">
        <v>57</v>
      </c>
      <c r="B94" s="20">
        <v>22</v>
      </c>
      <c r="C94" s="21" t="s">
        <v>300</v>
      </c>
      <c r="E94" s="22" t="s">
        <v>301</v>
      </c>
      <c r="F94" s="23" t="s">
        <v>205</v>
      </c>
      <c r="G94" s="24">
        <v>90</v>
      </c>
      <c r="H94" s="25">
        <v>0</v>
      </c>
      <c r="I94" s="25">
        <f>ROUND(G94*H94,P4)</f>
        <v>0</v>
      </c>
      <c r="O94" s="26">
        <f>I94*0.21</f>
        <v>0</v>
      </c>
      <c r="P94">
        <v>3</v>
      </c>
    </row>
    <row r="95" spans="1:5" ht="15">
      <c r="A95" s="20" t="s">
        <v>62</v>
      </c>
      <c r="E95" s="22" t="s">
        <v>302</v>
      </c>
    </row>
    <row r="96" spans="1:5" ht="15">
      <c r="A96" s="20" t="s">
        <v>64</v>
      </c>
      <c r="E96" s="27" t="s">
        <v>576</v>
      </c>
    </row>
    <row r="97" spans="1:5" ht="43.2">
      <c r="A97" s="20" t="s">
        <v>66</v>
      </c>
      <c r="E97" s="22"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Jezova</dc:creator>
  <cp:keywords/>
  <dc:description/>
  <cp:lastModifiedBy>Jana Jezova</cp:lastModifiedBy>
  <dcterms:created xsi:type="dcterms:W3CDTF">2023-06-01T06:51:36Z</dcterms:created>
  <dcterms:modified xsi:type="dcterms:W3CDTF">2023-06-01T06:51:37Z</dcterms:modified>
  <cp:category/>
  <cp:version/>
  <cp:contentType/>
  <cp:contentStatus/>
</cp:coreProperties>
</file>