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1570" windowHeight="8745" activeTab="1"/>
  </bookViews>
  <sheets>
    <sheet name="kalkukace" sheetId="1" r:id="rId1"/>
    <sheet name="požadavky" sheetId="2" r:id="rId2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<sst xmlns="http://schemas.openxmlformats.org/spreadsheetml/2006/main" count="239" uniqueCount="123">
  <si>
    <t>RAM</t>
  </si>
  <si>
    <t>SSD</t>
  </si>
  <si>
    <t>Kingston FURY 16GB KIT DDR4 2666MHz CL16 Beast Black</t>
  </si>
  <si>
    <t>Kingston KC600 256GB</t>
  </si>
  <si>
    <t>počítač Lea a Štěpánka</t>
  </si>
  <si>
    <t xml:space="preserve">Kingston FURY 16GB KIT DDR4 3200MHz CL16 Beast Black </t>
  </si>
  <si>
    <t>počet</t>
  </si>
  <si>
    <t>rámeček na SSD</t>
  </si>
  <si>
    <t>AXAGON RHD-125B</t>
  </si>
  <si>
    <t>Růžovka</t>
  </si>
  <si>
    <t>Kingston FURY SO-DIMM 16GB KIT DDR4 2666MHz CL15 Impact</t>
  </si>
  <si>
    <t>SSD M.2 SATA</t>
  </si>
  <si>
    <t>Nákup notebooků</t>
  </si>
  <si>
    <t>Sociální program</t>
  </si>
  <si>
    <t>notebook</t>
  </si>
  <si>
    <t>myš drátová</t>
  </si>
  <si>
    <t>brašna</t>
  </si>
  <si>
    <t>Acer Aspire 3 Pure Silver (NX.ADDEC.00U) i5-1135G7, DDR4 16GB, SSD 512GB</t>
  </si>
  <si>
    <t>myš bezdrátová</t>
  </si>
  <si>
    <t>Logitech Wireless Mouse M185 šedá</t>
  </si>
  <si>
    <t>prezenter</t>
  </si>
  <si>
    <t>Logitech Wireless Presenter R400</t>
  </si>
  <si>
    <t>HDMI kabel</t>
  </si>
  <si>
    <t>VGA redukce</t>
  </si>
  <si>
    <t>UTP CAT6</t>
  </si>
  <si>
    <t>Acer Aspire 5 Steel Gray kovový (NX.K82EC.003) Ryzen 3 5425U, DDR4 16GB, SSD 1TB</t>
  </si>
  <si>
    <t>Učitelé všeobečně vzdělávací</t>
  </si>
  <si>
    <t>Acer Aspire 5 Pure Silver kovový (NX.AUMEC.004) i7-1165G7. DDR4 16GB, SSD 1TB, MX450</t>
  </si>
  <si>
    <t>příslušenství</t>
  </si>
  <si>
    <t>externí DVD-RW</t>
  </si>
  <si>
    <t>CZC.cz</t>
  </si>
  <si>
    <t>Apacer AS2280P4 256GB nebo Verbatim Vi560 S3 SSD, M.2 - 256GB</t>
  </si>
  <si>
    <t>PremiumCord Ultra HDTV 4K@60Hz kabel HDMI 2.0b zlacené konektory 2m</t>
  </si>
  <si>
    <t>redukce HDMI to VGA vč. Snd</t>
  </si>
  <si>
    <t>CAT6, UTP, 2m šedý</t>
  </si>
  <si>
    <t>Mironet.cz</t>
  </si>
  <si>
    <t>Apacer AS350 1TB nebo Patriot P220 1TB</t>
  </si>
  <si>
    <t>Alza.cz</t>
  </si>
  <si>
    <t xml:space="preserve">brašna 15.6" s uzavíratelnou kapsou napříslušenství a popruhem přes rameno </t>
  </si>
  <si>
    <t>Genius DX-120 nebo Canyon CNE-CMS10B</t>
  </si>
  <si>
    <t>Pekro.cz</t>
  </si>
  <si>
    <t xml:space="preserve">Verbatim 43886, externí CD/DVD mechanika </t>
  </si>
  <si>
    <t>cena za 1ks vč. DPH</t>
  </si>
  <si>
    <t>cena celkem vč. DPH</t>
  </si>
  <si>
    <t>VT8</t>
  </si>
  <si>
    <t>sety klávesnic a myší</t>
  </si>
  <si>
    <t>redukce DP na DVI</t>
  </si>
  <si>
    <t>může být pouze redukce či celý kabel</t>
  </si>
  <si>
    <t>Genius KM-160  nebo KM-170</t>
  </si>
  <si>
    <t>Průměrná cena</t>
  </si>
  <si>
    <t>celkem</t>
  </si>
  <si>
    <t>Modernizace SPSNET (léto 2023)</t>
  </si>
  <si>
    <t>konkrétní položky</t>
  </si>
  <si>
    <t>počítač ředitel</t>
  </si>
  <si>
    <t>Učitelé strojaři</t>
  </si>
  <si>
    <t>SSVT</t>
  </si>
  <si>
    <t>HP Pavilion 15-eh1051nc</t>
  </si>
  <si>
    <t>NABÍDKA</t>
  </si>
  <si>
    <t>Název požadovaného výrobku</t>
  </si>
  <si>
    <t>technická specifikace požadovaného výrobku</t>
  </si>
  <si>
    <t>maximální možná cena bez DPH/jednotka</t>
  </si>
  <si>
    <t>maximální možná cena včetně DPH/jednotka</t>
  </si>
  <si>
    <t>množství</t>
  </si>
  <si>
    <t>jednotka</t>
  </si>
  <si>
    <t>jednotková cena bez DPH</t>
  </si>
  <si>
    <t>cena celkem bez DPH</t>
  </si>
  <si>
    <t>cena celkem včetně DPH</t>
  </si>
  <si>
    <t>ks</t>
  </si>
  <si>
    <t>Ks</t>
  </si>
  <si>
    <t>sada</t>
  </si>
  <si>
    <t>balíček</t>
  </si>
  <si>
    <r>
      <t>CPU:</t>
    </r>
    <r>
      <rPr>
        <sz val="10"/>
        <color rgb="FF000000"/>
        <rFont val="Calibri"/>
        <family val="2"/>
        <scheme val="minor"/>
      </rPr>
      <t xml:space="preserve"> </t>
    </r>
    <r>
      <rPr>
        <sz val="11"/>
        <color rgb="FF000000"/>
        <rFont val="Calibri"/>
        <family val="2"/>
        <scheme val="minor"/>
      </rPr>
      <t>celkového průměrného výkonového ekvivalentu 9900 bodů a lepší (dostupný na http://www.cpubenchmark.net), počet výpočetních jader min. 4, min. 8 vláken, L3 cache min. 8 MB, TPD max. 28W, výrobní technologie 10nm a lepší</t>
    </r>
  </si>
  <si>
    <r>
      <t xml:space="preserve">Grafická karta: </t>
    </r>
    <r>
      <rPr>
        <sz val="10"/>
        <color theme="1"/>
        <rFont val="Calibri"/>
        <family val="2"/>
        <scheme val="minor"/>
      </rPr>
      <t>integrovaná</t>
    </r>
  </si>
  <si>
    <r>
      <t xml:space="preserve">SSD: </t>
    </r>
    <r>
      <rPr>
        <sz val="10"/>
        <color rgb="FF000000"/>
        <rFont val="Calibri"/>
        <family val="2"/>
        <scheme val="minor"/>
      </rPr>
      <t>SSD min. 512GB připojený přes NVMe M.2 a lepší</t>
    </r>
  </si>
  <si>
    <r>
      <t xml:space="preserve">Hard disk: </t>
    </r>
    <r>
      <rPr>
        <sz val="10"/>
        <color rgb="FF000000"/>
        <rFont val="Calibri"/>
        <family val="2"/>
        <scheme val="minor"/>
      </rPr>
      <t>mechanický (nevyžadován)</t>
    </r>
  </si>
  <si>
    <r>
      <t xml:space="preserve">Mechanika médií: </t>
    </r>
    <r>
      <rPr>
        <sz val="10"/>
        <color rgb="FF000000"/>
        <rFont val="Calibri"/>
        <family val="2"/>
        <scheme val="minor"/>
      </rPr>
      <t>nevyžadována</t>
    </r>
  </si>
  <si>
    <r>
      <t xml:space="preserve">Karta síťová: min. </t>
    </r>
    <r>
      <rPr>
        <sz val="10"/>
        <color rgb="FF000000"/>
        <rFont val="Calibri"/>
        <family val="2"/>
        <scheme val="minor"/>
      </rPr>
      <t>1x RJ45 Ethernet 10/100/1000</t>
    </r>
  </si>
  <si>
    <r>
      <t xml:space="preserve">Karta zvuková: </t>
    </r>
    <r>
      <rPr>
        <sz val="10"/>
        <color rgb="FF000000"/>
        <rFont val="Calibri"/>
        <family val="2"/>
        <scheme val="minor"/>
      </rPr>
      <t>min.</t>
    </r>
    <r>
      <rPr>
        <b/>
        <sz val="10"/>
        <color rgb="FF000000"/>
        <rFont val="Calibri"/>
        <family val="2"/>
        <scheme val="minor"/>
      </rPr>
      <t xml:space="preserve"> </t>
    </r>
    <r>
      <rPr>
        <sz val="10"/>
        <color rgb="FF000000"/>
        <rFont val="Calibri"/>
        <family val="2"/>
        <scheme val="minor"/>
      </rPr>
      <t>HD Audio interní</t>
    </r>
  </si>
  <si>
    <r>
      <t xml:space="preserve">Další konektivita a výbava: </t>
    </r>
    <r>
      <rPr>
        <sz val="10"/>
        <color rgb="FF000000"/>
        <rFont val="Calibri"/>
        <family val="2"/>
        <scheme val="minor"/>
      </rPr>
      <t>klávesnice se samostatným numerickým blokem, TPM 2.0,</t>
    </r>
    <r>
      <rPr>
        <b/>
        <sz val="10"/>
        <color rgb="FF000000"/>
        <rFont val="Calibri"/>
        <family val="2"/>
        <scheme val="minor"/>
      </rPr>
      <t xml:space="preserve"> </t>
    </r>
    <r>
      <rPr>
        <sz val="10"/>
        <color rgb="FF000000"/>
        <rFont val="Calibri"/>
        <family val="2"/>
        <scheme val="minor"/>
      </rPr>
      <t>Bluetooth 5.0, Wi-Fi ac, web kamera, min. 3x USB z toho min 2x USB 3.0/3.1/3.2 Gen 1, min. 1x HDMI standardní provedení, čtečka paměťových karet SD</t>
    </r>
  </si>
  <si>
    <r>
      <t xml:space="preserve">Příslušenství 1: </t>
    </r>
    <r>
      <rPr>
        <sz val="10"/>
        <color rgb="FF000000"/>
        <rFont val="Calibri"/>
        <family val="2"/>
        <scheme val="minor"/>
      </rPr>
      <t>napájecí adaptér</t>
    </r>
  </si>
  <si>
    <r>
      <t xml:space="preserve">Příslušenství 2: </t>
    </r>
    <r>
      <rPr>
        <sz val="10"/>
        <color rgb="FF000000"/>
        <rFont val="Calibri"/>
        <family val="2"/>
        <scheme val="minor"/>
      </rPr>
      <t xml:space="preserve">optická drátová myš s rolovacím kolečkem, standardní - kancelářské velikosti vhodná pro pravou i levou ruku s rozlišení 1000dpi a lepším  </t>
    </r>
  </si>
  <si>
    <r>
      <t>Operační systém:</t>
    </r>
    <r>
      <rPr>
        <sz val="10"/>
        <color rgb="FF000000"/>
        <rFont val="Calibri"/>
        <family val="2"/>
        <scheme val="minor"/>
      </rPr>
      <t xml:space="preserve"> nevyžadován</t>
    </r>
  </si>
  <si>
    <r>
      <t xml:space="preserve">Záruka: </t>
    </r>
    <r>
      <rPr>
        <sz val="10"/>
        <color rgb="FF000000"/>
        <rFont val="Calibri"/>
        <family val="2"/>
        <scheme val="minor"/>
      </rPr>
      <t>min. 2 roky</t>
    </r>
  </si>
  <si>
    <r>
      <t>Paměť operační:</t>
    </r>
    <r>
      <rPr>
        <sz val="10"/>
        <color theme="1"/>
        <rFont val="Calibri"/>
        <family val="2"/>
        <scheme val="minor"/>
      </rPr>
      <t xml:space="preserve"> </t>
    </r>
    <r>
      <rPr>
        <sz val="11"/>
        <color rgb="FF000000"/>
        <rFont val="Calibri"/>
        <family val="2"/>
        <scheme val="minor"/>
      </rPr>
      <t>DDR4 16 GB a lepší,</t>
    </r>
    <r>
      <rPr>
        <sz val="10"/>
        <rFont val="Calibri"/>
        <family val="2"/>
        <scheme val="minor"/>
      </rPr>
      <t xml:space="preserve"> integrovaná na základní desce (bez možnosti demontáže)</t>
    </r>
  </si>
  <si>
    <r>
      <t xml:space="preserve">Příslušenství 3: </t>
    </r>
    <r>
      <rPr>
        <sz val="10"/>
        <color rgb="FF000000"/>
        <rFont val="Calibri"/>
        <family val="2"/>
        <scheme val="minor"/>
      </rPr>
      <t>polstrovaná brašna na nabízený notebook, s popruhem přes rameno a uzavíratelnou boční kapsou pro na příslušenství</t>
    </r>
  </si>
  <si>
    <r>
      <t>CPU:</t>
    </r>
    <r>
      <rPr>
        <sz val="10"/>
        <color rgb="FF000000"/>
        <rFont val="Calibri"/>
        <family val="2"/>
        <scheme val="minor"/>
      </rPr>
      <t xml:space="preserve"> </t>
    </r>
    <r>
      <rPr>
        <sz val="11"/>
        <color rgb="FF000000"/>
        <rFont val="Calibri"/>
        <family val="2"/>
        <scheme val="minor"/>
      </rPr>
      <t>celkového průměrného výkonového ekvivalentu 11430 bodů a lepší (dostupný na http://www.cpubenchmark.net), počet výpočetních jader min. 4, min. 8 vláken, L3 cache min. 8 MB, TPD nominální 15W, maximální provozní teplota: 95 °C; výrobní technologie 7nm a lepší</t>
    </r>
  </si>
  <si>
    <r>
      <t xml:space="preserve">Karta síťová: </t>
    </r>
    <r>
      <rPr>
        <sz val="10"/>
        <color rgb="FF000000"/>
        <rFont val="Calibri"/>
        <family val="2"/>
        <scheme val="minor"/>
      </rPr>
      <t>min.</t>
    </r>
    <r>
      <rPr>
        <b/>
        <sz val="10"/>
        <color rgb="FF000000"/>
        <rFont val="Calibri"/>
        <family val="2"/>
        <scheme val="minor"/>
      </rPr>
      <t xml:space="preserve"> </t>
    </r>
    <r>
      <rPr>
        <sz val="10"/>
        <color rgb="FF000000"/>
        <rFont val="Calibri"/>
        <family val="2"/>
        <scheme val="minor"/>
      </rPr>
      <t>1x RJ45 Ethernet 10/100/1000</t>
    </r>
  </si>
  <si>
    <r>
      <t xml:space="preserve">SSD: </t>
    </r>
    <r>
      <rPr>
        <sz val="10"/>
        <color rgb="FF000000"/>
        <rFont val="Calibri"/>
        <family val="2"/>
        <scheme val="minor"/>
      </rPr>
      <t>SSD min. 1TB</t>
    </r>
    <r>
      <rPr>
        <sz val="8"/>
        <color theme="1"/>
        <rFont val="Calibri"/>
        <family val="2"/>
        <scheme val="minor"/>
      </rPr>
      <t>   </t>
    </r>
    <r>
      <rPr>
        <sz val="10"/>
        <color rgb="FF000000"/>
        <rFont val="Calibri"/>
        <family val="2"/>
        <scheme val="minor"/>
      </rPr>
      <t xml:space="preserve"> připojený přes NVMe M.2 a lepší</t>
    </r>
  </si>
  <si>
    <r>
      <t xml:space="preserve">Hard disk: </t>
    </r>
    <r>
      <rPr>
        <sz val="10"/>
        <color rgb="FF000000"/>
        <rFont val="Calibri"/>
        <family val="2"/>
        <scheme val="minor"/>
      </rPr>
      <t>mechanický nevyžadován</t>
    </r>
  </si>
  <si>
    <r>
      <t xml:space="preserve">Paměť operační: </t>
    </r>
    <r>
      <rPr>
        <sz val="11"/>
        <rFont val="Calibri"/>
        <family val="2"/>
        <scheme val="minor"/>
      </rPr>
      <t>DDR4 16GB a lepší, vyměnitelná</t>
    </r>
  </si>
  <si>
    <r>
      <t>CPU:</t>
    </r>
    <r>
      <rPr>
        <sz val="10"/>
        <color rgb="FF000000"/>
        <rFont val="Calibri"/>
        <family val="2"/>
        <scheme val="minor"/>
      </rPr>
      <t xml:space="preserve"> </t>
    </r>
    <r>
      <rPr>
        <sz val="11"/>
        <color rgb="FF000000"/>
        <rFont val="Calibri"/>
        <family val="2"/>
        <scheme val="minor"/>
      </rPr>
      <t xml:space="preserve">celkového průměrného výkonového ekvivalentu 10300 bodů a lepší (dostupný na http://www.cpubenchmark.net), počet výpočetních jader min. 4, min. 8 vláken, L3 cache min. 12 MB, TPD maximální 28W, výrobní technologie 10nm a lepší </t>
    </r>
  </si>
  <si>
    <r>
      <t xml:space="preserve">Grafická karta: </t>
    </r>
    <r>
      <rPr>
        <sz val="10"/>
        <color theme="1"/>
        <rFont val="Calibri"/>
        <family val="2"/>
        <scheme val="minor"/>
      </rPr>
      <t xml:space="preserve">dedikovaná, grafický čip celkového výkonového ekvivalentu 3650 bodů a lepší, </t>
    </r>
    <r>
      <rPr>
        <sz val="11"/>
        <color rgb="FF000000"/>
        <rFont val="Calibri"/>
        <family val="2"/>
        <scheme val="minor"/>
      </rPr>
      <t>(dostupný na http://www.cpubenchmark.net), paměť 2GB GDDR5 a lepší</t>
    </r>
  </si>
  <si>
    <r>
      <t xml:space="preserve">SSD: </t>
    </r>
    <r>
      <rPr>
        <sz val="10"/>
        <color rgb="FF000000"/>
        <rFont val="Calibri"/>
        <family val="2"/>
        <scheme val="minor"/>
      </rPr>
      <t xml:space="preserve">SSD min. 1TB připojený přes NVMe M.2 a lepší </t>
    </r>
  </si>
  <si>
    <r>
      <t xml:space="preserve">Další konektivita a vybavení : </t>
    </r>
    <r>
      <rPr>
        <sz val="10"/>
        <color rgb="FF000000"/>
        <rFont val="Calibri"/>
        <family val="2"/>
        <scheme val="minor"/>
      </rPr>
      <t>klávesnice se samostatným numerickým blokem , Bluetooth 5.0, Wi-Fi ax, HD kamera, min. 2x USB verze 3.2 Gen 1 (USB 3.0), min. 1x USB 2.0, min. 1x USB-C</t>
    </r>
    <r>
      <rPr>
        <strike/>
        <sz val="8"/>
        <color rgb="FFFF0000"/>
        <rFont val="Calibri"/>
        <family val="2"/>
        <scheme val="minor"/>
      </rPr>
      <t>  </t>
    </r>
    <r>
      <rPr>
        <sz val="8"/>
        <color theme="1"/>
        <rFont val="Calibri"/>
        <family val="2"/>
        <scheme val="minor"/>
      </rPr>
      <t> </t>
    </r>
    <r>
      <rPr>
        <strike/>
        <sz val="10"/>
        <color rgb="FFFF0000"/>
        <rFont val="Calibri"/>
        <family val="2"/>
        <scheme val="minor"/>
      </rPr>
      <t xml:space="preserve"> </t>
    </r>
    <r>
      <rPr>
        <sz val="10"/>
        <color rgb="FF000000"/>
        <rFont val="Calibri"/>
        <family val="2"/>
        <scheme val="minor"/>
      </rPr>
      <t>, min. 1x HDMI standardní provedení, TPM 2.0, čtečka paměťových karet SD</t>
    </r>
  </si>
  <si>
    <r>
      <t xml:space="preserve">Paměť operační: </t>
    </r>
    <r>
      <rPr>
        <sz val="11"/>
        <color rgb="FF000000"/>
        <rFont val="Calibri"/>
        <family val="2"/>
        <scheme val="minor"/>
      </rPr>
      <t xml:space="preserve">DDR4 </t>
    </r>
    <r>
      <rPr>
        <sz val="11"/>
        <rFont val="Calibri"/>
        <family val="2"/>
        <scheme val="minor"/>
      </rPr>
      <t>16GB a lepší, vyměnitelná</t>
    </r>
  </si>
  <si>
    <r>
      <t xml:space="preserve">Další konektivita a vybavení : </t>
    </r>
    <r>
      <rPr>
        <sz val="10"/>
        <color rgb="FF000000"/>
        <rFont val="Calibri"/>
        <family val="2"/>
        <scheme val="minor"/>
      </rPr>
      <t>klávesnice se samostatným numerickým blokem , Bluetooth 5.2, Wi-Fi ax</t>
    </r>
    <r>
      <rPr>
        <sz val="8"/>
        <color theme="1"/>
        <rFont val="Calibri"/>
        <family val="2"/>
        <scheme val="minor"/>
      </rPr>
      <t>   </t>
    </r>
    <r>
      <rPr>
        <sz val="10"/>
        <color rgb="FF000000"/>
        <rFont val="Calibri"/>
        <family val="2"/>
        <scheme val="minor"/>
      </rPr>
      <t>, HD kamera, min. 3x USB verze 3.2 Gen 1 (USB 3.0), min. 1x USB-C , min. 1x HDMI standardní provedení a 1x DisplayPort, možnost nabíjení přes USB</t>
    </r>
    <r>
      <rPr>
        <sz val="10"/>
        <rFont val="Calibri"/>
        <family val="2"/>
        <scheme val="minor"/>
      </rPr>
      <t>-C</t>
    </r>
    <r>
      <rPr>
        <sz val="10"/>
        <color rgb="FF000000"/>
        <rFont val="Calibri"/>
        <family val="2"/>
        <scheme val="minor"/>
      </rPr>
      <t>, TPM 2.0, čtečka paměťových karet SD</t>
    </r>
  </si>
  <si>
    <r>
      <t xml:space="preserve">Konstrukční provedení: </t>
    </r>
    <r>
      <rPr>
        <sz val="11"/>
        <color rgb="FF000000"/>
        <rFont val="Calibri"/>
        <family val="2"/>
        <scheme val="minor"/>
      </rPr>
      <t>notebook s minimálně částečně kovovým tělem a 15,6" displejem, IPS, Full HD, antireflexní</t>
    </r>
  </si>
  <si>
    <r>
      <t xml:space="preserve">Konstrukční provedení: </t>
    </r>
    <r>
      <rPr>
        <sz val="11"/>
        <color rgb="FF000000"/>
        <rFont val="Calibri"/>
        <family val="2"/>
        <scheme val="minor"/>
      </rPr>
      <t xml:space="preserve">notebook s minimálně částečně kovovým tělem </t>
    </r>
    <r>
      <rPr>
        <sz val="8"/>
        <color theme="1"/>
        <rFont val="Calibri"/>
        <family val="2"/>
        <scheme val="minor"/>
      </rPr>
      <t> </t>
    </r>
    <r>
      <rPr>
        <sz val="11"/>
        <color rgb="FF000000"/>
        <rFont val="Calibri"/>
        <family val="2"/>
        <scheme val="minor"/>
      </rPr>
      <t>a 15,6" displejem. IPS, Full HD</t>
    </r>
  </si>
  <si>
    <r>
      <t xml:space="preserve">Konstrukční provedení: </t>
    </r>
    <r>
      <rPr>
        <sz val="11"/>
        <color rgb="FF000000"/>
        <rFont val="Calibri"/>
        <family val="2"/>
        <scheme val="minor"/>
      </rPr>
      <t>notebook s minimálně 15,6" displejem, IPS, Full HD, antireflexním</t>
    </r>
  </si>
  <si>
    <r>
      <t xml:space="preserve">Další konektivita a vybavení : </t>
    </r>
    <r>
      <rPr>
        <sz val="10"/>
        <color rgb="FF000000"/>
        <rFont val="Calibri"/>
        <family val="2"/>
        <scheme val="minor"/>
      </rPr>
      <t>klávesnice se samostatným numerickým blokem , Bluetooth 5.2, Wi-Fi ax, HD kamera, min. 2x USB verze 3.2 Gen 1 (USB 3.0), min. 1x USB-C</t>
    </r>
    <r>
      <rPr>
        <strike/>
        <sz val="8"/>
        <color rgb="FFFF0000"/>
        <rFont val="Calibri"/>
        <family val="2"/>
        <scheme val="minor"/>
      </rPr>
      <t>  </t>
    </r>
    <r>
      <rPr>
        <sz val="8"/>
        <color theme="1"/>
        <rFont val="Calibri"/>
        <family val="2"/>
        <scheme val="minor"/>
      </rPr>
      <t> </t>
    </r>
    <r>
      <rPr>
        <strike/>
        <sz val="10"/>
        <color rgb="FFFF0000"/>
        <rFont val="Calibri"/>
        <family val="2"/>
        <scheme val="minor"/>
      </rPr>
      <t xml:space="preserve"> </t>
    </r>
    <r>
      <rPr>
        <sz val="10"/>
        <color rgb="FF000000"/>
        <rFont val="Calibri"/>
        <family val="2"/>
        <scheme val="minor"/>
      </rPr>
      <t>, min. 1x HDMI standardní provedení, TPM 2.0, čtečka paměťových karet SD</t>
    </r>
  </si>
  <si>
    <r>
      <t xml:space="preserve">Konstrukční provedení: </t>
    </r>
    <r>
      <rPr>
        <sz val="10"/>
        <color rgb="FF000000"/>
        <rFont val="Calibri"/>
        <family val="2"/>
        <scheme val="minor"/>
      </rPr>
      <t>notebook s minimálně částečně kovovým tělem a 15,6" displejem IPS, Full HD, antireflexní</t>
    </r>
  </si>
  <si>
    <r>
      <t xml:space="preserve">Paměť operační: </t>
    </r>
    <r>
      <rPr>
        <sz val="11"/>
        <color rgb="FF000000"/>
        <rFont val="Calibri"/>
        <family val="2"/>
        <scheme val="minor"/>
      </rPr>
      <t>DDR4</t>
    </r>
    <r>
      <rPr>
        <sz val="11"/>
        <rFont val="Calibri"/>
        <family val="2"/>
        <scheme val="minor"/>
      </rPr>
      <t xml:space="preserve"> 16GB a lepší, vyměnitelná</t>
    </r>
  </si>
  <si>
    <r>
      <t xml:space="preserve">4 ks redukce: </t>
    </r>
    <r>
      <rPr>
        <sz val="10"/>
        <color rgb="FF000000"/>
        <rFont val="Calibri"/>
        <family val="2"/>
        <scheme val="minor"/>
      </rPr>
      <t>redukce z rozhraní HDMI na VGA + jack 3,5mm audio </t>
    </r>
  </si>
  <si>
    <r>
      <t xml:space="preserve">25 ks HDMI kabel: </t>
    </r>
    <r>
      <rPr>
        <sz val="10"/>
        <color rgb="FF000000"/>
        <rFont val="Calibri"/>
        <family val="2"/>
        <scheme val="minor"/>
      </rPr>
      <t>standardní</t>
    </r>
    <r>
      <rPr>
        <b/>
        <sz val="10"/>
        <color rgb="FF000000"/>
        <rFont val="Calibri"/>
        <family val="2"/>
        <scheme val="minor"/>
      </rPr>
      <t xml:space="preserve"> </t>
    </r>
    <r>
      <rPr>
        <sz val="10"/>
        <color rgb="FF000000"/>
        <rFont val="Calibri"/>
        <family val="2"/>
        <scheme val="minor"/>
      </rPr>
      <t>HDMI na standardní HDMI, délka 2m, verze 2.0b a lepší, zlacené konektory  </t>
    </r>
  </si>
  <si>
    <r>
      <t xml:space="preserve">20 ks UTP PATCH kabel: </t>
    </r>
    <r>
      <rPr>
        <sz val="10"/>
        <color rgb="FF000000"/>
        <rFont val="Calibri"/>
        <family val="2"/>
        <scheme val="minor"/>
      </rPr>
      <t>délka 2m, CAT6 a lepší  </t>
    </r>
  </si>
  <si>
    <r>
      <t>20 ks počítačová myš:</t>
    </r>
    <r>
      <rPr>
        <sz val="10"/>
        <color rgb="FF000000"/>
        <rFont val="Calibri"/>
        <family val="2"/>
        <scheme val="minor"/>
      </rPr>
      <t xml:space="preserve"> bezdrátová s optickým snímáním o rozlišení 1000dpi a lepší, obsahující rolovací kolečko s integrovaným třetím tlačítkem, napájení pomocí 1ks baterie AA</t>
    </r>
  </si>
  <si>
    <r>
      <t xml:space="preserve">10 ks prezenter: </t>
    </r>
    <r>
      <rPr>
        <sz val="10"/>
        <rFont val="Calibri"/>
        <family val="2"/>
        <scheme val="minor"/>
      </rPr>
      <t>Integrované ovládací prvky prezentace (spuštění, vpřed, vzad), integrované laserové ukazovátko s indikátorem, podpora technologie Plug and Play (není nutný software), indikátor stavu baterií, vypínač napájení </t>
    </r>
  </si>
  <si>
    <t>příslušentví pro notebooky</t>
  </si>
  <si>
    <r>
      <t xml:space="preserve">4 ks DVD-RW mechanika: </t>
    </r>
    <r>
      <rPr>
        <sz val="10"/>
        <color theme="1"/>
        <rFont val="Calibri"/>
        <family val="2"/>
        <scheme val="minor"/>
      </rPr>
      <t xml:space="preserve">provedení externí slim, napájení bez nutnosti externího zdroje, připojení přes USB-C, podporovaná média (čtení i zápis): </t>
    </r>
    <r>
      <rPr>
        <sz val="10"/>
        <color theme="1"/>
        <rFont val="Verdana"/>
        <family val="2"/>
      </rPr>
      <t>CD-ROM, CD-RW, DVD-ROM, DVD-R, DVD-RW, DVD+R, DVD+RW, DVD-R DL, DVD+R DL </t>
    </r>
  </si>
  <si>
    <r>
      <t>10 ks polstrovaná brašna:</t>
    </r>
    <r>
      <rPr>
        <sz val="10"/>
        <color theme="1"/>
        <rFont val="Calibri"/>
        <family val="2"/>
        <scheme val="minor"/>
      </rPr>
      <t xml:space="preserve"> na nabízené notebooky (učitelské, učitelské CAM, správce sítě) s popruhem přes rameno a uzavíratelnou boční kapsou pro na příslušenství </t>
    </r>
  </si>
  <si>
    <r>
      <t>CPU:</t>
    </r>
    <r>
      <rPr>
        <sz val="10"/>
        <color rgb="FF000000"/>
        <rFont val="Calibri"/>
        <family val="2"/>
        <scheme val="minor"/>
      </rPr>
      <t xml:space="preserve"> </t>
    </r>
    <r>
      <rPr>
        <sz val="11"/>
        <color rgb="FF000000"/>
        <rFont val="Calibri"/>
        <family val="2"/>
        <scheme val="minor"/>
      </rPr>
      <t xml:space="preserve">celkového průměrného výkonového ekvivalentu 15550 bodů a lepší (dostupný na http://www.cpubenchmark.net), počet výpočetních jader min. 8, min. 16 vláken, L3 cache min. 8 MB, TPD maximální 25W, výrobní technologie 10nm a lepší </t>
    </r>
  </si>
  <si>
    <t>Celková maximální možná cena bez DPH:</t>
  </si>
  <si>
    <t>Celková cena bez DPH - nabídka</t>
  </si>
  <si>
    <t>Celková maximální možná cena včetně DPH:</t>
  </si>
  <si>
    <t>Celková cena včetně DPH - nabídka:</t>
  </si>
  <si>
    <t xml:space="preserve"> </t>
  </si>
  <si>
    <t>Jedná se o neinvestční prostřdky - jednotlivá položka nesmí přesáhnout 40 000,00Kč včetně DPH</t>
  </si>
  <si>
    <t>notebook a příslušenství pro sociálně znevýhodněné žáky</t>
  </si>
  <si>
    <t>notebook a příslušenství pro méně složité aplikace</t>
  </si>
  <si>
    <t>notebook pro CAM SW a příslušenství</t>
  </si>
  <si>
    <t>notebook pro ICT a příslušenství</t>
  </si>
  <si>
    <t>Nákup notebooků a příslušenství v rámci moderní výuky na SPŠ Kladno</t>
  </si>
  <si>
    <t>Priloha č. 5 - Technická specifikace s položkovým rozpočtem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</si>
</sst>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8" formatCode="#,##0.00\ &quot;Kč&quot;;[Red]\-#,##0.00\ &quot;Kč&quot;"/>
    <numFmt numFmtId="44" formatCode="_-* #,##0.00\ &quot;Kč&quot;_-;\-* #,##0.00\ &quot;Kč&quot;_-;_-* &quot;-&quot;??\ &quot;Kč&quot;_-;_-@_-"/>
    <numFmt numFmtId="164" formatCode="_-* #,##0.00\ [$Kč-405]_-;\-* #,##0.00\ [$Kč-405]_-;_-* &quot;-&quot;??\ [$Kč-405]_-;_-@_-"/>
  </numFmts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0070C0"/>
      <name val="Arial"/>
      <family val="2"/>
    </font>
    <font>
      <b/>
      <sz val="9"/>
      <color theme="1"/>
      <name val="Arial"/>
      <family val="2"/>
    </font>
    <font>
      <sz val="10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color theme="1"/>
      <name val="Calibri"/>
      <family val="2"/>
      <scheme val="minor"/>
    </font>
    <font>
      <strike/>
      <sz val="10"/>
      <color rgb="FFFF0000"/>
      <name val="Calibri"/>
      <family val="2"/>
      <scheme val="minor"/>
    </font>
    <font>
      <sz val="10"/>
      <name val="Calibri"/>
      <family val="2"/>
      <scheme val="minor"/>
    </font>
    <font>
      <sz val="8"/>
      <color theme="1"/>
      <name val="Calibri"/>
      <family val="2"/>
      <scheme val="minor"/>
    </font>
    <font>
      <b/>
      <u val="single"/>
      <sz val="10"/>
      <color rgb="FF000000"/>
      <name val="Calibri"/>
      <family val="2"/>
      <scheme val="minor"/>
    </font>
    <font>
      <strike/>
      <sz val="8"/>
      <color rgb="FFFF0000"/>
      <name val="Calibri"/>
      <family val="2"/>
      <scheme val="minor"/>
    </font>
    <font>
      <b/>
      <sz val="10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Verdana"/>
      <family val="2"/>
    </font>
  </fonts>
  <fills count="6">
    <fill>
      <patternFill/>
    </fill>
    <fill>
      <patternFill patternType="gray125"/>
    </fill>
    <fill>
      <patternFill patternType="solid">
        <fgColor theme="4" tint="0.3999800086021423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3999499976634979"/>
        <bgColor indexed="64"/>
      </patternFill>
    </fill>
  </fills>
  <borders count="42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>
        <color theme="0" tint="-0.4999699890613556"/>
      </left>
      <right/>
      <top style="medium">
        <color theme="0" tint="-0.4999699890613556"/>
      </top>
      <bottom style="medium">
        <color theme="0" tint="-0.4999699890613556"/>
      </bottom>
    </border>
    <border>
      <left style="medium">
        <color theme="0" tint="-0.4999699890613556"/>
      </left>
      <right style="thin">
        <color theme="0" tint="-0.4999699890613556"/>
      </right>
      <top style="medium">
        <color theme="0" tint="-0.4999699890613556"/>
      </top>
      <bottom/>
    </border>
    <border>
      <left style="thin">
        <color theme="0" tint="-0.4999699890613556"/>
      </left>
      <right style="thin">
        <color theme="0" tint="-0.4999699890613556"/>
      </right>
      <top style="medium">
        <color theme="0" tint="-0.4999699890613556"/>
      </top>
      <bottom/>
    </border>
    <border>
      <left style="thin">
        <color theme="0" tint="-0.4999699890613556"/>
      </left>
      <right style="medium">
        <color theme="0" tint="-0.4999699890613556"/>
      </right>
      <top style="medium">
        <color theme="0" tint="-0.4999699890613556"/>
      </top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/>
      <right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/>
    </border>
    <border>
      <left/>
      <right style="medium"/>
      <top style="thin"/>
      <bottom/>
    </border>
    <border>
      <left/>
      <right/>
      <top style="thin"/>
      <bottom/>
    </border>
    <border>
      <left style="medium"/>
      <right/>
      <top/>
      <bottom style="thin"/>
    </border>
    <border>
      <left/>
      <right/>
      <top style="medium">
        <color theme="0" tint="-0.4999699890613556"/>
      </top>
      <bottom style="medium">
        <color theme="0" tint="-0.4999699890613556"/>
      </bottom>
    </border>
    <border>
      <left/>
      <right style="medium">
        <color theme="0" tint="-0.4999699890613556"/>
      </right>
      <top style="medium">
        <color theme="0" tint="-0.4999699890613556"/>
      </top>
      <bottom style="medium">
        <color theme="0" tint="-0.4999699890613556"/>
      </bottom>
    </border>
    <border>
      <left style="medium">
        <color theme="0" tint="-0.4999699890613556"/>
      </left>
      <right/>
      <top style="medium">
        <color theme="0" tint="-0.4999699890613556"/>
      </top>
      <bottom/>
    </border>
    <border>
      <left/>
      <right/>
      <top style="medium">
        <color theme="0" tint="-0.4999699890613556"/>
      </top>
      <bottom/>
    </border>
    <border>
      <left/>
      <right style="medium">
        <color theme="0" tint="-0.4999699890613556"/>
      </right>
      <top style="medium">
        <color theme="0" tint="-0.4999699890613556"/>
      </top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03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44" fontId="0" fillId="0" borderId="4" xfId="20" applyFont="1" applyBorder="1" applyAlignment="1">
      <alignment/>
    </xf>
    <xf numFmtId="44" fontId="0" fillId="0" borderId="3" xfId="20" applyFont="1" applyBorder="1"/>
    <xf numFmtId="44" fontId="0" fillId="0" borderId="4" xfId="20" applyFont="1" applyBorder="1"/>
    <xf numFmtId="44" fontId="0" fillId="0" borderId="2" xfId="20" applyFont="1" applyBorder="1" applyAlignment="1">
      <alignment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3" fillId="0" borderId="3" xfId="0" applyFont="1" applyBorder="1"/>
    <xf numFmtId="0" fontId="3" fillId="0" borderId="8" xfId="0" applyFont="1" applyBorder="1"/>
    <xf numFmtId="0" fontId="4" fillId="0" borderId="1" xfId="0" applyFont="1" applyBorder="1"/>
    <xf numFmtId="0" fontId="7" fillId="2" borderId="11" xfId="0" applyFont="1" applyFill="1" applyBorder="1" applyAlignment="1">
      <alignment vertical="center"/>
    </xf>
    <xf numFmtId="0" fontId="8" fillId="3" borderId="12" xfId="0" applyFont="1" applyFill="1" applyBorder="1" applyAlignment="1">
      <alignment vertical="center"/>
    </xf>
    <xf numFmtId="0" fontId="8" fillId="3" borderId="13" xfId="0" applyFont="1" applyFill="1" applyBorder="1" applyAlignment="1">
      <alignment horizontal="center" vertical="center"/>
    </xf>
    <xf numFmtId="0" fontId="9" fillId="3" borderId="13" xfId="0" applyFont="1" applyFill="1" applyBorder="1" applyAlignment="1">
      <alignment horizontal="center" vertical="center" wrapText="1"/>
    </xf>
    <xf numFmtId="0" fontId="6" fillId="3" borderId="13" xfId="0" applyFont="1" applyFill="1" applyBorder="1" applyAlignment="1">
      <alignment vertical="center"/>
    </xf>
    <xf numFmtId="0" fontId="6" fillId="3" borderId="13" xfId="0" applyFont="1" applyFill="1" applyBorder="1" applyAlignment="1" applyProtection="1">
      <alignment vertical="center" wrapText="1"/>
      <protection locked="0"/>
    </xf>
    <xf numFmtId="0" fontId="6" fillId="3" borderId="14" xfId="0" applyFont="1" applyFill="1" applyBorder="1" applyAlignment="1" applyProtection="1">
      <alignment vertical="center" wrapText="1"/>
      <protection locked="0"/>
    </xf>
    <xf numFmtId="0" fontId="12" fillId="0" borderId="1" xfId="0" applyFont="1" applyBorder="1" applyAlignment="1">
      <alignment vertical="center" wrapText="1"/>
    </xf>
    <xf numFmtId="0" fontId="15" fillId="0" borderId="1" xfId="0" applyFont="1" applyBorder="1" applyAlignment="1">
      <alignment vertical="center" wrapText="1"/>
    </xf>
    <xf numFmtId="0" fontId="17" fillId="0" borderId="1" xfId="0" applyFont="1" applyBorder="1" applyAlignment="1">
      <alignment vertical="center" wrapText="1"/>
    </xf>
    <xf numFmtId="44" fontId="6" fillId="0" borderId="1" xfId="2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left" vertical="center" wrapText="1"/>
    </xf>
    <xf numFmtId="0" fontId="21" fillId="0" borderId="1" xfId="0" applyFont="1" applyBorder="1" applyAlignment="1">
      <alignment horizontal="left" vertical="center" wrapText="1"/>
    </xf>
    <xf numFmtId="0" fontId="19" fillId="0" borderId="1" xfId="0" applyFont="1" applyBorder="1" applyAlignment="1">
      <alignment horizontal="left" vertical="center" wrapText="1"/>
    </xf>
    <xf numFmtId="44" fontId="6" fillId="4" borderId="1" xfId="20" applyFont="1" applyFill="1" applyBorder="1" applyAlignment="1">
      <alignment horizontal="center" vertical="center"/>
    </xf>
    <xf numFmtId="44" fontId="6" fillId="5" borderId="1" xfId="20" applyFont="1" applyFill="1" applyBorder="1" applyAlignment="1">
      <alignment horizontal="center" vertical="center"/>
    </xf>
    <xf numFmtId="0" fontId="15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wrapText="1"/>
    </xf>
    <xf numFmtId="8" fontId="0" fillId="0" borderId="1" xfId="0" applyNumberFormat="1" applyBorder="1" applyAlignment="1">
      <alignment horizontal="center"/>
    </xf>
    <xf numFmtId="0" fontId="0" fillId="0" borderId="0" xfId="0" applyBorder="1"/>
    <xf numFmtId="0" fontId="3" fillId="0" borderId="10" xfId="0" applyFont="1" applyBorder="1" applyAlignment="1">
      <alignment/>
    </xf>
    <xf numFmtId="0" fontId="3" fillId="0" borderId="9" xfId="0" applyFont="1" applyBorder="1" applyAlignment="1">
      <alignment/>
    </xf>
    <xf numFmtId="0" fontId="0" fillId="0" borderId="15" xfId="0" applyBorder="1" applyAlignment="1">
      <alignment horizontal="right"/>
    </xf>
    <xf numFmtId="0" fontId="0" fillId="0" borderId="16" xfId="0" applyBorder="1" applyAlignment="1">
      <alignment horizontal="right"/>
    </xf>
    <xf numFmtId="0" fontId="0" fillId="0" borderId="17" xfId="0" applyBorder="1" applyAlignment="1">
      <alignment horizontal="right"/>
    </xf>
    <xf numFmtId="44" fontId="0" fillId="0" borderId="15" xfId="20" applyFont="1" applyBorder="1" applyAlignment="1">
      <alignment/>
    </xf>
    <xf numFmtId="44" fontId="0" fillId="0" borderId="17" xfId="20" applyFont="1" applyBorder="1" applyAlignment="1">
      <alignment/>
    </xf>
    <xf numFmtId="44" fontId="0" fillId="0" borderId="16" xfId="20" applyFont="1" applyBorder="1" applyAlignment="1">
      <alignment/>
    </xf>
    <xf numFmtId="0" fontId="3" fillId="0" borderId="8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44" fontId="5" fillId="0" borderId="21" xfId="20" applyFont="1" applyBorder="1" applyAlignment="1">
      <alignment/>
    </xf>
    <xf numFmtId="0" fontId="5" fillId="0" borderId="22" xfId="0" applyFont="1" applyBorder="1" applyAlignment="1">
      <alignment/>
    </xf>
    <xf numFmtId="44" fontId="5" fillId="0" borderId="23" xfId="2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26" xfId="0" applyFont="1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5" fillId="0" borderId="15" xfId="0" applyFont="1" applyBorder="1" applyAlignment="1">
      <alignment horizontal="right"/>
    </xf>
    <xf numFmtId="0" fontId="5" fillId="0" borderId="16" xfId="0" applyFont="1" applyBorder="1" applyAlignment="1">
      <alignment horizontal="right"/>
    </xf>
    <xf numFmtId="0" fontId="5" fillId="0" borderId="17" xfId="0" applyFont="1" applyBorder="1" applyAlignment="1">
      <alignment horizontal="right"/>
    </xf>
    <xf numFmtId="44" fontId="5" fillId="0" borderId="15" xfId="20" applyFont="1" applyBorder="1" applyAlignment="1">
      <alignment/>
    </xf>
    <xf numFmtId="0" fontId="5" fillId="0" borderId="17" xfId="0" applyFont="1" applyBorder="1" applyAlignment="1">
      <alignment/>
    </xf>
    <xf numFmtId="44" fontId="5" fillId="0" borderId="16" xfId="20" applyFont="1" applyBorder="1" applyAlignment="1">
      <alignment/>
    </xf>
    <xf numFmtId="44" fontId="5" fillId="0" borderId="30" xfId="20" applyFont="1" applyBorder="1" applyAlignment="1">
      <alignment/>
    </xf>
    <xf numFmtId="44" fontId="5" fillId="0" borderId="31" xfId="20" applyFont="1" applyBorder="1" applyAlignment="1">
      <alignment/>
    </xf>
    <xf numFmtId="44" fontId="5" fillId="0" borderId="32" xfId="20" applyFont="1" applyBorder="1" applyAlignment="1">
      <alignment/>
    </xf>
    <xf numFmtId="0" fontId="5" fillId="0" borderId="21" xfId="0" applyFont="1" applyBorder="1" applyAlignment="1">
      <alignment horizontal="right"/>
    </xf>
    <xf numFmtId="0" fontId="5" fillId="0" borderId="23" xfId="0" applyFont="1" applyBorder="1" applyAlignment="1">
      <alignment horizontal="right"/>
    </xf>
    <xf numFmtId="0" fontId="5" fillId="0" borderId="22" xfId="0" applyFont="1" applyBorder="1" applyAlignment="1">
      <alignment horizontal="right"/>
    </xf>
    <xf numFmtId="0" fontId="4" fillId="0" borderId="27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33" xfId="0" applyFont="1" applyBorder="1" applyAlignment="1">
      <alignment/>
    </xf>
    <xf numFmtId="0" fontId="4" fillId="0" borderId="7" xfId="0" applyFont="1" applyBorder="1" applyAlignment="1">
      <alignment/>
    </xf>
    <xf numFmtId="0" fontId="5" fillId="0" borderId="30" xfId="0" applyFont="1" applyBorder="1" applyAlignment="1">
      <alignment horizontal="right"/>
    </xf>
    <xf numFmtId="0" fontId="5" fillId="0" borderId="32" xfId="0" applyFont="1" applyBorder="1" applyAlignment="1">
      <alignment horizontal="right"/>
    </xf>
    <xf numFmtId="0" fontId="5" fillId="0" borderId="31" xfId="0" applyFont="1" applyBorder="1" applyAlignment="1">
      <alignment horizontal="right"/>
    </xf>
    <xf numFmtId="44" fontId="5" fillId="0" borderId="17" xfId="20" applyFont="1" applyBorder="1" applyAlignment="1">
      <alignment/>
    </xf>
    <xf numFmtId="0" fontId="7" fillId="2" borderId="34" xfId="0" applyFont="1" applyFill="1" applyBorder="1" applyAlignment="1">
      <alignment horizontal="center" vertical="center"/>
    </xf>
    <xf numFmtId="0" fontId="7" fillId="2" borderId="35" xfId="0" applyFont="1" applyFill="1" applyBorder="1" applyAlignment="1">
      <alignment horizontal="center" vertical="center"/>
    </xf>
    <xf numFmtId="0" fontId="6" fillId="4" borderId="36" xfId="0" applyFont="1" applyFill="1" applyBorder="1" applyAlignment="1">
      <alignment horizontal="center"/>
    </xf>
    <xf numFmtId="0" fontId="6" fillId="4" borderId="37" xfId="0" applyFont="1" applyFill="1" applyBorder="1" applyAlignment="1">
      <alignment horizontal="center"/>
    </xf>
    <xf numFmtId="0" fontId="6" fillId="4" borderId="38" xfId="0" applyFont="1" applyFill="1" applyBorder="1" applyAlignment="1">
      <alignment horizontal="center"/>
    </xf>
    <xf numFmtId="44" fontId="10" fillId="4" borderId="1" xfId="20" applyFont="1" applyFill="1" applyBorder="1" applyAlignment="1">
      <alignment horizontal="center" vertical="center" wrapText="1"/>
    </xf>
    <xf numFmtId="44" fontId="0" fillId="4" borderId="1" xfId="2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left" vertical="top" wrapText="1"/>
    </xf>
    <xf numFmtId="0" fontId="0" fillId="0" borderId="1" xfId="0" applyBorder="1" applyAlignment="1">
      <alignment/>
    </xf>
    <xf numFmtId="164" fontId="10" fillId="0" borderId="1" xfId="0" applyNumberFormat="1" applyFont="1" applyFill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/>
    </xf>
    <xf numFmtId="164" fontId="10" fillId="5" borderId="1" xfId="0" applyNumberFormat="1" applyFont="1" applyFill="1" applyBorder="1" applyAlignment="1">
      <alignment horizontal="center" vertical="center" wrapText="1"/>
    </xf>
    <xf numFmtId="164" fontId="0" fillId="5" borderId="1" xfId="0" applyNumberForma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top" wrapText="1"/>
    </xf>
    <xf numFmtId="164" fontId="10" fillId="0" borderId="39" xfId="0" applyNumberFormat="1" applyFont="1" applyFill="1" applyBorder="1" applyAlignment="1">
      <alignment horizontal="center" vertical="center" wrapText="1"/>
    </xf>
    <xf numFmtId="164" fontId="10" fillId="0" borderId="40" xfId="0" applyNumberFormat="1" applyFont="1" applyFill="1" applyBorder="1" applyAlignment="1">
      <alignment horizontal="center" vertical="center" wrapText="1"/>
    </xf>
    <xf numFmtId="164" fontId="10" fillId="0" borderId="41" xfId="0" applyNumberFormat="1" applyFont="1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4"/>
  <sheetViews>
    <sheetView zoomScale="145" zoomScaleNormal="145" workbookViewId="0" topLeftCell="D24">
      <selection activeCell="J30" sqref="J30"/>
    </sheetView>
  </sheetViews>
  <sheetFormatPr defaultColWidth="9.140625" defaultRowHeight="15"/>
  <cols>
    <col min="1" max="1" width="23.8515625" style="0" bestFit="1" customWidth="1"/>
    <col min="2" max="2" width="81.00390625" style="0" bestFit="1" customWidth="1"/>
    <col min="3" max="3" width="9.8515625" style="0" customWidth="1"/>
    <col min="4" max="4" width="18.00390625" style="0" bestFit="1" customWidth="1"/>
    <col min="5" max="5" width="19.28125" style="0" bestFit="1" customWidth="1"/>
    <col min="6" max="6" width="18.00390625" style="0" bestFit="1" customWidth="1"/>
    <col min="7" max="7" width="19.28125" style="0" bestFit="1" customWidth="1"/>
    <col min="8" max="8" width="18.00390625" style="0" bestFit="1" customWidth="1"/>
    <col min="9" max="9" width="19.28125" style="0" bestFit="1" customWidth="1"/>
    <col min="10" max="10" width="18.421875" style="0" bestFit="1" customWidth="1"/>
    <col min="11" max="11" width="19.28125" style="0" bestFit="1" customWidth="1"/>
  </cols>
  <sheetData>
    <row r="1" spans="1:11" ht="27" thickBot="1">
      <c r="A1" s="54" t="s">
        <v>51</v>
      </c>
      <c r="B1" s="55"/>
      <c r="C1" s="55"/>
      <c r="D1" s="55"/>
      <c r="E1" s="55"/>
      <c r="F1" s="55"/>
      <c r="G1" s="55"/>
      <c r="H1" s="55"/>
      <c r="I1" s="55"/>
      <c r="J1" s="55"/>
      <c r="K1" s="56"/>
    </row>
    <row r="2" spans="1:11" ht="15.75">
      <c r="A2" s="57"/>
      <c r="B2" s="58"/>
      <c r="C2" s="59"/>
      <c r="D2" s="47" t="s">
        <v>37</v>
      </c>
      <c r="E2" s="40"/>
      <c r="F2" s="47" t="s">
        <v>30</v>
      </c>
      <c r="G2" s="40"/>
      <c r="H2" s="47" t="s">
        <v>35</v>
      </c>
      <c r="I2" s="40"/>
      <c r="J2" s="39" t="s">
        <v>49</v>
      </c>
      <c r="K2" s="40"/>
    </row>
    <row r="3" spans="1:11" ht="15.75">
      <c r="A3" s="15" t="s">
        <v>53</v>
      </c>
      <c r="B3" s="1" t="s">
        <v>52</v>
      </c>
      <c r="C3" s="4" t="s">
        <v>6</v>
      </c>
      <c r="D3" s="3" t="s">
        <v>42</v>
      </c>
      <c r="E3" s="4" t="s">
        <v>43</v>
      </c>
      <c r="F3" s="3" t="s">
        <v>42</v>
      </c>
      <c r="G3" s="4" t="s">
        <v>43</v>
      </c>
      <c r="H3" s="3" t="s">
        <v>42</v>
      </c>
      <c r="I3" s="4" t="s">
        <v>43</v>
      </c>
      <c r="J3" s="2" t="s">
        <v>42</v>
      </c>
      <c r="K3" s="4" t="s">
        <v>43</v>
      </c>
    </row>
    <row r="4" spans="1:11" ht="15">
      <c r="A4" s="3" t="s">
        <v>0</v>
      </c>
      <c r="B4" s="1" t="s">
        <v>2</v>
      </c>
      <c r="C4" s="4">
        <v>1</v>
      </c>
      <c r="D4" s="6">
        <v>946</v>
      </c>
      <c r="E4" s="7">
        <f>$C4*D4</f>
        <v>946</v>
      </c>
      <c r="F4" s="6">
        <v>989</v>
      </c>
      <c r="G4" s="7">
        <f>$C4*F4</f>
        <v>989</v>
      </c>
      <c r="H4" s="6">
        <v>926</v>
      </c>
      <c r="I4" s="7">
        <f>$C4*H4</f>
        <v>926</v>
      </c>
      <c r="J4" s="8">
        <f>AVERAGE($D4,$F4,$H4)</f>
        <v>953.6666666666666</v>
      </c>
      <c r="K4" s="5">
        <f>AVERAGE($E4,$G4,$I4)</f>
        <v>953.6666666666666</v>
      </c>
    </row>
    <row r="5" spans="1:11" ht="15">
      <c r="A5" s="3" t="s">
        <v>1</v>
      </c>
      <c r="B5" s="1" t="s">
        <v>36</v>
      </c>
      <c r="C5" s="4">
        <v>1</v>
      </c>
      <c r="D5" s="6">
        <v>999</v>
      </c>
      <c r="E5" s="7">
        <f aca="true" t="shared" si="0" ref="E5:G6">$C5*D5</f>
        <v>999</v>
      </c>
      <c r="F5" s="6">
        <v>1099</v>
      </c>
      <c r="G5" s="7">
        <f t="shared" si="0"/>
        <v>1099</v>
      </c>
      <c r="H5" s="6">
        <v>1011</v>
      </c>
      <c r="I5" s="7">
        <f>$C5*H5</f>
        <v>1011</v>
      </c>
      <c r="J5" s="8">
        <f>AVERAGE($D5,$F5,$H5)</f>
        <v>1036.3333333333333</v>
      </c>
      <c r="K5" s="5">
        <f>AVERAGE($E5,$G5,$I5)</f>
        <v>1036.3333333333333</v>
      </c>
    </row>
    <row r="6" spans="1:11" ht="15">
      <c r="A6" s="3" t="s">
        <v>7</v>
      </c>
      <c r="B6" s="1" t="s">
        <v>8</v>
      </c>
      <c r="C6" s="4">
        <v>1</v>
      </c>
      <c r="D6" s="6">
        <v>115</v>
      </c>
      <c r="E6" s="7">
        <f t="shared" si="0"/>
        <v>115</v>
      </c>
      <c r="F6" s="6">
        <v>115</v>
      </c>
      <c r="G6" s="7">
        <f t="shared" si="0"/>
        <v>115</v>
      </c>
      <c r="H6" s="6">
        <v>81</v>
      </c>
      <c r="I6" s="7">
        <f>$C6*H6</f>
        <v>81</v>
      </c>
      <c r="J6" s="8">
        <f>AVERAGE($D6,$F6,$H6)</f>
        <v>103.66666666666667</v>
      </c>
      <c r="K6" s="5">
        <f>AVERAGE($E6,$G6,$I6)</f>
        <v>103.66666666666667</v>
      </c>
    </row>
    <row r="7" spans="1:11" ht="16.5" thickBot="1">
      <c r="A7" s="63" t="s">
        <v>50</v>
      </c>
      <c r="B7" s="64"/>
      <c r="C7" s="65"/>
      <c r="D7" s="66">
        <f>SUM(E4:E6)</f>
        <v>2060</v>
      </c>
      <c r="E7" s="67"/>
      <c r="F7" s="66">
        <f>SUM(G4:G6)</f>
        <v>2203</v>
      </c>
      <c r="G7" s="67"/>
      <c r="H7" s="66">
        <f>SUM(I4:I6)</f>
        <v>2018</v>
      </c>
      <c r="I7" s="67"/>
      <c r="J7" s="68">
        <f>SUM(K4:K6)</f>
        <v>2093.6666666666665</v>
      </c>
      <c r="K7" s="67"/>
    </row>
    <row r="8" spans="1:11" ht="15.75">
      <c r="A8" s="57"/>
      <c r="B8" s="58"/>
      <c r="C8" s="59"/>
      <c r="D8" s="47" t="s">
        <v>37</v>
      </c>
      <c r="E8" s="40"/>
      <c r="F8" s="47" t="s">
        <v>30</v>
      </c>
      <c r="G8" s="40"/>
      <c r="H8" s="47" t="s">
        <v>35</v>
      </c>
      <c r="I8" s="40"/>
      <c r="J8" s="39" t="s">
        <v>49</v>
      </c>
      <c r="K8" s="40"/>
    </row>
    <row r="9" spans="1:11" ht="15.75">
      <c r="A9" s="15" t="s">
        <v>4</v>
      </c>
      <c r="B9" s="17" t="s">
        <v>52</v>
      </c>
      <c r="C9" s="4" t="s">
        <v>6</v>
      </c>
      <c r="D9" s="3" t="s">
        <v>42</v>
      </c>
      <c r="E9" s="4" t="s">
        <v>43</v>
      </c>
      <c r="F9" s="3" t="s">
        <v>42</v>
      </c>
      <c r="G9" s="4" t="s">
        <v>43</v>
      </c>
      <c r="H9" s="3" t="s">
        <v>42</v>
      </c>
      <c r="I9" s="4" t="s">
        <v>43</v>
      </c>
      <c r="J9" s="2" t="s">
        <v>42</v>
      </c>
      <c r="K9" s="4" t="s">
        <v>43</v>
      </c>
    </row>
    <row r="10" spans="1:11" ht="15">
      <c r="A10" s="3" t="s">
        <v>0</v>
      </c>
      <c r="B10" s="1" t="s">
        <v>5</v>
      </c>
      <c r="C10" s="4">
        <v>1</v>
      </c>
      <c r="D10" s="6">
        <v>989</v>
      </c>
      <c r="E10" s="7">
        <f aca="true" t="shared" si="1" ref="E10:G12">$C10*D10</f>
        <v>989</v>
      </c>
      <c r="F10" s="6">
        <v>989</v>
      </c>
      <c r="G10" s="7">
        <f t="shared" si="1"/>
        <v>989</v>
      </c>
      <c r="H10" s="6">
        <v>940</v>
      </c>
      <c r="I10" s="7">
        <f>$C10*H10</f>
        <v>940</v>
      </c>
      <c r="J10" s="8">
        <f>AVERAGE($D10,$F10,$H10)</f>
        <v>972.6666666666666</v>
      </c>
      <c r="K10" s="5">
        <f>AVERAGE($E10,$G10,$I10)</f>
        <v>972.6666666666666</v>
      </c>
    </row>
    <row r="11" spans="1:11" ht="15">
      <c r="A11" s="3" t="s">
        <v>1</v>
      </c>
      <c r="B11" s="1" t="s">
        <v>3</v>
      </c>
      <c r="C11" s="4">
        <v>2</v>
      </c>
      <c r="D11" s="6">
        <v>549</v>
      </c>
      <c r="E11" s="7">
        <f t="shared" si="1"/>
        <v>1098</v>
      </c>
      <c r="F11" s="6">
        <v>579</v>
      </c>
      <c r="G11" s="7">
        <f t="shared" si="1"/>
        <v>1158</v>
      </c>
      <c r="H11" s="6">
        <v>550</v>
      </c>
      <c r="I11" s="7">
        <f>$C11*H11</f>
        <v>1100</v>
      </c>
      <c r="J11" s="8">
        <f>AVERAGE($D11,$F11,$H11)</f>
        <v>559.3333333333334</v>
      </c>
      <c r="K11" s="5">
        <f>AVERAGE($E11,$G11,$I11)</f>
        <v>1118.6666666666667</v>
      </c>
    </row>
    <row r="12" spans="1:11" ht="15">
      <c r="A12" s="3" t="s">
        <v>7</v>
      </c>
      <c r="B12" s="1" t="s">
        <v>8</v>
      </c>
      <c r="C12" s="4">
        <v>2</v>
      </c>
      <c r="D12" s="6">
        <v>115</v>
      </c>
      <c r="E12" s="7">
        <f t="shared" si="1"/>
        <v>230</v>
      </c>
      <c r="F12" s="6">
        <v>115</v>
      </c>
      <c r="G12" s="7">
        <f t="shared" si="1"/>
        <v>230</v>
      </c>
      <c r="H12" s="6">
        <v>81</v>
      </c>
      <c r="I12" s="7">
        <f>$C12*H12</f>
        <v>162</v>
      </c>
      <c r="J12" s="8">
        <f>AVERAGE($D12,$F12,$H12)</f>
        <v>103.66666666666667</v>
      </c>
      <c r="K12" s="5">
        <f>AVERAGE($E12,$G12,$I12)</f>
        <v>207.33333333333334</v>
      </c>
    </row>
    <row r="13" spans="1:11" ht="15.75">
      <c r="A13" s="72" t="s">
        <v>50</v>
      </c>
      <c r="B13" s="73"/>
      <c r="C13" s="74"/>
      <c r="D13" s="51">
        <f>SUM(E10:E12)</f>
        <v>2317</v>
      </c>
      <c r="E13" s="52"/>
      <c r="F13" s="51">
        <f>SUM(G10:G12)</f>
        <v>2377</v>
      </c>
      <c r="G13" s="52"/>
      <c r="H13" s="51">
        <f>SUM(I10:I12)</f>
        <v>2202</v>
      </c>
      <c r="I13" s="52"/>
      <c r="J13" s="53">
        <f>SUM(K10:K12)</f>
        <v>2298.666666666667</v>
      </c>
      <c r="K13" s="52"/>
    </row>
    <row r="14" spans="1:11" ht="16.5" thickBot="1">
      <c r="A14" s="60"/>
      <c r="B14" s="61"/>
      <c r="C14" s="62"/>
      <c r="D14" s="48" t="s">
        <v>37</v>
      </c>
      <c r="E14" s="49"/>
      <c r="F14" s="48" t="s">
        <v>30</v>
      </c>
      <c r="G14" s="49"/>
      <c r="H14" s="48" t="s">
        <v>35</v>
      </c>
      <c r="I14" s="49"/>
      <c r="J14" s="50" t="s">
        <v>49</v>
      </c>
      <c r="K14" s="49"/>
    </row>
    <row r="15" spans="1:11" ht="15.75">
      <c r="A15" s="16" t="s">
        <v>9</v>
      </c>
      <c r="B15" s="17" t="s">
        <v>52</v>
      </c>
      <c r="C15" s="13"/>
      <c r="D15" s="12" t="s">
        <v>42</v>
      </c>
      <c r="E15" s="13" t="s">
        <v>43</v>
      </c>
      <c r="F15" s="12" t="s">
        <v>42</v>
      </c>
      <c r="G15" s="13" t="s">
        <v>43</v>
      </c>
      <c r="H15" s="12" t="s">
        <v>42</v>
      </c>
      <c r="I15" s="13" t="s">
        <v>43</v>
      </c>
      <c r="J15" s="14" t="s">
        <v>42</v>
      </c>
      <c r="K15" s="13" t="s">
        <v>43</v>
      </c>
    </row>
    <row r="16" spans="1:11" ht="15">
      <c r="A16" s="3" t="s">
        <v>0</v>
      </c>
      <c r="B16" s="1" t="s">
        <v>10</v>
      </c>
      <c r="C16" s="4">
        <v>13</v>
      </c>
      <c r="D16" s="6">
        <v>939</v>
      </c>
      <c r="E16" s="7">
        <f aca="true" t="shared" si="2" ref="E16:G17">$C16*D16</f>
        <v>12207</v>
      </c>
      <c r="F16" s="6">
        <v>933</v>
      </c>
      <c r="G16" s="7">
        <f t="shared" si="2"/>
        <v>12129</v>
      </c>
      <c r="H16" s="6">
        <v>900</v>
      </c>
      <c r="I16" s="7">
        <f>$C16*H16</f>
        <v>11700</v>
      </c>
      <c r="J16" s="8">
        <f>AVERAGE($D16,$F16,$H16)</f>
        <v>924</v>
      </c>
      <c r="K16" s="5">
        <f>AVERAGE($E16,$G16,$I16)</f>
        <v>12012</v>
      </c>
    </row>
    <row r="17" spans="1:11" ht="15">
      <c r="A17" s="3" t="s">
        <v>11</v>
      </c>
      <c r="B17" s="1" t="s">
        <v>31</v>
      </c>
      <c r="C17" s="4">
        <v>25</v>
      </c>
      <c r="D17" s="6">
        <v>399</v>
      </c>
      <c r="E17" s="7">
        <f t="shared" si="2"/>
        <v>9975</v>
      </c>
      <c r="F17" s="6">
        <v>432</v>
      </c>
      <c r="G17" s="7">
        <f t="shared" si="2"/>
        <v>10800</v>
      </c>
      <c r="H17" s="6">
        <v>414</v>
      </c>
      <c r="I17" s="7">
        <f>$C17*H17</f>
        <v>10350</v>
      </c>
      <c r="J17" s="8">
        <f>AVERAGE($D17,$F17,$H17)</f>
        <v>415</v>
      </c>
      <c r="K17" s="5">
        <f>AVERAGE($E17,$G17,$I17)</f>
        <v>10375</v>
      </c>
    </row>
    <row r="18" spans="1:11" ht="15.75" customHeight="1">
      <c r="A18" s="72" t="s">
        <v>50</v>
      </c>
      <c r="B18" s="73"/>
      <c r="C18" s="74"/>
      <c r="D18" s="51">
        <f>SUM(E16:E17)</f>
        <v>22182</v>
      </c>
      <c r="E18" s="52"/>
      <c r="F18" s="51">
        <f>SUM(G16:G17)</f>
        <v>22929</v>
      </c>
      <c r="G18" s="52"/>
      <c r="H18" s="51">
        <f>SUM(I16:I17)</f>
        <v>22050</v>
      </c>
      <c r="I18" s="52"/>
      <c r="J18" s="53">
        <f>SUM(K16:K17)</f>
        <v>22387</v>
      </c>
      <c r="K18" s="52"/>
    </row>
    <row r="19" spans="1:11" ht="16.5" thickBot="1">
      <c r="A19" s="60"/>
      <c r="B19" s="61"/>
      <c r="C19" s="62"/>
      <c r="D19" s="48" t="s">
        <v>37</v>
      </c>
      <c r="E19" s="49"/>
      <c r="F19" s="48" t="s">
        <v>30</v>
      </c>
      <c r="G19" s="49"/>
      <c r="H19" s="48" t="s">
        <v>35</v>
      </c>
      <c r="I19" s="49"/>
      <c r="J19" s="50" t="s">
        <v>49</v>
      </c>
      <c r="K19" s="49"/>
    </row>
    <row r="20" spans="1:11" ht="15.75">
      <c r="A20" s="16" t="s">
        <v>44</v>
      </c>
      <c r="B20" s="17" t="s">
        <v>52</v>
      </c>
      <c r="C20" s="13" t="s">
        <v>6</v>
      </c>
      <c r="D20" s="12" t="s">
        <v>42</v>
      </c>
      <c r="E20" s="13" t="s">
        <v>43</v>
      </c>
      <c r="F20" s="12" t="s">
        <v>42</v>
      </c>
      <c r="G20" s="13" t="s">
        <v>43</v>
      </c>
      <c r="H20" s="12" t="s">
        <v>42</v>
      </c>
      <c r="I20" s="13" t="s">
        <v>43</v>
      </c>
      <c r="J20" s="14" t="s">
        <v>42</v>
      </c>
      <c r="K20" s="13" t="s">
        <v>43</v>
      </c>
    </row>
    <row r="21" spans="1:11" ht="15">
      <c r="A21" s="3" t="s">
        <v>45</v>
      </c>
      <c r="B21" s="1" t="s">
        <v>48</v>
      </c>
      <c r="C21" s="4">
        <v>23</v>
      </c>
      <c r="D21" s="6">
        <v>279</v>
      </c>
      <c r="E21" s="7">
        <f aca="true" t="shared" si="3" ref="E21:G22">$C21*D21</f>
        <v>6417</v>
      </c>
      <c r="F21" s="6">
        <v>279</v>
      </c>
      <c r="G21" s="7">
        <f t="shared" si="3"/>
        <v>6417</v>
      </c>
      <c r="H21" s="6">
        <v>297</v>
      </c>
      <c r="I21" s="7">
        <f>$C21*H21</f>
        <v>6831</v>
      </c>
      <c r="J21" s="8">
        <f>AVERAGE($D21,$F21,$H21)</f>
        <v>285</v>
      </c>
      <c r="K21" s="5">
        <f>AVERAGE($E21,$G21,$I21)</f>
        <v>6555</v>
      </c>
    </row>
    <row r="22" spans="1:11" ht="15">
      <c r="A22" s="3" t="s">
        <v>46</v>
      </c>
      <c r="B22" s="1" t="s">
        <v>47</v>
      </c>
      <c r="C22" s="4">
        <v>23</v>
      </c>
      <c r="D22" s="6">
        <v>207</v>
      </c>
      <c r="E22" s="7">
        <f t="shared" si="3"/>
        <v>4761</v>
      </c>
      <c r="F22" s="6">
        <v>139</v>
      </c>
      <c r="G22" s="7">
        <f t="shared" si="3"/>
        <v>3197</v>
      </c>
      <c r="H22" s="6">
        <v>169</v>
      </c>
      <c r="I22" s="7">
        <f>$C22*H22</f>
        <v>3887</v>
      </c>
      <c r="J22" s="8">
        <f>AVERAGE($D22,$F22,$H22)</f>
        <v>171.66666666666666</v>
      </c>
      <c r="K22" s="5">
        <f>AVERAGE($E22,$G22,$I22)</f>
        <v>3948.3333333333335</v>
      </c>
    </row>
    <row r="23" spans="1:11" ht="16.5" thickBot="1">
      <c r="A23" s="79" t="s">
        <v>50</v>
      </c>
      <c r="B23" s="80"/>
      <c r="C23" s="81"/>
      <c r="D23" s="69">
        <f>SUM(E21:E22)</f>
        <v>11178</v>
      </c>
      <c r="E23" s="70"/>
      <c r="F23" s="69">
        <f>SUM(G21:G22)</f>
        <v>9614</v>
      </c>
      <c r="G23" s="70"/>
      <c r="H23" s="69">
        <f>SUM(I21:I22)</f>
        <v>10718</v>
      </c>
      <c r="I23" s="70"/>
      <c r="J23" s="71">
        <f>SUM(K21:K22)</f>
        <v>10503.333333333334</v>
      </c>
      <c r="K23" s="70"/>
    </row>
    <row r="24" spans="1:11" ht="16.5" thickBot="1">
      <c r="A24" s="16" t="s">
        <v>12</v>
      </c>
      <c r="B24" s="17" t="s">
        <v>52</v>
      </c>
      <c r="C24" s="13"/>
      <c r="D24" s="47" t="s">
        <v>37</v>
      </c>
      <c r="E24" s="40"/>
      <c r="F24" s="47" t="s">
        <v>30</v>
      </c>
      <c r="G24" s="40"/>
      <c r="H24" s="47" t="s">
        <v>40</v>
      </c>
      <c r="I24" s="40"/>
      <c r="J24" s="39" t="s">
        <v>49</v>
      </c>
      <c r="K24" s="40"/>
    </row>
    <row r="25" spans="1:11" ht="15">
      <c r="A25" s="75" t="s">
        <v>13</v>
      </c>
      <c r="B25" s="76"/>
      <c r="C25" s="4" t="s">
        <v>6</v>
      </c>
      <c r="D25" s="3" t="s">
        <v>42</v>
      </c>
      <c r="E25" s="4" t="s">
        <v>43</v>
      </c>
      <c r="F25" s="3" t="s">
        <v>42</v>
      </c>
      <c r="G25" s="4" t="s">
        <v>43</v>
      </c>
      <c r="H25" s="3" t="s">
        <v>42</v>
      </c>
      <c r="I25" s="4" t="s">
        <v>43</v>
      </c>
      <c r="J25" s="2" t="s">
        <v>42</v>
      </c>
      <c r="K25" s="4" t="s">
        <v>43</v>
      </c>
    </row>
    <row r="26" spans="1:11" ht="15">
      <c r="A26" s="3" t="s">
        <v>14</v>
      </c>
      <c r="B26" s="1" t="s">
        <v>17</v>
      </c>
      <c r="C26" s="4">
        <v>8</v>
      </c>
      <c r="D26" s="6">
        <v>13390</v>
      </c>
      <c r="E26" s="7">
        <f aca="true" t="shared" si="4" ref="E26:G28">$C26*D26</f>
        <v>107120</v>
      </c>
      <c r="F26" s="6">
        <v>12990</v>
      </c>
      <c r="G26" s="7">
        <f t="shared" si="4"/>
        <v>103920</v>
      </c>
      <c r="H26" s="6">
        <v>13599</v>
      </c>
      <c r="I26" s="7">
        <f>$C26*H26</f>
        <v>108792</v>
      </c>
      <c r="J26" s="8">
        <f>AVERAGE($D26,$F26,$H26)</f>
        <v>13326.333333333334</v>
      </c>
      <c r="K26" s="5">
        <f>AVERAGE($E26,$G26,$I26)</f>
        <v>106610.66666666667</v>
      </c>
    </row>
    <row r="27" spans="1:11" ht="15">
      <c r="A27" s="3" t="s">
        <v>15</v>
      </c>
      <c r="B27" s="1" t="s">
        <v>39</v>
      </c>
      <c r="C27" s="4">
        <v>8</v>
      </c>
      <c r="D27" s="6">
        <v>109</v>
      </c>
      <c r="E27" s="7">
        <f t="shared" si="4"/>
        <v>872</v>
      </c>
      <c r="F27" s="6">
        <v>109</v>
      </c>
      <c r="G27" s="7">
        <f t="shared" si="4"/>
        <v>872</v>
      </c>
      <c r="H27" s="6">
        <v>96</v>
      </c>
      <c r="I27" s="7">
        <f>$C27*H27</f>
        <v>768</v>
      </c>
      <c r="J27" s="8">
        <f>AVERAGE($D27,$F27,$H27)</f>
        <v>104.66666666666667</v>
      </c>
      <c r="K27" s="5">
        <f>AVERAGE($E27,$G27,$I27)</f>
        <v>837.3333333333334</v>
      </c>
    </row>
    <row r="28" spans="1:11" ht="15">
      <c r="A28" s="3" t="s">
        <v>16</v>
      </c>
      <c r="B28" s="1" t="s">
        <v>38</v>
      </c>
      <c r="C28" s="4">
        <v>8</v>
      </c>
      <c r="D28" s="6">
        <v>539</v>
      </c>
      <c r="E28" s="7">
        <f t="shared" si="4"/>
        <v>4312</v>
      </c>
      <c r="F28" s="6">
        <v>539</v>
      </c>
      <c r="G28" s="7">
        <f t="shared" si="4"/>
        <v>4312</v>
      </c>
      <c r="H28" s="6">
        <v>536</v>
      </c>
      <c r="I28" s="7">
        <f>$C28*H28</f>
        <v>4288</v>
      </c>
      <c r="J28" s="8">
        <f>AVERAGE($D28,$F28,$H28)</f>
        <v>538</v>
      </c>
      <c r="K28" s="5">
        <f>AVERAGE($E28,$G28,$I28)</f>
        <v>4304</v>
      </c>
    </row>
    <row r="29" spans="1:11" ht="15.75" thickBot="1">
      <c r="A29" s="41" t="s">
        <v>50</v>
      </c>
      <c r="B29" s="42"/>
      <c r="C29" s="43"/>
      <c r="D29" s="44">
        <f>SUM(E26:E28)</f>
        <v>112304</v>
      </c>
      <c r="E29" s="45"/>
      <c r="F29" s="44">
        <f>SUM(G26:G28)</f>
        <v>109104</v>
      </c>
      <c r="G29" s="45"/>
      <c r="H29" s="44">
        <f>SUM(I26:I28)</f>
        <v>113848</v>
      </c>
      <c r="I29" s="45"/>
      <c r="J29" s="46">
        <f>SUM(K26:K28)</f>
        <v>111752</v>
      </c>
      <c r="K29" s="45"/>
    </row>
    <row r="30" spans="1:11" ht="15">
      <c r="A30" s="75" t="s">
        <v>26</v>
      </c>
      <c r="B30" s="76"/>
      <c r="C30" s="13" t="s">
        <v>6</v>
      </c>
      <c r="D30" s="9"/>
      <c r="E30" s="10"/>
      <c r="F30" s="9"/>
      <c r="G30" s="10"/>
      <c r="H30" s="9"/>
      <c r="I30" s="10"/>
      <c r="J30" s="11"/>
      <c r="K30" s="10"/>
    </row>
    <row r="31" spans="1:11" ht="15">
      <c r="A31" s="3" t="s">
        <v>14</v>
      </c>
      <c r="B31" s="1" t="s">
        <v>25</v>
      </c>
      <c r="C31" s="4">
        <v>49</v>
      </c>
      <c r="D31" s="6">
        <v>14990</v>
      </c>
      <c r="E31" s="7">
        <f>$C31*D31</f>
        <v>734510</v>
      </c>
      <c r="F31" s="6">
        <v>14990</v>
      </c>
      <c r="G31" s="7">
        <f>$C31*F31</f>
        <v>734510</v>
      </c>
      <c r="H31" s="6">
        <v>14256</v>
      </c>
      <c r="I31" s="7">
        <f>$C31*H31</f>
        <v>698544</v>
      </c>
      <c r="J31" s="8">
        <f>AVERAGE($D31,$F31,$H31)</f>
        <v>14745.333333333334</v>
      </c>
      <c r="K31" s="5">
        <f>AVERAGE($E31,$G31,$I31)</f>
        <v>722521.3333333334</v>
      </c>
    </row>
    <row r="32" spans="1:11" ht="15">
      <c r="A32" s="77" t="s">
        <v>54</v>
      </c>
      <c r="B32" s="78"/>
      <c r="C32" s="4" t="s">
        <v>6</v>
      </c>
      <c r="D32" s="3"/>
      <c r="E32" s="4"/>
      <c r="F32" s="3"/>
      <c r="G32" s="4"/>
      <c r="H32" s="3"/>
      <c r="I32" s="4"/>
      <c r="J32" s="2"/>
      <c r="K32" s="4"/>
    </row>
    <row r="33" spans="1:11" ht="15">
      <c r="A33" s="3" t="s">
        <v>14</v>
      </c>
      <c r="B33" s="1" t="s">
        <v>27</v>
      </c>
      <c r="C33" s="4">
        <v>5</v>
      </c>
      <c r="D33" s="6">
        <v>21490</v>
      </c>
      <c r="E33" s="7">
        <f>$C33*D33</f>
        <v>107450</v>
      </c>
      <c r="F33" s="6">
        <v>21489</v>
      </c>
      <c r="G33" s="7">
        <f>$C33*F33</f>
        <v>107445</v>
      </c>
      <c r="H33" s="6">
        <v>20494</v>
      </c>
      <c r="I33" s="7">
        <f>$C33*H33</f>
        <v>102470</v>
      </c>
      <c r="J33" s="8">
        <f>AVERAGE($D33,$F33,$H33)</f>
        <v>21157.666666666668</v>
      </c>
      <c r="K33" s="5">
        <f>AVERAGE($E33,$G33,$I33)</f>
        <v>105788.33333333333</v>
      </c>
    </row>
    <row r="34" spans="1:11" ht="15">
      <c r="A34" s="77" t="s">
        <v>55</v>
      </c>
      <c r="B34" s="78"/>
      <c r="C34" s="4" t="s">
        <v>6</v>
      </c>
      <c r="D34" s="6"/>
      <c r="E34" s="7"/>
      <c r="F34" s="6"/>
      <c r="G34" s="7"/>
      <c r="H34" s="6"/>
      <c r="I34" s="7"/>
      <c r="J34" s="8"/>
      <c r="K34" s="5"/>
    </row>
    <row r="35" spans="1:11" ht="15">
      <c r="A35" s="1" t="s">
        <v>14</v>
      </c>
      <c r="B35" s="11" t="s">
        <v>56</v>
      </c>
      <c r="C35" s="4">
        <v>2</v>
      </c>
      <c r="D35" s="6">
        <v>19990</v>
      </c>
      <c r="E35" s="7">
        <f>$C35*D35</f>
        <v>39980</v>
      </c>
      <c r="F35" s="6">
        <v>18990</v>
      </c>
      <c r="G35" s="7">
        <f>$C35*F35</f>
        <v>37980</v>
      </c>
      <c r="H35" s="6">
        <v>18847</v>
      </c>
      <c r="I35" s="7">
        <f>$C35*H35</f>
        <v>37694</v>
      </c>
      <c r="J35" s="8">
        <f>AVERAGE($D35,$F35,$H35)</f>
        <v>19275.666666666668</v>
      </c>
      <c r="K35" s="5">
        <f>AVERAGE($E35,$G35,$I35)</f>
        <v>38551.333333333336</v>
      </c>
    </row>
    <row r="36" spans="1:11" ht="15">
      <c r="A36" s="77" t="s">
        <v>28</v>
      </c>
      <c r="B36" s="78"/>
      <c r="C36" s="4" t="s">
        <v>6</v>
      </c>
      <c r="D36" s="3"/>
      <c r="E36" s="4"/>
      <c r="F36" s="3"/>
      <c r="G36" s="4"/>
      <c r="H36" s="3"/>
      <c r="I36" s="4"/>
      <c r="J36" s="2"/>
      <c r="K36" s="4"/>
    </row>
    <row r="37" spans="1:11" ht="15">
      <c r="A37" s="3" t="s">
        <v>18</v>
      </c>
      <c r="B37" s="1" t="s">
        <v>19</v>
      </c>
      <c r="C37" s="4">
        <v>20</v>
      </c>
      <c r="D37" s="6">
        <v>349</v>
      </c>
      <c r="E37" s="7">
        <f aca="true" t="shared" si="5" ref="E37:G43">$C37*D37</f>
        <v>6980</v>
      </c>
      <c r="F37" s="6">
        <v>298</v>
      </c>
      <c r="G37" s="7">
        <f t="shared" si="5"/>
        <v>5960</v>
      </c>
      <c r="H37" s="6">
        <v>297</v>
      </c>
      <c r="I37" s="7">
        <f aca="true" t="shared" si="6" ref="I37:I43">$C37*H37</f>
        <v>5940</v>
      </c>
      <c r="J37" s="8">
        <f aca="true" t="shared" si="7" ref="J37:J43">AVERAGE($D37,$F37,$H37)</f>
        <v>314.6666666666667</v>
      </c>
      <c r="K37" s="5">
        <f aca="true" t="shared" si="8" ref="K37:K43">AVERAGE($E37,$G37,$I37)</f>
        <v>6293.333333333333</v>
      </c>
    </row>
    <row r="38" spans="1:11" ht="15">
      <c r="A38" s="3" t="s">
        <v>20</v>
      </c>
      <c r="B38" s="1" t="s">
        <v>21</v>
      </c>
      <c r="C38" s="4">
        <v>10</v>
      </c>
      <c r="D38" s="6">
        <v>669</v>
      </c>
      <c r="E38" s="7">
        <f t="shared" si="5"/>
        <v>6690</v>
      </c>
      <c r="F38" s="6">
        <v>577</v>
      </c>
      <c r="G38" s="7">
        <f t="shared" si="5"/>
        <v>5770</v>
      </c>
      <c r="H38" s="6">
        <v>605</v>
      </c>
      <c r="I38" s="7">
        <f t="shared" si="6"/>
        <v>6050</v>
      </c>
      <c r="J38" s="8">
        <f t="shared" si="7"/>
        <v>617</v>
      </c>
      <c r="K38" s="5">
        <f t="shared" si="8"/>
        <v>6170</v>
      </c>
    </row>
    <row r="39" spans="1:11" ht="15">
      <c r="A39" s="3" t="s">
        <v>22</v>
      </c>
      <c r="B39" s="1" t="s">
        <v>32</v>
      </c>
      <c r="C39" s="4">
        <v>25</v>
      </c>
      <c r="D39" s="6">
        <v>179</v>
      </c>
      <c r="E39" s="7">
        <f t="shared" si="5"/>
        <v>4475</v>
      </c>
      <c r="F39" s="6">
        <v>129</v>
      </c>
      <c r="G39" s="7">
        <f t="shared" si="5"/>
        <v>3225</v>
      </c>
      <c r="H39" s="6">
        <v>218</v>
      </c>
      <c r="I39" s="7">
        <f t="shared" si="6"/>
        <v>5450</v>
      </c>
      <c r="J39" s="8">
        <f t="shared" si="7"/>
        <v>175.33333333333334</v>
      </c>
      <c r="K39" s="5">
        <f t="shared" si="8"/>
        <v>4383.333333333333</v>
      </c>
    </row>
    <row r="40" spans="1:11" ht="15">
      <c r="A40" s="3" t="s">
        <v>23</v>
      </c>
      <c r="B40" s="1" t="s">
        <v>33</v>
      </c>
      <c r="C40" s="4">
        <v>4</v>
      </c>
      <c r="D40" s="6">
        <v>239</v>
      </c>
      <c r="E40" s="7">
        <f t="shared" si="5"/>
        <v>956</v>
      </c>
      <c r="F40" s="6">
        <v>199</v>
      </c>
      <c r="G40" s="7">
        <f t="shared" si="5"/>
        <v>796</v>
      </c>
      <c r="H40" s="6">
        <v>249</v>
      </c>
      <c r="I40" s="7">
        <f t="shared" si="6"/>
        <v>996</v>
      </c>
      <c r="J40" s="8">
        <f t="shared" si="7"/>
        <v>229</v>
      </c>
      <c r="K40" s="5">
        <f t="shared" si="8"/>
        <v>916</v>
      </c>
    </row>
    <row r="41" spans="1:11" ht="15">
      <c r="A41" s="3" t="s">
        <v>24</v>
      </c>
      <c r="B41" s="1" t="s">
        <v>34</v>
      </c>
      <c r="C41" s="4">
        <v>20</v>
      </c>
      <c r="D41" s="6">
        <v>79</v>
      </c>
      <c r="E41" s="7">
        <f t="shared" si="5"/>
        <v>1580</v>
      </c>
      <c r="F41" s="6">
        <v>59</v>
      </c>
      <c r="G41" s="7">
        <f t="shared" si="5"/>
        <v>1180</v>
      </c>
      <c r="H41" s="6">
        <v>27</v>
      </c>
      <c r="I41" s="7">
        <f t="shared" si="6"/>
        <v>540</v>
      </c>
      <c r="J41" s="8">
        <f t="shared" si="7"/>
        <v>55</v>
      </c>
      <c r="K41" s="5">
        <f t="shared" si="8"/>
        <v>1100</v>
      </c>
    </row>
    <row r="42" spans="1:11" ht="15">
      <c r="A42" s="3" t="s">
        <v>29</v>
      </c>
      <c r="B42" s="1" t="s">
        <v>41</v>
      </c>
      <c r="C42" s="4">
        <v>4</v>
      </c>
      <c r="D42" s="6">
        <v>999</v>
      </c>
      <c r="E42" s="7">
        <f t="shared" si="5"/>
        <v>3996</v>
      </c>
      <c r="F42" s="6">
        <v>960</v>
      </c>
      <c r="G42" s="7">
        <f t="shared" si="5"/>
        <v>3840</v>
      </c>
      <c r="H42" s="6">
        <v>924</v>
      </c>
      <c r="I42" s="7">
        <f t="shared" si="6"/>
        <v>3696</v>
      </c>
      <c r="J42" s="8">
        <f t="shared" si="7"/>
        <v>961</v>
      </c>
      <c r="K42" s="5">
        <f t="shared" si="8"/>
        <v>3844</v>
      </c>
    </row>
    <row r="43" spans="1:11" ht="15">
      <c r="A43" s="3" t="s">
        <v>16</v>
      </c>
      <c r="B43" s="1" t="s">
        <v>38</v>
      </c>
      <c r="C43" s="4">
        <v>10</v>
      </c>
      <c r="D43" s="6">
        <v>539</v>
      </c>
      <c r="E43" s="7">
        <f t="shared" si="5"/>
        <v>5390</v>
      </c>
      <c r="F43" s="6">
        <v>539</v>
      </c>
      <c r="G43" s="7">
        <f t="shared" si="5"/>
        <v>5390</v>
      </c>
      <c r="H43" s="6">
        <v>536</v>
      </c>
      <c r="I43" s="7">
        <f t="shared" si="6"/>
        <v>5360</v>
      </c>
      <c r="J43" s="8">
        <f t="shared" si="7"/>
        <v>538</v>
      </c>
      <c r="K43" s="5">
        <f t="shared" si="8"/>
        <v>5380</v>
      </c>
    </row>
    <row r="44" spans="1:11" ht="16.5" thickBot="1">
      <c r="A44" s="63" t="s">
        <v>50</v>
      </c>
      <c r="B44" s="64"/>
      <c r="C44" s="65"/>
      <c r="D44" s="66">
        <f>SUM(E31:E43)</f>
        <v>912007</v>
      </c>
      <c r="E44" s="82"/>
      <c r="F44" s="66">
        <f>SUM(G31:G43)</f>
        <v>906096</v>
      </c>
      <c r="G44" s="82"/>
      <c r="H44" s="66">
        <f>SUM(I31:I43)</f>
        <v>866740</v>
      </c>
      <c r="I44" s="82"/>
      <c r="J44" s="68">
        <f>SUM(K31:K43)</f>
        <v>894947.6666666669</v>
      </c>
      <c r="K44" s="82"/>
    </row>
  </sheetData>
  <mergeCells count="60">
    <mergeCell ref="A44:C44"/>
    <mergeCell ref="D44:E44"/>
    <mergeCell ref="F44:G44"/>
    <mergeCell ref="H44:I44"/>
    <mergeCell ref="J44:K44"/>
    <mergeCell ref="A13:C13"/>
    <mergeCell ref="A30:B30"/>
    <mergeCell ref="A36:B36"/>
    <mergeCell ref="A32:B32"/>
    <mergeCell ref="A25:B25"/>
    <mergeCell ref="A19:C19"/>
    <mergeCell ref="A18:C18"/>
    <mergeCell ref="A34:B34"/>
    <mergeCell ref="A23:C23"/>
    <mergeCell ref="D18:E18"/>
    <mergeCell ref="F18:G18"/>
    <mergeCell ref="H18:I18"/>
    <mergeCell ref="J18:K18"/>
    <mergeCell ref="F23:G23"/>
    <mergeCell ref="H23:I23"/>
    <mergeCell ref="J23:K23"/>
    <mergeCell ref="D23:E23"/>
    <mergeCell ref="D19:E19"/>
    <mergeCell ref="F19:G19"/>
    <mergeCell ref="H19:I19"/>
    <mergeCell ref="J19:K19"/>
    <mergeCell ref="A1:K1"/>
    <mergeCell ref="A2:C2"/>
    <mergeCell ref="A14:C14"/>
    <mergeCell ref="H8:I8"/>
    <mergeCell ref="J8:K8"/>
    <mergeCell ref="A8:C8"/>
    <mergeCell ref="D14:E14"/>
    <mergeCell ref="J2:K2"/>
    <mergeCell ref="D2:E2"/>
    <mergeCell ref="F2:G2"/>
    <mergeCell ref="H2:I2"/>
    <mergeCell ref="A7:C7"/>
    <mergeCell ref="D7:E7"/>
    <mergeCell ref="F7:G7"/>
    <mergeCell ref="H7:I7"/>
    <mergeCell ref="J7:K7"/>
    <mergeCell ref="F14:G14"/>
    <mergeCell ref="H14:I14"/>
    <mergeCell ref="J14:K14"/>
    <mergeCell ref="D8:E8"/>
    <mergeCell ref="F8:G8"/>
    <mergeCell ref="D13:E13"/>
    <mergeCell ref="F13:G13"/>
    <mergeCell ref="H13:I13"/>
    <mergeCell ref="J13:K13"/>
    <mergeCell ref="J24:K24"/>
    <mergeCell ref="A29:C29"/>
    <mergeCell ref="D29:E29"/>
    <mergeCell ref="F29:G29"/>
    <mergeCell ref="H29:I29"/>
    <mergeCell ref="J29:K29"/>
    <mergeCell ref="D24:E24"/>
    <mergeCell ref="F24:G24"/>
    <mergeCell ref="H24:I24"/>
  </mergeCells>
  <printOptions horizontalCentered="1" verticalCentered="1"/>
  <pageMargins left="0" right="0" top="0.1968503937007874" bottom="0.1968503937007874" header="0" footer="0"/>
  <pageSetup fitToHeight="1" fitToWidth="1"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tabSelected="1" zoomScale="160" zoomScaleNormal="160" workbookViewId="0" topLeftCell="A61">
      <selection activeCell="C5" sqref="C5:C19"/>
    </sheetView>
  </sheetViews>
  <sheetFormatPr defaultColWidth="9.140625" defaultRowHeight="15"/>
  <cols>
    <col min="1" max="1" width="34.00390625" style="0" bestFit="1" customWidth="1"/>
    <col min="2" max="2" width="46.28125" style="0" bestFit="1" customWidth="1"/>
    <col min="3" max="3" width="12.8515625" style="0" customWidth="1"/>
    <col min="4" max="4" width="14.00390625" style="0" customWidth="1"/>
    <col min="5" max="5" width="23.00390625" style="0" bestFit="1" customWidth="1"/>
    <col min="6" max="6" width="8.8515625" style="0" bestFit="1" customWidth="1"/>
    <col min="7" max="7" width="9.00390625" style="0" bestFit="1" customWidth="1"/>
  </cols>
  <sheetData>
    <row r="1" spans="1:9" ht="18.75" thickBot="1">
      <c r="A1" s="18"/>
      <c r="B1" s="83" t="s">
        <v>121</v>
      </c>
      <c r="C1" s="83"/>
      <c r="D1" s="83"/>
      <c r="E1" s="83"/>
      <c r="F1" s="83"/>
      <c r="G1" s="83"/>
      <c r="H1" s="83"/>
      <c r="I1" s="84"/>
    </row>
    <row r="2" ht="15.75" thickBot="1">
      <c r="A2" t="s">
        <v>122</v>
      </c>
    </row>
    <row r="3" spans="5:9" ht="15.75" thickBot="1">
      <c r="E3" s="85" t="s">
        <v>57</v>
      </c>
      <c r="F3" s="86"/>
      <c r="G3" s="86"/>
      <c r="H3" s="86"/>
      <c r="I3" s="87"/>
    </row>
    <row r="4" spans="1:9" ht="63.75" customHeight="1">
      <c r="A4" s="19" t="s">
        <v>58</v>
      </c>
      <c r="B4" s="20" t="s">
        <v>59</v>
      </c>
      <c r="C4" s="21" t="s">
        <v>60</v>
      </c>
      <c r="D4" s="21" t="s">
        <v>61</v>
      </c>
      <c r="E4" s="22" t="s">
        <v>62</v>
      </c>
      <c r="F4" s="22" t="s">
        <v>63</v>
      </c>
      <c r="G4" s="23" t="s">
        <v>64</v>
      </c>
      <c r="H4" s="23" t="s">
        <v>65</v>
      </c>
      <c r="I4" s="24" t="s">
        <v>66</v>
      </c>
    </row>
    <row r="5" spans="1:9" ht="30">
      <c r="A5" s="90" t="s">
        <v>117</v>
      </c>
      <c r="B5" s="25" t="s">
        <v>98</v>
      </c>
      <c r="C5" s="92">
        <f>D5/121*100</f>
        <v>11544.628099173553</v>
      </c>
      <c r="D5" s="94">
        <v>13969</v>
      </c>
      <c r="E5" s="96">
        <v>8</v>
      </c>
      <c r="F5" s="96" t="s">
        <v>67</v>
      </c>
      <c r="G5" s="88"/>
      <c r="H5" s="88"/>
      <c r="I5" s="88"/>
    </row>
    <row r="6" spans="1:9" ht="90">
      <c r="A6" s="90"/>
      <c r="B6" s="25" t="s">
        <v>71</v>
      </c>
      <c r="C6" s="92"/>
      <c r="D6" s="94"/>
      <c r="E6" s="96"/>
      <c r="F6" s="96"/>
      <c r="G6" s="88"/>
      <c r="H6" s="88"/>
      <c r="I6" s="88"/>
    </row>
    <row r="7" spans="1:9" ht="27.75">
      <c r="A7" s="91"/>
      <c r="B7" s="26" t="s">
        <v>83</v>
      </c>
      <c r="C7" s="93">
        <f aca="true" t="shared" si="0" ref="C7:C11">D7/1.21</f>
        <v>0</v>
      </c>
      <c r="D7" s="95"/>
      <c r="E7" s="97">
        <v>10</v>
      </c>
      <c r="F7" s="97" t="s">
        <v>67</v>
      </c>
      <c r="G7" s="89"/>
      <c r="H7" s="89"/>
      <c r="I7" s="89"/>
    </row>
    <row r="8" spans="1:9" ht="15">
      <c r="A8" s="91"/>
      <c r="B8" s="26" t="s">
        <v>72</v>
      </c>
      <c r="C8" s="93">
        <f t="shared" si="0"/>
        <v>0</v>
      </c>
      <c r="D8" s="95"/>
      <c r="E8" s="97">
        <v>1</v>
      </c>
      <c r="F8" s="97" t="s">
        <v>68</v>
      </c>
      <c r="G8" s="89"/>
      <c r="H8" s="89"/>
      <c r="I8" s="89"/>
    </row>
    <row r="9" spans="1:9" ht="15">
      <c r="A9" s="91"/>
      <c r="B9" s="25" t="s">
        <v>73</v>
      </c>
      <c r="C9" s="93">
        <f t="shared" si="0"/>
        <v>0</v>
      </c>
      <c r="D9" s="95"/>
      <c r="E9" s="97">
        <v>1</v>
      </c>
      <c r="F9" s="97" t="s">
        <v>68</v>
      </c>
      <c r="G9" s="89"/>
      <c r="H9" s="89"/>
      <c r="I9" s="89"/>
    </row>
    <row r="10" spans="1:9" ht="15">
      <c r="A10" s="91"/>
      <c r="B10" s="25" t="s">
        <v>74</v>
      </c>
      <c r="C10" s="93">
        <f t="shared" si="0"/>
        <v>0</v>
      </c>
      <c r="D10" s="95"/>
      <c r="E10" s="97">
        <v>1</v>
      </c>
      <c r="F10" s="97" t="s">
        <v>69</v>
      </c>
      <c r="G10" s="89"/>
      <c r="H10" s="89"/>
      <c r="I10" s="89"/>
    </row>
    <row r="11" spans="1:9" ht="15">
      <c r="A11" s="91"/>
      <c r="B11" s="25" t="s">
        <v>75</v>
      </c>
      <c r="C11" s="93">
        <f t="shared" si="0"/>
        <v>0</v>
      </c>
      <c r="D11" s="95"/>
      <c r="E11" s="97">
        <v>1</v>
      </c>
      <c r="F11" s="97" t="s">
        <v>70</v>
      </c>
      <c r="G11" s="89"/>
      <c r="H11" s="89"/>
      <c r="I11" s="89"/>
    </row>
    <row r="12" spans="1:9" ht="15">
      <c r="A12" s="91"/>
      <c r="B12" s="25" t="s">
        <v>76</v>
      </c>
      <c r="C12" s="93"/>
      <c r="D12" s="95"/>
      <c r="E12" s="97"/>
      <c r="F12" s="97"/>
      <c r="G12" s="89"/>
      <c r="H12" s="89"/>
      <c r="I12" s="89"/>
    </row>
    <row r="13" spans="1:9" ht="15">
      <c r="A13" s="91"/>
      <c r="B13" s="25" t="s">
        <v>77</v>
      </c>
      <c r="C13" s="93"/>
      <c r="D13" s="95"/>
      <c r="E13" s="97" t="s">
        <v>65</v>
      </c>
      <c r="F13" s="97"/>
      <c r="G13" s="89"/>
      <c r="H13" s="89"/>
      <c r="I13" s="89"/>
    </row>
    <row r="14" spans="1:9" ht="63.75">
      <c r="A14" s="91"/>
      <c r="B14" s="25" t="s">
        <v>78</v>
      </c>
      <c r="C14" s="93"/>
      <c r="D14" s="95"/>
      <c r="E14" s="97" t="s">
        <v>66</v>
      </c>
      <c r="F14" s="97"/>
      <c r="G14" s="89"/>
      <c r="H14" s="89"/>
      <c r="I14" s="89"/>
    </row>
    <row r="15" spans="1:9" ht="15">
      <c r="A15" s="91"/>
      <c r="B15" s="25" t="s">
        <v>79</v>
      </c>
      <c r="C15" s="93"/>
      <c r="D15" s="95"/>
      <c r="E15" s="97"/>
      <c r="F15" s="97"/>
      <c r="G15" s="89"/>
      <c r="H15" s="89"/>
      <c r="I15" s="89"/>
    </row>
    <row r="16" spans="1:9" ht="38.25">
      <c r="A16" s="91"/>
      <c r="B16" s="25" t="s">
        <v>80</v>
      </c>
      <c r="C16" s="93"/>
      <c r="D16" s="95"/>
      <c r="E16" s="97"/>
      <c r="F16" s="97"/>
      <c r="G16" s="89"/>
      <c r="H16" s="89"/>
      <c r="I16" s="89"/>
    </row>
    <row r="17" spans="1:9" ht="38.25">
      <c r="A17" s="91"/>
      <c r="B17" s="25" t="s">
        <v>84</v>
      </c>
      <c r="C17" s="93"/>
      <c r="D17" s="95"/>
      <c r="E17" s="97"/>
      <c r="F17" s="97"/>
      <c r="G17" s="89"/>
      <c r="H17" s="89"/>
      <c r="I17" s="89"/>
    </row>
    <row r="18" spans="1:9" ht="15">
      <c r="A18" s="91"/>
      <c r="B18" s="25" t="s">
        <v>81</v>
      </c>
      <c r="C18" s="93"/>
      <c r="D18" s="95"/>
      <c r="E18" s="97"/>
      <c r="F18" s="97"/>
      <c r="G18" s="89"/>
      <c r="H18" s="89"/>
      <c r="I18" s="89"/>
    </row>
    <row r="19" spans="1:9" ht="15">
      <c r="A19" s="91"/>
      <c r="B19" s="25" t="s">
        <v>82</v>
      </c>
      <c r="C19" s="93"/>
      <c r="D19" s="95"/>
      <c r="E19" s="97"/>
      <c r="F19" s="97"/>
      <c r="G19" s="89"/>
      <c r="H19" s="89"/>
      <c r="I19" s="89"/>
    </row>
    <row r="20" spans="1:9" ht="45">
      <c r="A20" s="90" t="s">
        <v>118</v>
      </c>
      <c r="B20" s="25" t="s">
        <v>96</v>
      </c>
      <c r="C20" s="99">
        <f>D20/121*100</f>
        <v>12185.950413223141</v>
      </c>
      <c r="D20" s="94">
        <v>14745</v>
      </c>
      <c r="E20" s="96">
        <v>49</v>
      </c>
      <c r="F20" s="92" t="s">
        <v>67</v>
      </c>
      <c r="G20" s="88"/>
      <c r="H20" s="88"/>
      <c r="I20" s="88"/>
    </row>
    <row r="21" spans="1:9" ht="105">
      <c r="A21" s="98"/>
      <c r="B21" s="25" t="s">
        <v>85</v>
      </c>
      <c r="C21" s="100"/>
      <c r="D21" s="102"/>
      <c r="E21" s="96"/>
      <c r="F21" s="97"/>
      <c r="G21" s="89"/>
      <c r="H21" s="89"/>
      <c r="I21" s="89"/>
    </row>
    <row r="22" spans="1:9" ht="15">
      <c r="A22" s="98"/>
      <c r="B22" s="26" t="s">
        <v>72</v>
      </c>
      <c r="C22" s="100"/>
      <c r="D22" s="102"/>
      <c r="E22" s="97"/>
      <c r="F22" s="97"/>
      <c r="G22" s="89"/>
      <c r="H22" s="89"/>
      <c r="I22" s="89"/>
    </row>
    <row r="23" spans="1:9" ht="15">
      <c r="A23" s="98"/>
      <c r="B23" s="27" t="s">
        <v>89</v>
      </c>
      <c r="C23" s="100"/>
      <c r="D23" s="102"/>
      <c r="E23" s="97"/>
      <c r="F23" s="97"/>
      <c r="G23" s="89"/>
      <c r="H23" s="89"/>
      <c r="I23" s="89"/>
    </row>
    <row r="24" spans="1:9" ht="15">
      <c r="A24" s="98"/>
      <c r="B24" s="25" t="s">
        <v>87</v>
      </c>
      <c r="C24" s="100"/>
      <c r="D24" s="102"/>
      <c r="E24" s="97"/>
      <c r="F24" s="97"/>
      <c r="G24" s="89"/>
      <c r="H24" s="89"/>
      <c r="I24" s="89"/>
    </row>
    <row r="25" spans="1:9" ht="15">
      <c r="A25" s="98"/>
      <c r="B25" s="25" t="s">
        <v>88</v>
      </c>
      <c r="C25" s="100"/>
      <c r="D25" s="102"/>
      <c r="E25" s="97"/>
      <c r="F25" s="97"/>
      <c r="G25" s="89"/>
      <c r="H25" s="89"/>
      <c r="I25" s="89"/>
    </row>
    <row r="26" spans="1:9" ht="15">
      <c r="A26" s="98"/>
      <c r="B26" s="25" t="s">
        <v>75</v>
      </c>
      <c r="C26" s="100"/>
      <c r="D26" s="102"/>
      <c r="E26" s="97"/>
      <c r="F26" s="97"/>
      <c r="G26" s="89"/>
      <c r="H26" s="89"/>
      <c r="I26" s="89"/>
    </row>
    <row r="27" spans="1:9" ht="15">
      <c r="A27" s="98"/>
      <c r="B27" s="25" t="s">
        <v>86</v>
      </c>
      <c r="C27" s="100"/>
      <c r="D27" s="102"/>
      <c r="E27" s="97"/>
      <c r="F27" s="97"/>
      <c r="G27" s="89"/>
      <c r="H27" s="89"/>
      <c r="I27" s="89"/>
    </row>
    <row r="28" spans="1:9" ht="15">
      <c r="A28" s="98"/>
      <c r="B28" s="25" t="s">
        <v>77</v>
      </c>
      <c r="C28" s="100"/>
      <c r="D28" s="102"/>
      <c r="E28" s="97"/>
      <c r="F28" s="97"/>
      <c r="G28" s="89"/>
      <c r="H28" s="89"/>
      <c r="I28" s="89"/>
    </row>
    <row r="29" spans="1:9" ht="76.5">
      <c r="A29" s="98"/>
      <c r="B29" s="25" t="s">
        <v>95</v>
      </c>
      <c r="C29" s="100"/>
      <c r="D29" s="102"/>
      <c r="E29" s="97"/>
      <c r="F29" s="97"/>
      <c r="G29" s="89"/>
      <c r="H29" s="89"/>
      <c r="I29" s="89"/>
    </row>
    <row r="30" spans="1:9" ht="15">
      <c r="A30" s="98"/>
      <c r="B30" s="25" t="s">
        <v>79</v>
      </c>
      <c r="C30" s="100"/>
      <c r="D30" s="102"/>
      <c r="E30" s="97"/>
      <c r="F30" s="97"/>
      <c r="G30" s="89"/>
      <c r="H30" s="89"/>
      <c r="I30" s="89"/>
    </row>
    <row r="31" spans="1:9" ht="15">
      <c r="A31" s="98"/>
      <c r="B31" s="25" t="s">
        <v>81</v>
      </c>
      <c r="C31" s="100"/>
      <c r="D31" s="102"/>
      <c r="E31" s="97"/>
      <c r="F31" s="97"/>
      <c r="G31" s="89"/>
      <c r="H31" s="89"/>
      <c r="I31" s="89"/>
    </row>
    <row r="32" spans="1:9" ht="15">
      <c r="A32" s="98"/>
      <c r="B32" s="25" t="s">
        <v>82</v>
      </c>
      <c r="C32" s="101"/>
      <c r="D32" s="102"/>
      <c r="E32" s="97"/>
      <c r="F32" s="97"/>
      <c r="G32" s="89"/>
      <c r="H32" s="89"/>
      <c r="I32" s="89"/>
    </row>
    <row r="33" spans="1:9" ht="45">
      <c r="A33" s="90" t="s">
        <v>119</v>
      </c>
      <c r="B33" s="25" t="s">
        <v>97</v>
      </c>
      <c r="C33" s="92">
        <f>D33/121*100</f>
        <v>17485.950413223138</v>
      </c>
      <c r="D33" s="94">
        <v>21158</v>
      </c>
      <c r="E33" s="96">
        <v>5</v>
      </c>
      <c r="F33" s="92" t="s">
        <v>67</v>
      </c>
      <c r="G33" s="88"/>
      <c r="H33" s="88"/>
      <c r="I33" s="88"/>
    </row>
    <row r="34" spans="1:9" ht="90">
      <c r="A34" s="98"/>
      <c r="B34" s="25" t="s">
        <v>90</v>
      </c>
      <c r="C34" s="92"/>
      <c r="D34" s="94"/>
      <c r="E34" s="96"/>
      <c r="F34" s="92"/>
      <c r="G34" s="88"/>
      <c r="H34" s="88"/>
      <c r="I34" s="88"/>
    </row>
    <row r="35" spans="1:9" ht="57.75">
      <c r="A35" s="98"/>
      <c r="B35" s="26" t="s">
        <v>91</v>
      </c>
      <c r="C35" s="92"/>
      <c r="D35" s="94"/>
      <c r="E35" s="96"/>
      <c r="F35" s="92"/>
      <c r="G35" s="88"/>
      <c r="H35" s="88"/>
      <c r="I35" s="88"/>
    </row>
    <row r="36" spans="1:9" ht="15">
      <c r="A36" s="98"/>
      <c r="B36" s="26" t="s">
        <v>94</v>
      </c>
      <c r="C36" s="92"/>
      <c r="D36" s="94"/>
      <c r="E36" s="96"/>
      <c r="F36" s="92"/>
      <c r="G36" s="88"/>
      <c r="H36" s="88"/>
      <c r="I36" s="88"/>
    </row>
    <row r="37" spans="1:9" ht="15">
      <c r="A37" s="98"/>
      <c r="B37" s="25" t="s">
        <v>92</v>
      </c>
      <c r="C37" s="92"/>
      <c r="D37" s="94"/>
      <c r="E37" s="96"/>
      <c r="F37" s="92"/>
      <c r="G37" s="88"/>
      <c r="H37" s="88"/>
      <c r="I37" s="88"/>
    </row>
    <row r="38" spans="1:9" ht="15">
      <c r="A38" s="98"/>
      <c r="B38" s="25" t="s">
        <v>88</v>
      </c>
      <c r="C38" s="92"/>
      <c r="D38" s="94"/>
      <c r="E38" s="96"/>
      <c r="F38" s="92"/>
      <c r="G38" s="88"/>
      <c r="H38" s="88"/>
      <c r="I38" s="88"/>
    </row>
    <row r="39" spans="1:9" ht="15">
      <c r="A39" s="98"/>
      <c r="B39" s="25" t="s">
        <v>75</v>
      </c>
      <c r="C39" s="92"/>
      <c r="D39" s="94"/>
      <c r="E39" s="96"/>
      <c r="F39" s="92"/>
      <c r="G39" s="88"/>
      <c r="H39" s="88"/>
      <c r="I39" s="88"/>
    </row>
    <row r="40" spans="1:9" ht="15">
      <c r="A40" s="98"/>
      <c r="B40" s="25" t="s">
        <v>86</v>
      </c>
      <c r="C40" s="92"/>
      <c r="D40" s="94"/>
      <c r="E40" s="96"/>
      <c r="F40" s="92"/>
      <c r="G40" s="88"/>
      <c r="H40" s="88"/>
      <c r="I40" s="88"/>
    </row>
    <row r="41" spans="1:9" ht="15">
      <c r="A41" s="98"/>
      <c r="B41" s="25" t="s">
        <v>77</v>
      </c>
      <c r="C41" s="92"/>
      <c r="D41" s="94"/>
      <c r="E41" s="96"/>
      <c r="F41" s="92"/>
      <c r="G41" s="88"/>
      <c r="H41" s="88"/>
      <c r="I41" s="88"/>
    </row>
    <row r="42" spans="1:9" ht="76.5">
      <c r="A42" s="98"/>
      <c r="B42" s="25" t="s">
        <v>93</v>
      </c>
      <c r="C42" s="92"/>
      <c r="D42" s="94"/>
      <c r="E42" s="96"/>
      <c r="F42" s="92"/>
      <c r="G42" s="88"/>
      <c r="H42" s="88"/>
      <c r="I42" s="88"/>
    </row>
    <row r="43" spans="1:9" ht="15">
      <c r="A43" s="98"/>
      <c r="B43" s="25" t="s">
        <v>79</v>
      </c>
      <c r="C43" s="92"/>
      <c r="D43" s="94"/>
      <c r="E43" s="96"/>
      <c r="F43" s="92"/>
      <c r="G43" s="88"/>
      <c r="H43" s="88"/>
      <c r="I43" s="88"/>
    </row>
    <row r="44" spans="1:9" ht="15">
      <c r="A44" s="98"/>
      <c r="B44" s="25" t="s">
        <v>81</v>
      </c>
      <c r="C44" s="92"/>
      <c r="D44" s="94"/>
      <c r="E44" s="96"/>
      <c r="F44" s="92"/>
      <c r="G44" s="88"/>
      <c r="H44" s="88"/>
      <c r="I44" s="88"/>
    </row>
    <row r="45" spans="1:9" ht="15">
      <c r="A45" s="98"/>
      <c r="B45" s="25" t="s">
        <v>82</v>
      </c>
      <c r="C45" s="92"/>
      <c r="D45" s="94"/>
      <c r="E45" s="96"/>
      <c r="F45" s="92"/>
      <c r="G45" s="88"/>
      <c r="H45" s="88"/>
      <c r="I45" s="88"/>
    </row>
    <row r="46" spans="1:9" ht="38.25">
      <c r="A46" s="90" t="s">
        <v>120</v>
      </c>
      <c r="B46" s="25" t="s">
        <v>100</v>
      </c>
      <c r="C46" s="92">
        <f>D46/121*100</f>
        <v>15915.702479338841</v>
      </c>
      <c r="D46" s="94">
        <v>19258</v>
      </c>
      <c r="E46" s="96">
        <v>2</v>
      </c>
      <c r="F46" s="92" t="s">
        <v>67</v>
      </c>
      <c r="G46" s="88"/>
      <c r="H46" s="88"/>
      <c r="I46" s="88"/>
    </row>
    <row r="47" spans="1:9" ht="90">
      <c r="A47" s="98"/>
      <c r="B47" s="25" t="s">
        <v>110</v>
      </c>
      <c r="C47" s="92"/>
      <c r="D47" s="94"/>
      <c r="E47" s="96"/>
      <c r="F47" s="92"/>
      <c r="G47" s="88"/>
      <c r="H47" s="88"/>
      <c r="I47" s="88"/>
    </row>
    <row r="48" spans="1:9" ht="15">
      <c r="A48" s="98"/>
      <c r="B48" s="26" t="s">
        <v>72</v>
      </c>
      <c r="C48" s="92"/>
      <c r="D48" s="94"/>
      <c r="E48" s="96"/>
      <c r="F48" s="92"/>
      <c r="G48" s="88"/>
      <c r="H48" s="88"/>
      <c r="I48" s="88"/>
    </row>
    <row r="49" spans="1:9" ht="15">
      <c r="A49" s="98"/>
      <c r="B49" s="26" t="s">
        <v>101</v>
      </c>
      <c r="C49" s="92"/>
      <c r="D49" s="94"/>
      <c r="E49" s="96"/>
      <c r="F49" s="92"/>
      <c r="G49" s="88"/>
      <c r="H49" s="88"/>
      <c r="I49" s="88"/>
    </row>
    <row r="50" spans="1:9" ht="15">
      <c r="A50" s="98"/>
      <c r="B50" s="25" t="s">
        <v>92</v>
      </c>
      <c r="C50" s="92"/>
      <c r="D50" s="94"/>
      <c r="E50" s="96"/>
      <c r="F50" s="92"/>
      <c r="G50" s="88"/>
      <c r="H50" s="88"/>
      <c r="I50" s="88"/>
    </row>
    <row r="51" spans="1:9" ht="15">
      <c r="A51" s="98"/>
      <c r="B51" s="25" t="s">
        <v>88</v>
      </c>
      <c r="C51" s="92"/>
      <c r="D51" s="94"/>
      <c r="E51" s="96"/>
      <c r="F51" s="92"/>
      <c r="G51" s="88"/>
      <c r="H51" s="88"/>
      <c r="I51" s="88"/>
    </row>
    <row r="52" spans="1:9" ht="15">
      <c r="A52" s="98"/>
      <c r="B52" s="25" t="s">
        <v>75</v>
      </c>
      <c r="C52" s="92"/>
      <c r="D52" s="94"/>
      <c r="E52" s="96"/>
      <c r="F52" s="92"/>
      <c r="G52" s="88"/>
      <c r="H52" s="88"/>
      <c r="I52" s="88"/>
    </row>
    <row r="53" spans="1:9" ht="15">
      <c r="A53" s="98"/>
      <c r="B53" s="25" t="s">
        <v>86</v>
      </c>
      <c r="C53" s="92"/>
      <c r="D53" s="94"/>
      <c r="E53" s="96"/>
      <c r="F53" s="92"/>
      <c r="G53" s="88"/>
      <c r="H53" s="88"/>
      <c r="I53" s="88"/>
    </row>
    <row r="54" spans="1:9" ht="15">
      <c r="A54" s="98"/>
      <c r="B54" s="25" t="s">
        <v>77</v>
      </c>
      <c r="C54" s="92"/>
      <c r="D54" s="94"/>
      <c r="E54" s="96"/>
      <c r="F54" s="92"/>
      <c r="G54" s="88"/>
      <c r="H54" s="88"/>
      <c r="I54" s="88"/>
    </row>
    <row r="55" spans="1:9" ht="63.75">
      <c r="A55" s="98"/>
      <c r="B55" s="25" t="s">
        <v>99</v>
      </c>
      <c r="C55" s="92"/>
      <c r="D55" s="94"/>
      <c r="E55" s="96"/>
      <c r="F55" s="92"/>
      <c r="G55" s="88"/>
      <c r="H55" s="88"/>
      <c r="I55" s="88"/>
    </row>
    <row r="56" spans="1:9" ht="15">
      <c r="A56" s="98"/>
      <c r="B56" s="25" t="s">
        <v>79</v>
      </c>
      <c r="C56" s="92"/>
      <c r="D56" s="94"/>
      <c r="E56" s="96"/>
      <c r="F56" s="92"/>
      <c r="G56" s="88"/>
      <c r="H56" s="88"/>
      <c r="I56" s="88"/>
    </row>
    <row r="57" spans="1:9" ht="15">
      <c r="A57" s="98"/>
      <c r="B57" s="25" t="s">
        <v>81</v>
      </c>
      <c r="C57" s="92"/>
      <c r="D57" s="94"/>
      <c r="E57" s="96"/>
      <c r="F57" s="92"/>
      <c r="G57" s="88"/>
      <c r="H57" s="88"/>
      <c r="I57" s="88"/>
    </row>
    <row r="58" spans="1:9" ht="15">
      <c r="A58" s="98"/>
      <c r="B58" s="25" t="s">
        <v>82</v>
      </c>
      <c r="C58" s="92"/>
      <c r="D58" s="94"/>
      <c r="E58" s="96"/>
      <c r="F58" s="92"/>
      <c r="G58" s="88"/>
      <c r="H58" s="88"/>
      <c r="I58" s="88"/>
    </row>
    <row r="59" spans="1:9" ht="51">
      <c r="A59" s="90" t="s">
        <v>107</v>
      </c>
      <c r="B59" s="30" t="s">
        <v>105</v>
      </c>
      <c r="C59" s="28">
        <f aca="true" t="shared" si="1" ref="C59:C65">D59/121*100</f>
        <v>260.3305785123967</v>
      </c>
      <c r="D59" s="34">
        <v>315</v>
      </c>
      <c r="E59" s="29">
        <v>20</v>
      </c>
      <c r="F59" s="29" t="s">
        <v>67</v>
      </c>
      <c r="G59" s="33"/>
      <c r="H59" s="33"/>
      <c r="I59" s="33"/>
    </row>
    <row r="60" spans="1:9" ht="60.75" customHeight="1">
      <c r="A60" s="98"/>
      <c r="B60" s="31" t="s">
        <v>106</v>
      </c>
      <c r="C60" s="28">
        <f t="shared" si="1"/>
        <v>509.9173553719008</v>
      </c>
      <c r="D60" s="34">
        <v>617</v>
      </c>
      <c r="E60" s="29">
        <v>10</v>
      </c>
      <c r="F60" s="29" t="s">
        <v>67</v>
      </c>
      <c r="G60" s="33"/>
      <c r="H60" s="33"/>
      <c r="I60" s="33"/>
    </row>
    <row r="61" spans="1:9" ht="25.5">
      <c r="A61" s="98"/>
      <c r="B61" s="32" t="s">
        <v>102</v>
      </c>
      <c r="C61" s="28">
        <f t="shared" si="1"/>
        <v>144.62809917355372</v>
      </c>
      <c r="D61" s="34">
        <v>175</v>
      </c>
      <c r="E61" s="29">
        <v>4</v>
      </c>
      <c r="F61" s="29" t="s">
        <v>67</v>
      </c>
      <c r="G61" s="33"/>
      <c r="H61" s="33"/>
      <c r="I61" s="33"/>
    </row>
    <row r="62" spans="1:9" ht="25.5">
      <c r="A62" s="98"/>
      <c r="B62" s="30" t="s">
        <v>103</v>
      </c>
      <c r="C62" s="28">
        <f t="shared" si="1"/>
        <v>189.25619834710744</v>
      </c>
      <c r="D62" s="34">
        <v>229</v>
      </c>
      <c r="E62" s="29">
        <v>25</v>
      </c>
      <c r="F62" s="29" t="s">
        <v>67</v>
      </c>
      <c r="G62" s="33"/>
      <c r="H62" s="33"/>
      <c r="I62" s="33"/>
    </row>
    <row r="63" spans="1:9" ht="15">
      <c r="A63" s="98"/>
      <c r="B63" s="30" t="s">
        <v>104</v>
      </c>
      <c r="C63" s="28">
        <f t="shared" si="1"/>
        <v>45.45454545454545</v>
      </c>
      <c r="D63" s="34">
        <v>55</v>
      </c>
      <c r="E63" s="29">
        <v>20</v>
      </c>
      <c r="F63" s="29" t="s">
        <v>67</v>
      </c>
      <c r="G63" s="33"/>
      <c r="H63" s="33"/>
      <c r="I63" s="33"/>
    </row>
    <row r="64" spans="1:9" ht="63.75">
      <c r="A64" s="98"/>
      <c r="B64" s="35" t="s">
        <v>108</v>
      </c>
      <c r="C64" s="28">
        <f t="shared" si="1"/>
        <v>794.2148760330579</v>
      </c>
      <c r="D64" s="34">
        <v>961</v>
      </c>
      <c r="E64" s="29">
        <v>4</v>
      </c>
      <c r="F64" s="29" t="s">
        <v>67</v>
      </c>
      <c r="G64" s="33"/>
      <c r="H64" s="33"/>
      <c r="I64" s="33"/>
    </row>
    <row r="65" spans="1:9" ht="51">
      <c r="A65" s="98"/>
      <c r="B65" s="35" t="s">
        <v>109</v>
      </c>
      <c r="C65" s="28">
        <f t="shared" si="1"/>
        <v>444.6280991735537</v>
      </c>
      <c r="D65" s="34">
        <v>538</v>
      </c>
      <c r="E65" s="29">
        <v>10</v>
      </c>
      <c r="F65" s="29" t="s">
        <v>67</v>
      </c>
      <c r="G65" s="33"/>
      <c r="H65" s="33"/>
      <c r="I65" s="33"/>
    </row>
    <row r="67" spans="1:6" ht="45">
      <c r="A67" s="1" t="s">
        <v>111</v>
      </c>
      <c r="B67" s="37">
        <v>834710</v>
      </c>
      <c r="D67" s="36" t="s">
        <v>112</v>
      </c>
      <c r="E67" s="36" t="s">
        <v>115</v>
      </c>
      <c r="F67" s="38"/>
    </row>
    <row r="68" spans="1:6" ht="45">
      <c r="A68" s="36" t="s">
        <v>113</v>
      </c>
      <c r="B68" s="37">
        <v>1009999.1</v>
      </c>
      <c r="D68" s="36" t="s">
        <v>114</v>
      </c>
      <c r="E68" s="36" t="s">
        <v>115</v>
      </c>
      <c r="F68" s="38"/>
    </row>
    <row r="69" ht="15">
      <c r="A69" t="s">
        <v>116</v>
      </c>
    </row>
  </sheetData>
  <mergeCells count="35">
    <mergeCell ref="A59:A65"/>
    <mergeCell ref="H46:H58"/>
    <mergeCell ref="I46:I58"/>
    <mergeCell ref="A46:A58"/>
    <mergeCell ref="C46:C58"/>
    <mergeCell ref="D46:D58"/>
    <mergeCell ref="E46:E58"/>
    <mergeCell ref="F46:F58"/>
    <mergeCell ref="G46:G58"/>
    <mergeCell ref="I33:I45"/>
    <mergeCell ref="G20:G32"/>
    <mergeCell ref="H20:H32"/>
    <mergeCell ref="I20:I32"/>
    <mergeCell ref="A33:A45"/>
    <mergeCell ref="C33:C45"/>
    <mergeCell ref="D33:D45"/>
    <mergeCell ref="E33:E45"/>
    <mergeCell ref="F33:F45"/>
    <mergeCell ref="G33:G45"/>
    <mergeCell ref="H33:H45"/>
    <mergeCell ref="A20:A32"/>
    <mergeCell ref="C20:C32"/>
    <mergeCell ref="D20:D32"/>
    <mergeCell ref="E20:E32"/>
    <mergeCell ref="F20:F32"/>
    <mergeCell ref="B1:I1"/>
    <mergeCell ref="E3:I3"/>
    <mergeCell ref="H5:H19"/>
    <mergeCell ref="I5:I19"/>
    <mergeCell ref="A5:A19"/>
    <mergeCell ref="C5:C19"/>
    <mergeCell ref="D5:D19"/>
    <mergeCell ref="E5:E19"/>
    <mergeCell ref="F5:F19"/>
    <mergeCell ref="G5:G19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Daniel Velek</dc:creator>
  <cp:keywords/>
  <dc:description/>
  <cp:lastModifiedBy>Dundr</cp:lastModifiedBy>
  <cp:lastPrinted>2023-05-23T14:21:30Z</cp:lastPrinted>
  <dcterms:created xsi:type="dcterms:W3CDTF">2023-05-22T06:16:30Z</dcterms:created>
  <dcterms:modified xsi:type="dcterms:W3CDTF">2023-05-30T09:28:25Z</dcterms:modified>
  <cp:category/>
  <cp:version/>
  <cp:contentType/>
  <cp:contentStatus/>
</cp:coreProperties>
</file>