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820" activeTab="0"/>
  </bookViews>
  <sheets>
    <sheet name="Souhrnný list" sheetId="3" r:id="rId1"/>
    <sheet name="Mosty a silnice" sheetId="2" r:id="rId2"/>
    <sheet name="Geo_Trub_elek" sheetId="4" r:id="rId3"/>
  </sheets>
  <definedNames/>
  <calcPr calcId="145621"/>
</workbook>
</file>

<file path=xl/sharedStrings.xml><?xml version="1.0" encoding="utf-8"?>
<sst xmlns="http://schemas.openxmlformats.org/spreadsheetml/2006/main" count="144" uniqueCount="30">
  <si>
    <t>jméno a příjmení osoby</t>
  </si>
  <si>
    <t>název zakázky</t>
  </si>
  <si>
    <t>Velikost realizačního týmu</t>
  </si>
  <si>
    <t xml:space="preserve"> délka přemostění (m) </t>
  </si>
  <si>
    <t>Referovaná osoba je dokládána prostřednictvím [Bude doplněno: dodavatele /poddodavatele]</t>
  </si>
  <si>
    <t>Souhrnný list - Tabulka hodnocení kvalifikace a zkušenosti osob</t>
  </si>
  <si>
    <t>Veřejná zakázka: "Rámcová dohoda na výkon nezávislého stavebního dozoru a koordinátora BOZP u staveb silnic II. a III. tříd ve Středočeském kraji pro KSÚS"</t>
  </si>
  <si>
    <t>dodavatele</t>
  </si>
  <si>
    <t>poddodavatele</t>
  </si>
  <si>
    <t>Doba realizace referované zakázky (doplňte ve formátu xx/yyyy - xx/yyyy</t>
  </si>
  <si>
    <t>Délka praxe</t>
  </si>
  <si>
    <t>Předpokládané dosažené body</t>
  </si>
  <si>
    <t>Referenční zakázky</t>
  </si>
  <si>
    <t>1 - Osoba uvedená v kvalifikační dokumentaci</t>
  </si>
  <si>
    <t>celkový počet realizovaných referenčních zakázek splňující požadované parametry na most/estakádu délky přemostění  min.(v m):</t>
  </si>
  <si>
    <t>2 - Osoba uvedená v kvalifikační dokumentaci</t>
  </si>
  <si>
    <t>3 - Osoba uvedená nad rámec osob požadovaných v kvalifikaci</t>
  </si>
  <si>
    <t>4 - Osoba uvedená nad rámec osob požadovaných v kvalifikaci</t>
  </si>
  <si>
    <t>5 - Osoba uvedená nad rámec osob požadovaných v kvalifikaci</t>
  </si>
  <si>
    <t>Celkem</t>
  </si>
  <si>
    <t xml:space="preserve">Zájemce vyplní níže uvedené modře označené buňky a současně doloží ke každé osobě dokumenty, kterými je prokazován v  tabulkách uvedený příslušný paramater. </t>
  </si>
  <si>
    <t>celkový počet realizovaných referenčních zakázek splňující požadované parametry na pozemní komunikace se stavebními náklady ve výši (Kč bez DPH):</t>
  </si>
  <si>
    <t>Osoby pro funkci asistenta specialisty geotechnika</t>
  </si>
  <si>
    <t>2 - Osoba uvedená nad rámec osob požadovaných v kvalifikaci</t>
  </si>
  <si>
    <t>Celkové stavební náklady v Kč bez DPH</t>
  </si>
  <si>
    <t>Osoby pro funkci asistenta specialisty trubní vedení</t>
  </si>
  <si>
    <t>Osoby pro funkci asistenta specialisty v oboru elektro (silno a slaboproud)</t>
  </si>
  <si>
    <t>Celkový předpokládaný počet bodů</t>
  </si>
  <si>
    <t>Osoby pro funkci asistenta specialisty pro mostní objekty betonové, ostatní a zdi</t>
  </si>
  <si>
    <t>Osoby pro funkci asistenta specialisty pro pozemní komunikace (včetně propustků)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</si>
</sst>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49" fontId="0" fillId="2" borderId="1" xfId="0" applyNumberFormat="1" applyFill="1" applyBorder="1" applyAlignment="1" applyProtection="1">
      <alignment horizontal="left" vertical="top" wrapText="1"/>
      <protection locked="0"/>
    </xf>
    <xf numFmtId="49" fontId="0" fillId="2" borderId="4" xfId="0" applyNumberForma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3" fontId="0" fillId="5" borderId="8" xfId="0" applyNumberFormat="1" applyFill="1" applyBorder="1" applyAlignment="1" applyProtection="1">
      <alignment horizontal="center" vertical="center" wrapText="1"/>
      <protection locked="0"/>
    </xf>
    <xf numFmtId="3" fontId="0" fillId="2" borderId="6" xfId="0" applyNumberFormat="1" applyFill="1" applyBorder="1" applyAlignment="1" applyProtection="1">
      <alignment horizontal="center" vertic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"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3" name="Tabulka3324" displayName="Tabulka3324" ref="D13:F23" totalsRowShown="0" headerRowDxfId="39" dataDxfId="37" tableBorderDxfId="36" headerRowBorderDxfId="38" totalsRowBorderDxfId="35">
  <autoFilter ref="D13:F23"/>
  <tableColumns count="3">
    <tableColumn id="2" name="název zakázky" dataDxfId="34"/>
    <tableColumn id="3" name=" délka přemostění (m) " dataDxfId="33"/>
    <tableColumn id="4" name="Doba realizace referované zakázky (doplňte ve formátu xx/yyyy - xx/yyyy" dataDxfId="3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4" name="Tabulka332425" displayName="Tabulka332425" ref="D79:F89" totalsRowShown="0" headerRowDxfId="31" dataDxfId="29" tableBorderDxfId="28" headerRowBorderDxfId="30" totalsRowBorderDxfId="27">
  <autoFilter ref="D79:F89"/>
  <tableColumns count="3">
    <tableColumn id="2" name="název zakázky" dataDxfId="26"/>
    <tableColumn id="3" name="Celkové stavební náklady v Kč bez DPH" dataDxfId="25"/>
    <tableColumn id="4" name="Doba realizace referované zakázky (doplňte ve formátu xx/yyyy - xx/yyyy" dataDxfId="2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6" name="Tabulka33242527" displayName="Tabulka33242527" ref="D13:F22" totalsRowShown="0" headerRowDxfId="23" dataDxfId="21" tableBorderDxfId="20" headerRowBorderDxfId="22" totalsRowBorderDxfId="19">
  <autoFilter ref="D13:F22"/>
  <tableColumns count="3">
    <tableColumn id="2" name="název zakázky" dataDxfId="18"/>
    <tableColumn id="3" name="Celkové stavební náklady v Kč bez DPH" dataDxfId="17"/>
    <tableColumn id="4" name="Doba realizace referované zakázky (doplňte ve formátu xx/yyyy - xx/yyyy" dataDxfId="1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7" name="Tabulka3324252728" displayName="Tabulka3324252728" ref="D58:F67" totalsRowShown="0" headerRowDxfId="15" dataDxfId="13" tableBorderDxfId="12" headerRowBorderDxfId="14" totalsRowBorderDxfId="11">
  <autoFilter ref="D58:F67"/>
  <tableColumns count="3">
    <tableColumn id="2" name="název zakázky" dataDxfId="10"/>
    <tableColumn id="3" name="Celkové stavební náklady v Kč bez DPH" dataDxfId="9"/>
    <tableColumn id="4" name="Doba realizace referované zakázky (doplňte ve formátu xx/yyyy - xx/yyyy" dataDxfId="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8" name="Tabulka332425272829" displayName="Tabulka332425272829" ref="D102:F111" totalsRowShown="0" headerRowDxfId="7" dataDxfId="5" tableBorderDxfId="4" headerRowBorderDxfId="6" totalsRowBorderDxfId="3">
  <autoFilter ref="D102:F111"/>
  <tableColumns count="3">
    <tableColumn id="2" name="název zakázky" dataDxfId="2"/>
    <tableColumn id="3" name="Celkové stavební náklady v Kč bez DPH" dataDxfId="1"/>
    <tableColumn id="4" name="Doba realizace referované zakázky (doplňte ve formátu xx/yyyy - xx/yyy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zoomScale="85" zoomScaleNormal="85" workbookViewId="0" topLeftCell="A1">
      <selection activeCell="D13" sqref="D13"/>
    </sheetView>
  </sheetViews>
  <sheetFormatPr defaultColWidth="9.140625" defaultRowHeight="15"/>
  <cols>
    <col min="2" max="2" width="35.7109375" style="0" customWidth="1"/>
    <col min="3" max="3" width="42.8515625" style="0" customWidth="1"/>
    <col min="4" max="6" width="28.7109375" style="0" bestFit="1" customWidth="1"/>
    <col min="7" max="7" width="50.8515625" style="0" customWidth="1"/>
    <col min="8" max="8" width="11.00390625" style="0" customWidth="1"/>
  </cols>
  <sheetData>
    <row r="1" ht="15">
      <c r="G1" s="1"/>
    </row>
    <row r="2" spans="2:5" ht="25.5" customHeight="1">
      <c r="B2" s="33" t="s">
        <v>5</v>
      </c>
      <c r="C2" s="33"/>
      <c r="D2" s="34"/>
      <c r="E2" s="34"/>
    </row>
    <row r="3" ht="25.5" customHeight="1">
      <c r="B3" s="3" t="s">
        <v>6</v>
      </c>
    </row>
    <row r="4" spans="2:5" ht="15.75" customHeight="1">
      <c r="B4" s="35"/>
      <c r="C4" s="35"/>
      <c r="D4" s="35"/>
      <c r="E4" s="2"/>
    </row>
    <row r="6" spans="3:7" ht="60">
      <c r="C6" s="30" t="s">
        <v>28</v>
      </c>
      <c r="D6" s="30" t="s">
        <v>29</v>
      </c>
      <c r="E6" s="30" t="s">
        <v>22</v>
      </c>
      <c r="F6" s="30" t="s">
        <v>25</v>
      </c>
      <c r="G6" s="30" t="s">
        <v>26</v>
      </c>
    </row>
    <row r="7" spans="2:7" ht="15">
      <c r="B7" s="7"/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</row>
    <row r="8" spans="2:7" ht="15">
      <c r="B8" s="22" t="s">
        <v>2</v>
      </c>
      <c r="C8" s="23">
        <f>'Mosty a silnice'!D6</f>
        <v>0</v>
      </c>
      <c r="D8" s="23">
        <f>'Mosty a silnice'!D72</f>
        <v>0</v>
      </c>
      <c r="E8" s="23">
        <f>Geo_Trub_elek!D6</f>
        <v>0</v>
      </c>
      <c r="F8" s="23">
        <f>Geo_Trub_elek!D51</f>
        <v>0</v>
      </c>
      <c r="G8" s="23">
        <f>Geo_Trub_elek!D95</f>
        <v>0</v>
      </c>
    </row>
    <row r="9" spans="2:7" ht="15">
      <c r="B9" s="22" t="s">
        <v>12</v>
      </c>
      <c r="C9" s="23">
        <f>'Mosty a silnice'!D7</f>
        <v>0</v>
      </c>
      <c r="D9" s="23">
        <f>'Mosty a silnice'!D73</f>
        <v>0</v>
      </c>
      <c r="E9" s="23">
        <f>Geo_Trub_elek!D7</f>
        <v>0</v>
      </c>
      <c r="F9" s="23">
        <f>Geo_Trub_elek!D52</f>
        <v>0</v>
      </c>
      <c r="G9" s="23">
        <f>Geo_Trub_elek!D96</f>
        <v>0</v>
      </c>
    </row>
    <row r="10" spans="2:7" ht="15">
      <c r="B10" s="22" t="s">
        <v>10</v>
      </c>
      <c r="C10" s="23">
        <f>'Mosty a silnice'!D8</f>
        <v>0</v>
      </c>
      <c r="D10" s="23">
        <f>'Mosty a silnice'!D74</f>
        <v>0</v>
      </c>
      <c r="E10" s="23">
        <f>Geo_Trub_elek!D8</f>
        <v>0</v>
      </c>
      <c r="F10" s="23">
        <f>Geo_Trub_elek!D53</f>
        <v>0</v>
      </c>
      <c r="G10" s="23">
        <f>Geo_Trub_elek!D97</f>
        <v>0</v>
      </c>
    </row>
    <row r="11" spans="2:7" ht="15">
      <c r="B11" s="25" t="s">
        <v>19</v>
      </c>
      <c r="C11" s="26">
        <f>SUM(C8:C10)</f>
        <v>0</v>
      </c>
      <c r="D11" s="26">
        <f>SUM(D8:D10)</f>
        <v>0</v>
      </c>
      <c r="E11" s="26">
        <f>SUM(E8:E10)</f>
        <v>0</v>
      </c>
      <c r="F11" s="26">
        <f>SUM(F8:F10)</f>
        <v>0</v>
      </c>
      <c r="G11" s="26">
        <f>SUM(G8:G10)</f>
        <v>0</v>
      </c>
    </row>
    <row r="13" spans="2:3" ht="37.5">
      <c r="B13" s="32" t="s">
        <v>27</v>
      </c>
      <c r="C13" s="31">
        <f>C11+D11+E11+F11+G11</f>
        <v>0</v>
      </c>
    </row>
  </sheetData>
  <sheetProtection password="CAC1" sheet="1" objects="1" scenarios="1"/>
  <mergeCells count="2">
    <mergeCell ref="B2:E2"/>
    <mergeCell ref="B4:D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zoomScale="85" zoomScaleNormal="85" workbookViewId="0" topLeftCell="A121">
      <selection activeCell="C120" sqref="C120:E128"/>
    </sheetView>
  </sheetViews>
  <sheetFormatPr defaultColWidth="9.140625" defaultRowHeight="15"/>
  <cols>
    <col min="2" max="2" width="19.7109375" style="0" customWidth="1"/>
    <col min="3" max="3" width="43.140625" style="0" customWidth="1"/>
    <col min="4" max="4" width="49.421875" style="0" customWidth="1"/>
    <col min="5" max="5" width="26.00390625" style="0" bestFit="1" customWidth="1"/>
    <col min="6" max="6" width="36.57421875" style="0" bestFit="1" customWidth="1"/>
    <col min="7" max="7" width="37.7109375" style="0" customWidth="1"/>
    <col min="8" max="8" width="9.140625" style="0" hidden="1" customWidth="1"/>
  </cols>
  <sheetData>
    <row r="1" ht="15">
      <c r="H1" t="s">
        <v>7</v>
      </c>
    </row>
    <row r="2" ht="15">
      <c r="H2" t="s">
        <v>8</v>
      </c>
    </row>
    <row r="3" spans="3:8" ht="36.75" customHeight="1">
      <c r="C3" s="46" t="s">
        <v>28</v>
      </c>
      <c r="D3" s="47"/>
      <c r="E3" s="47"/>
      <c r="F3" s="47"/>
      <c r="G3" s="48"/>
      <c r="H3">
        <f>E23</f>
        <v>0</v>
      </c>
    </row>
    <row r="4" ht="15">
      <c r="H4">
        <f>E33</f>
        <v>0</v>
      </c>
    </row>
    <row r="5" spans="3:8" ht="15">
      <c r="C5" s="7"/>
      <c r="D5" s="24" t="s">
        <v>11</v>
      </c>
      <c r="H5">
        <f>E43</f>
        <v>0</v>
      </c>
    </row>
    <row r="6" spans="3:8" ht="15">
      <c r="C6" s="22" t="s">
        <v>2</v>
      </c>
      <c r="D6" s="23">
        <f>H42+H52+H62</f>
        <v>0</v>
      </c>
      <c r="H6">
        <f>E53</f>
        <v>0</v>
      </c>
    </row>
    <row r="7" spans="3:8" ht="15">
      <c r="C7" s="22" t="s">
        <v>12</v>
      </c>
      <c r="D7" s="23">
        <f>MAX(H3:H7)</f>
        <v>0</v>
      </c>
      <c r="H7">
        <f>E63</f>
        <v>0</v>
      </c>
    </row>
    <row r="8" spans="3:4" ht="15">
      <c r="C8" s="22" t="s">
        <v>10</v>
      </c>
      <c r="D8" s="23">
        <f>IF(H23+H33+H43+H53+H63&gt;8,8,H23+H33+H43+H53+H63)</f>
        <v>0</v>
      </c>
    </row>
    <row r="9" spans="3:4" ht="15">
      <c r="C9" s="25" t="s">
        <v>19</v>
      </c>
      <c r="D9" s="26">
        <f>SUM(D6:D8)</f>
        <v>0</v>
      </c>
    </row>
    <row r="10" ht="15">
      <c r="D10" s="21"/>
    </row>
    <row r="11" spans="3:4" ht="42" customHeight="1">
      <c r="C11" s="49" t="s">
        <v>20</v>
      </c>
      <c r="D11" s="49"/>
    </row>
    <row r="12" ht="15">
      <c r="D12" s="21"/>
    </row>
    <row r="13" spans="3:7" ht="45.75" thickBot="1">
      <c r="C13" s="8" t="s">
        <v>0</v>
      </c>
      <c r="D13" s="9" t="s">
        <v>1</v>
      </c>
      <c r="E13" s="9" t="s">
        <v>3</v>
      </c>
      <c r="F13" s="10" t="s">
        <v>9</v>
      </c>
      <c r="G13" s="11" t="s">
        <v>4</v>
      </c>
    </row>
    <row r="14" spans="2:7" ht="15" customHeight="1">
      <c r="B14" s="43" t="s">
        <v>13</v>
      </c>
      <c r="C14" s="39"/>
      <c r="D14" s="18"/>
      <c r="E14" s="12"/>
      <c r="F14" s="13"/>
      <c r="G14" s="41"/>
    </row>
    <row r="15" spans="2:7" ht="15">
      <c r="B15" s="44"/>
      <c r="C15" s="40"/>
      <c r="D15" s="19"/>
      <c r="E15" s="4"/>
      <c r="F15" s="5"/>
      <c r="G15" s="42"/>
    </row>
    <row r="16" spans="2:7" ht="15">
      <c r="B16" s="44"/>
      <c r="C16" s="40"/>
      <c r="D16" s="19"/>
      <c r="E16" s="4"/>
      <c r="F16" s="5"/>
      <c r="G16" s="42"/>
    </row>
    <row r="17" spans="2:7" ht="15">
      <c r="B17" s="44"/>
      <c r="C17" s="40"/>
      <c r="D17" s="19"/>
      <c r="E17" s="4"/>
      <c r="F17" s="5"/>
      <c r="G17" s="42"/>
    </row>
    <row r="18" spans="2:7" ht="15">
      <c r="B18" s="44"/>
      <c r="C18" s="40"/>
      <c r="D18" s="19"/>
      <c r="E18" s="4"/>
      <c r="F18" s="5"/>
      <c r="G18" s="42"/>
    </row>
    <row r="19" spans="2:7" ht="15">
      <c r="B19" s="44"/>
      <c r="C19" s="40"/>
      <c r="D19" s="19"/>
      <c r="E19" s="4"/>
      <c r="F19" s="5"/>
      <c r="G19" s="42"/>
    </row>
    <row r="20" spans="2:7" ht="15">
      <c r="B20" s="44"/>
      <c r="C20" s="40"/>
      <c r="D20" s="19"/>
      <c r="E20" s="4"/>
      <c r="F20" s="5"/>
      <c r="G20" s="42"/>
    </row>
    <row r="21" spans="2:7" ht="15">
      <c r="B21" s="44"/>
      <c r="C21" s="40"/>
      <c r="D21" s="19"/>
      <c r="E21" s="4"/>
      <c r="F21" s="5"/>
      <c r="G21" s="42"/>
    </row>
    <row r="22" spans="2:7" ht="15">
      <c r="B22" s="44"/>
      <c r="C22" s="40"/>
      <c r="D22" s="20"/>
      <c r="E22" s="4"/>
      <c r="F22" s="6"/>
      <c r="G22" s="42"/>
    </row>
    <row r="23" spans="2:8" ht="45.75" thickBot="1">
      <c r="B23" s="45"/>
      <c r="C23" s="14" t="s">
        <v>14</v>
      </c>
      <c r="D23" s="15">
        <v>70</v>
      </c>
      <c r="E23" s="16">
        <f>COUNT(E14:E22)</f>
        <v>0</v>
      </c>
      <c r="F23" s="14" t="s">
        <v>10</v>
      </c>
      <c r="G23" s="17"/>
      <c r="H23">
        <f>IF(G23="",0,IF(G23=2,1,2))</f>
        <v>0</v>
      </c>
    </row>
    <row r="24" spans="2:7" ht="15">
      <c r="B24" s="43" t="s">
        <v>15</v>
      </c>
      <c r="C24" s="39"/>
      <c r="D24" s="18"/>
      <c r="E24" s="12"/>
      <c r="F24" s="13"/>
      <c r="G24" s="41"/>
    </row>
    <row r="25" spans="2:7" ht="15">
      <c r="B25" s="44"/>
      <c r="C25" s="40"/>
      <c r="D25" s="19"/>
      <c r="E25" s="4"/>
      <c r="F25" s="5"/>
      <c r="G25" s="42"/>
    </row>
    <row r="26" spans="2:7" ht="15">
      <c r="B26" s="44"/>
      <c r="C26" s="40"/>
      <c r="D26" s="19"/>
      <c r="E26" s="4"/>
      <c r="F26" s="5"/>
      <c r="G26" s="42"/>
    </row>
    <row r="27" spans="2:7" ht="15">
      <c r="B27" s="44"/>
      <c r="C27" s="40"/>
      <c r="D27" s="19"/>
      <c r="E27" s="4"/>
      <c r="F27" s="5"/>
      <c r="G27" s="42"/>
    </row>
    <row r="28" spans="2:7" ht="15">
      <c r="B28" s="44"/>
      <c r="C28" s="40"/>
      <c r="D28" s="19"/>
      <c r="E28" s="4"/>
      <c r="F28" s="5"/>
      <c r="G28" s="42"/>
    </row>
    <row r="29" spans="2:7" ht="15">
      <c r="B29" s="44"/>
      <c r="C29" s="40"/>
      <c r="D29" s="19"/>
      <c r="E29" s="4"/>
      <c r="F29" s="5"/>
      <c r="G29" s="42"/>
    </row>
    <row r="30" spans="2:7" ht="15">
      <c r="B30" s="44"/>
      <c r="C30" s="40"/>
      <c r="D30" s="19"/>
      <c r="E30" s="4"/>
      <c r="F30" s="5"/>
      <c r="G30" s="42"/>
    </row>
    <row r="31" spans="2:7" ht="15">
      <c r="B31" s="44"/>
      <c r="C31" s="40"/>
      <c r="D31" s="19"/>
      <c r="E31" s="4"/>
      <c r="F31" s="5"/>
      <c r="G31" s="42"/>
    </row>
    <row r="32" spans="2:7" ht="15">
      <c r="B32" s="44"/>
      <c r="C32" s="40"/>
      <c r="D32" s="20"/>
      <c r="E32" s="4"/>
      <c r="F32" s="6"/>
      <c r="G32" s="42"/>
    </row>
    <row r="33" spans="2:8" ht="45.75" thickBot="1">
      <c r="B33" s="45"/>
      <c r="C33" s="14" t="s">
        <v>14</v>
      </c>
      <c r="D33" s="15">
        <v>70</v>
      </c>
      <c r="E33" s="16">
        <f>COUNT(E24:E32)</f>
        <v>0</v>
      </c>
      <c r="F33" s="14" t="s">
        <v>10</v>
      </c>
      <c r="G33" s="17"/>
      <c r="H33">
        <f>IF(G33="",0,IF(G33=2,1,2))</f>
        <v>0</v>
      </c>
    </row>
    <row r="34" spans="2:7" ht="15">
      <c r="B34" s="36" t="s">
        <v>16</v>
      </c>
      <c r="C34" s="39"/>
      <c r="D34" s="18"/>
      <c r="E34" s="12"/>
      <c r="F34" s="13"/>
      <c r="G34" s="41"/>
    </row>
    <row r="35" spans="2:7" ht="15">
      <c r="B35" s="37"/>
      <c r="C35" s="40"/>
      <c r="D35" s="19"/>
      <c r="E35" s="4"/>
      <c r="F35" s="5"/>
      <c r="G35" s="42"/>
    </row>
    <row r="36" spans="2:7" ht="15">
      <c r="B36" s="37"/>
      <c r="C36" s="40"/>
      <c r="D36" s="19"/>
      <c r="E36" s="4"/>
      <c r="F36" s="5"/>
      <c r="G36" s="42"/>
    </row>
    <row r="37" spans="2:7" ht="15">
      <c r="B37" s="37"/>
      <c r="C37" s="40"/>
      <c r="D37" s="19"/>
      <c r="E37" s="4"/>
      <c r="F37" s="5"/>
      <c r="G37" s="42"/>
    </row>
    <row r="38" spans="2:7" ht="15">
      <c r="B38" s="37"/>
      <c r="C38" s="40"/>
      <c r="D38" s="19"/>
      <c r="E38" s="4"/>
      <c r="F38" s="5"/>
      <c r="G38" s="42"/>
    </row>
    <row r="39" spans="2:7" ht="15">
      <c r="B39" s="37"/>
      <c r="C39" s="40"/>
      <c r="D39" s="19"/>
      <c r="E39" s="4"/>
      <c r="F39" s="5"/>
      <c r="G39" s="42"/>
    </row>
    <row r="40" spans="2:7" ht="15">
      <c r="B40" s="37"/>
      <c r="C40" s="40"/>
      <c r="D40" s="19"/>
      <c r="E40" s="4"/>
      <c r="F40" s="5"/>
      <c r="G40" s="42"/>
    </row>
    <row r="41" spans="2:7" ht="15">
      <c r="B41" s="37"/>
      <c r="C41" s="40"/>
      <c r="D41" s="19"/>
      <c r="E41" s="4"/>
      <c r="F41" s="5"/>
      <c r="G41" s="42"/>
    </row>
    <row r="42" spans="2:8" ht="15">
      <c r="B42" s="37"/>
      <c r="C42" s="40"/>
      <c r="D42" s="20"/>
      <c r="E42" s="4"/>
      <c r="F42" s="6"/>
      <c r="G42" s="42"/>
      <c r="H42">
        <f>IF(C34="",0,1)</f>
        <v>0</v>
      </c>
    </row>
    <row r="43" spans="2:8" ht="45.75" thickBot="1">
      <c r="B43" s="38"/>
      <c r="C43" s="14" t="s">
        <v>14</v>
      </c>
      <c r="D43" s="15">
        <v>70</v>
      </c>
      <c r="E43" s="16">
        <f>COUNT(E34:E42)</f>
        <v>0</v>
      </c>
      <c r="F43" s="14" t="s">
        <v>10</v>
      </c>
      <c r="G43" s="17"/>
      <c r="H43">
        <f>IF(G43="",0,IF(G43=2,1,2))</f>
        <v>0</v>
      </c>
    </row>
    <row r="44" spans="2:7" ht="15" customHeight="1">
      <c r="B44" s="36" t="s">
        <v>17</v>
      </c>
      <c r="C44" s="39"/>
      <c r="D44" s="18"/>
      <c r="E44" s="12"/>
      <c r="F44" s="13"/>
      <c r="G44" s="41"/>
    </row>
    <row r="45" spans="2:7" ht="15">
      <c r="B45" s="37"/>
      <c r="C45" s="40"/>
      <c r="D45" s="19"/>
      <c r="E45" s="4"/>
      <c r="F45" s="5"/>
      <c r="G45" s="42"/>
    </row>
    <row r="46" spans="2:7" ht="15">
      <c r="B46" s="37"/>
      <c r="C46" s="40"/>
      <c r="D46" s="19"/>
      <c r="E46" s="4"/>
      <c r="F46" s="5"/>
      <c r="G46" s="42"/>
    </row>
    <row r="47" spans="2:7" ht="15">
      <c r="B47" s="37"/>
      <c r="C47" s="40"/>
      <c r="D47" s="19"/>
      <c r="E47" s="4"/>
      <c r="F47" s="5"/>
      <c r="G47" s="42"/>
    </row>
    <row r="48" spans="2:7" ht="15">
      <c r="B48" s="37"/>
      <c r="C48" s="40"/>
      <c r="D48" s="19"/>
      <c r="E48" s="4"/>
      <c r="F48" s="5"/>
      <c r="G48" s="42"/>
    </row>
    <row r="49" spans="2:7" ht="15">
      <c r="B49" s="37"/>
      <c r="C49" s="40"/>
      <c r="D49" s="19"/>
      <c r="E49" s="4"/>
      <c r="F49" s="5"/>
      <c r="G49" s="42"/>
    </row>
    <row r="50" spans="2:7" ht="15">
      <c r="B50" s="37"/>
      <c r="C50" s="40"/>
      <c r="D50" s="19"/>
      <c r="E50" s="4"/>
      <c r="F50" s="5"/>
      <c r="G50" s="42"/>
    </row>
    <row r="51" spans="2:7" ht="15">
      <c r="B51" s="37"/>
      <c r="C51" s="40"/>
      <c r="D51" s="19"/>
      <c r="E51" s="4"/>
      <c r="F51" s="5"/>
      <c r="G51" s="42"/>
    </row>
    <row r="52" spans="2:8" ht="15">
      <c r="B52" s="37"/>
      <c r="C52" s="40"/>
      <c r="D52" s="20"/>
      <c r="E52" s="4"/>
      <c r="F52" s="6"/>
      <c r="G52" s="42"/>
      <c r="H52">
        <f>IF(C44="",0,1)</f>
        <v>0</v>
      </c>
    </row>
    <row r="53" spans="2:8" ht="45.75" thickBot="1">
      <c r="B53" s="38"/>
      <c r="C53" s="14" t="s">
        <v>14</v>
      </c>
      <c r="D53" s="15">
        <v>70</v>
      </c>
      <c r="E53" s="16">
        <f>COUNT(E44:E52)</f>
        <v>0</v>
      </c>
      <c r="F53" s="14" t="s">
        <v>10</v>
      </c>
      <c r="G53" s="17"/>
      <c r="H53">
        <f>IF(G53="",0,IF(G53=2,1,2))</f>
        <v>0</v>
      </c>
    </row>
    <row r="54" spans="2:7" ht="15" customHeight="1">
      <c r="B54" s="36" t="s">
        <v>18</v>
      </c>
      <c r="C54" s="39"/>
      <c r="D54" s="18"/>
      <c r="E54" s="12"/>
      <c r="F54" s="13"/>
      <c r="G54" s="41"/>
    </row>
    <row r="55" spans="2:7" ht="15">
      <c r="B55" s="37"/>
      <c r="C55" s="40"/>
      <c r="D55" s="19"/>
      <c r="E55" s="4"/>
      <c r="F55" s="5"/>
      <c r="G55" s="42"/>
    </row>
    <row r="56" spans="2:7" ht="15">
      <c r="B56" s="37"/>
      <c r="C56" s="40"/>
      <c r="D56" s="19"/>
      <c r="E56" s="4"/>
      <c r="F56" s="5"/>
      <c r="G56" s="42"/>
    </row>
    <row r="57" spans="2:7" ht="15">
      <c r="B57" s="37"/>
      <c r="C57" s="40"/>
      <c r="D57" s="19"/>
      <c r="E57" s="4"/>
      <c r="F57" s="5"/>
      <c r="G57" s="42"/>
    </row>
    <row r="58" spans="2:7" ht="15">
      <c r="B58" s="37"/>
      <c r="C58" s="40"/>
      <c r="D58" s="19"/>
      <c r="E58" s="4"/>
      <c r="F58" s="5"/>
      <c r="G58" s="42"/>
    </row>
    <row r="59" spans="2:7" ht="15">
      <c r="B59" s="37"/>
      <c r="C59" s="40"/>
      <c r="D59" s="19"/>
      <c r="E59" s="4"/>
      <c r="F59" s="5"/>
      <c r="G59" s="42"/>
    </row>
    <row r="60" spans="2:7" ht="15">
      <c r="B60" s="37"/>
      <c r="C60" s="40"/>
      <c r="D60" s="19"/>
      <c r="E60" s="4"/>
      <c r="F60" s="5"/>
      <c r="G60" s="42"/>
    </row>
    <row r="61" spans="2:7" ht="15">
      <c r="B61" s="37"/>
      <c r="C61" s="40"/>
      <c r="D61" s="19"/>
      <c r="E61" s="4"/>
      <c r="F61" s="5"/>
      <c r="G61" s="42"/>
    </row>
    <row r="62" spans="2:8" ht="15">
      <c r="B62" s="37"/>
      <c r="C62" s="40"/>
      <c r="D62" s="20"/>
      <c r="E62" s="4"/>
      <c r="F62" s="6"/>
      <c r="G62" s="42"/>
      <c r="H62">
        <f>IF(C54="",0,1)</f>
        <v>0</v>
      </c>
    </row>
    <row r="63" spans="2:8" ht="45.75" thickBot="1">
      <c r="B63" s="38"/>
      <c r="C63" s="14" t="s">
        <v>14</v>
      </c>
      <c r="D63" s="15">
        <v>70</v>
      </c>
      <c r="E63" s="16">
        <f>COUNT(E54:E62)</f>
        <v>0</v>
      </c>
      <c r="F63" s="14" t="s">
        <v>10</v>
      </c>
      <c r="G63" s="17"/>
      <c r="H63">
        <f>IF(G63="",0,IF(G63=2,1,2))</f>
        <v>0</v>
      </c>
    </row>
    <row r="67" ht="15">
      <c r="H67" t="s">
        <v>7</v>
      </c>
    </row>
    <row r="68" ht="15">
      <c r="H68" t="s">
        <v>8</v>
      </c>
    </row>
    <row r="69" spans="3:8" ht="33" customHeight="1">
      <c r="C69" s="46" t="s">
        <v>29</v>
      </c>
      <c r="D69" s="47"/>
      <c r="E69" s="47"/>
      <c r="F69" s="47"/>
      <c r="G69" s="48"/>
      <c r="H69">
        <f>E89</f>
        <v>0</v>
      </c>
    </row>
    <row r="70" ht="15">
      <c r="H70">
        <f>E99</f>
        <v>0</v>
      </c>
    </row>
    <row r="71" spans="3:8" ht="15">
      <c r="C71" s="7"/>
      <c r="D71" s="24" t="s">
        <v>11</v>
      </c>
      <c r="H71">
        <f>E109</f>
        <v>0</v>
      </c>
    </row>
    <row r="72" spans="3:8" ht="15">
      <c r="C72" s="22" t="s">
        <v>2</v>
      </c>
      <c r="D72" s="23">
        <f>H108+H118+H128</f>
        <v>0</v>
      </c>
      <c r="H72">
        <f>E119</f>
        <v>0</v>
      </c>
    </row>
    <row r="73" spans="3:8" ht="15">
      <c r="C73" s="22" t="s">
        <v>12</v>
      </c>
      <c r="D73" s="23">
        <f>MAX(H69:H73)</f>
        <v>0</v>
      </c>
      <c r="H73">
        <f>E129</f>
        <v>0</v>
      </c>
    </row>
    <row r="74" spans="3:4" ht="15">
      <c r="C74" s="22" t="s">
        <v>10</v>
      </c>
      <c r="D74" s="23">
        <f>IF(H89+H99+H109+H119+H129&gt;8,8,H89+H99+H109+H119+H129)</f>
        <v>0</v>
      </c>
    </row>
    <row r="75" spans="3:4" ht="15">
      <c r="C75" s="25" t="s">
        <v>19</v>
      </c>
      <c r="D75" s="26">
        <f>SUM(D72:D74)</f>
        <v>0</v>
      </c>
    </row>
    <row r="76" ht="15">
      <c r="D76" s="21"/>
    </row>
    <row r="77" spans="3:4" ht="15">
      <c r="C77" s="49" t="s">
        <v>20</v>
      </c>
      <c r="D77" s="49"/>
    </row>
    <row r="78" ht="15">
      <c r="D78" s="21"/>
    </row>
    <row r="79" spans="3:7" ht="45.75" thickBot="1">
      <c r="C79" s="8" t="s">
        <v>0</v>
      </c>
      <c r="D79" s="9" t="s">
        <v>1</v>
      </c>
      <c r="E79" s="10" t="s">
        <v>24</v>
      </c>
      <c r="F79" s="10" t="s">
        <v>9</v>
      </c>
      <c r="G79" s="11" t="s">
        <v>4</v>
      </c>
    </row>
    <row r="80" spans="2:7" ht="15">
      <c r="B80" s="43" t="s">
        <v>13</v>
      </c>
      <c r="C80" s="39"/>
      <c r="D80" s="18"/>
      <c r="E80" s="28"/>
      <c r="F80" s="13"/>
      <c r="G80" s="41"/>
    </row>
    <row r="81" spans="2:7" ht="15">
      <c r="B81" s="44"/>
      <c r="C81" s="40"/>
      <c r="D81" s="19"/>
      <c r="E81" s="29"/>
      <c r="F81" s="5"/>
      <c r="G81" s="42"/>
    </row>
    <row r="82" spans="2:7" ht="15">
      <c r="B82" s="44"/>
      <c r="C82" s="40"/>
      <c r="D82" s="19"/>
      <c r="E82" s="29"/>
      <c r="F82" s="5"/>
      <c r="G82" s="42"/>
    </row>
    <row r="83" spans="2:7" ht="15">
      <c r="B83" s="44"/>
      <c r="C83" s="40"/>
      <c r="D83" s="19"/>
      <c r="E83" s="29"/>
      <c r="F83" s="5"/>
      <c r="G83" s="42"/>
    </row>
    <row r="84" spans="2:7" ht="15">
      <c r="B84" s="44"/>
      <c r="C84" s="40"/>
      <c r="D84" s="19"/>
      <c r="E84" s="29"/>
      <c r="F84" s="5"/>
      <c r="G84" s="42"/>
    </row>
    <row r="85" spans="2:7" ht="15">
      <c r="B85" s="44"/>
      <c r="C85" s="40"/>
      <c r="D85" s="19"/>
      <c r="E85" s="29"/>
      <c r="F85" s="5"/>
      <c r="G85" s="42"/>
    </row>
    <row r="86" spans="2:7" ht="15">
      <c r="B86" s="44"/>
      <c r="C86" s="40"/>
      <c r="D86" s="19"/>
      <c r="E86" s="29"/>
      <c r="F86" s="5"/>
      <c r="G86" s="42"/>
    </row>
    <row r="87" spans="2:7" ht="15">
      <c r="B87" s="44"/>
      <c r="C87" s="40"/>
      <c r="D87" s="19"/>
      <c r="E87" s="29"/>
      <c r="F87" s="5"/>
      <c r="G87" s="42"/>
    </row>
    <row r="88" spans="2:7" ht="15">
      <c r="B88" s="44"/>
      <c r="C88" s="40"/>
      <c r="D88" s="20"/>
      <c r="E88" s="29"/>
      <c r="F88" s="6"/>
      <c r="G88" s="42"/>
    </row>
    <row r="89" spans="2:8" ht="60.75" thickBot="1">
      <c r="B89" s="45"/>
      <c r="C89" s="14" t="s">
        <v>21</v>
      </c>
      <c r="D89" s="27">
        <v>35000000</v>
      </c>
      <c r="E89" s="16">
        <f>COUNT(E80:E88)</f>
        <v>0</v>
      </c>
      <c r="F89" s="14" t="s">
        <v>10</v>
      </c>
      <c r="G89" s="17"/>
      <c r="H89">
        <f>IF(G89="",0,IF(G89=2,1,2))</f>
        <v>0</v>
      </c>
    </row>
    <row r="90" spans="2:7" ht="15">
      <c r="B90" s="43" t="s">
        <v>15</v>
      </c>
      <c r="C90" s="39"/>
      <c r="D90" s="18"/>
      <c r="E90" s="28"/>
      <c r="F90" s="13"/>
      <c r="G90" s="41"/>
    </row>
    <row r="91" spans="2:7" ht="15">
      <c r="B91" s="44"/>
      <c r="C91" s="40"/>
      <c r="D91" s="19"/>
      <c r="E91" s="29"/>
      <c r="F91" s="5"/>
      <c r="G91" s="42"/>
    </row>
    <row r="92" spans="2:7" ht="15">
      <c r="B92" s="44"/>
      <c r="C92" s="40"/>
      <c r="D92" s="19"/>
      <c r="E92" s="29"/>
      <c r="F92" s="5"/>
      <c r="G92" s="42"/>
    </row>
    <row r="93" spans="2:7" ht="15">
      <c r="B93" s="44"/>
      <c r="C93" s="40"/>
      <c r="D93" s="19"/>
      <c r="E93" s="29"/>
      <c r="F93" s="5"/>
      <c r="G93" s="42"/>
    </row>
    <row r="94" spans="2:7" ht="15">
      <c r="B94" s="44"/>
      <c r="C94" s="40"/>
      <c r="D94" s="19"/>
      <c r="E94" s="29"/>
      <c r="F94" s="5"/>
      <c r="G94" s="42"/>
    </row>
    <row r="95" spans="2:7" ht="15">
      <c r="B95" s="44"/>
      <c r="C95" s="40"/>
      <c r="D95" s="19"/>
      <c r="E95" s="29"/>
      <c r="F95" s="5"/>
      <c r="G95" s="42"/>
    </row>
    <row r="96" spans="2:7" ht="15">
      <c r="B96" s="44"/>
      <c r="C96" s="40"/>
      <c r="D96" s="19"/>
      <c r="E96" s="29"/>
      <c r="F96" s="5"/>
      <c r="G96" s="42"/>
    </row>
    <row r="97" spans="2:7" ht="15">
      <c r="B97" s="44"/>
      <c r="C97" s="40"/>
      <c r="D97" s="19"/>
      <c r="E97" s="29"/>
      <c r="F97" s="5"/>
      <c r="G97" s="42"/>
    </row>
    <row r="98" spans="2:7" ht="15">
      <c r="B98" s="44"/>
      <c r="C98" s="40"/>
      <c r="D98" s="20"/>
      <c r="E98" s="29"/>
      <c r="F98" s="6"/>
      <c r="G98" s="42"/>
    </row>
    <row r="99" spans="2:8" ht="45.75" thickBot="1">
      <c r="B99" s="45"/>
      <c r="C99" s="14" t="s">
        <v>14</v>
      </c>
      <c r="D99" s="27">
        <v>35000000</v>
      </c>
      <c r="E99" s="16">
        <f>COUNT(E90:E98)</f>
        <v>0</v>
      </c>
      <c r="F99" s="14" t="s">
        <v>10</v>
      </c>
      <c r="G99" s="17"/>
      <c r="H99">
        <f>IF(G99="",0,IF(G99=2,1,2))</f>
        <v>0</v>
      </c>
    </row>
    <row r="100" spans="2:7" ht="15">
      <c r="B100" s="36" t="s">
        <v>16</v>
      </c>
      <c r="C100" s="39"/>
      <c r="D100" s="18"/>
      <c r="E100" s="28"/>
      <c r="F100" s="13"/>
      <c r="G100" s="41"/>
    </row>
    <row r="101" spans="2:7" ht="15">
      <c r="B101" s="37"/>
      <c r="C101" s="40"/>
      <c r="D101" s="19"/>
      <c r="E101" s="29"/>
      <c r="F101" s="5"/>
      <c r="G101" s="42"/>
    </row>
    <row r="102" spans="2:7" ht="15">
      <c r="B102" s="37"/>
      <c r="C102" s="40"/>
      <c r="D102" s="19"/>
      <c r="E102" s="29"/>
      <c r="F102" s="5"/>
      <c r="G102" s="42"/>
    </row>
    <row r="103" spans="2:7" ht="15">
      <c r="B103" s="37"/>
      <c r="C103" s="40"/>
      <c r="D103" s="19"/>
      <c r="E103" s="29"/>
      <c r="F103" s="5"/>
      <c r="G103" s="42"/>
    </row>
    <row r="104" spans="2:7" ht="15">
      <c r="B104" s="37"/>
      <c r="C104" s="40"/>
      <c r="D104" s="19"/>
      <c r="E104" s="29"/>
      <c r="F104" s="5"/>
      <c r="G104" s="42"/>
    </row>
    <row r="105" spans="2:7" ht="15">
      <c r="B105" s="37"/>
      <c r="C105" s="40"/>
      <c r="D105" s="19"/>
      <c r="E105" s="29"/>
      <c r="F105" s="5"/>
      <c r="G105" s="42"/>
    </row>
    <row r="106" spans="2:7" ht="15">
      <c r="B106" s="37"/>
      <c r="C106" s="40"/>
      <c r="D106" s="19"/>
      <c r="E106" s="29"/>
      <c r="F106" s="5"/>
      <c r="G106" s="42"/>
    </row>
    <row r="107" spans="2:7" ht="15">
      <c r="B107" s="37"/>
      <c r="C107" s="40"/>
      <c r="D107" s="19"/>
      <c r="E107" s="29"/>
      <c r="F107" s="5"/>
      <c r="G107" s="42"/>
    </row>
    <row r="108" spans="2:8" ht="15">
      <c r="B108" s="37"/>
      <c r="C108" s="40"/>
      <c r="D108" s="20"/>
      <c r="E108" s="29"/>
      <c r="F108" s="6"/>
      <c r="G108" s="42"/>
      <c r="H108">
        <f>IF(C100="",0,1)</f>
        <v>0</v>
      </c>
    </row>
    <row r="109" spans="2:8" ht="45.75" thickBot="1">
      <c r="B109" s="38"/>
      <c r="C109" s="14" t="s">
        <v>14</v>
      </c>
      <c r="D109" s="27">
        <v>35000000</v>
      </c>
      <c r="E109" s="16">
        <f>COUNT(E100:E108)</f>
        <v>0</v>
      </c>
      <c r="F109" s="14" t="s">
        <v>10</v>
      </c>
      <c r="G109" s="17"/>
      <c r="H109">
        <f>IF(G109="",0,IF(G109=2,1,2))</f>
        <v>0</v>
      </c>
    </row>
    <row r="110" spans="2:7" ht="15">
      <c r="B110" s="36" t="s">
        <v>17</v>
      </c>
      <c r="C110" s="39"/>
      <c r="D110" s="18"/>
      <c r="E110" s="28"/>
      <c r="F110" s="13"/>
      <c r="G110" s="41"/>
    </row>
    <row r="111" spans="2:7" ht="15">
      <c r="B111" s="37"/>
      <c r="C111" s="40"/>
      <c r="D111" s="19"/>
      <c r="E111" s="29"/>
      <c r="F111" s="5"/>
      <c r="G111" s="42"/>
    </row>
    <row r="112" spans="2:7" ht="15">
      <c r="B112" s="37"/>
      <c r="C112" s="40"/>
      <c r="D112" s="19"/>
      <c r="E112" s="29"/>
      <c r="F112" s="5"/>
      <c r="G112" s="42"/>
    </row>
    <row r="113" spans="2:7" ht="15">
      <c r="B113" s="37"/>
      <c r="C113" s="40"/>
      <c r="D113" s="19"/>
      <c r="E113" s="29"/>
      <c r="F113" s="5"/>
      <c r="G113" s="42"/>
    </row>
    <row r="114" spans="2:7" ht="15">
      <c r="B114" s="37"/>
      <c r="C114" s="40"/>
      <c r="D114" s="19"/>
      <c r="E114" s="29"/>
      <c r="F114" s="5"/>
      <c r="G114" s="42"/>
    </row>
    <row r="115" spans="2:7" ht="15">
      <c r="B115" s="37"/>
      <c r="C115" s="40"/>
      <c r="D115" s="19"/>
      <c r="E115" s="29"/>
      <c r="F115" s="5"/>
      <c r="G115" s="42"/>
    </row>
    <row r="116" spans="2:7" ht="15">
      <c r="B116" s="37"/>
      <c r="C116" s="40"/>
      <c r="D116" s="19"/>
      <c r="E116" s="29"/>
      <c r="F116" s="5"/>
      <c r="G116" s="42"/>
    </row>
    <row r="117" spans="2:7" ht="15">
      <c r="B117" s="37"/>
      <c r="C117" s="40"/>
      <c r="D117" s="19"/>
      <c r="E117" s="29"/>
      <c r="F117" s="5"/>
      <c r="G117" s="42"/>
    </row>
    <row r="118" spans="2:8" ht="15">
      <c r="B118" s="37"/>
      <c r="C118" s="40"/>
      <c r="D118" s="20"/>
      <c r="E118" s="29"/>
      <c r="F118" s="6"/>
      <c r="G118" s="42"/>
      <c r="H118">
        <f>IF(C110="",0,1)</f>
        <v>0</v>
      </c>
    </row>
    <row r="119" spans="2:8" ht="45.75" thickBot="1">
      <c r="B119" s="38"/>
      <c r="C119" s="14" t="s">
        <v>14</v>
      </c>
      <c r="D119" s="27">
        <v>35000000</v>
      </c>
      <c r="E119" s="16">
        <f>COUNT(E110:E118)</f>
        <v>0</v>
      </c>
      <c r="F119" s="14" t="s">
        <v>10</v>
      </c>
      <c r="G119" s="17"/>
      <c r="H119">
        <f>IF(G119="",0,IF(G119=2,1,2))</f>
        <v>0</v>
      </c>
    </row>
    <row r="120" spans="2:7" ht="15">
      <c r="B120" s="36" t="s">
        <v>18</v>
      </c>
      <c r="C120" s="39"/>
      <c r="D120" s="18"/>
      <c r="E120" s="28"/>
      <c r="F120" s="13"/>
      <c r="G120" s="41"/>
    </row>
    <row r="121" spans="2:7" ht="15">
      <c r="B121" s="37"/>
      <c r="C121" s="40"/>
      <c r="D121" s="19"/>
      <c r="E121" s="29"/>
      <c r="F121" s="5"/>
      <c r="G121" s="42"/>
    </row>
    <row r="122" spans="2:7" ht="15">
      <c r="B122" s="37"/>
      <c r="C122" s="40"/>
      <c r="D122" s="19"/>
      <c r="E122" s="29"/>
      <c r="F122" s="5"/>
      <c r="G122" s="42"/>
    </row>
    <row r="123" spans="2:7" ht="15">
      <c r="B123" s="37"/>
      <c r="C123" s="40"/>
      <c r="D123" s="19"/>
      <c r="E123" s="29"/>
      <c r="F123" s="5"/>
      <c r="G123" s="42"/>
    </row>
    <row r="124" spans="2:7" ht="15">
      <c r="B124" s="37"/>
      <c r="C124" s="40"/>
      <c r="D124" s="19"/>
      <c r="E124" s="29"/>
      <c r="F124" s="5"/>
      <c r="G124" s="42"/>
    </row>
    <row r="125" spans="2:7" ht="15">
      <c r="B125" s="37"/>
      <c r="C125" s="40"/>
      <c r="D125" s="19"/>
      <c r="E125" s="29"/>
      <c r="F125" s="5"/>
      <c r="G125" s="42"/>
    </row>
    <row r="126" spans="2:7" ht="15">
      <c r="B126" s="37"/>
      <c r="C126" s="40"/>
      <c r="D126" s="19"/>
      <c r="E126" s="29"/>
      <c r="F126" s="5"/>
      <c r="G126" s="42"/>
    </row>
    <row r="127" spans="2:7" ht="15">
      <c r="B127" s="37"/>
      <c r="C127" s="40"/>
      <c r="D127" s="19"/>
      <c r="E127" s="29"/>
      <c r="F127" s="5"/>
      <c r="G127" s="42"/>
    </row>
    <row r="128" spans="2:8" ht="15">
      <c r="B128" s="37"/>
      <c r="C128" s="40"/>
      <c r="D128" s="20"/>
      <c r="E128" s="29"/>
      <c r="F128" s="6"/>
      <c r="G128" s="42"/>
      <c r="H128">
        <f>IF(C120="",0,1)</f>
        <v>0</v>
      </c>
    </row>
    <row r="129" spans="2:8" ht="45.75" thickBot="1">
      <c r="B129" s="38"/>
      <c r="C129" s="14" t="s">
        <v>14</v>
      </c>
      <c r="D129" s="27">
        <v>35000000</v>
      </c>
      <c r="E129" s="16">
        <f>COUNT(E120:E128)</f>
        <v>0</v>
      </c>
      <c r="F129" s="14" t="s">
        <v>10</v>
      </c>
      <c r="G129" s="17"/>
      <c r="H129">
        <f>IF(G129="",0,IF(G129=2,1,2))</f>
        <v>0</v>
      </c>
    </row>
  </sheetData>
  <sheetProtection password="CAC1" sheet="1" objects="1" scenarios="1"/>
  <mergeCells count="34">
    <mergeCell ref="B14:B23"/>
    <mergeCell ref="C34:C42"/>
    <mergeCell ref="G34:G42"/>
    <mergeCell ref="C3:G3"/>
    <mergeCell ref="C14:C22"/>
    <mergeCell ref="G14:G22"/>
    <mergeCell ref="C11:D11"/>
    <mergeCell ref="B24:B33"/>
    <mergeCell ref="C24:C32"/>
    <mergeCell ref="G24:G32"/>
    <mergeCell ref="B34:B43"/>
    <mergeCell ref="C69:G69"/>
    <mergeCell ref="C77:D77"/>
    <mergeCell ref="B80:B89"/>
    <mergeCell ref="C80:C88"/>
    <mergeCell ref="G80:G88"/>
    <mergeCell ref="B44:B53"/>
    <mergeCell ref="C44:C52"/>
    <mergeCell ref="G44:G52"/>
    <mergeCell ref="B54:B63"/>
    <mergeCell ref="C54:C62"/>
    <mergeCell ref="G54:G62"/>
    <mergeCell ref="B90:B99"/>
    <mergeCell ref="C90:C98"/>
    <mergeCell ref="G90:G98"/>
    <mergeCell ref="B100:B109"/>
    <mergeCell ref="C100:C108"/>
    <mergeCell ref="G100:G108"/>
    <mergeCell ref="B110:B119"/>
    <mergeCell ref="C110:C118"/>
    <mergeCell ref="G110:G118"/>
    <mergeCell ref="B120:B129"/>
    <mergeCell ref="C120:C128"/>
    <mergeCell ref="G120:G128"/>
  </mergeCells>
  <dataValidations count="6">
    <dataValidation type="whole" allowBlank="1" showInputMessage="1" showErrorMessage="1" errorTitle="Chyba" error="Zadávejte délku přemostění v celých číslech" sqref="E23 E33 E43 E53 E63 E89 E119 E99 E109 E129">
      <formula1>0</formula1>
      <formula2>10000</formula2>
    </dataValidation>
    <dataValidation type="whole" operator="greaterThan" allowBlank="1" showInputMessage="1" showErrorMessage="1" errorTitle="Chyba" error="Zadávejte minimální požadavek dle KD" sqref="E14:E22 E54:E62 E44:E52 E34:E42 E24:E32">
      <formula1>$D$23</formula1>
    </dataValidation>
    <dataValidation type="list" allowBlank="1" showInputMessage="1" showErrorMessage="1" sqref="G14:G22 G24:G32 G34:G42 G44:G52 G54:G62 G80:G88 G110:G118 G90:G98 G100:G108 G120:G128">
      <formula1>$H$1:$H$2</formula1>
    </dataValidation>
    <dataValidation allowBlank="1" showInputMessage="1" showErrorMessage="1" promptTitle="Osoba" prompt="Uveďte osobu předloženou v žádosti o účast" sqref="C14:C22 C24:C32 C34:C42 C44:C52 C54:C62 C80:C88 C90:C98 C100:C108 C110:C118 C120:C128"/>
    <dataValidation type="whole" operator="greaterThan" allowBlank="1" showInputMessage="1" showErrorMessage="1" errorTitle="Chyba" error="Zadávejte minimální požadavek dle KD" sqref="E80:E88 E120:E128 E110:E118 E100:E108 E90:E98">
      <formula1>$D$89</formula1>
    </dataValidation>
    <dataValidation type="whole" operator="greaterThan" allowBlank="1" showInputMessage="1" showErrorMessage="1" errorTitle="Chyba" error="Osoba musí mít délku praxe stejnou nebo vyšší než je požadavek uvedený v KD" sqref="G23 G33 G43 G53 G63 G89 G99 G109 G119 G129">
      <formula1>1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zoomScale="70" zoomScaleNormal="70" workbookViewId="0" topLeftCell="A43">
      <selection activeCell="D20" sqref="D20"/>
    </sheetView>
  </sheetViews>
  <sheetFormatPr defaultColWidth="32.7109375" defaultRowHeight="15"/>
  <cols>
    <col min="4" max="4" width="51.8515625" style="0" customWidth="1"/>
    <col min="8" max="8" width="14.57421875" style="0" hidden="1" customWidth="1"/>
  </cols>
  <sheetData>
    <row r="1" ht="15">
      <c r="H1" t="s">
        <v>7</v>
      </c>
    </row>
    <row r="2" ht="14.25" customHeight="1">
      <c r="H2" t="s">
        <v>8</v>
      </c>
    </row>
    <row r="3" spans="3:8" ht="46.5" customHeight="1">
      <c r="C3" s="46" t="s">
        <v>22</v>
      </c>
      <c r="D3" s="47"/>
      <c r="E3" s="47"/>
      <c r="F3" s="47"/>
      <c r="G3" s="48"/>
      <c r="H3">
        <f>E22</f>
        <v>0</v>
      </c>
    </row>
    <row r="4" ht="15">
      <c r="H4">
        <f>E31</f>
        <v>0</v>
      </c>
    </row>
    <row r="5" spans="3:8" ht="60" customHeight="1">
      <c r="C5" s="7"/>
      <c r="D5" s="24" t="s">
        <v>11</v>
      </c>
      <c r="H5">
        <f>E40</f>
        <v>0</v>
      </c>
    </row>
    <row r="6" spans="3:4" ht="15">
      <c r="C6" s="22" t="s">
        <v>2</v>
      </c>
      <c r="D6" s="23">
        <f>H30+H39</f>
        <v>0</v>
      </c>
    </row>
    <row r="7" spans="3:4" ht="15">
      <c r="C7" s="22" t="s">
        <v>12</v>
      </c>
      <c r="D7" s="23">
        <f>MAX(H3:H5)</f>
        <v>0</v>
      </c>
    </row>
    <row r="8" spans="3:4" ht="15">
      <c r="C8" s="22" t="s">
        <v>10</v>
      </c>
      <c r="D8" s="23">
        <f>IF(H22+H31+H40&gt;8,8,H22+H31+H40)</f>
        <v>0</v>
      </c>
    </row>
    <row r="9" spans="3:4" ht="15">
      <c r="C9" s="25" t="s">
        <v>19</v>
      </c>
      <c r="D9" s="26">
        <f>SUM(D6:D8)</f>
        <v>0</v>
      </c>
    </row>
    <row r="10" ht="15">
      <c r="D10" s="21"/>
    </row>
    <row r="11" spans="3:4" ht="15" customHeight="1">
      <c r="C11" s="49" t="s">
        <v>20</v>
      </c>
      <c r="D11" s="49"/>
    </row>
    <row r="12" ht="15">
      <c r="D12" s="21"/>
    </row>
    <row r="13" spans="3:7" ht="45.75" thickBot="1">
      <c r="C13" s="8" t="s">
        <v>0</v>
      </c>
      <c r="D13" s="9" t="s">
        <v>1</v>
      </c>
      <c r="E13" s="10" t="s">
        <v>24</v>
      </c>
      <c r="F13" s="10" t="s">
        <v>9</v>
      </c>
      <c r="G13" s="11" t="s">
        <v>4</v>
      </c>
    </row>
    <row r="14" spans="2:7" ht="15" customHeight="1">
      <c r="B14" s="43" t="s">
        <v>13</v>
      </c>
      <c r="C14" s="39"/>
      <c r="D14" s="18"/>
      <c r="E14" s="28"/>
      <c r="F14" s="13"/>
      <c r="G14" s="41"/>
    </row>
    <row r="15" spans="2:7" ht="15">
      <c r="B15" s="44"/>
      <c r="C15" s="40"/>
      <c r="D15" s="19"/>
      <c r="E15" s="29"/>
      <c r="F15" s="5"/>
      <c r="G15" s="42"/>
    </row>
    <row r="16" spans="2:7" ht="15">
      <c r="B16" s="44"/>
      <c r="C16" s="40"/>
      <c r="D16" s="19"/>
      <c r="E16" s="29"/>
      <c r="F16" s="5"/>
      <c r="G16" s="42"/>
    </row>
    <row r="17" spans="2:7" ht="15">
      <c r="B17" s="44"/>
      <c r="C17" s="40"/>
      <c r="D17" s="19"/>
      <c r="E17" s="29"/>
      <c r="F17" s="5"/>
      <c r="G17" s="42"/>
    </row>
    <row r="18" spans="2:7" ht="15">
      <c r="B18" s="44"/>
      <c r="C18" s="40"/>
      <c r="D18" s="19"/>
      <c r="E18" s="29"/>
      <c r="F18" s="5"/>
      <c r="G18" s="42"/>
    </row>
    <row r="19" spans="2:7" ht="15">
      <c r="B19" s="44"/>
      <c r="C19" s="40"/>
      <c r="D19" s="19"/>
      <c r="E19" s="29"/>
      <c r="F19" s="5"/>
      <c r="G19" s="42"/>
    </row>
    <row r="20" spans="2:7" ht="15">
      <c r="B20" s="44"/>
      <c r="C20" s="40"/>
      <c r="D20" s="19"/>
      <c r="E20" s="29"/>
      <c r="F20" s="5"/>
      <c r="G20" s="42"/>
    </row>
    <row r="21" spans="2:7" ht="15">
      <c r="B21" s="44"/>
      <c r="C21" s="40"/>
      <c r="D21" s="20"/>
      <c r="E21" s="29"/>
      <c r="F21" s="6"/>
      <c r="G21" s="42"/>
    </row>
    <row r="22" spans="2:8" ht="75.75" thickBot="1">
      <c r="B22" s="45"/>
      <c r="C22" s="14" t="s">
        <v>21</v>
      </c>
      <c r="D22" s="27">
        <v>35000000</v>
      </c>
      <c r="E22" s="16">
        <f>COUNT(E14:E21)</f>
        <v>0</v>
      </c>
      <c r="F22" s="14" t="s">
        <v>10</v>
      </c>
      <c r="G22" s="17"/>
      <c r="H22">
        <f>IF(G22="",0,IF(G22=2,1,2))</f>
        <v>0</v>
      </c>
    </row>
    <row r="23" spans="2:7" ht="15" customHeight="1">
      <c r="B23" s="36" t="s">
        <v>23</v>
      </c>
      <c r="C23" s="39"/>
      <c r="D23" s="18"/>
      <c r="E23" s="28"/>
      <c r="F23" s="13"/>
      <c r="G23" s="41"/>
    </row>
    <row r="24" spans="2:7" ht="15">
      <c r="B24" s="37"/>
      <c r="C24" s="40"/>
      <c r="D24" s="19"/>
      <c r="E24" s="29"/>
      <c r="F24" s="5"/>
      <c r="G24" s="42"/>
    </row>
    <row r="25" spans="2:7" ht="15">
      <c r="B25" s="37"/>
      <c r="C25" s="40"/>
      <c r="D25" s="19"/>
      <c r="E25" s="29"/>
      <c r="F25" s="5"/>
      <c r="G25" s="42"/>
    </row>
    <row r="26" spans="2:7" ht="15">
      <c r="B26" s="37"/>
      <c r="C26" s="40"/>
      <c r="D26" s="19"/>
      <c r="E26" s="29"/>
      <c r="F26" s="5"/>
      <c r="G26" s="42"/>
    </row>
    <row r="27" spans="2:7" ht="15">
      <c r="B27" s="37"/>
      <c r="C27" s="40"/>
      <c r="D27" s="19"/>
      <c r="E27" s="29"/>
      <c r="F27" s="5"/>
      <c r="G27" s="42"/>
    </row>
    <row r="28" spans="2:7" ht="15">
      <c r="B28" s="37"/>
      <c r="C28" s="40"/>
      <c r="D28" s="19"/>
      <c r="E28" s="29"/>
      <c r="F28" s="5"/>
      <c r="G28" s="42"/>
    </row>
    <row r="29" spans="2:7" ht="15">
      <c r="B29" s="37"/>
      <c r="C29" s="40"/>
      <c r="D29" s="19"/>
      <c r="E29" s="29"/>
      <c r="F29" s="5"/>
      <c r="G29" s="42"/>
    </row>
    <row r="30" spans="2:8" ht="15">
      <c r="B30" s="37"/>
      <c r="C30" s="40"/>
      <c r="D30" s="20"/>
      <c r="E30" s="29"/>
      <c r="F30" s="6"/>
      <c r="G30" s="42"/>
      <c r="H30">
        <f>IF(C23="",0,3)</f>
        <v>0</v>
      </c>
    </row>
    <row r="31" spans="2:8" ht="75.75" thickBot="1">
      <c r="B31" s="38"/>
      <c r="C31" s="14" t="s">
        <v>14</v>
      </c>
      <c r="D31" s="27">
        <v>35000000</v>
      </c>
      <c r="E31" s="16">
        <f>COUNT(E23:E30)</f>
        <v>0</v>
      </c>
      <c r="F31" s="14" t="s">
        <v>10</v>
      </c>
      <c r="G31" s="17"/>
      <c r="H31">
        <f>IF(G31="",0,IF(G31=2,1,2))</f>
        <v>0</v>
      </c>
    </row>
    <row r="32" spans="2:7" ht="15">
      <c r="B32" s="36" t="s">
        <v>16</v>
      </c>
      <c r="C32" s="39"/>
      <c r="D32" s="18"/>
      <c r="E32" s="28"/>
      <c r="F32" s="13"/>
      <c r="G32" s="41"/>
    </row>
    <row r="33" spans="2:7" ht="15">
      <c r="B33" s="37"/>
      <c r="C33" s="40"/>
      <c r="D33" s="19"/>
      <c r="E33" s="29"/>
      <c r="F33" s="5"/>
      <c r="G33" s="42"/>
    </row>
    <row r="34" spans="2:7" ht="15">
      <c r="B34" s="37"/>
      <c r="C34" s="40"/>
      <c r="D34" s="19"/>
      <c r="E34" s="29"/>
      <c r="F34" s="5"/>
      <c r="G34" s="42"/>
    </row>
    <row r="35" spans="2:7" ht="15">
      <c r="B35" s="37"/>
      <c r="C35" s="40"/>
      <c r="D35" s="19"/>
      <c r="E35" s="29"/>
      <c r="F35" s="5"/>
      <c r="G35" s="42"/>
    </row>
    <row r="36" spans="2:7" ht="15">
      <c r="B36" s="37"/>
      <c r="C36" s="40"/>
      <c r="D36" s="19"/>
      <c r="E36" s="29"/>
      <c r="F36" s="5"/>
      <c r="G36" s="42"/>
    </row>
    <row r="37" spans="2:7" ht="15">
      <c r="B37" s="37"/>
      <c r="C37" s="40"/>
      <c r="D37" s="19"/>
      <c r="E37" s="29"/>
      <c r="F37" s="5"/>
      <c r="G37" s="42"/>
    </row>
    <row r="38" spans="2:7" ht="15">
      <c r="B38" s="37"/>
      <c r="C38" s="40"/>
      <c r="D38" s="19"/>
      <c r="E38" s="29"/>
      <c r="F38" s="5"/>
      <c r="G38" s="42"/>
    </row>
    <row r="39" spans="2:8" ht="15">
      <c r="B39" s="37"/>
      <c r="C39" s="40"/>
      <c r="D39" s="20"/>
      <c r="E39" s="29"/>
      <c r="F39" s="6"/>
      <c r="G39" s="42"/>
      <c r="H39">
        <f>IF(C32="",0,3)</f>
        <v>0</v>
      </c>
    </row>
    <row r="40" spans="2:8" ht="75.75" thickBot="1">
      <c r="B40" s="38"/>
      <c r="C40" s="14" t="s">
        <v>14</v>
      </c>
      <c r="D40" s="27">
        <v>35000000</v>
      </c>
      <c r="E40" s="16">
        <f>COUNT(E32:E39)</f>
        <v>0</v>
      </c>
      <c r="F40" s="14" t="s">
        <v>10</v>
      </c>
      <c r="G40" s="17"/>
      <c r="H40">
        <f>IF(G40="",0,IF(G40=2,1,2))</f>
        <v>0</v>
      </c>
    </row>
    <row r="46" ht="15">
      <c r="H46" t="s">
        <v>7</v>
      </c>
    </row>
    <row r="47" ht="15">
      <c r="H47" t="s">
        <v>8</v>
      </c>
    </row>
    <row r="48" spans="3:8" ht="44.25" customHeight="1">
      <c r="C48" s="46" t="s">
        <v>25</v>
      </c>
      <c r="D48" s="47"/>
      <c r="E48" s="47"/>
      <c r="F48" s="47"/>
      <c r="G48" s="48"/>
      <c r="H48">
        <f>E67</f>
        <v>0</v>
      </c>
    </row>
    <row r="49" ht="15">
      <c r="H49">
        <f>E76</f>
        <v>0</v>
      </c>
    </row>
    <row r="50" spans="3:8" ht="15">
      <c r="C50" s="7"/>
      <c r="D50" s="24" t="s">
        <v>11</v>
      </c>
      <c r="H50">
        <f>E85</f>
        <v>0</v>
      </c>
    </row>
    <row r="51" spans="3:4" ht="15">
      <c r="C51" s="22" t="s">
        <v>2</v>
      </c>
      <c r="D51" s="23">
        <f>H75+H84</f>
        <v>0</v>
      </c>
    </row>
    <row r="52" spans="3:4" ht="15">
      <c r="C52" s="22" t="s">
        <v>12</v>
      </c>
      <c r="D52" s="23">
        <f>MAX(H48:H50)</f>
        <v>0</v>
      </c>
    </row>
    <row r="53" spans="3:4" ht="15">
      <c r="C53" s="22" t="s">
        <v>10</v>
      </c>
      <c r="D53" s="23">
        <f>IF(H67+H76+H85&gt;8,8,H67+H76+H85)</f>
        <v>0</v>
      </c>
    </row>
    <row r="54" spans="3:4" ht="15">
      <c r="C54" s="25" t="s">
        <v>19</v>
      </c>
      <c r="D54" s="26">
        <f>SUM(D51:D53)</f>
        <v>0</v>
      </c>
    </row>
    <row r="55" ht="15">
      <c r="D55" s="21"/>
    </row>
    <row r="56" spans="3:4" ht="15">
      <c r="C56" s="49" t="s">
        <v>20</v>
      </c>
      <c r="D56" s="49"/>
    </row>
    <row r="57" ht="15">
      <c r="D57" s="21"/>
    </row>
    <row r="58" spans="3:7" ht="45.75" thickBot="1">
      <c r="C58" s="8" t="s">
        <v>0</v>
      </c>
      <c r="D58" s="9" t="s">
        <v>1</v>
      </c>
      <c r="E58" s="10" t="s">
        <v>24</v>
      </c>
      <c r="F58" s="10" t="s">
        <v>9</v>
      </c>
      <c r="G58" s="11" t="s">
        <v>4</v>
      </c>
    </row>
    <row r="59" spans="2:7" ht="15">
      <c r="B59" s="43" t="s">
        <v>13</v>
      </c>
      <c r="C59" s="39"/>
      <c r="D59" s="18"/>
      <c r="E59" s="28"/>
      <c r="F59" s="13"/>
      <c r="G59" s="41"/>
    </row>
    <row r="60" spans="2:7" ht="15">
      <c r="B60" s="44"/>
      <c r="C60" s="40"/>
      <c r="D60" s="19"/>
      <c r="E60" s="29"/>
      <c r="F60" s="5"/>
      <c r="G60" s="42"/>
    </row>
    <row r="61" spans="2:7" ht="15">
      <c r="B61" s="44"/>
      <c r="C61" s="40"/>
      <c r="D61" s="19"/>
      <c r="E61" s="29"/>
      <c r="F61" s="5"/>
      <c r="G61" s="42"/>
    </row>
    <row r="62" spans="2:7" ht="15">
      <c r="B62" s="44"/>
      <c r="C62" s="40"/>
      <c r="D62" s="19"/>
      <c r="E62" s="29"/>
      <c r="F62" s="5"/>
      <c r="G62" s="42"/>
    </row>
    <row r="63" spans="2:7" ht="15">
      <c r="B63" s="44"/>
      <c r="C63" s="40"/>
      <c r="D63" s="19"/>
      <c r="E63" s="29"/>
      <c r="F63" s="5"/>
      <c r="G63" s="42"/>
    </row>
    <row r="64" spans="2:7" ht="15">
      <c r="B64" s="44"/>
      <c r="C64" s="40"/>
      <c r="D64" s="19"/>
      <c r="E64" s="29"/>
      <c r="F64" s="5"/>
      <c r="G64" s="42"/>
    </row>
    <row r="65" spans="2:7" ht="15">
      <c r="B65" s="44"/>
      <c r="C65" s="40"/>
      <c r="D65" s="19"/>
      <c r="E65" s="29"/>
      <c r="F65" s="5"/>
      <c r="G65" s="42"/>
    </row>
    <row r="66" spans="2:7" ht="15">
      <c r="B66" s="44"/>
      <c r="C66" s="40"/>
      <c r="D66" s="20"/>
      <c r="E66" s="29"/>
      <c r="F66" s="6"/>
      <c r="G66" s="42"/>
    </row>
    <row r="67" spans="2:8" ht="75.75" thickBot="1">
      <c r="B67" s="45"/>
      <c r="C67" s="14" t="s">
        <v>21</v>
      </c>
      <c r="D67" s="27">
        <v>35000000</v>
      </c>
      <c r="E67" s="16">
        <f>COUNT(E59:E66)</f>
        <v>0</v>
      </c>
      <c r="F67" s="14" t="s">
        <v>10</v>
      </c>
      <c r="G67" s="17"/>
      <c r="H67">
        <f>IF(G67="",0,IF(G67=2,1,2))</f>
        <v>0</v>
      </c>
    </row>
    <row r="68" spans="2:7" ht="15">
      <c r="B68" s="36" t="s">
        <v>23</v>
      </c>
      <c r="C68" s="39"/>
      <c r="D68" s="18"/>
      <c r="E68" s="28"/>
      <c r="F68" s="13"/>
      <c r="G68" s="41"/>
    </row>
    <row r="69" spans="2:7" ht="15">
      <c r="B69" s="37"/>
      <c r="C69" s="40"/>
      <c r="D69" s="19"/>
      <c r="E69" s="29"/>
      <c r="F69" s="5"/>
      <c r="G69" s="42"/>
    </row>
    <row r="70" spans="2:7" ht="15">
      <c r="B70" s="37"/>
      <c r="C70" s="40"/>
      <c r="D70" s="19"/>
      <c r="E70" s="29"/>
      <c r="F70" s="5"/>
      <c r="G70" s="42"/>
    </row>
    <row r="71" spans="2:7" ht="15">
      <c r="B71" s="37"/>
      <c r="C71" s="40"/>
      <c r="D71" s="19"/>
      <c r="E71" s="29"/>
      <c r="F71" s="5"/>
      <c r="G71" s="42"/>
    </row>
    <row r="72" spans="2:7" ht="15">
      <c r="B72" s="37"/>
      <c r="C72" s="40"/>
      <c r="D72" s="19"/>
      <c r="E72" s="29"/>
      <c r="F72" s="5"/>
      <c r="G72" s="42"/>
    </row>
    <row r="73" spans="2:7" ht="15">
      <c r="B73" s="37"/>
      <c r="C73" s="40"/>
      <c r="D73" s="19"/>
      <c r="E73" s="29"/>
      <c r="F73" s="5"/>
      <c r="G73" s="42"/>
    </row>
    <row r="74" spans="2:7" ht="15">
      <c r="B74" s="37"/>
      <c r="C74" s="40"/>
      <c r="D74" s="19"/>
      <c r="E74" s="29"/>
      <c r="F74" s="5"/>
      <c r="G74" s="42"/>
    </row>
    <row r="75" spans="2:8" ht="15">
      <c r="B75" s="37"/>
      <c r="C75" s="40"/>
      <c r="D75" s="20"/>
      <c r="E75" s="29"/>
      <c r="F75" s="6"/>
      <c r="G75" s="42"/>
      <c r="H75">
        <f>IF(C68="",0,3)</f>
        <v>0</v>
      </c>
    </row>
    <row r="76" spans="2:8" ht="75.75" thickBot="1">
      <c r="B76" s="38"/>
      <c r="C76" s="14" t="s">
        <v>14</v>
      </c>
      <c r="D76" s="27">
        <v>35000000</v>
      </c>
      <c r="E76" s="16">
        <f>COUNT(E68:E75)</f>
        <v>0</v>
      </c>
      <c r="F76" s="14" t="s">
        <v>10</v>
      </c>
      <c r="G76" s="17"/>
      <c r="H76">
        <f>IF(G76="",0,IF(G76=2,1,2))</f>
        <v>0</v>
      </c>
    </row>
    <row r="77" spans="2:7" ht="15">
      <c r="B77" s="36" t="s">
        <v>16</v>
      </c>
      <c r="C77" s="39"/>
      <c r="D77" s="18"/>
      <c r="E77" s="28"/>
      <c r="F77" s="13"/>
      <c r="G77" s="41"/>
    </row>
    <row r="78" spans="2:7" ht="15">
      <c r="B78" s="37"/>
      <c r="C78" s="40"/>
      <c r="D78" s="19"/>
      <c r="E78" s="29"/>
      <c r="F78" s="5"/>
      <c r="G78" s="42"/>
    </row>
    <row r="79" spans="2:7" ht="15">
      <c r="B79" s="37"/>
      <c r="C79" s="40"/>
      <c r="D79" s="19"/>
      <c r="E79" s="29"/>
      <c r="F79" s="5"/>
      <c r="G79" s="42"/>
    </row>
    <row r="80" spans="2:7" ht="15">
      <c r="B80" s="37"/>
      <c r="C80" s="40"/>
      <c r="D80" s="19"/>
      <c r="E80" s="29"/>
      <c r="F80" s="5"/>
      <c r="G80" s="42"/>
    </row>
    <row r="81" spans="2:7" ht="15">
      <c r="B81" s="37"/>
      <c r="C81" s="40"/>
      <c r="D81" s="19"/>
      <c r="E81" s="29"/>
      <c r="F81" s="5"/>
      <c r="G81" s="42"/>
    </row>
    <row r="82" spans="2:7" ht="15">
      <c r="B82" s="37"/>
      <c r="C82" s="40"/>
      <c r="D82" s="19"/>
      <c r="E82" s="29"/>
      <c r="F82" s="5"/>
      <c r="G82" s="42"/>
    </row>
    <row r="83" spans="2:7" ht="15">
      <c r="B83" s="37"/>
      <c r="C83" s="40"/>
      <c r="D83" s="19"/>
      <c r="E83" s="29"/>
      <c r="F83" s="5"/>
      <c r="G83" s="42"/>
    </row>
    <row r="84" spans="2:8" ht="15">
      <c r="B84" s="37"/>
      <c r="C84" s="40"/>
      <c r="D84" s="20"/>
      <c r="E84" s="29"/>
      <c r="F84" s="6"/>
      <c r="G84" s="42"/>
      <c r="H84">
        <f>IF(C77="",0,3)</f>
        <v>0</v>
      </c>
    </row>
    <row r="85" spans="2:8" ht="75.75" thickBot="1">
      <c r="B85" s="38"/>
      <c r="C85" s="14" t="s">
        <v>14</v>
      </c>
      <c r="D85" s="27">
        <v>35000000</v>
      </c>
      <c r="E85" s="16">
        <f>COUNT(E77:E84)</f>
        <v>0</v>
      </c>
      <c r="F85" s="14" t="s">
        <v>10</v>
      </c>
      <c r="G85" s="17"/>
      <c r="H85">
        <f>IF(G85="",0,IF(G85=2,1,2))</f>
        <v>0</v>
      </c>
    </row>
    <row r="90" ht="15">
      <c r="H90" t="s">
        <v>7</v>
      </c>
    </row>
    <row r="91" ht="15">
      <c r="H91" t="s">
        <v>8</v>
      </c>
    </row>
    <row r="92" spans="3:8" ht="32.25" customHeight="1">
      <c r="C92" s="46" t="s">
        <v>26</v>
      </c>
      <c r="D92" s="47"/>
      <c r="E92" s="47"/>
      <c r="F92" s="47"/>
      <c r="G92" s="48"/>
      <c r="H92">
        <f>E111</f>
        <v>0</v>
      </c>
    </row>
    <row r="93" ht="15">
      <c r="H93">
        <f>E120</f>
        <v>0</v>
      </c>
    </row>
    <row r="94" spans="3:8" ht="15">
      <c r="C94" s="7"/>
      <c r="D94" s="24" t="s">
        <v>11</v>
      </c>
      <c r="H94">
        <f>E129</f>
        <v>0</v>
      </c>
    </row>
    <row r="95" spans="3:4" ht="15">
      <c r="C95" s="22" t="s">
        <v>2</v>
      </c>
      <c r="D95" s="23">
        <f>H119+H128</f>
        <v>0</v>
      </c>
    </row>
    <row r="96" spans="3:4" ht="15">
      <c r="C96" s="22" t="s">
        <v>12</v>
      </c>
      <c r="D96" s="23">
        <f>MAX(H92:H94)</f>
        <v>0</v>
      </c>
    </row>
    <row r="97" spans="3:4" ht="15">
      <c r="C97" s="22" t="s">
        <v>10</v>
      </c>
      <c r="D97" s="23">
        <f>IF(H111+H120+H129&gt;8,8,H111+H120+H129)</f>
        <v>0</v>
      </c>
    </row>
    <row r="98" spans="3:4" ht="15">
      <c r="C98" s="25" t="s">
        <v>19</v>
      </c>
      <c r="D98" s="26">
        <f>SUM(D95:D97)</f>
        <v>0</v>
      </c>
    </row>
    <row r="99" ht="15">
      <c r="D99" s="21"/>
    </row>
    <row r="100" spans="3:4" ht="15">
      <c r="C100" s="49" t="s">
        <v>20</v>
      </c>
      <c r="D100" s="49"/>
    </row>
    <row r="101" ht="15">
      <c r="D101" s="21"/>
    </row>
    <row r="102" spans="3:7" ht="45.75" thickBot="1">
      <c r="C102" s="8" t="s">
        <v>0</v>
      </c>
      <c r="D102" s="9" t="s">
        <v>1</v>
      </c>
      <c r="E102" s="10" t="s">
        <v>24</v>
      </c>
      <c r="F102" s="10" t="s">
        <v>9</v>
      </c>
      <c r="G102" s="11" t="s">
        <v>4</v>
      </c>
    </row>
    <row r="103" spans="2:7" ht="15">
      <c r="B103" s="43" t="s">
        <v>13</v>
      </c>
      <c r="C103" s="39"/>
      <c r="D103" s="18"/>
      <c r="E103" s="28"/>
      <c r="F103" s="13"/>
      <c r="G103" s="41"/>
    </row>
    <row r="104" spans="2:7" ht="15">
      <c r="B104" s="44"/>
      <c r="C104" s="40"/>
      <c r="D104" s="19"/>
      <c r="E104" s="29"/>
      <c r="F104" s="5"/>
      <c r="G104" s="42"/>
    </row>
    <row r="105" spans="2:7" ht="15">
      <c r="B105" s="44"/>
      <c r="C105" s="40"/>
      <c r="D105" s="19"/>
      <c r="E105" s="29"/>
      <c r="F105" s="5"/>
      <c r="G105" s="42"/>
    </row>
    <row r="106" spans="2:7" ht="15">
      <c r="B106" s="44"/>
      <c r="C106" s="40"/>
      <c r="D106" s="19"/>
      <c r="E106" s="29"/>
      <c r="F106" s="5"/>
      <c r="G106" s="42"/>
    </row>
    <row r="107" spans="2:7" ht="15">
      <c r="B107" s="44"/>
      <c r="C107" s="40"/>
      <c r="D107" s="19"/>
      <c r="E107" s="29"/>
      <c r="F107" s="5"/>
      <c r="G107" s="42"/>
    </row>
    <row r="108" spans="2:7" ht="15">
      <c r="B108" s="44"/>
      <c r="C108" s="40"/>
      <c r="D108" s="19"/>
      <c r="E108" s="29"/>
      <c r="F108" s="5"/>
      <c r="G108" s="42"/>
    </row>
    <row r="109" spans="2:7" ht="15">
      <c r="B109" s="44"/>
      <c r="C109" s="40"/>
      <c r="D109" s="19"/>
      <c r="E109" s="29"/>
      <c r="F109" s="5"/>
      <c r="G109" s="42"/>
    </row>
    <row r="110" spans="2:7" ht="15">
      <c r="B110" s="44"/>
      <c r="C110" s="40"/>
      <c r="D110" s="20"/>
      <c r="E110" s="29"/>
      <c r="F110" s="6"/>
      <c r="G110" s="42"/>
    </row>
    <row r="111" spans="2:8" ht="75.75" thickBot="1">
      <c r="B111" s="45"/>
      <c r="C111" s="14" t="s">
        <v>21</v>
      </c>
      <c r="D111" s="27">
        <v>35000000</v>
      </c>
      <c r="E111" s="16">
        <f>COUNT(E103:E110)</f>
        <v>0</v>
      </c>
      <c r="F111" s="14" t="s">
        <v>10</v>
      </c>
      <c r="G111" s="17"/>
      <c r="H111">
        <f>IF(G111="",0,IF(G111=2,1,2))</f>
        <v>0</v>
      </c>
    </row>
    <row r="112" spans="2:7" ht="15">
      <c r="B112" s="36" t="s">
        <v>23</v>
      </c>
      <c r="C112" s="39"/>
      <c r="D112" s="18"/>
      <c r="E112" s="28"/>
      <c r="F112" s="13"/>
      <c r="G112" s="41"/>
    </row>
    <row r="113" spans="2:7" ht="15">
      <c r="B113" s="37"/>
      <c r="C113" s="40"/>
      <c r="D113" s="19"/>
      <c r="E113" s="29"/>
      <c r="F113" s="5"/>
      <c r="G113" s="42"/>
    </row>
    <row r="114" spans="2:7" ht="15">
      <c r="B114" s="37"/>
      <c r="C114" s="40"/>
      <c r="D114" s="19"/>
      <c r="E114" s="29"/>
      <c r="F114" s="5"/>
      <c r="G114" s="42"/>
    </row>
    <row r="115" spans="2:7" ht="15">
      <c r="B115" s="37"/>
      <c r="C115" s="40"/>
      <c r="D115" s="19"/>
      <c r="E115" s="29"/>
      <c r="F115" s="5"/>
      <c r="G115" s="42"/>
    </row>
    <row r="116" spans="2:7" ht="15">
      <c r="B116" s="37"/>
      <c r="C116" s="40"/>
      <c r="D116" s="19"/>
      <c r="E116" s="29"/>
      <c r="F116" s="5"/>
      <c r="G116" s="42"/>
    </row>
    <row r="117" spans="2:7" ht="15">
      <c r="B117" s="37"/>
      <c r="C117" s="40"/>
      <c r="D117" s="19"/>
      <c r="E117" s="29"/>
      <c r="F117" s="5"/>
      <c r="G117" s="42"/>
    </row>
    <row r="118" spans="2:7" ht="15">
      <c r="B118" s="37"/>
      <c r="C118" s="40"/>
      <c r="D118" s="19"/>
      <c r="E118" s="29"/>
      <c r="F118" s="5"/>
      <c r="G118" s="42"/>
    </row>
    <row r="119" spans="2:8" ht="15">
      <c r="B119" s="37"/>
      <c r="C119" s="40"/>
      <c r="D119" s="20"/>
      <c r="E119" s="29"/>
      <c r="F119" s="6"/>
      <c r="G119" s="42"/>
      <c r="H119">
        <f>IF(C112="",0,3)</f>
        <v>0</v>
      </c>
    </row>
    <row r="120" spans="2:8" ht="75.75" thickBot="1">
      <c r="B120" s="38"/>
      <c r="C120" s="14" t="s">
        <v>14</v>
      </c>
      <c r="D120" s="27">
        <v>35000000</v>
      </c>
      <c r="E120" s="16">
        <f>COUNT(E112:E119)</f>
        <v>0</v>
      </c>
      <c r="F120" s="14" t="s">
        <v>10</v>
      </c>
      <c r="G120" s="17"/>
      <c r="H120">
        <f>IF(G120="",0,IF(G120=2,1,2))</f>
        <v>0</v>
      </c>
    </row>
    <row r="121" spans="2:7" ht="15">
      <c r="B121" s="36" t="s">
        <v>16</v>
      </c>
      <c r="C121" s="39"/>
      <c r="D121" s="18"/>
      <c r="E121" s="28"/>
      <c r="F121" s="13"/>
      <c r="G121" s="41"/>
    </row>
    <row r="122" spans="2:7" ht="15">
      <c r="B122" s="37"/>
      <c r="C122" s="40"/>
      <c r="D122" s="19"/>
      <c r="E122" s="29"/>
      <c r="F122" s="5"/>
      <c r="G122" s="42"/>
    </row>
    <row r="123" spans="2:7" ht="15">
      <c r="B123" s="37"/>
      <c r="C123" s="40"/>
      <c r="D123" s="19"/>
      <c r="E123" s="29"/>
      <c r="F123" s="5"/>
      <c r="G123" s="42"/>
    </row>
    <row r="124" spans="2:7" ht="15">
      <c r="B124" s="37"/>
      <c r="C124" s="40"/>
      <c r="D124" s="19"/>
      <c r="E124" s="29"/>
      <c r="F124" s="5"/>
      <c r="G124" s="42"/>
    </row>
    <row r="125" spans="2:7" ht="15">
      <c r="B125" s="37"/>
      <c r="C125" s="40"/>
      <c r="D125" s="19"/>
      <c r="E125" s="29"/>
      <c r="F125" s="5"/>
      <c r="G125" s="42"/>
    </row>
    <row r="126" spans="2:7" ht="15">
      <c r="B126" s="37"/>
      <c r="C126" s="40"/>
      <c r="D126" s="19"/>
      <c r="E126" s="29"/>
      <c r="F126" s="5"/>
      <c r="G126" s="42"/>
    </row>
    <row r="127" spans="2:7" ht="15">
      <c r="B127" s="37"/>
      <c r="C127" s="40"/>
      <c r="D127" s="19"/>
      <c r="E127" s="29"/>
      <c r="F127" s="5"/>
      <c r="G127" s="42"/>
    </row>
    <row r="128" spans="2:8" ht="15">
      <c r="B128" s="37"/>
      <c r="C128" s="40"/>
      <c r="D128" s="20"/>
      <c r="E128" s="29"/>
      <c r="F128" s="6"/>
      <c r="G128" s="42"/>
      <c r="H128">
        <f>IF(C121="",0,3)</f>
        <v>0</v>
      </c>
    </row>
    <row r="129" spans="2:8" ht="75.75" thickBot="1">
      <c r="B129" s="38"/>
      <c r="C129" s="14" t="s">
        <v>14</v>
      </c>
      <c r="D129" s="27">
        <v>35000000</v>
      </c>
      <c r="E129" s="16">
        <f>COUNT(E121:E128)</f>
        <v>0</v>
      </c>
      <c r="F129" s="14" t="s">
        <v>10</v>
      </c>
      <c r="G129" s="17"/>
      <c r="H129">
        <f>IF(G129="",0,IF(G129=2,1,2))</f>
        <v>0</v>
      </c>
    </row>
  </sheetData>
  <sheetProtection password="CAC1" sheet="1" objects="1" scenarios="1"/>
  <mergeCells count="33">
    <mergeCell ref="C3:G3"/>
    <mergeCell ref="C11:D11"/>
    <mergeCell ref="B14:B22"/>
    <mergeCell ref="C14:C21"/>
    <mergeCell ref="G14:G21"/>
    <mergeCell ref="B59:B67"/>
    <mergeCell ref="C59:C66"/>
    <mergeCell ref="G59:G66"/>
    <mergeCell ref="B23:B31"/>
    <mergeCell ref="C23:C30"/>
    <mergeCell ref="G23:G30"/>
    <mergeCell ref="B32:B40"/>
    <mergeCell ref="C32:C39"/>
    <mergeCell ref="G32:G39"/>
    <mergeCell ref="C48:G48"/>
    <mergeCell ref="C56:D56"/>
    <mergeCell ref="B68:B76"/>
    <mergeCell ref="C68:C75"/>
    <mergeCell ref="G68:G75"/>
    <mergeCell ref="B77:B85"/>
    <mergeCell ref="C77:C84"/>
    <mergeCell ref="G77:G84"/>
    <mergeCell ref="B121:B129"/>
    <mergeCell ref="C121:C128"/>
    <mergeCell ref="G121:G128"/>
    <mergeCell ref="C92:G92"/>
    <mergeCell ref="C100:D100"/>
    <mergeCell ref="B103:B111"/>
    <mergeCell ref="C103:C110"/>
    <mergeCell ref="G103:G110"/>
    <mergeCell ref="B112:B120"/>
    <mergeCell ref="C112:C119"/>
    <mergeCell ref="G112:G119"/>
  </mergeCells>
  <dataValidations count="7">
    <dataValidation type="whole" operator="greaterThan" allowBlank="1" showInputMessage="1" showErrorMessage="1" errorTitle="Chyba" error="Osoba musí mít délku praxe stejnou nebo vyšší než je požadavek uvedený v KD" sqref="G22 G31 G40 G67 G76 G85 G111 G120 G129">
      <formula1>1</formula1>
    </dataValidation>
    <dataValidation allowBlank="1" showInputMessage="1" showErrorMessage="1" promptTitle="Osoba" prompt="Uveďte osobu předloženou v žádosti o účast" sqref="C14:C21 C23:C30 C32:C39 C59:C66 C68:C75 C77:C84 C103:C110 C112:C119 C121:C128"/>
    <dataValidation type="list" allowBlank="1" showInputMessage="1" showErrorMessage="1" sqref="G14:G21 G23:G30 G32:G39 G59:G66 G68:G75 G77:G84 G103:G110 G112:G119 G121:G128">
      <formula1>$H$1:$H$2</formula1>
    </dataValidation>
    <dataValidation type="whole" allowBlank="1" showInputMessage="1" showErrorMessage="1" errorTitle="Chyba" error="Zadávejte délku přemostění v celých číslech" sqref="E22 E31 E40 E67 E76 E85 E111 E120 E129">
      <formula1>0</formula1>
      <formula2>10000</formula2>
    </dataValidation>
    <dataValidation type="whole" operator="greaterThan" allowBlank="1" showInputMessage="1" showErrorMessage="1" errorTitle="Chyba" error="Zadávejte minimální požadavek dle KD" sqref="E14:E21 E23:E30 E32:E39">
      <formula1>$D$22</formula1>
    </dataValidation>
    <dataValidation type="whole" operator="greaterThan" allowBlank="1" showInputMessage="1" showErrorMessage="1" errorTitle="Chyba" error="Zadávejte minimální požadavek dle KD" sqref="E103:E110 E112:E119 E121:E128">
      <formula1>$D$111</formula1>
    </dataValidation>
    <dataValidation type="whole" operator="greaterThan" allowBlank="1" showInputMessage="1" showErrorMessage="1" errorTitle="Chyba" error="Zadávejte minimální požadavek dle KD" sqref="E59:E66 E68:E75 E77:E84">
      <formula1>$D$67</formula1>
    </dataValidation>
  </dataValidations>
  <printOptions/>
  <pageMargins left="0.7" right="0.7" top="0.787401575" bottom="0.787401575" header="0.3" footer="0.3"/>
  <pageSetup orientation="portrait" paperSize="9"/>
  <tableParts>
    <tablePart r:id="rId2"/>
    <tablePart r:id="rId1"/>
    <tablePart r:id="rId3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ový dokument" ma:contentTypeID="0x010100FCF6174201864D188B32A17E6260720600E8660ED1E36C4D87846FDE9D29607FA9001B8A7C9AA3A4E745ABD7C96BE1DF4F9B" ma:contentTypeVersion="25" ma:contentTypeDescription="Umožňuje vytvořit nový dokument v této knihovně" ma:contentTypeScope="" ma:versionID="b208d5143678c3a4aa7326e54e388ca9">
  <xsd:schema xmlns:xsd="http://www.w3.org/2001/XMLSchema" xmlns:p="http://schemas.microsoft.com/office/2006/metadata/properties" xmlns:ns2="B5CC2AE1-2329-4532-9CCF-347DAA3D07CD" xmlns:ns3="b5cc2ae1-2329-4532-9ccf-347daa3d07cd" targetNamespace="http://schemas.microsoft.com/office/2006/metadata/properties" ma:root="true" ma:fieldsID="a6fc48fd446f8a9d835c8575d1fcca1c" ns2:_="" ns3:_="">
    <xsd:import namespace="B5CC2AE1-2329-4532-9CCF-347DAA3D07CD"/>
    <xsd:import namespace="b5cc2ae1-2329-4532-9ccf-347daa3d07cd"/>
    <xsd:element name="properties">
      <xsd:complexType>
        <xsd:sequence>
          <xsd:element name="documentManagement">
            <xsd:complexType>
              <xsd:all>
                <xsd:element ref="ns2:DruhDokumentu"/>
                <xsd:element ref="ns2:KlicovaSlova" minOccurs="0"/>
                <xsd:element ref="ns2:Poznamka" minOccurs="0"/>
                <xsd:element ref="ns2:StavDokumentu"/>
                <xsd:element ref="ns2:StavSchvalovani"/>
                <xsd:element ref="ns2:Schvalil" minOccurs="0"/>
                <xsd:element ref="ns2:NazevSouboruProtistrany" minOccurs="0"/>
                <xsd:element ref="ns2:Rizeni" minOccurs="0"/>
                <xsd:element ref="ns2:MailId" minOccurs="0"/>
                <xsd:element ref="ns2:Pripad" minOccurs="0"/>
                <xsd:element ref="ns2:Klient" minOccurs="0"/>
                <xsd:element ref="ns3:Dokument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5CC2AE1-2329-4532-9CCF-347DAA3D07CD" elementFormDefault="qualified">
    <xsd:import namespace="http://schemas.microsoft.com/office/2006/documentManagement/types"/>
    <xsd:element name="DruhDokumentu" ma:index="8" ma:displayName="Druh dokumentu" ma:default="Dopis" ma:internalName="DruhDokumentu" ma:readOnly="false">
      <xsd:simpleType>
        <xsd:restriction base="dms:Choice">
          <xsd:enumeration value="Dopis"/>
          <xsd:enumeration value="Email"/>
          <xsd:enumeration value="Fax"/>
          <xsd:enumeration value="Korporátní dokumenty"/>
          <xsd:enumeration value="Podání"/>
          <xsd:enumeration value="Plná moc"/>
          <xsd:enumeration value="Předávací protokol"/>
          <xsd:enumeration value="Smlouva"/>
          <xsd:enumeration value="Různé"/>
        </xsd:restriction>
      </xsd:simpleType>
    </xsd:element>
    <xsd:element name="KlicovaSlova" ma:index="9" nillable="true" ma:displayName="Klíčová slova" ma:internalName="KlicovaSlova">
      <xsd:simpleType>
        <xsd:restriction base="dms:Note"/>
      </xsd:simpleType>
    </xsd:element>
    <xsd:element name="Poznamka" ma:index="10" nillable="true" ma:displayName="Poznámka" ma:internalName="Poznamka">
      <xsd:simpleType>
        <xsd:restriction base="dms:Note"/>
      </xsd:simpleType>
    </xsd:element>
    <xsd:element name="StavDokumentu" ma:index="11" ma:displayName="Stav dokumentu" ma:default="Koncept" ma:internalName="StavDokumentu" ma:readOnly="false">
      <xsd:simpleType>
        <xsd:restriction base="dms:Choice">
          <xsd:enumeration value="Koncept"/>
          <xsd:enumeration value="Finální verze"/>
        </xsd:restriction>
      </xsd:simpleType>
    </xsd:element>
    <xsd:element name="StavSchvalovani" ma:index="12" ma:displayName="Stav schvalování" ma:default="Neschváleno" ma:internalName="StavSchvalovani" ma:readOnly="false">
      <xsd:simpleType>
        <xsd:restriction base="dms:Choice">
          <xsd:enumeration value="Schváleno"/>
          <xsd:enumeration value="Neschváleno"/>
        </xsd:restriction>
      </xsd:simpleType>
    </xsd:element>
    <xsd:element name="Schvalil" ma:index="13" nillable="true" ma:displayName="Schválil" ma:internalName="Schvali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zevSouboruProtistrany" ma:index="14" nillable="true" ma:displayName="Název souboru protistrany" ma:internalName="NazevSouboruProtistrany">
      <xsd:simpleType>
        <xsd:restriction base="dms:Text"/>
      </xsd:simpleType>
    </xsd:element>
    <xsd:element name="Rizeni" ma:index="15" nillable="true" ma:displayName="Řízení" ma:list="{c7e8d062-8404-43b5-8208-51d973557d54}" ma:internalName="Rizeni" ma:showField="SpisovaZnacka" ma:web="ee90dae6-6252-41da-83a4-160b6f300897">
      <xsd:simpleType>
        <xsd:restriction base="dms:Lookup"/>
      </xsd:simpleType>
    </xsd:element>
    <xsd:element name="MailId" ma:index="16" nillable="true" ma:displayName="MailId" ma:hidden="true" ma:internalName="MailId">
      <xsd:simpleType>
        <xsd:restriction base="dms:Text"/>
      </xsd:simpleType>
    </xsd:element>
    <xsd:element name="Pripad" ma:index="17" nillable="true" ma:displayName="Případ" ma:hidden="true" ma:list="{8c781a8c-5da7-4f06-8684-1f5ae7c514d1}" ma:internalName="Pripad" ma:showField="Title" ma:web="ee90dae6-6252-41da-83a4-160b6f300897">
      <xsd:simpleType>
        <xsd:restriction base="dms:Lookup"/>
      </xsd:simpleType>
    </xsd:element>
    <xsd:element name="Klient" ma:index="18" nillable="true" ma:displayName="Klient" ma:hidden="true" ma:list="{e49d14b7-25c8-4df0-bd3f-4f4429adaf1e}" ma:internalName="Klient" ma:showField="Title" ma:web="ee90dae6-6252-41da-83a4-160b6f300897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b5cc2ae1-2329-4532-9ccf-347daa3d07cd" elementFormDefault="qualified">
    <xsd:import namespace="http://schemas.microsoft.com/office/2006/documentManagement/types"/>
    <xsd:element name="DokumentId" ma:index="23" nillable="true" ma:displayName="Dokument ID" ma:internalName="Dokumen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7" ma:displayName="Název dokument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kumentId xmlns="b5cc2ae1-2329-4532-9ccf-347daa3d07cd">0b38900e-4e14-4b11-95b7-c6c71efe7df9</DokumentId>
    <DruhDokumentu xmlns="B5CC2AE1-2329-4532-9CCF-347DAA3D07CD">Různé</DruhDokumentu>
    <Pripad xmlns="B5CC2AE1-2329-4532-9CCF-347DAA3D07CD" xsi:nil="true"/>
    <Schvalil xmlns="B5CC2AE1-2329-4532-9CCF-347DAA3D07CD">
      <UserInfo>
        <DisplayName/>
        <AccountId xsi:nil="true"/>
        <AccountType/>
      </UserInfo>
    </Schvalil>
    <Poznamka xmlns="B5CC2AE1-2329-4532-9CCF-347DAA3D07CD" xsi:nil="true"/>
    <Klient xmlns="B5CC2AE1-2329-4532-9CCF-347DAA3D07CD" xsi:nil="true"/>
    <KlicovaSlova xmlns="B5CC2AE1-2329-4532-9CCF-347DAA3D07CD" xsi:nil="true"/>
    <StavDokumentu xmlns="B5CC2AE1-2329-4532-9CCF-347DAA3D07CD">Koncept</StavDokumentu>
    <Rizeni xmlns="B5CC2AE1-2329-4532-9CCF-347DAA3D07CD" xsi:nil="true"/>
    <MailId xmlns="B5CC2AE1-2329-4532-9CCF-347DAA3D07CD" xsi:nil="true"/>
    <StavSchvalovani xmlns="B5CC2AE1-2329-4532-9CCF-347DAA3D07CD">Neschváleno</StavSchvalovani>
    <NazevSouboruProtistrany xmlns="B5CC2AE1-2329-4532-9CCF-347DAA3D07CD" xsi:nil="true"/>
  </documentManagement>
</p:properties>
</file>

<file path=customXml/itemProps1.xml><?xml version="1.0" encoding="utf-8"?>
<ds:datastoreItem xmlns:ds="http://schemas.openxmlformats.org/officeDocument/2006/customXml" ds:itemID="{770F44CD-16B7-476E-8D50-2995C2C0B2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C2AE1-2329-4532-9CCF-347DAA3D07CD"/>
    <ds:schemaRef ds:uri="b5cc2ae1-2329-4532-9ccf-347daa3d07c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4DA54F9-4B35-4E01-8ECF-D4898BEA9B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CDCE4-C165-4966-A989-CDC17676CA5E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b5cc2ae1-2329-4532-9ccf-347daa3d07cd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B5CC2AE1-2329-4532-9CCF-347DAA3D07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pastekova</dc:creator>
  <cp:keywords/>
  <dc:description/>
  <cp:lastModifiedBy>HP</cp:lastModifiedBy>
  <dcterms:created xsi:type="dcterms:W3CDTF">2015-06-08T14:04:10Z</dcterms:created>
  <dcterms:modified xsi:type="dcterms:W3CDTF">2017-03-13T11:54:05Z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0x010100FCF6174201864D188B32A17E6260720600E8660ED1E36C4D87846FDE9D29607FA9001B8A7C9AA3A4E745ABD7C96BE1DF4F9B</vt:lpwstr>
  </property>
</Properties>
</file>