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965" yWindow="1395" windowWidth="15450" windowHeight="8010" activeTab="0"/>
  </bookViews>
  <sheets>
    <sheet name="1. Vybavení pro technické obory" sheetId="14" r:id="rId1"/>
  </sheets>
  <definedNames/>
  <calcPr calcId="125725"/>
</workbook>
</file>

<file path=xl/sharedStrings.xml><?xml version="1.0" encoding="utf-8"?>
<sst xmlns="http://schemas.openxmlformats.org/spreadsheetml/2006/main" count="227" uniqueCount="128">
  <si>
    <t>Poř. č.</t>
  </si>
  <si>
    <t>Jed. cena</t>
  </si>
  <si>
    <t>Množství</t>
  </si>
  <si>
    <t>Jednotka</t>
  </si>
  <si>
    <t>CELKEM</t>
  </si>
  <si>
    <t>CELKEM bez DPH</t>
  </si>
  <si>
    <t>DPH</t>
  </si>
  <si>
    <t>CELKEM s DPH</t>
  </si>
  <si>
    <t>ROZPOČET</t>
  </si>
  <si>
    <t xml:space="preserve">SOŠ a SOU Neratovice – podpora odborného vzdělávání
</t>
  </si>
  <si>
    <t>Celkem bez DPH</t>
  </si>
  <si>
    <t>Celkem s DPH</t>
  </si>
  <si>
    <t>Název</t>
  </si>
  <si>
    <t>Důlčík</t>
  </si>
  <si>
    <t>Rýsovací jehla</t>
  </si>
  <si>
    <t>Kladivo</t>
  </si>
  <si>
    <t>Gola sada</t>
  </si>
  <si>
    <t>Ocelový ruční kartáč s plastovou rukojetí</t>
  </si>
  <si>
    <t>Stolní vrtačka</t>
  </si>
  <si>
    <t>Svěrák pod vrtačku</t>
  </si>
  <si>
    <t>Dílenský ponk</t>
  </si>
  <si>
    <t>Sada PDR nářadí +lampa</t>
  </si>
  <si>
    <t>Technická specifikace, popis</t>
  </si>
  <si>
    <t>ks</t>
  </si>
  <si>
    <t>Ochrana proti přepětí 12V- BGS</t>
  </si>
  <si>
    <t>Kleště na pružiny čelisťových brzd</t>
  </si>
  <si>
    <t>Násobič kroutícího momentu 1:64</t>
  </si>
  <si>
    <t xml:space="preserve">Svářečka na elektrotvarovky    </t>
  </si>
  <si>
    <t xml:space="preserve">Zamrazovací přístroj   </t>
  </si>
  <si>
    <t>Montážní kufr  pro flexi hadice</t>
  </si>
  <si>
    <t>Rautool A-light2 8 nástavců</t>
  </si>
  <si>
    <t>Štípací kleště</t>
  </si>
  <si>
    <t>Nůžky na plech vykružovací</t>
  </si>
  <si>
    <t>Pilka na kov</t>
  </si>
  <si>
    <t>Sada šroubováků</t>
  </si>
  <si>
    <t>Startovací zdroj 12 / 24 V</t>
  </si>
  <si>
    <t>Konektory</t>
  </si>
  <si>
    <t>Sada na vypichování konektorů</t>
  </si>
  <si>
    <t>Ochrana proti přepětí při svařování na autě 12 V</t>
  </si>
  <si>
    <t>Sada na zatlačení brzdových pístů</t>
  </si>
  <si>
    <t>Kleště na pružiny brzd</t>
  </si>
  <si>
    <t>Hlavice na poškozené šrouby</t>
  </si>
  <si>
    <t>Automobilový sensor simulátor</t>
  </si>
  <si>
    <t>Odporová dekáda</t>
  </si>
  <si>
    <t>Kapacitní dekáda</t>
  </si>
  <si>
    <t>Sada krokosvorek</t>
  </si>
  <si>
    <t>Sada na opravu závitů</t>
  </si>
  <si>
    <t>Tester autobaterií</t>
  </si>
  <si>
    <t>Stojan pod vrtačku</t>
  </si>
  <si>
    <t>sada</t>
  </si>
  <si>
    <t>Kleště na hadice chlazení</t>
  </si>
  <si>
    <t>PDR LED lampa - kontrolní svítidlo pro sledování průběhu opravy důlků a promáčklin karoserie metodou PDR - bez poškození laku. Svítidlo se upevní na karoserii pomocí vakuové přísavky průměru , která zaručuje pevné uchycení i na svislých plochách. Segmentové ohebné rameno umožňuje nastavení LED svítidla. Dálkové ovladání, s jehož pomocí regulujete intenzitu světla a také jeho barvu. Min. rozměr reflektoru svítidla je 200x360mm.    
Sada PDR nářadí min. obsahuje: PDR hák 10x780mm,  PDR hák 10x685mm, PDR hák   8x765mm R, PDR hák   6x380mm L, PDR hák   6x380mm R, PDR hák   5x225mm L , PDR hák   5x255mm, podpěra kapoty, nůž na tmel, klíč na sejmutí klipů čalounění, fixátor dveří, ochranný štít na sklo, 3x sklepávač (ostrý, kulatý a plochý hrot), vymezovací klín, 3x zavěšovací hák+závěs, 9x chromovaný S hák, 1x plastový vymezovací klín, 1x nafukovací pneuklín,                                                                                      
3x šroubovací nástavec (2x kužel, 1x koule) pro dvě páky se závitem na hrotu, 1x nylonový sklepávač  a 1x oboustranný reflexní štítek pro kontrolu postupu opravy.</t>
  </si>
  <si>
    <t>Ocelové měřítko</t>
  </si>
  <si>
    <t>Dílenské stoly pro žáky na odborném výcviku. Min. rozměry: deska - multiplex, dřevo (nejlépe buk) 35 mm - 40 mm, deska impregnována,  podstava - 1740 x 600 mm, ocelový profil povrchově upravený, nosnost stolu - min. 1200 kg. Robustní zásuvky - rozměry: 3x100 mm, 1x200 mm,  1x300 mm, 2x dvířka.  Vnitřní rozměr zásuvky: 458x458 mm, dlouhodobá nosnost zásuvky - min.  70kg. Robustní ložiskové pojezdy s výsuvem cca 80%.</t>
  </si>
  <si>
    <t xml:space="preserve">Kombinované kleště </t>
  </si>
  <si>
    <t xml:space="preserve">Kružítko </t>
  </si>
  <si>
    <t>Pilník plochý</t>
  </si>
  <si>
    <t xml:space="preserve">Pilník půlkulatý </t>
  </si>
  <si>
    <t>Pilník kulatý</t>
  </si>
  <si>
    <t>Sada minimálně obsahuje:
18 x 1/2" flank nástrčný klíč: 10, 11, 12, 13, 14, 15, 16, 17, 18, 19, 20, 21, 22, 23, 24, 27, 30, 32 mm,
2 x 1/2" superlock nástrčný klíč: 34, 36 mm,
21 x kombinovaný klíč: 6, 7, 8, 9, 10, 11, 12, 13, 14, 15, 16, 17, 18, 19, 20, 21, 22, 24, 27, 30, 32 mm,
1 x 1/2" ráčna, 72 zubů,
1 x 1/2" kardanový klub,
1 x 1/2" flexibilní rukojeť 18",
2 x 1/2" prodlužovací nástavec 5" a 10",
1 x 1/2" prodlužovací nástavec 2",
1 x kombinační kleště 180 mm,
1 x úzké ploché kleště 200 mm,
1 x štípací kleště 180 mm,
1 x 1/2" vratidlo 300 mm,
6 x šroubovák s úderovou hlavou: PH1x75, PH2x100, PH3x125, SL5.5x100, SL6.5x125, SL8x150</t>
  </si>
  <si>
    <t>Gola sada minimálně obsahuje:
10 x 1/4" nástrčný klíč: 4, 5, 6, 7, 8, 9, 10, 11, 12, 13 mm,
10 x 1/4" nástrčný klíč: 5/32", 3/16", 7/32", 1/4", 9/32", 5/16", 11/32", 3/8", 7/16", 1/2",
4 x 1/4" hluboký nástrčný klíč: 8, 9, 10, 12 mm,
1 x 1/4" ráčna, 72 zubů,
1 x 1/4" kardanový kloub,
1 x 1/4" rukojeť pro nástavce/klíče,
1 x 1/4" prodlužovací nástavec 2",
1 x 1/4" návlačka,
7 x 1/4" bitový nástavec, L=25 mm (TP): T10H, T15H, T20H, T25H, T27H, T30H, T40H,
11 x 3/8" nástrčný klíč: 9, 10, 11, 12, 13, 14, 15, 16, 17, 18, 19 mm,
9 x 3/8" nástrčný klíč: 3/8", 7/16", 1/2", 9/16", 5/8", 11/16", 3/4", 13/16", 7/8",
4 x 3/8" hluboký nástrčný klíč: 13, 14, 15, 17mm,
8 x 3/8" TORX-E nástrčný klíč: E8, E10, E11, E12, E14, E16, E18, E20,
1 x 3/8" ráčna, 72 zubů,
1 x 3/8" kardanový kloub,
1 x 3/8" prodlužovací nástavec: 3" a 6",
17 x 3/8" bitový nástavec,
7 x 1/2" nástrčný klíč: 20, 21, 22, 24, 27, 30, 32 mm,
4 x 1/2" nástrčný klíč: 15/16", 1", 11/16", 1-1/4",
4 x 1/2" úderový nástrčný klíč: 17, 19, 21, 23 mm (Cr-Mo),
1 x 1/2" ráčna, 72 zubů,
2 x 1/2" prodlužovací nástavec: 5" a 10",
1 x 1/2" kardanový kloub,
2 x 1/2" nástavec na žhavící svíčky: 16 a 21 mm,
10 x kombinovaný klíč: 8, 10, 11, 12, 13, 14, 15, 16, 17, 19 mm</t>
  </si>
  <si>
    <t>Sada šroubováků minimálně obsahuje:
14x zástrčný klíč (2 x 1,5; 2; 2,5; 3; 4; 4,5; 5; 6; 7 mm)
22x bity
1 ráčna
1 univerzální kardan
1 nástavec s rukojetí
1 adapter na bity
1 prodlužovací nástavce (75 a 150 mm)
13x 1 hlavice (4-14 mm)
11x 1 prodloužené hlavice (4-14 mm)</t>
  </si>
  <si>
    <t>Sada zámečnických pilníků</t>
  </si>
  <si>
    <t xml:space="preserve">Sada jehlových pilníků </t>
  </si>
  <si>
    <t>Kulatý úsečový pilník, na kov, ze speciální ušlechtilé uhlíkové oceli. Délka 300 mm.</t>
  </si>
  <si>
    <t>Nůžky na plech s čelistmi z chromvanadiové oceli, převodový mechanizmus pro usnadnění námahy při střihu, ergonomicky tvarované plastové rukojeti pro pohodlný úchop.</t>
  </si>
  <si>
    <t>Dílenský svěrák</t>
  </si>
  <si>
    <t xml:space="preserve">Upevnění k základové desce maticemi, bez speciální povrchové úpravy. Čelisti z vysoce kvalitní oceli, kaleny na 52-54 HRC, velká kovadlina, integrovaná otočná deska cca 35stupňů, s polohovacími šrouby, přesné válcové vedení, vratidlo s bezpečnostními koncovkami.
Min. rozměry: šířka čelisti: 150 mm, délka upnutí: 125 mm, hmotnost: 30,5 kg.
</t>
  </si>
  <si>
    <t>Sada nářadí</t>
  </si>
  <si>
    <t>Ocelový ruční kartáč , 4-řadý s plastovou rukojeťí, kartáč  se používá na odstranění hrubých nečistot z povrchu. .Je osazen ocelovým drátem.</t>
  </si>
  <si>
    <t>Sada závitníků</t>
  </si>
  <si>
    <t>Sada závitníků obsahuje  závitníky i závitová očka z kvalitní nástrojové oceli, splňují normy DIN 223, DIN 352, DIN 1814. Sada obsahuje výběr nejpoužívanějších rozměrů závitových oček. Stoupání závitů: M3:0,50 - M4: 0,70 - M5: 0,8 - M6: 1,0 - M8: 1,25 - M10:1,5 - M12: 1,75mm ,kompletní sada včetně příslušenství: stavitelné vratidlo, držák závitového oka, závitové měrky, šroubovák baleno v kovové kazetě pro snadnou manipulaci a transport.</t>
  </si>
  <si>
    <t>Startovací a nabíjecí zařízení pro startování vozidel s  autobateriemi 12/24V. Po napojení je možné startovat do kapacity 110Ah, do 145Ah, zařízení je vybaveno ochranou proti zkratům, obrácené polaritě a přepětí.  Zařízení má měděné vinutí transformátoru. Nabíjí kyselinové olověné autobaterie 12/24V s kapacitou od 45Ah do 675Ah. Nabíjení probíhá s automatickým vypnutím po dobití autobaterie.
Je vybaveno analogovým ampérmetrem. Umožňuje dobíjení s plynulou regulací nabíjecího proudu. Ve výbavě jsou startovací kabely s dálkovým tlačítkem pomocného startu.Napájení jednou fází 230V s jištěním 20A.</t>
  </si>
  <si>
    <t>Sada kabelů a konektorů</t>
  </si>
  <si>
    <t>Násobič kroutícího momentu</t>
  </si>
  <si>
    <t xml:space="preserve">sada </t>
  </si>
  <si>
    <t>Vyrovnávací souprava pro založení broušených cihel</t>
  </si>
  <si>
    <t>Souprava pro založení první vrstvy broušených cihel pro všechny systémy  PROFI, složení: ocelová nastavitelná pravítka,v návaznosti na vodováhy.</t>
  </si>
  <si>
    <t>Sada diagnostických kabelů a konektorů uspořádana v plastovém kufříku.
Minimání obsah sady: 
- 5 kiloohm potenciometr (proměnný rezistor) / 2 ks, stroboskopická LED dioda / 2 ks Dvoubarevná a obousměrná LED dioda, SRS konektor / 2 ks, krokosvorka (krokodýlek) / 2 ks, měřicí sonda / 2 ks, sonda s jehlou / 2 ks (0,7 mm) černá a červená, redukce/banánek (1 banánek / 2 kolíkové-zásuvkové konektory) / 2 ks,  
redukce (1 banánek / 1 kolíkový-zásuvkový konektor) / 4 ks,  spojovací/připojovací kabely, kolíkové/zástrčné konektory (dl. 15 mm) / 36 ks, ploché: 3 ks 0,6x0,6 - žluté, 3 ks 0,6x0,9 - červené, 3 ks 0,6x1,3 - černé, 3 ks 0,6x1,9 - modré, 3 ks 0,6x2,3 (090) - žluté, 3 ks 0,6x2,8 (110) - červené, 3 ks 0,8x4,7 (187) - černé, 3 ks 0,8x6,3 (250) - modré, kulaté: 3 ks 1,6 mm - žluté, 3 ks, 2,5 mm - červené, 3 ks 3,5 mm - černé, 3 ks 3,9 mm - modré, zásuvkové/dutinkové konektory (dl. 15 mm) / 36 ks ploché: 3 ks 0,6x0,6 - žluté, 3 ks 0,6x0,9 - červené 3 ks 0,6x1,3 - černé 3 ks 0,6x1,9 - modré 3 ks 0,6x2,3 (090) - žluté, 3 ks 0,6x2,8 (110) - červené, 3 ks 0,8x4,7 (187) - černé, 3 ks 0,8x6,3 (250) - modré, kulaté: 3 ks 1,6 mm - žluté, 3 ks 2,5 mm - červené, 3 ks 3,5 mm - černé, 3 ks 3,9 mm - modré.</t>
  </si>
  <si>
    <t>Aretační přípravky motoru</t>
  </si>
  <si>
    <t>Tester tlumičů</t>
  </si>
  <si>
    <t xml:space="preserve"> </t>
  </si>
  <si>
    <t xml:space="preserve">             A. Pořízení dílenských stolů s příslušenstvím</t>
  </si>
  <si>
    <t xml:space="preserve">         B. Pořízení vybavení do dílny odborného výcviku pro obor vzdělání karosář</t>
  </si>
  <si>
    <t xml:space="preserve">       C. Pořízení vybavení do dílny odborného výcviku pro obor vzdělání mechanik opravář motorových vozidel</t>
  </si>
  <si>
    <t xml:space="preserve">
Pomocí odolné dekády z plastu ABS lze rychle a snadno nastavit různé odpory. Připojení je provedeno pomocí banánku 4 mm. Tato dekáda je nepostradatelnou pomůckou při výuce, v údržbě, servisu a školení.</t>
  </si>
  <si>
    <t xml:space="preserve">
Pomocí odolné dekády z plastu ABS lze rychle a snadno nastavit různé kapacity. Připojení je provedeno pomocí banánku 4 mm. Tato dekáda je nepostradatelnou pomůckou při výuce, v údržbě, servisu a školení.</t>
  </si>
  <si>
    <t>Přenosný tester tlumičů pro automobily pracuje na principu měření vzdálenosti ultrazvukem, vlastní měření probíhá na stojícím vozidle s přístrojem upevněným na karosérii nad měřeným kolem, vyhodnocuje výkyvné chování karoserie automobilu, zabudovaná paměť pro měření až 25 různých vozidel najednou a data lze poté přenést do počítače, displej s programovým menu v češtině
lze zobrazit nejen křivky vlastního měření tlumičů, ale také vyhodnotit stav tlumicí jednotky (v procentech a slovně), možnost porovnání tlumení levé i pravé strany jedné nápravy v procentech nebo přímo překrytím obou křivek,
tisk výsledků na zabudované tiskárně nebo na A4 tiskárně připojené k počítači, funkce archivace měření, vozidel a zákazníků.
Sestava obsahuje vlastní přístroj, externí ultrazvukový vysílač, software do PC, síťový zdroj, 500 ks papírů do tiskárny.</t>
  </si>
  <si>
    <t xml:space="preserve">1. část:  Pořízení vybavení do dílen odborného výcviku pro technické obory vzdělání </t>
  </si>
  <si>
    <t>D. Pořízení vybavení do dílny odborného výcviku pro obor vzdělání instalatér</t>
  </si>
  <si>
    <t>E. Pořízení vybavení do dílny odborného výcviku pro obor vzdělání zedník</t>
  </si>
  <si>
    <t>CELKEM bez DPH 1. část</t>
  </si>
  <si>
    <t xml:space="preserve">CELKEM bez DPH </t>
  </si>
  <si>
    <t xml:space="preserve">I. Název výběrového řízení: „Pořízení vybavení pro odborné vzdělávání“ </t>
  </si>
  <si>
    <t>Stolní vrtačka určena k vrtání, zahlubování a vystružování kovových i nekovových materiálů do průměru otvorů min. 20mm.
Technické parametry:
upínání nástroje: kužel Mk 2
počet převodových stupňů min. 5
elektromotor - výkon: min. 750W
napětí: min.  400V
vzdálenost sklíčidla hřídele od stolu: min 100 mm, max. 415 mm
vzdálenost vřetena od sloupu:   min. 220 mm
zdvih vrtacího vřetena: min. 70 mm
pracovní stůl: min. 290 x 495 mm
pracovní plocha: min. 225 x 280mm
upínání součástí: T-drážka min.  š=12mm
převod: klínovým řemenem</t>
  </si>
  <si>
    <t>Svěrák pod vrtačku s možností upnutí kulatiny.
Minimální rozměry: šířka čelisti  š = 100 mm, výška čelisti V = 38 mm
a délka upnutí l = 85 mm.</t>
  </si>
  <si>
    <t>Stabilní stojan pod stolní vrtačky a závitořezy s přihrádkou na nářadí:
- stroje jsou ke stojanu přišroubované min. čtyřmi šrouby
- možnost ukotvení k podlaze
 Rozměry: mim.  výška = 865 mm, šířka = 290/410 mm, hloubka = 495/600 mm.</t>
  </si>
  <si>
    <t>Ocelový důlčík č.5 pro značení ocelových dílů, délka min. 120 mm.</t>
  </si>
  <si>
    <t>Rýsovací jehla s hrotem z tvrdokovu, šestihraná s klipem, délka min. 150 mm.</t>
  </si>
  <si>
    <t>Ploché měřítko z nerez oceli, délka min. 300 mm, vyražená čísla.</t>
  </si>
  <si>
    <t>Ocelové kružidlo s pružinou, délka ramene min.  300 mm, průměr značení min. 450 mm.</t>
  </si>
  <si>
    <t xml:space="preserve">Zámečnické kladivo s násadou z  ořechového dřeva, hmotnost min. 500 g. Materiál: uhlíková ocel. Palice kladiva a násada je spolu spojena pevným bezpečným spojením zajištěným kruhovým klínkem. </t>
  </si>
  <si>
    <t>Kombinované kleště  s břity pro štípání drátů, ergonomickáé rukojeť, délka min. 180 mm,  splnění normy DIN/ISO 5746.</t>
  </si>
  <si>
    <t>Čelní, velikost m min. 160 mm, poniklovaný kov.</t>
  </si>
  <si>
    <t xml:space="preserve">Sada 5 ks zámečnických pilníků: plochý, čtyřhraný, tříhraný, půlkulatý, kulatý, délka min. 200 mm. </t>
  </si>
  <si>
    <t xml:space="preserve">Sada 10 ks jehlových pilníků:  diamantové,  min. rozměry: celková délka 160 mm, délka povlaku 50 mm, zrnitost 150.
</t>
  </si>
  <si>
    <t>Plochý úsečový pilník, hrubý, na kov, ze speciální ušlechtilé uhlíkové oceli. Délka min. 400 mm.</t>
  </si>
  <si>
    <t>Půlkulatý, úsečový pilník, na kov, ze speciální ušlechtilé uhlíkové oceli. Délka min. 300 mm.</t>
  </si>
  <si>
    <t>Přímá dřevěná lakovaná rukojeť min. 300 mm, lakovaný ocelový obloukový rám s obdélníkovým průřezem, standardní systém napínání pilového listu pomocí křídlového šroubu. Min. rozměry: maximální hloubka řezu: 95 mm,  délka 510 mm, množství zubů na palec 24,  délka čepele 300 mm.</t>
  </si>
  <si>
    <t xml:space="preserve">Sada min. obsahuje konektory:
Izolovaný vidlicový konektor (AWG22-16) 40ks
izolovaný konektor oko #6(AWG22-16) 40ks
izolovaný konektor oko #8(AWG22-16) 30ks
izolovaný konektor oko #10(AWG22-16) 30ks
izolovaná spojka samec (AWG22-16) 30ks
izolovaná spojka samice (AWG22-16) 30ks
izolovaný vidlicový konektor (AWG16-14) 40ks
izolovaný konektor oko #6(AWG16-14) 50ks
izolovaný konektor oko #6(AWG16-14) 50ks
izolovaná plochá objímka #6(AWG22-16) 50ks
izolovaná plochá objímka #8(AWG22-16) 50ks
izolovaný vidlicový konektor (AWG12-10) 20ks
izolovaný konektor oko #10(AWG16-14) 40ks
izolovaná plochá objímka #10(AWG16-14) 40ks
izolovaný konektor oko #10(AWG12-10) 15ks
izolovaný konektor oko #1/4(AWG12-10) 15ks
izolovaná spojka samec (AWG16-14) 30ks
izolovaná spojka samice (AWG16-14) 30ks
neizolovaný vidlicový konektor (AWG22-16) 27ks
neizolovaný vidlicový konektor (AWG16-14) 20ks
neizolovaný vidlicový konektor (AWG16-14) 10ks
neizolovaná spojka samice (AWG22-16) 20ks
neizolovaná spojka samec (AWG22-16) 20ks
neizolovaná spojka samice (AWG16-14) 20ks
neizolovaná spojka samec (AWG16-14) 20ks
neizolovaná plochá objímka #6(AWG22-16) 20ks
neizolovaná plochá objímka #10(AWG22-16) 20ks
neizolovaný konektor oko #6(AWG22-16) 20ks
neizolovaný konektor oko #8(AWG22-16) 20ks
neizolovaný konektor oko #10(AWG22-16) 20ks
neizolovaná plochá objímka #6(AWG16-14) 20ks
neizolovaná plochá objímka #8(AWG16-14) 20ks
neizolovaný konektor oko #6(AWG16-14) 20ks
neizolovaný konektor oko #8(AWG16-14) 20ks
neizolovaný konektor oko #10(AWG16-14) 20ks
neizolovaný konektor oko #10(AWG12-10) 15ks
neizolovaný konektor oko #15(AWG12-10) 20ks
</t>
  </si>
  <si>
    <t>Sada kleští na hadicové spony v plastovém kufříku, sada min. obsahuje všechny základní druhy speciálních kleští na hadicové spony (7 ks), přípravek na demontáž hadic a šroubovák na hadicové spony.</t>
  </si>
  <si>
    <t>Univerzání sada vypichováků konektorů, sada min. obsahuje  9 kusů v kufříku. Umožňuje vypinování kontaktů bez nebezpečí jejich poškození.</t>
  </si>
  <si>
    <t>Sada min. obsahuje: CE01+11; CE02+12; CE53; CE56; CE56-1; CE57; CE58;CE74;CE91.Použití pro konektory u automobilů VW, Audi, Porsche.Pro kulaté konektory pr. 1,5-2,3-3,5 mm.Pro ploché konektory s jazýčkem 6.3, 0.63 / 1,6 a 2,8 / 5,8 mm.Pro ploché konektory se 2 symetrickými jazýčky 1,6, 2,8 / 5,8 a 9,5 mm.Pro ploché konektory se 2 asymetrickými jazýčky 2,8 mm</t>
  </si>
  <si>
    <t>Sada na aretování a regulaci rozvodů motoru. 
Sada min. obsahuje aretace pro vozidla s motory:
Benzín: 1.2/6v, 1.2/12v, 1.4/16v, 1.6/16v (řemen), 1.4 Fsi, 1.6 Fsi (řemen)
Diesel: 1.2 TDi, 1.4 TDi, 1.9 TDi/SDi, 2.0 TDi, 1.6, 2.0 TDi Common Rail, 2.5 V6 TDi, 3.3 V8 TDi, aretace čerpadla na 1.6/1.9 D, TD
Sada min. obsahuje 32 kusů různých přípravků aretací klikových hřídelí, vačkových hřídelí, vstřikovacích čerpadel, klíč na napínací kladku, klíč na lambda sondu a jiné pomůcky a přípravky.</t>
  </si>
  <si>
    <t>Hlavice nástrčné pro poškozené šrouby 3/8”
Min. rozměry: 9-10-11-12-13-14-15-16-17-19 mm.
Pro povolení poškozených šroubů a matic. Vhodné pro pneumatické nářadí.</t>
  </si>
  <si>
    <t xml:space="preserve">Ruční přístroj pro paralelní diagnostiku akčních členů. Je to generátor signálových nebo výkonových impulsů pro testy akčních členů, které jsou řízené PWM signálem. Jsou to např. tyto aktory: ventil EGR/AGR, volnoběžný ventil by-pass, IMW/DRV bventil regulace tlaku paliva, podtlakový přepínací ventil,    podtlakový proporciální ventil - měnič tlaku, ovládací motorek škrtící klapky,
regulace turbodmychadla VGT, ventil počátku vstřiku.
</t>
  </si>
  <si>
    <t>Sada krokosvorek min. 540 mm/0,5 - 10 kabelů vždy s 2 izolovanými krokosvorkami (2x černá, 2x červená, 2x zelená, 2x žlutá, 2x bílá).</t>
  </si>
  <si>
    <t>Sada V-COIL na opravu závitu M5,M6,M8,M10,M12 min. obsahuje:
- závitové vložky (typ S - standard 1,5D) = M5-M10 = 25 ks , M12 = 10ks
- závitník strojní s lamačem
- vrták spirálový vybrušovaný HSS
- strojní zavaděč
- odlamovač unášeče</t>
  </si>
  <si>
    <t>Bezzátěžový tester akumulátorů s mi. požadavky: napětí akumulátorů 6 V / 12 V, pouziti osobní / užitková vozidla, motocykly, lodě.
Typy akumulátorů: olověné elektrolytové, Gelové, AGM.
Standardů testování CCA, JIS, EN, DIN, SAE, IEC.
Velikost akumulátorů (DLE CCA) 100 - 2 000 A.
Systémový testu nabíjení / startování 12 V / 24 V
Integrovaná tiskárna termotiskárna.
Rozměry (Š x V x H) Cca 270 x 113 x 50 mm, hmotnost 700 g cca, provozní teplota 0 ° - 40 ° C.</t>
  </si>
  <si>
    <t>Univerzální svařovací automat pro svařování elektrotvarovek s čtecím perem.
Min. technické parametry: napětí: 190 - 250 V (230 V)
Frekvence: 44... 66 Hz
Svařované dimenze: 20 - 900 mm
Výkon: 3500 W
Přípustná teplota okolí: -20 až +50 °C
Délka přívodního kabelu: 5 m
Délka svařovacích kabelů: 4 m
Svařovací konektory: 4 mm.</t>
  </si>
  <si>
    <t xml:space="preserve">High-Tech zmrazovací systém 2" + 9 redukcí určený pro  měděné, ocelové a plastové trubky, ideální na opravy, údržbu a při instalacích sanity a topení. Počítačem řízený proces zmrazování, automatický provoz.
</t>
  </si>
  <si>
    <t>Montážní kufr pro flexi hadice včetně sady matic, kroužků a těsnění. Sada nářadí pro samostatnou motnáž koncovek na flexibilní připojovací hadice typu RS 341 S00 z nerez oceli 1.4404. Montážní systém RS 341 S00 se skládá min. z montážního kufru obsahujícího nářadí a spotřební materiál, potřebných pro výrobu kompletních hadic s koncovkami z flexibilních vlnovcových hadic Rs 341 S00 z nerez oceli 1.4404 ve světlostech DN08, DN12, DN16, DN20 a DN25. Montážní kufr dále obsahuje min. úderový lis, řezák a dvě svorky: jednu na hadici DN12 /matice G1/2") a DN 16 (matice G3/4") a druhou na hadice DN20 (matice G1") a dn25 (matice G1 1/4"). Kufr obsahuje na každou světlost 10 ks matic včetně těsnění a zajišťovacích svěrných kroužků 4 světlosti po x 10 ks.</t>
  </si>
  <si>
    <t>Sada čelistí 16x2,2/20x2,8, axpandér QC 16x2,2, 20x2,8.</t>
  </si>
  <si>
    <t>Sada na zatlačení brzdových pístků P+L (min. 40 ks)</t>
  </si>
  <si>
    <t>Aku-hydraulické nářadí pro rozvody pitné vody a topení, plošné vytápění/chlazení, průmyslové rozvody, dálkové rozvody tepla a vody.  Min. složení sady:  elektronicky ovládaný agregát (tlak 450 bar), 1x Li-Ion-Aku-baterie (18 V / 1,5 Ah), kleště pro roztahování trubek,  nůžky pro stříhání trubek.</t>
  </si>
  <si>
    <t xml:space="preserve">Lisovací sada na trubky </t>
  </si>
  <si>
    <t>Zařízení na kontrolu tlaku pneu TPMS</t>
  </si>
  <si>
    <t>Diagnostika a servis systémů kontroly tlaku pneu TPMS .
Kompletně vybavený přístroj, sada min. obsahuje:  přístroj na programování TPMS  s robustním ochranným krytem, nabíjecí / napájecí zdroj,,kabel OBD pro připojení k řídící jednotce, aktivační magnet, datová SD karta, CD se software, USB kabel pro aktualizaci software přístroje.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</si>
</sst>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</cellStyleXfs>
  <cellXfs count="12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3" fontId="0" fillId="0" borderId="0" xfId="0" applyNumberFormat="1"/>
    <xf numFmtId="0" fontId="2" fillId="0" borderId="10" xfId="0" applyFont="1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justify" vertical="justify"/>
    </xf>
    <xf numFmtId="0" fontId="0" fillId="0" borderId="0" xfId="0"/>
    <xf numFmtId="0" fontId="0" fillId="0" borderId="3" xfId="0" applyBorder="1" applyAlignment="1">
      <alignment horizontal="justify" vertical="justify" wrapText="1"/>
    </xf>
    <xf numFmtId="0" fontId="0" fillId="0" borderId="5" xfId="0" applyBorder="1" applyAlignment="1">
      <alignment horizontal="justify" vertical="justify" wrapText="1"/>
    </xf>
    <xf numFmtId="0" fontId="2" fillId="0" borderId="11" xfId="0" applyFont="1" applyBorder="1"/>
    <xf numFmtId="0" fontId="2" fillId="0" borderId="12" xfId="0" applyFont="1" applyBorder="1"/>
    <xf numFmtId="0" fontId="6" fillId="0" borderId="10" xfId="0" applyFont="1" applyBorder="1" applyAlignment="1">
      <alignment horizontal="justify"/>
    </xf>
    <xf numFmtId="0" fontId="0" fillId="0" borderId="5" xfId="0" applyBorder="1" applyAlignment="1">
      <alignment horizontal="justify" wrapText="1"/>
    </xf>
    <xf numFmtId="0" fontId="0" fillId="0" borderId="0" xfId="0" applyAlignment="1">
      <alignment/>
    </xf>
    <xf numFmtId="0" fontId="7" fillId="0" borderId="0" xfId="21" applyFont="1" applyAlignment="1">
      <alignment wrapText="1"/>
      <protection/>
    </xf>
    <xf numFmtId="0" fontId="2" fillId="0" borderId="1" xfId="0" applyFont="1" applyBorder="1" applyAlignment="1">
      <alignment/>
    </xf>
    <xf numFmtId="0" fontId="0" fillId="0" borderId="1" xfId="0" applyBorder="1"/>
    <xf numFmtId="6" fontId="0" fillId="0" borderId="0" xfId="0" applyNumberFormat="1"/>
    <xf numFmtId="1" fontId="0" fillId="0" borderId="0" xfId="0" applyNumberFormat="1"/>
    <xf numFmtId="1" fontId="4" fillId="0" borderId="13" xfId="0" applyNumberFormat="1" applyFont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1" fontId="4" fillId="0" borderId="15" xfId="0" applyNumberFormat="1" applyFont="1" applyBorder="1" applyAlignment="1">
      <alignment horizontal="left"/>
    </xf>
    <xf numFmtId="1" fontId="0" fillId="0" borderId="5" xfId="0" applyNumberFormat="1" applyBorder="1" applyAlignment="1">
      <alignment horizontal="left"/>
    </xf>
    <xf numFmtId="1" fontId="0" fillId="0" borderId="6" xfId="0" applyNumberFormat="1" applyBorder="1"/>
    <xf numFmtId="1" fontId="0" fillId="0" borderId="5" xfId="0" applyNumberFormat="1" applyBorder="1"/>
    <xf numFmtId="1" fontId="0" fillId="0" borderId="5" xfId="0" applyNumberFormat="1" applyBorder="1" applyAlignment="1">
      <alignment horizontal="justify"/>
    </xf>
    <xf numFmtId="1" fontId="0" fillId="0" borderId="5" xfId="0" applyNumberFormat="1" applyBorder="1" applyAlignment="1">
      <alignment wrapText="1"/>
    </xf>
    <xf numFmtId="1" fontId="0" fillId="0" borderId="0" xfId="0" applyNumberFormat="1" applyAlignment="1">
      <alignment/>
    </xf>
    <xf numFmtId="3" fontId="0" fillId="0" borderId="8" xfId="0" applyNumberFormat="1" applyBorder="1" applyAlignment="1">
      <alignment horizontal="left"/>
    </xf>
    <xf numFmtId="3" fontId="0" fillId="0" borderId="3" xfId="0" applyNumberFormat="1" applyBorder="1" applyAlignment="1">
      <alignment horizontal="justify" wrapText="1"/>
    </xf>
    <xf numFmtId="3" fontId="0" fillId="0" borderId="4" xfId="0" applyNumberFormat="1" applyBorder="1"/>
    <xf numFmtId="3" fontId="0" fillId="0" borderId="3" xfId="0" applyNumberFormat="1" applyBorder="1"/>
    <xf numFmtId="3" fontId="0" fillId="0" borderId="9" xfId="0" applyNumberFormat="1" applyBorder="1" applyAlignment="1">
      <alignment horizontal="left"/>
    </xf>
    <xf numFmtId="3" fontId="0" fillId="0" borderId="5" xfId="0" applyNumberFormat="1" applyBorder="1" applyAlignment="1">
      <alignment horizontal="justify" wrapText="1"/>
    </xf>
    <xf numFmtId="3" fontId="0" fillId="0" borderId="6" xfId="0" applyNumberFormat="1" applyBorder="1"/>
    <xf numFmtId="3" fontId="0" fillId="0" borderId="5" xfId="0" applyNumberFormat="1" applyBorder="1"/>
    <xf numFmtId="3" fontId="4" fillId="0" borderId="13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left"/>
    </xf>
    <xf numFmtId="3" fontId="4" fillId="0" borderId="15" xfId="0" applyNumberFormat="1" applyFont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" fontId="0" fillId="0" borderId="5" xfId="0" applyNumberFormat="1" applyBorder="1" applyAlignment="1">
      <alignment horizontal="justify" wrapText="1"/>
    </xf>
    <xf numFmtId="1" fontId="0" fillId="0" borderId="5" xfId="0" applyNumberFormat="1" applyBorder="1" applyAlignment="1">
      <alignment horizontal="justify" vertical="top" wrapText="1"/>
    </xf>
    <xf numFmtId="3" fontId="0" fillId="0" borderId="3" xfId="0" applyNumberFormat="1" applyBorder="1" applyAlignment="1">
      <alignment horizontal="justify" vertical="justify" wrapText="1"/>
    </xf>
    <xf numFmtId="3" fontId="0" fillId="0" borderId="5" xfId="0" applyNumberFormat="1" applyBorder="1" applyAlignment="1">
      <alignment horizontal="justify" vertical="justify"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2" fillId="0" borderId="10" xfId="0" applyFont="1" applyBorder="1" applyAlignment="1">
      <alignment wrapText="1"/>
    </xf>
    <xf numFmtId="3" fontId="0" fillId="0" borderId="0" xfId="0" applyNumberFormat="1" applyAlignment="1">
      <alignment wrapText="1"/>
    </xf>
    <xf numFmtId="0" fontId="2" fillId="0" borderId="1" xfId="0" applyFont="1" applyBorder="1" applyAlignment="1">
      <alignment wrapText="1"/>
    </xf>
    <xf numFmtId="0" fontId="0" fillId="0" borderId="3" xfId="0" applyBorder="1" applyAlignment="1">
      <alignment horizontal="justify" wrapText="1"/>
    </xf>
    <xf numFmtId="0" fontId="4" fillId="0" borderId="0" xfId="0" applyFont="1" applyBorder="1" applyAlignment="1">
      <alignment horizontal="left" wrapText="1"/>
    </xf>
    <xf numFmtId="0" fontId="8" fillId="2" borderId="11" xfId="0" applyFont="1" applyFill="1" applyBorder="1"/>
    <xf numFmtId="0" fontId="8" fillId="2" borderId="12" xfId="0" applyFont="1" applyFill="1" applyBorder="1" applyAlignment="1">
      <alignment wrapText="1"/>
    </xf>
    <xf numFmtId="0" fontId="8" fillId="2" borderId="12" xfId="0" applyFont="1" applyFill="1" applyBorder="1" applyAlignment="1">
      <alignment/>
    </xf>
    <xf numFmtId="0" fontId="8" fillId="2" borderId="12" xfId="0" applyFont="1" applyFill="1" applyBorder="1"/>
    <xf numFmtId="0" fontId="8" fillId="2" borderId="13" xfId="0" applyFont="1" applyFill="1" applyBorder="1"/>
    <xf numFmtId="0" fontId="9" fillId="0" borderId="0" xfId="0" applyFont="1"/>
    <xf numFmtId="0" fontId="8" fillId="2" borderId="17" xfId="0" applyFont="1" applyFill="1" applyBorder="1"/>
    <xf numFmtId="3" fontId="9" fillId="0" borderId="0" xfId="0" applyNumberFormat="1" applyFont="1"/>
    <xf numFmtId="0" fontId="10" fillId="0" borderId="0" xfId="0" applyFont="1"/>
    <xf numFmtId="2" fontId="4" fillId="0" borderId="10" xfId="0" applyNumberFormat="1" applyFont="1" applyBorder="1" applyProtection="1">
      <protection hidden="1"/>
    </xf>
    <xf numFmtId="2" fontId="4" fillId="0" borderId="1" xfId="0" applyNumberFormat="1" applyFont="1" applyBorder="1" applyProtection="1">
      <protection hidden="1"/>
    </xf>
    <xf numFmtId="2" fontId="4" fillId="0" borderId="18" xfId="0" applyNumberFormat="1" applyFont="1" applyBorder="1" applyProtection="1">
      <protection hidden="1"/>
    </xf>
    <xf numFmtId="2" fontId="0" fillId="0" borderId="5" xfId="0" applyNumberFormat="1" applyBorder="1" applyProtection="1">
      <protection hidden="1"/>
    </xf>
    <xf numFmtId="2" fontId="2" fillId="0" borderId="1" xfId="0" applyNumberFormat="1" applyFont="1" applyBorder="1" applyProtection="1">
      <protection hidden="1"/>
    </xf>
    <xf numFmtId="2" fontId="0" fillId="0" borderId="0" xfId="0" applyNumberFormat="1"/>
    <xf numFmtId="2" fontId="0" fillId="0" borderId="3" xfId="0" applyNumberFormat="1" applyBorder="1" applyProtection="1">
      <protection hidden="1"/>
    </xf>
    <xf numFmtId="4" fontId="0" fillId="0" borderId="3" xfId="0" applyNumberFormat="1" applyBorder="1" applyProtection="1">
      <protection hidden="1"/>
    </xf>
    <xf numFmtId="4" fontId="0" fillId="0" borderId="5" xfId="0" applyNumberFormat="1" applyBorder="1" applyProtection="1">
      <protection hidden="1"/>
    </xf>
    <xf numFmtId="4" fontId="2" fillId="0" borderId="18" xfId="0" applyNumberFormat="1" applyFont="1" applyBorder="1" applyProtection="1">
      <protection hidden="1"/>
    </xf>
    <xf numFmtId="4" fontId="0" fillId="0" borderId="0" xfId="0" applyNumberFormat="1"/>
    <xf numFmtId="4" fontId="4" fillId="0" borderId="10" xfId="0" applyNumberFormat="1" applyFont="1" applyBorder="1" applyProtection="1">
      <protection hidden="1"/>
    </xf>
    <xf numFmtId="4" fontId="4" fillId="0" borderId="1" xfId="0" applyNumberFormat="1" applyFont="1" applyBorder="1" applyProtection="1">
      <protection hidden="1"/>
    </xf>
    <xf numFmtId="4" fontId="4" fillId="0" borderId="18" xfId="0" applyNumberFormat="1" applyFont="1" applyBorder="1" applyProtection="1">
      <protection hidden="1"/>
    </xf>
    <xf numFmtId="2" fontId="4" fillId="0" borderId="0" xfId="0" applyNumberFormat="1" applyFont="1" applyBorder="1" applyProtection="1">
      <protection hidden="1"/>
    </xf>
    <xf numFmtId="2" fontId="0" fillId="0" borderId="6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2" fontId="2" fillId="0" borderId="1" xfId="0" applyNumberFormat="1" applyFont="1" applyBorder="1" applyAlignment="1">
      <alignment horizontal="right"/>
    </xf>
    <xf numFmtId="2" fontId="0" fillId="0" borderId="4" xfId="0" applyNumberFormat="1" applyBorder="1" applyProtection="1">
      <protection locked="0"/>
    </xf>
    <xf numFmtId="2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2" fillId="0" borderId="18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3" fontId="4" fillId="0" borderId="7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left"/>
    </xf>
    <xf numFmtId="1" fontId="4" fillId="0" borderId="7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0" fontId="8" fillId="2" borderId="19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1" fontId="2" fillId="0" borderId="7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left"/>
    </xf>
    <xf numFmtId="3" fontId="2" fillId="0" borderId="17" xfId="0" applyNumberFormat="1" applyFont="1" applyBorder="1" applyAlignment="1">
      <alignment horizontal="left"/>
    </xf>
    <xf numFmtId="3" fontId="2" fillId="0" borderId="19" xfId="0" applyNumberFormat="1" applyFont="1" applyBorder="1" applyAlignment="1">
      <alignment horizontal="left"/>
    </xf>
    <xf numFmtId="3" fontId="0" fillId="4" borderId="5" xfId="0" applyNumberFormat="1" applyFill="1" applyBorder="1" applyAlignment="1">
      <alignment horizontal="justify" vertical="justify" wrapText="1"/>
    </xf>
    <xf numFmtId="0" fontId="0" fillId="4" borderId="5" xfId="0" applyFill="1" applyBorder="1" applyAlignment="1">
      <alignment horizontal="justify" vertical="justify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4"/>
  <sheetViews>
    <sheetView tabSelected="1" workbookViewId="0" topLeftCell="A34">
      <selection activeCell="G81" sqref="G81"/>
    </sheetView>
  </sheetViews>
  <sheetFormatPr defaultColWidth="9.140625" defaultRowHeight="15" customHeight="1"/>
  <cols>
    <col min="1" max="1" width="3.421875" style="14" customWidth="1"/>
    <col min="2" max="2" width="9.28125" style="14" bestFit="1" customWidth="1"/>
    <col min="3" max="3" width="21.8515625" style="55" customWidth="1"/>
    <col min="4" max="4" width="67.57421875" style="21" customWidth="1"/>
    <col min="5" max="5" width="9.140625" style="14" customWidth="1"/>
    <col min="6" max="6" width="10.00390625" style="14" customWidth="1"/>
    <col min="7" max="7" width="9.421875" style="14" bestFit="1" customWidth="1"/>
    <col min="8" max="8" width="15.57421875" style="14" bestFit="1" customWidth="1"/>
    <col min="9" max="9" width="16.7109375" style="14" customWidth="1"/>
    <col min="10" max="10" width="9.140625" style="14" customWidth="1"/>
    <col min="11" max="11" width="9.57421875" style="14" bestFit="1" customWidth="1"/>
    <col min="12" max="16384" width="9.140625" style="14" customWidth="1"/>
  </cols>
  <sheetData>
    <row r="1" ht="15" customHeight="1" thickBot="1"/>
    <row r="2" spans="2:9" s="68" customFormat="1" ht="27.75" customHeight="1">
      <c r="B2" s="63"/>
      <c r="C2" s="64" t="s">
        <v>8</v>
      </c>
      <c r="D2" s="65"/>
      <c r="E2" s="66"/>
      <c r="F2" s="66"/>
      <c r="G2" s="66"/>
      <c r="H2" s="66"/>
      <c r="I2" s="67"/>
    </row>
    <row r="3" spans="2:9" s="68" customFormat="1" ht="29.25" customHeight="1" thickBot="1">
      <c r="B3" s="69"/>
      <c r="C3" s="109" t="s">
        <v>9</v>
      </c>
      <c r="D3" s="109"/>
      <c r="E3" s="109"/>
      <c r="F3" s="109"/>
      <c r="G3" s="109"/>
      <c r="H3" s="109"/>
      <c r="I3" s="110"/>
    </row>
    <row r="4" spans="2:9" s="68" customFormat="1" ht="15" customHeight="1">
      <c r="B4" s="116" t="s">
        <v>93</v>
      </c>
      <c r="C4" s="117"/>
      <c r="D4" s="117"/>
      <c r="E4" s="117"/>
      <c r="F4" s="117"/>
      <c r="G4" s="117"/>
      <c r="H4" s="117"/>
      <c r="I4" s="118"/>
    </row>
    <row r="5" spans="2:9" s="68" customFormat="1" ht="6" customHeight="1">
      <c r="B5" s="119"/>
      <c r="C5" s="120"/>
      <c r="D5" s="120"/>
      <c r="E5" s="120"/>
      <c r="F5" s="120"/>
      <c r="G5" s="120"/>
      <c r="H5" s="120"/>
      <c r="I5" s="121"/>
    </row>
    <row r="6" spans="2:11" s="68" customFormat="1" ht="15" customHeight="1" thickBot="1">
      <c r="B6" s="122"/>
      <c r="C6" s="123"/>
      <c r="D6" s="123"/>
      <c r="E6" s="123"/>
      <c r="F6" s="123"/>
      <c r="G6" s="123"/>
      <c r="H6" s="123"/>
      <c r="I6" s="124"/>
      <c r="K6" s="70" t="s">
        <v>81</v>
      </c>
    </row>
    <row r="7" spans="2:9" s="71" customFormat="1" ht="15" customHeight="1" thickBot="1">
      <c r="B7" s="100" t="s">
        <v>88</v>
      </c>
      <c r="C7" s="101"/>
      <c r="D7" s="101"/>
      <c r="E7" s="101"/>
      <c r="F7" s="101"/>
      <c r="G7" s="101"/>
      <c r="H7" s="101"/>
      <c r="I7" s="102"/>
    </row>
    <row r="8" spans="2:9" ht="15" customHeight="1" thickBot="1">
      <c r="B8" s="113" t="s">
        <v>82</v>
      </c>
      <c r="C8" s="114"/>
      <c r="D8" s="114"/>
      <c r="E8" s="114"/>
      <c r="F8" s="114"/>
      <c r="G8" s="114"/>
      <c r="H8" s="114"/>
      <c r="I8" s="115"/>
    </row>
    <row r="9" spans="2:9" ht="15" customHeight="1" thickBot="1">
      <c r="B9" s="1" t="s">
        <v>0</v>
      </c>
      <c r="C9" s="56" t="s">
        <v>12</v>
      </c>
      <c r="D9" s="23" t="s">
        <v>22</v>
      </c>
      <c r="E9" s="2" t="s">
        <v>3</v>
      </c>
      <c r="F9" s="1" t="s">
        <v>2</v>
      </c>
      <c r="G9" s="2" t="s">
        <v>1</v>
      </c>
      <c r="H9" s="1" t="s">
        <v>10</v>
      </c>
      <c r="I9" s="1" t="s">
        <v>11</v>
      </c>
    </row>
    <row r="10" spans="2:9" ht="215.25" customHeight="1">
      <c r="B10" s="30">
        <v>1</v>
      </c>
      <c r="C10" s="34" t="s">
        <v>18</v>
      </c>
      <c r="D10" s="50" t="s">
        <v>94</v>
      </c>
      <c r="E10" s="31" t="s">
        <v>23</v>
      </c>
      <c r="F10" s="32">
        <v>3</v>
      </c>
      <c r="G10" s="87">
        <v>0</v>
      </c>
      <c r="H10" s="88">
        <f aca="true" t="shared" si="0" ref="H10:H33">F10*G10</f>
        <v>0</v>
      </c>
      <c r="I10" s="75">
        <f aca="true" t="shared" si="1" ref="I10:I33">H10*1.21</f>
        <v>0</v>
      </c>
    </row>
    <row r="11" spans="2:9" ht="87.75" customHeight="1">
      <c r="B11" s="30">
        <f aca="true" t="shared" si="2" ref="B11:B33">B10+1</f>
        <v>2</v>
      </c>
      <c r="C11" s="34" t="s">
        <v>48</v>
      </c>
      <c r="D11" s="50" t="s">
        <v>96</v>
      </c>
      <c r="E11" s="31" t="s">
        <v>23</v>
      </c>
      <c r="F11" s="32">
        <v>3</v>
      </c>
      <c r="G11" s="87">
        <v>0</v>
      </c>
      <c r="H11" s="88">
        <f t="shared" si="0"/>
        <v>0</v>
      </c>
      <c r="I11" s="75">
        <f t="shared" si="1"/>
        <v>0</v>
      </c>
    </row>
    <row r="12" spans="2:9" ht="52.5" customHeight="1">
      <c r="B12" s="30">
        <f t="shared" si="2"/>
        <v>3</v>
      </c>
      <c r="C12" s="34" t="s">
        <v>19</v>
      </c>
      <c r="D12" s="50" t="s">
        <v>95</v>
      </c>
      <c r="E12" s="31" t="s">
        <v>23</v>
      </c>
      <c r="F12" s="32">
        <v>3</v>
      </c>
      <c r="G12" s="87">
        <v>0</v>
      </c>
      <c r="H12" s="88">
        <f t="shared" si="0"/>
        <v>0</v>
      </c>
      <c r="I12" s="75">
        <f t="shared" si="1"/>
        <v>0</v>
      </c>
    </row>
    <row r="13" spans="2:9" ht="92.25" customHeight="1">
      <c r="B13" s="30">
        <f t="shared" si="2"/>
        <v>4</v>
      </c>
      <c r="C13" s="34" t="s">
        <v>20</v>
      </c>
      <c r="D13" s="33" t="s">
        <v>53</v>
      </c>
      <c r="E13" s="31" t="s">
        <v>23</v>
      </c>
      <c r="F13" s="32">
        <v>24</v>
      </c>
      <c r="G13" s="87">
        <v>0</v>
      </c>
      <c r="H13" s="88">
        <f t="shared" si="0"/>
        <v>0</v>
      </c>
      <c r="I13" s="75">
        <f t="shared" si="1"/>
        <v>0</v>
      </c>
    </row>
    <row r="14" spans="2:9" ht="21.75" customHeight="1">
      <c r="B14" s="30">
        <f t="shared" si="2"/>
        <v>5</v>
      </c>
      <c r="C14" s="34" t="s">
        <v>13</v>
      </c>
      <c r="D14" s="33" t="s">
        <v>97</v>
      </c>
      <c r="E14" s="31" t="s">
        <v>23</v>
      </c>
      <c r="F14" s="32">
        <f aca="true" t="shared" si="3" ref="F14:F33">16*3</f>
        <v>48</v>
      </c>
      <c r="G14" s="87">
        <v>0</v>
      </c>
      <c r="H14" s="88">
        <f t="shared" si="0"/>
        <v>0</v>
      </c>
      <c r="I14" s="75">
        <f t="shared" si="1"/>
        <v>0</v>
      </c>
    </row>
    <row r="15" spans="2:9" ht="29.25" customHeight="1">
      <c r="B15" s="30">
        <f t="shared" si="2"/>
        <v>6</v>
      </c>
      <c r="C15" s="34" t="s">
        <v>14</v>
      </c>
      <c r="D15" s="33" t="s">
        <v>98</v>
      </c>
      <c r="E15" s="31" t="s">
        <v>23</v>
      </c>
      <c r="F15" s="32">
        <f t="shared" si="3"/>
        <v>48</v>
      </c>
      <c r="G15" s="87">
        <v>0</v>
      </c>
      <c r="H15" s="88">
        <f t="shared" si="0"/>
        <v>0</v>
      </c>
      <c r="I15" s="75">
        <f t="shared" si="1"/>
        <v>0</v>
      </c>
    </row>
    <row r="16" spans="2:9" ht="24" customHeight="1">
      <c r="B16" s="30">
        <f t="shared" si="2"/>
        <v>7</v>
      </c>
      <c r="C16" s="34" t="s">
        <v>52</v>
      </c>
      <c r="D16" s="33" t="s">
        <v>99</v>
      </c>
      <c r="E16" s="31" t="s">
        <v>23</v>
      </c>
      <c r="F16" s="32">
        <f t="shared" si="3"/>
        <v>48</v>
      </c>
      <c r="G16" s="87">
        <v>0</v>
      </c>
      <c r="H16" s="88">
        <f t="shared" si="0"/>
        <v>0</v>
      </c>
      <c r="I16" s="75">
        <f t="shared" si="1"/>
        <v>0</v>
      </c>
    </row>
    <row r="17" spans="2:9" ht="30.75" customHeight="1">
      <c r="B17" s="30">
        <f t="shared" si="2"/>
        <v>8</v>
      </c>
      <c r="C17" s="34" t="s">
        <v>55</v>
      </c>
      <c r="D17" s="33" t="s">
        <v>100</v>
      </c>
      <c r="E17" s="31" t="s">
        <v>23</v>
      </c>
      <c r="F17" s="32">
        <f t="shared" si="3"/>
        <v>48</v>
      </c>
      <c r="G17" s="87">
        <v>0</v>
      </c>
      <c r="H17" s="88">
        <f t="shared" si="0"/>
        <v>0</v>
      </c>
      <c r="I17" s="75">
        <f t="shared" si="1"/>
        <v>0</v>
      </c>
    </row>
    <row r="18" spans="2:9" ht="50.25" customHeight="1">
      <c r="B18" s="30">
        <f t="shared" si="2"/>
        <v>9</v>
      </c>
      <c r="C18" s="34" t="s">
        <v>15</v>
      </c>
      <c r="D18" s="33" t="s">
        <v>101</v>
      </c>
      <c r="E18" s="31" t="s">
        <v>23</v>
      </c>
      <c r="F18" s="32">
        <f t="shared" si="3"/>
        <v>48</v>
      </c>
      <c r="G18" s="87">
        <v>0</v>
      </c>
      <c r="H18" s="88">
        <f t="shared" si="0"/>
        <v>0</v>
      </c>
      <c r="I18" s="75">
        <f t="shared" si="1"/>
        <v>0</v>
      </c>
    </row>
    <row r="19" spans="2:9" ht="31.5" customHeight="1">
      <c r="B19" s="30">
        <f t="shared" si="2"/>
        <v>10</v>
      </c>
      <c r="C19" s="34" t="s">
        <v>54</v>
      </c>
      <c r="D19" s="34" t="s">
        <v>102</v>
      </c>
      <c r="E19" s="31" t="s">
        <v>23</v>
      </c>
      <c r="F19" s="32">
        <f t="shared" si="3"/>
        <v>48</v>
      </c>
      <c r="G19" s="87">
        <v>0</v>
      </c>
      <c r="H19" s="88">
        <f t="shared" si="0"/>
        <v>0</v>
      </c>
      <c r="I19" s="75">
        <f t="shared" si="1"/>
        <v>0</v>
      </c>
    </row>
    <row r="20" spans="2:9" ht="18" customHeight="1">
      <c r="B20" s="30">
        <f t="shared" si="2"/>
        <v>11</v>
      </c>
      <c r="C20" s="34" t="s">
        <v>31</v>
      </c>
      <c r="D20" s="33" t="s">
        <v>103</v>
      </c>
      <c r="E20" s="31" t="s">
        <v>23</v>
      </c>
      <c r="F20" s="32">
        <f t="shared" si="3"/>
        <v>48</v>
      </c>
      <c r="G20" s="87">
        <v>0</v>
      </c>
      <c r="H20" s="88">
        <f t="shared" si="0"/>
        <v>0</v>
      </c>
      <c r="I20" s="75">
        <f t="shared" si="1"/>
        <v>0</v>
      </c>
    </row>
    <row r="21" spans="2:9" ht="33" customHeight="1">
      <c r="B21" s="30">
        <f t="shared" si="2"/>
        <v>12</v>
      </c>
      <c r="C21" s="34" t="s">
        <v>62</v>
      </c>
      <c r="D21" s="33" t="s">
        <v>104</v>
      </c>
      <c r="E21" s="31" t="s">
        <v>23</v>
      </c>
      <c r="F21" s="32">
        <f t="shared" si="3"/>
        <v>48</v>
      </c>
      <c r="G21" s="87">
        <v>0</v>
      </c>
      <c r="H21" s="88">
        <f t="shared" si="0"/>
        <v>0</v>
      </c>
      <c r="I21" s="75">
        <f t="shared" si="1"/>
        <v>0</v>
      </c>
    </row>
    <row r="22" spans="2:9" ht="32.25" customHeight="1">
      <c r="B22" s="30">
        <f t="shared" si="2"/>
        <v>13</v>
      </c>
      <c r="C22" s="34" t="s">
        <v>63</v>
      </c>
      <c r="D22" s="51" t="s">
        <v>105</v>
      </c>
      <c r="E22" s="31" t="s">
        <v>23</v>
      </c>
      <c r="F22" s="32">
        <f t="shared" si="3"/>
        <v>48</v>
      </c>
      <c r="G22" s="87">
        <v>0</v>
      </c>
      <c r="H22" s="88">
        <f t="shared" si="0"/>
        <v>0</v>
      </c>
      <c r="I22" s="75">
        <f t="shared" si="1"/>
        <v>0</v>
      </c>
    </row>
    <row r="23" spans="2:9" ht="30" customHeight="1">
      <c r="B23" s="30">
        <f t="shared" si="2"/>
        <v>14</v>
      </c>
      <c r="C23" s="34" t="s">
        <v>56</v>
      </c>
      <c r="D23" s="34" t="s">
        <v>106</v>
      </c>
      <c r="E23" s="31" t="s">
        <v>23</v>
      </c>
      <c r="F23" s="32">
        <f t="shared" si="3"/>
        <v>48</v>
      </c>
      <c r="G23" s="87">
        <v>0</v>
      </c>
      <c r="H23" s="88">
        <f t="shared" si="0"/>
        <v>0</v>
      </c>
      <c r="I23" s="75">
        <f t="shared" si="1"/>
        <v>0</v>
      </c>
    </row>
    <row r="24" spans="2:9" ht="28.5" customHeight="1">
      <c r="B24" s="30">
        <f t="shared" si="2"/>
        <v>15</v>
      </c>
      <c r="C24" s="34" t="s">
        <v>57</v>
      </c>
      <c r="D24" s="34" t="s">
        <v>107</v>
      </c>
      <c r="E24" s="31" t="s">
        <v>23</v>
      </c>
      <c r="F24" s="32">
        <f t="shared" si="3"/>
        <v>48</v>
      </c>
      <c r="G24" s="87">
        <v>0</v>
      </c>
      <c r="H24" s="88">
        <f t="shared" si="0"/>
        <v>0</v>
      </c>
      <c r="I24" s="75">
        <f t="shared" si="1"/>
        <v>0</v>
      </c>
    </row>
    <row r="25" spans="2:9" ht="31.5" customHeight="1">
      <c r="B25" s="30">
        <f t="shared" si="2"/>
        <v>16</v>
      </c>
      <c r="C25" s="34" t="s">
        <v>58</v>
      </c>
      <c r="D25" s="34" t="s">
        <v>64</v>
      </c>
      <c r="E25" s="31" t="s">
        <v>23</v>
      </c>
      <c r="F25" s="32">
        <f t="shared" si="3"/>
        <v>48</v>
      </c>
      <c r="G25" s="87">
        <v>0</v>
      </c>
      <c r="H25" s="88">
        <f t="shared" si="0"/>
        <v>0</v>
      </c>
      <c r="I25" s="75">
        <f t="shared" si="1"/>
        <v>0</v>
      </c>
    </row>
    <row r="26" spans="2:9" ht="45.75" customHeight="1">
      <c r="B26" s="30">
        <f t="shared" si="2"/>
        <v>17</v>
      </c>
      <c r="C26" s="34" t="s">
        <v>32</v>
      </c>
      <c r="D26" s="33" t="s">
        <v>65</v>
      </c>
      <c r="E26" s="31" t="s">
        <v>23</v>
      </c>
      <c r="F26" s="32">
        <f t="shared" si="3"/>
        <v>48</v>
      </c>
      <c r="G26" s="87">
        <v>0</v>
      </c>
      <c r="H26" s="88">
        <f t="shared" si="0"/>
        <v>0</v>
      </c>
      <c r="I26" s="75">
        <f t="shared" si="1"/>
        <v>0</v>
      </c>
    </row>
    <row r="27" spans="2:9" ht="75">
      <c r="B27" s="30">
        <f t="shared" si="2"/>
        <v>18</v>
      </c>
      <c r="C27" s="34" t="s">
        <v>33</v>
      </c>
      <c r="D27" s="50" t="s">
        <v>108</v>
      </c>
      <c r="E27" s="31" t="s">
        <v>23</v>
      </c>
      <c r="F27" s="32">
        <f t="shared" si="3"/>
        <v>48</v>
      </c>
      <c r="G27" s="87">
        <v>0</v>
      </c>
      <c r="H27" s="88">
        <f t="shared" si="0"/>
        <v>0</v>
      </c>
      <c r="I27" s="75">
        <f t="shared" si="1"/>
        <v>0</v>
      </c>
    </row>
    <row r="28" spans="2:9" ht="106.5" customHeight="1">
      <c r="B28" s="30">
        <f t="shared" si="2"/>
        <v>19</v>
      </c>
      <c r="C28" s="34" t="s">
        <v>66</v>
      </c>
      <c r="D28" s="34" t="s">
        <v>67</v>
      </c>
      <c r="E28" s="31" t="s">
        <v>23</v>
      </c>
      <c r="F28" s="32">
        <f t="shared" si="3"/>
        <v>48</v>
      </c>
      <c r="G28" s="87">
        <v>0</v>
      </c>
      <c r="H28" s="88">
        <f t="shared" si="0"/>
        <v>0</v>
      </c>
      <c r="I28" s="75">
        <f t="shared" si="1"/>
        <v>0</v>
      </c>
    </row>
    <row r="29" spans="2:9" ht="254.25" customHeight="1">
      <c r="B29" s="30">
        <f t="shared" si="2"/>
        <v>20</v>
      </c>
      <c r="C29" s="34" t="s">
        <v>68</v>
      </c>
      <c r="D29" s="50" t="s">
        <v>59</v>
      </c>
      <c r="E29" s="31" t="s">
        <v>23</v>
      </c>
      <c r="F29" s="32">
        <f t="shared" si="3"/>
        <v>48</v>
      </c>
      <c r="G29" s="87">
        <v>0</v>
      </c>
      <c r="H29" s="88">
        <f t="shared" si="0"/>
        <v>0</v>
      </c>
      <c r="I29" s="75">
        <f t="shared" si="1"/>
        <v>0</v>
      </c>
    </row>
    <row r="30" spans="2:9" ht="326.25" customHeight="1">
      <c r="B30" s="30">
        <f t="shared" si="2"/>
        <v>21</v>
      </c>
      <c r="C30" s="34" t="s">
        <v>16</v>
      </c>
      <c r="D30" s="50" t="s">
        <v>60</v>
      </c>
      <c r="E30" s="31" t="s">
        <v>23</v>
      </c>
      <c r="F30" s="32">
        <f t="shared" si="3"/>
        <v>48</v>
      </c>
      <c r="G30" s="87">
        <v>0</v>
      </c>
      <c r="H30" s="88">
        <f t="shared" si="0"/>
        <v>0</v>
      </c>
      <c r="I30" s="75">
        <f t="shared" si="1"/>
        <v>0</v>
      </c>
    </row>
    <row r="31" spans="2:9" ht="153" customHeight="1">
      <c r="B31" s="30">
        <f t="shared" si="2"/>
        <v>22</v>
      </c>
      <c r="C31" s="34" t="s">
        <v>34</v>
      </c>
      <c r="D31" s="50" t="s">
        <v>61</v>
      </c>
      <c r="E31" s="31" t="s">
        <v>23</v>
      </c>
      <c r="F31" s="32">
        <f t="shared" si="3"/>
        <v>48</v>
      </c>
      <c r="G31" s="87">
        <v>0</v>
      </c>
      <c r="H31" s="88">
        <f t="shared" si="0"/>
        <v>0</v>
      </c>
      <c r="I31" s="75">
        <f t="shared" si="1"/>
        <v>0</v>
      </c>
    </row>
    <row r="32" spans="2:9" ht="42.75" customHeight="1">
      <c r="B32" s="30">
        <f t="shared" si="2"/>
        <v>23</v>
      </c>
      <c r="C32" s="34" t="s">
        <v>17</v>
      </c>
      <c r="D32" s="50" t="s">
        <v>69</v>
      </c>
      <c r="E32" s="31" t="s">
        <v>23</v>
      </c>
      <c r="F32" s="32">
        <f t="shared" si="3"/>
        <v>48</v>
      </c>
      <c r="G32" s="87">
        <v>0</v>
      </c>
      <c r="H32" s="88">
        <f t="shared" si="0"/>
        <v>0</v>
      </c>
      <c r="I32" s="75">
        <f t="shared" si="1"/>
        <v>0</v>
      </c>
    </row>
    <row r="33" spans="2:9" ht="113.25" customHeight="1" thickBot="1">
      <c r="B33" s="30">
        <f t="shared" si="2"/>
        <v>24</v>
      </c>
      <c r="C33" s="57" t="s">
        <v>70</v>
      </c>
      <c r="D33" s="33" t="s">
        <v>71</v>
      </c>
      <c r="E33" s="31" t="s">
        <v>23</v>
      </c>
      <c r="F33" s="32">
        <f t="shared" si="3"/>
        <v>48</v>
      </c>
      <c r="G33" s="87">
        <v>0</v>
      </c>
      <c r="H33" s="88">
        <f t="shared" si="0"/>
        <v>0</v>
      </c>
      <c r="I33" s="75">
        <f t="shared" si="1"/>
        <v>0</v>
      </c>
    </row>
    <row r="34" spans="2:11" ht="15" customHeight="1" thickBot="1">
      <c r="B34" s="111" t="s">
        <v>4</v>
      </c>
      <c r="C34" s="112"/>
      <c r="D34" s="112"/>
      <c r="E34" s="112"/>
      <c r="F34" s="112"/>
      <c r="G34" s="112"/>
      <c r="H34" s="89">
        <f>SUM(H10:H33)</f>
        <v>0</v>
      </c>
      <c r="I34" s="76">
        <f>SUM(I10:I33)</f>
        <v>0</v>
      </c>
      <c r="K34" s="26" t="s">
        <v>81</v>
      </c>
    </row>
    <row r="35" spans="2:9" ht="15" customHeight="1" thickBot="1">
      <c r="B35" s="26"/>
      <c r="C35" s="57"/>
      <c r="D35" s="35"/>
      <c r="E35" s="26"/>
      <c r="F35" s="26"/>
      <c r="G35" s="26"/>
      <c r="H35" s="26"/>
      <c r="I35" s="77"/>
    </row>
    <row r="36" spans="2:9" ht="15" customHeight="1" thickBot="1">
      <c r="B36" s="106" t="s">
        <v>92</v>
      </c>
      <c r="C36" s="107"/>
      <c r="D36" s="107"/>
      <c r="E36" s="107"/>
      <c r="F36" s="107"/>
      <c r="G36" s="108"/>
      <c r="H36" s="27"/>
      <c r="I36" s="72">
        <f>I38/1.21</f>
        <v>0</v>
      </c>
    </row>
    <row r="37" spans="2:9" ht="15" customHeight="1" thickBot="1">
      <c r="B37" s="106" t="s">
        <v>6</v>
      </c>
      <c r="C37" s="107"/>
      <c r="D37" s="107"/>
      <c r="E37" s="107"/>
      <c r="F37" s="107"/>
      <c r="G37" s="108"/>
      <c r="H37" s="28"/>
      <c r="I37" s="73">
        <f>I38-I36</f>
        <v>0</v>
      </c>
    </row>
    <row r="38" spans="2:9" ht="15" customHeight="1" thickBot="1">
      <c r="B38" s="106" t="s">
        <v>7</v>
      </c>
      <c r="C38" s="107"/>
      <c r="D38" s="107"/>
      <c r="E38" s="107"/>
      <c r="F38" s="107"/>
      <c r="G38" s="108"/>
      <c r="H38" s="29"/>
      <c r="I38" s="74">
        <f>I34</f>
        <v>0</v>
      </c>
    </row>
    <row r="39" ht="15" customHeight="1" thickBot="1"/>
    <row r="40" spans="2:9" ht="15" customHeight="1" thickBot="1">
      <c r="B40" s="97" t="s">
        <v>83</v>
      </c>
      <c r="C40" s="98"/>
      <c r="D40" s="98"/>
      <c r="E40" s="98"/>
      <c r="F40" s="98"/>
      <c r="G40" s="98"/>
      <c r="H40" s="98"/>
      <c r="I40" s="99"/>
    </row>
    <row r="41" spans="2:9" ht="15" customHeight="1" thickBot="1">
      <c r="B41" s="1" t="s">
        <v>0</v>
      </c>
      <c r="C41" s="56" t="s">
        <v>12</v>
      </c>
      <c r="D41" s="23" t="s">
        <v>22</v>
      </c>
      <c r="E41" s="2" t="s">
        <v>3</v>
      </c>
      <c r="F41" s="1" t="s">
        <v>2</v>
      </c>
      <c r="G41" s="2" t="s">
        <v>1</v>
      </c>
      <c r="H41" s="1" t="s">
        <v>10</v>
      </c>
      <c r="I41" s="1" t="s">
        <v>11</v>
      </c>
    </row>
    <row r="42" spans="2:9" ht="227.25" customHeight="1" thickBot="1">
      <c r="B42" s="12">
        <f>B33+1</f>
        <v>25</v>
      </c>
      <c r="C42" s="54" t="s">
        <v>21</v>
      </c>
      <c r="D42" s="22" t="s">
        <v>51</v>
      </c>
      <c r="E42" s="24" t="s">
        <v>23</v>
      </c>
      <c r="F42" s="3">
        <v>1</v>
      </c>
      <c r="G42" s="90">
        <v>0</v>
      </c>
      <c r="H42" s="91">
        <f>F42*G42</f>
        <v>0</v>
      </c>
      <c r="I42" s="78">
        <f>H42*1.21</f>
        <v>0</v>
      </c>
    </row>
    <row r="43" spans="2:9" ht="15" customHeight="1" thickBot="1">
      <c r="B43" s="97" t="s">
        <v>4</v>
      </c>
      <c r="C43" s="98"/>
      <c r="D43" s="98"/>
      <c r="E43" s="98"/>
      <c r="F43" s="98"/>
      <c r="G43" s="98"/>
      <c r="H43" s="89">
        <f>SUM(H42:H42)</f>
        <v>0</v>
      </c>
      <c r="I43" s="76">
        <f>SUM(I42:I42)</f>
        <v>0</v>
      </c>
    </row>
    <row r="44" spans="8:9" ht="15" customHeight="1" thickBot="1">
      <c r="H44" s="26"/>
      <c r="I44" s="77"/>
    </row>
    <row r="45" spans="2:9" ht="15" customHeight="1" thickBot="1">
      <c r="B45" s="100" t="s">
        <v>5</v>
      </c>
      <c r="C45" s="101"/>
      <c r="D45" s="101"/>
      <c r="E45" s="101"/>
      <c r="F45" s="101"/>
      <c r="G45" s="102"/>
      <c r="H45" s="27"/>
      <c r="I45" s="72">
        <f>I47/1.21</f>
        <v>0</v>
      </c>
    </row>
    <row r="46" spans="2:9" ht="15" customHeight="1" thickBot="1">
      <c r="B46" s="100" t="s">
        <v>6</v>
      </c>
      <c r="C46" s="101"/>
      <c r="D46" s="101"/>
      <c r="E46" s="101"/>
      <c r="F46" s="101"/>
      <c r="G46" s="102"/>
      <c r="H46" s="28"/>
      <c r="I46" s="73">
        <f>I47-I45</f>
        <v>0</v>
      </c>
    </row>
    <row r="47" spans="2:9" ht="15" customHeight="1" thickBot="1">
      <c r="B47" s="100" t="s">
        <v>7</v>
      </c>
      <c r="C47" s="101"/>
      <c r="D47" s="101"/>
      <c r="E47" s="101"/>
      <c r="F47" s="101"/>
      <c r="G47" s="102"/>
      <c r="H47" s="29"/>
      <c r="I47" s="74">
        <f>I43</f>
        <v>0</v>
      </c>
    </row>
    <row r="48" ht="15" customHeight="1" thickBot="1"/>
    <row r="49" spans="2:9" ht="15" customHeight="1" thickBot="1">
      <c r="B49" s="97" t="s">
        <v>84</v>
      </c>
      <c r="C49" s="98"/>
      <c r="D49" s="98"/>
      <c r="E49" s="98"/>
      <c r="F49" s="98"/>
      <c r="G49" s="98"/>
      <c r="H49" s="98"/>
      <c r="I49" s="99"/>
    </row>
    <row r="50" spans="2:9" ht="15" customHeight="1" thickBot="1">
      <c r="B50" s="17" t="s">
        <v>0</v>
      </c>
      <c r="C50" s="58" t="s">
        <v>12</v>
      </c>
      <c r="D50" s="11" t="s">
        <v>22</v>
      </c>
      <c r="E50" s="18" t="s">
        <v>3</v>
      </c>
      <c r="F50" s="11" t="s">
        <v>2</v>
      </c>
      <c r="G50" s="18" t="s">
        <v>1</v>
      </c>
      <c r="H50" s="11" t="s">
        <v>10</v>
      </c>
      <c r="I50" s="11" t="s">
        <v>11</v>
      </c>
    </row>
    <row r="51" spans="2:9" ht="174.75" customHeight="1">
      <c r="B51" s="36">
        <f>B42+1</f>
        <v>26</v>
      </c>
      <c r="C51" s="37" t="s">
        <v>35</v>
      </c>
      <c r="D51" s="52" t="s">
        <v>72</v>
      </c>
      <c r="E51" s="38" t="s">
        <v>23</v>
      </c>
      <c r="F51" s="39">
        <v>1</v>
      </c>
      <c r="G51" s="92">
        <v>0</v>
      </c>
      <c r="H51" s="93">
        <f aca="true" t="shared" si="4" ref="H51:H70">F51*G51</f>
        <v>0</v>
      </c>
      <c r="I51" s="79">
        <f aca="true" t="shared" si="5" ref="I51:I70">H51*1.21</f>
        <v>0</v>
      </c>
    </row>
    <row r="52" spans="2:9" ht="409.5" customHeight="1">
      <c r="B52" s="40">
        <f aca="true" t="shared" si="6" ref="B52:B70">B51+1</f>
        <v>27</v>
      </c>
      <c r="C52" s="41" t="s">
        <v>36</v>
      </c>
      <c r="D52" s="53" t="s">
        <v>109</v>
      </c>
      <c r="E52" s="42" t="s">
        <v>49</v>
      </c>
      <c r="F52" s="43">
        <v>1</v>
      </c>
      <c r="G52" s="94">
        <v>0</v>
      </c>
      <c r="H52" s="95">
        <f t="shared" si="4"/>
        <v>0</v>
      </c>
      <c r="I52" s="80">
        <f t="shared" si="5"/>
        <v>0</v>
      </c>
    </row>
    <row r="53" spans="2:9" ht="52.5" customHeight="1">
      <c r="B53" s="40">
        <f t="shared" si="6"/>
        <v>28</v>
      </c>
      <c r="C53" s="41" t="s">
        <v>50</v>
      </c>
      <c r="D53" s="53" t="s">
        <v>110</v>
      </c>
      <c r="E53" s="42" t="s">
        <v>49</v>
      </c>
      <c r="F53" s="43">
        <v>1</v>
      </c>
      <c r="G53" s="94">
        <v>0</v>
      </c>
      <c r="H53" s="95">
        <f t="shared" si="4"/>
        <v>0</v>
      </c>
      <c r="I53" s="80">
        <f t="shared" si="5"/>
        <v>0</v>
      </c>
    </row>
    <row r="54" spans="2:9" ht="30" customHeight="1">
      <c r="B54" s="40">
        <f t="shared" si="6"/>
        <v>29</v>
      </c>
      <c r="C54" s="41" t="s">
        <v>37</v>
      </c>
      <c r="D54" s="53" t="s">
        <v>111</v>
      </c>
      <c r="E54" s="42" t="s">
        <v>49</v>
      </c>
      <c r="F54" s="43">
        <v>1</v>
      </c>
      <c r="G54" s="94">
        <v>0</v>
      </c>
      <c r="H54" s="95">
        <f t="shared" si="4"/>
        <v>0</v>
      </c>
      <c r="I54" s="80">
        <f t="shared" si="5"/>
        <v>0</v>
      </c>
    </row>
    <row r="55" spans="2:9" ht="94.5" customHeight="1">
      <c r="B55" s="40">
        <f t="shared" si="6"/>
        <v>30</v>
      </c>
      <c r="C55" s="41" t="s">
        <v>37</v>
      </c>
      <c r="D55" s="53" t="s">
        <v>112</v>
      </c>
      <c r="E55" s="42" t="s">
        <v>49</v>
      </c>
      <c r="F55" s="43">
        <v>1</v>
      </c>
      <c r="G55" s="94">
        <v>0</v>
      </c>
      <c r="H55" s="95">
        <f t="shared" si="4"/>
        <v>0</v>
      </c>
      <c r="I55" s="80">
        <f t="shared" si="5"/>
        <v>0</v>
      </c>
    </row>
    <row r="56" spans="2:9" ht="104.25" customHeight="1">
      <c r="B56" s="40">
        <f t="shared" si="6"/>
        <v>31</v>
      </c>
      <c r="C56" s="41" t="s">
        <v>73</v>
      </c>
      <c r="D56" s="53" t="s">
        <v>78</v>
      </c>
      <c r="E56" s="42" t="s">
        <v>49</v>
      </c>
      <c r="F56" s="43">
        <v>1</v>
      </c>
      <c r="G56" s="94">
        <v>0</v>
      </c>
      <c r="H56" s="95">
        <f t="shared" si="4"/>
        <v>0</v>
      </c>
      <c r="I56" s="80">
        <f t="shared" si="5"/>
        <v>0</v>
      </c>
    </row>
    <row r="57" spans="2:9" ht="45">
      <c r="B57" s="40">
        <f t="shared" si="6"/>
        <v>32</v>
      </c>
      <c r="C57" s="41" t="s">
        <v>38</v>
      </c>
      <c r="D57" s="53" t="s">
        <v>24</v>
      </c>
      <c r="E57" s="42" t="s">
        <v>23</v>
      </c>
      <c r="F57" s="43">
        <v>1</v>
      </c>
      <c r="G57" s="94">
        <v>0</v>
      </c>
      <c r="H57" s="95">
        <f t="shared" si="4"/>
        <v>0</v>
      </c>
      <c r="I57" s="80">
        <f t="shared" si="5"/>
        <v>0</v>
      </c>
    </row>
    <row r="58" spans="2:9" ht="120">
      <c r="B58" s="40">
        <f t="shared" si="6"/>
        <v>33</v>
      </c>
      <c r="C58" s="41" t="s">
        <v>79</v>
      </c>
      <c r="D58" s="53" t="s">
        <v>113</v>
      </c>
      <c r="E58" s="42" t="s">
        <v>49</v>
      </c>
      <c r="F58" s="43">
        <v>1</v>
      </c>
      <c r="G58" s="94">
        <v>0</v>
      </c>
      <c r="H58" s="95">
        <f t="shared" si="4"/>
        <v>0</v>
      </c>
      <c r="I58" s="80">
        <f t="shared" si="5"/>
        <v>0</v>
      </c>
    </row>
    <row r="59" spans="2:9" ht="35.25" customHeight="1">
      <c r="B59" s="40">
        <f t="shared" si="6"/>
        <v>34</v>
      </c>
      <c r="C59" s="41" t="s">
        <v>39</v>
      </c>
      <c r="D59" s="53" t="s">
        <v>123</v>
      </c>
      <c r="E59" s="42" t="s">
        <v>49</v>
      </c>
      <c r="F59" s="43">
        <v>1</v>
      </c>
      <c r="G59" s="94">
        <v>0</v>
      </c>
      <c r="H59" s="95">
        <f t="shared" si="4"/>
        <v>0</v>
      </c>
      <c r="I59" s="80">
        <f t="shared" si="5"/>
        <v>0</v>
      </c>
    </row>
    <row r="60" spans="2:9" ht="30" customHeight="1">
      <c r="B60" s="40">
        <f t="shared" si="6"/>
        <v>35</v>
      </c>
      <c r="C60" s="41" t="s">
        <v>40</v>
      </c>
      <c r="D60" s="53" t="s">
        <v>25</v>
      </c>
      <c r="E60" s="42" t="s">
        <v>23</v>
      </c>
      <c r="F60" s="43">
        <v>1</v>
      </c>
      <c r="G60" s="94">
        <v>0</v>
      </c>
      <c r="H60" s="95">
        <f t="shared" si="4"/>
        <v>0</v>
      </c>
      <c r="I60" s="80">
        <f t="shared" si="5"/>
        <v>0</v>
      </c>
    </row>
    <row r="61" spans="2:9" ht="36.75" customHeight="1">
      <c r="B61" s="40">
        <f t="shared" si="6"/>
        <v>36</v>
      </c>
      <c r="C61" s="41" t="s">
        <v>74</v>
      </c>
      <c r="D61" s="53" t="s">
        <v>26</v>
      </c>
      <c r="E61" s="42" t="s">
        <v>23</v>
      </c>
      <c r="F61" s="43">
        <v>1</v>
      </c>
      <c r="G61" s="94">
        <v>0</v>
      </c>
      <c r="H61" s="95">
        <f t="shared" si="4"/>
        <v>0</v>
      </c>
      <c r="I61" s="80">
        <f t="shared" si="5"/>
        <v>0</v>
      </c>
    </row>
    <row r="62" spans="2:9" ht="47.25" customHeight="1">
      <c r="B62" s="40">
        <f t="shared" si="6"/>
        <v>37</v>
      </c>
      <c r="C62" s="41" t="s">
        <v>41</v>
      </c>
      <c r="D62" s="53" t="s">
        <v>114</v>
      </c>
      <c r="E62" s="42" t="s">
        <v>23</v>
      </c>
      <c r="F62" s="43">
        <v>1</v>
      </c>
      <c r="G62" s="94">
        <v>0</v>
      </c>
      <c r="H62" s="95">
        <f t="shared" si="4"/>
        <v>0</v>
      </c>
      <c r="I62" s="80">
        <f t="shared" si="5"/>
        <v>0</v>
      </c>
    </row>
    <row r="63" spans="2:9" ht="114" customHeight="1">
      <c r="B63" s="40">
        <f t="shared" si="6"/>
        <v>38</v>
      </c>
      <c r="C63" s="41" t="s">
        <v>42</v>
      </c>
      <c r="D63" s="53" t="s">
        <v>115</v>
      </c>
      <c r="E63" s="42" t="s">
        <v>23</v>
      </c>
      <c r="F63" s="43">
        <v>1</v>
      </c>
      <c r="G63" s="94">
        <v>0</v>
      </c>
      <c r="H63" s="95">
        <f t="shared" si="4"/>
        <v>0</v>
      </c>
      <c r="I63" s="80">
        <f t="shared" si="5"/>
        <v>0</v>
      </c>
    </row>
    <row r="64" spans="2:9" ht="60">
      <c r="B64" s="40">
        <f t="shared" si="6"/>
        <v>39</v>
      </c>
      <c r="C64" s="41" t="s">
        <v>43</v>
      </c>
      <c r="D64" s="53" t="s">
        <v>85</v>
      </c>
      <c r="E64" s="42" t="s">
        <v>23</v>
      </c>
      <c r="F64" s="43">
        <v>1</v>
      </c>
      <c r="G64" s="94">
        <v>0</v>
      </c>
      <c r="H64" s="95">
        <f t="shared" si="4"/>
        <v>0</v>
      </c>
      <c r="I64" s="80">
        <f t="shared" si="5"/>
        <v>0</v>
      </c>
    </row>
    <row r="65" spans="2:9" ht="49.5" customHeight="1">
      <c r="B65" s="40">
        <f t="shared" si="6"/>
        <v>40</v>
      </c>
      <c r="C65" s="41" t="s">
        <v>44</v>
      </c>
      <c r="D65" s="41" t="s">
        <v>86</v>
      </c>
      <c r="E65" s="42" t="s">
        <v>23</v>
      </c>
      <c r="F65" s="43">
        <v>1</v>
      </c>
      <c r="G65" s="94">
        <v>0</v>
      </c>
      <c r="H65" s="95">
        <f t="shared" si="4"/>
        <v>0</v>
      </c>
      <c r="I65" s="80">
        <f t="shared" si="5"/>
        <v>0</v>
      </c>
    </row>
    <row r="66" spans="2:9" ht="32.25" customHeight="1">
      <c r="B66" s="40">
        <f t="shared" si="6"/>
        <v>41</v>
      </c>
      <c r="C66" s="41" t="s">
        <v>45</v>
      </c>
      <c r="D66" s="53" t="s">
        <v>116</v>
      </c>
      <c r="E66" s="42" t="s">
        <v>49</v>
      </c>
      <c r="F66" s="43">
        <v>1</v>
      </c>
      <c r="G66" s="94">
        <v>0</v>
      </c>
      <c r="H66" s="95">
        <f t="shared" si="4"/>
        <v>0</v>
      </c>
      <c r="I66" s="80">
        <f t="shared" si="5"/>
        <v>0</v>
      </c>
    </row>
    <row r="67" spans="2:9" ht="100.5" customHeight="1">
      <c r="B67" s="40">
        <f t="shared" si="6"/>
        <v>42</v>
      </c>
      <c r="C67" s="41" t="s">
        <v>46</v>
      </c>
      <c r="D67" s="53" t="s">
        <v>117</v>
      </c>
      <c r="E67" s="42" t="s">
        <v>49</v>
      </c>
      <c r="F67" s="43">
        <v>1</v>
      </c>
      <c r="G67" s="94">
        <v>0</v>
      </c>
      <c r="H67" s="95">
        <f t="shared" si="4"/>
        <v>0</v>
      </c>
      <c r="I67" s="80">
        <f t="shared" si="5"/>
        <v>0</v>
      </c>
    </row>
    <row r="68" spans="2:9" ht="90.75" customHeight="1">
      <c r="B68" s="40">
        <f t="shared" si="6"/>
        <v>43</v>
      </c>
      <c r="C68" s="41" t="s">
        <v>126</v>
      </c>
      <c r="D68" s="127" t="s">
        <v>127</v>
      </c>
      <c r="E68" s="42" t="s">
        <v>23</v>
      </c>
      <c r="F68" s="43">
        <v>1</v>
      </c>
      <c r="G68" s="94">
        <v>0</v>
      </c>
      <c r="H68" s="95">
        <f t="shared" si="4"/>
        <v>0</v>
      </c>
      <c r="I68" s="80">
        <f t="shared" si="5"/>
        <v>0</v>
      </c>
    </row>
    <row r="69" spans="2:9" ht="162.75" customHeight="1">
      <c r="B69" s="40">
        <f t="shared" si="6"/>
        <v>44</v>
      </c>
      <c r="C69" s="41" t="s">
        <v>47</v>
      </c>
      <c r="D69" s="53" t="s">
        <v>118</v>
      </c>
      <c r="E69" s="42" t="s">
        <v>23</v>
      </c>
      <c r="F69" s="43">
        <v>1</v>
      </c>
      <c r="G69" s="94">
        <v>0</v>
      </c>
      <c r="H69" s="95">
        <f t="shared" si="4"/>
        <v>0</v>
      </c>
      <c r="I69" s="80">
        <f t="shared" si="5"/>
        <v>0</v>
      </c>
    </row>
    <row r="70" spans="2:9" ht="256.5" customHeight="1">
      <c r="B70" s="40">
        <f t="shared" si="6"/>
        <v>45</v>
      </c>
      <c r="C70" s="41" t="s">
        <v>80</v>
      </c>
      <c r="D70" s="53" t="s">
        <v>87</v>
      </c>
      <c r="E70" s="42" t="s">
        <v>23</v>
      </c>
      <c r="F70" s="43">
        <v>1</v>
      </c>
      <c r="G70" s="94">
        <v>0</v>
      </c>
      <c r="H70" s="95">
        <f t="shared" si="4"/>
        <v>0</v>
      </c>
      <c r="I70" s="80">
        <f t="shared" si="5"/>
        <v>0</v>
      </c>
    </row>
    <row r="71" spans="2:9" ht="15" customHeight="1" thickBot="1">
      <c r="B71" s="125" t="s">
        <v>4</v>
      </c>
      <c r="C71" s="126"/>
      <c r="D71" s="126"/>
      <c r="E71" s="126"/>
      <c r="F71" s="126"/>
      <c r="G71" s="126"/>
      <c r="H71" s="96">
        <f>SUM(H51:H70)</f>
        <v>0</v>
      </c>
      <c r="I71" s="81">
        <f>SUM(I51:I70)</f>
        <v>0</v>
      </c>
    </row>
    <row r="72" spans="2:9" ht="15" customHeight="1" thickBot="1">
      <c r="B72" s="10"/>
      <c r="C72" s="59"/>
      <c r="D72" s="10"/>
      <c r="E72" s="10"/>
      <c r="F72" s="10"/>
      <c r="G72" s="10"/>
      <c r="H72" s="10"/>
      <c r="I72" s="82"/>
    </row>
    <row r="73" spans="2:9" ht="15" customHeight="1" thickBot="1">
      <c r="B73" s="103" t="s">
        <v>5</v>
      </c>
      <c r="C73" s="104"/>
      <c r="D73" s="104"/>
      <c r="E73" s="104"/>
      <c r="F73" s="104"/>
      <c r="G73" s="105"/>
      <c r="H73" s="44"/>
      <c r="I73" s="83">
        <f>I75/1.21</f>
        <v>0</v>
      </c>
    </row>
    <row r="74" spans="2:9" ht="15" customHeight="1" thickBot="1">
      <c r="B74" s="103" t="s">
        <v>6</v>
      </c>
      <c r="C74" s="104"/>
      <c r="D74" s="104"/>
      <c r="E74" s="104"/>
      <c r="F74" s="104"/>
      <c r="G74" s="105"/>
      <c r="H74" s="45"/>
      <c r="I74" s="84">
        <f>I75-I73</f>
        <v>0</v>
      </c>
    </row>
    <row r="75" spans="2:9" ht="15" customHeight="1" thickBot="1">
      <c r="B75" s="103" t="s">
        <v>7</v>
      </c>
      <c r="C75" s="104"/>
      <c r="D75" s="104"/>
      <c r="E75" s="104"/>
      <c r="F75" s="104"/>
      <c r="G75" s="105"/>
      <c r="H75" s="46"/>
      <c r="I75" s="85">
        <f>I71</f>
        <v>0</v>
      </c>
    </row>
    <row r="76" ht="15" customHeight="1" thickBot="1"/>
    <row r="77" spans="2:9" ht="15" customHeight="1" thickBot="1">
      <c r="B77" s="97" t="s">
        <v>89</v>
      </c>
      <c r="C77" s="98"/>
      <c r="D77" s="98"/>
      <c r="E77" s="98"/>
      <c r="F77" s="98"/>
      <c r="G77" s="98"/>
      <c r="H77" s="98"/>
      <c r="I77" s="99"/>
    </row>
    <row r="78" spans="2:9" ht="15" customHeight="1" thickBot="1">
      <c r="B78" s="7" t="s">
        <v>0</v>
      </c>
      <c r="C78" s="60" t="s">
        <v>12</v>
      </c>
      <c r="D78" s="11" t="s">
        <v>22</v>
      </c>
      <c r="E78" s="2" t="s">
        <v>3</v>
      </c>
      <c r="F78" s="1" t="s">
        <v>2</v>
      </c>
      <c r="G78" s="2" t="s">
        <v>1</v>
      </c>
      <c r="H78" s="1" t="s">
        <v>10</v>
      </c>
      <c r="I78" s="1" t="s">
        <v>11</v>
      </c>
    </row>
    <row r="79" spans="2:9" ht="150" customHeight="1">
      <c r="B79" s="8">
        <f>B70+1</f>
        <v>46</v>
      </c>
      <c r="C79" s="61" t="s">
        <v>27</v>
      </c>
      <c r="D79" s="15" t="s">
        <v>119</v>
      </c>
      <c r="E79" s="4" t="s">
        <v>23</v>
      </c>
      <c r="F79" s="3">
        <v>1</v>
      </c>
      <c r="G79" s="90">
        <v>0</v>
      </c>
      <c r="H79" s="91">
        <f>F79*G79</f>
        <v>0</v>
      </c>
      <c r="I79" s="78">
        <f>H79*1.21</f>
        <v>0</v>
      </c>
    </row>
    <row r="80" spans="2:9" ht="51.75" customHeight="1">
      <c r="B80" s="9">
        <f>B79+1</f>
        <v>47</v>
      </c>
      <c r="C80" s="20" t="s">
        <v>28</v>
      </c>
      <c r="D80" s="16" t="s">
        <v>120</v>
      </c>
      <c r="E80" s="6" t="s">
        <v>23</v>
      </c>
      <c r="F80" s="5">
        <v>1</v>
      </c>
      <c r="G80" s="87">
        <v>0</v>
      </c>
      <c r="H80" s="88">
        <f>F80*G80</f>
        <v>0</v>
      </c>
      <c r="I80" s="75">
        <f>H80*1.21</f>
        <v>0</v>
      </c>
    </row>
    <row r="81" spans="2:9" ht="107.25" customHeight="1">
      <c r="B81" s="9">
        <f>B80+1</f>
        <v>48</v>
      </c>
      <c r="C81" s="20" t="s">
        <v>29</v>
      </c>
      <c r="D81" s="13" t="s">
        <v>121</v>
      </c>
      <c r="E81" s="6" t="s">
        <v>23</v>
      </c>
      <c r="F81" s="5">
        <v>1</v>
      </c>
      <c r="G81" s="87">
        <v>0</v>
      </c>
      <c r="H81" s="88">
        <f>F81*G81</f>
        <v>0</v>
      </c>
      <c r="I81" s="75">
        <f>H81*1.21</f>
        <v>0</v>
      </c>
    </row>
    <row r="82" spans="2:9" ht="92.25" customHeight="1">
      <c r="B82" s="9">
        <f>B81+1</f>
        <v>49</v>
      </c>
      <c r="C82" s="20" t="s">
        <v>125</v>
      </c>
      <c r="D82" s="128" t="s">
        <v>124</v>
      </c>
      <c r="E82" s="6" t="s">
        <v>23</v>
      </c>
      <c r="F82" s="5">
        <v>1</v>
      </c>
      <c r="G82" s="87">
        <v>0</v>
      </c>
      <c r="H82" s="88">
        <f>F82*G82</f>
        <v>0</v>
      </c>
      <c r="I82" s="75">
        <f>H82*1.21</f>
        <v>0</v>
      </c>
    </row>
    <row r="83" spans="2:9" ht="31.5" customHeight="1" thickBot="1">
      <c r="B83" s="9">
        <f>B82+1</f>
        <v>50</v>
      </c>
      <c r="C83" s="20" t="s">
        <v>30</v>
      </c>
      <c r="D83" s="13" t="s">
        <v>122</v>
      </c>
      <c r="E83" s="6" t="s">
        <v>23</v>
      </c>
      <c r="F83" s="5">
        <v>1</v>
      </c>
      <c r="G83" s="87">
        <v>0</v>
      </c>
      <c r="H83" s="88">
        <f>F83*G83</f>
        <v>0</v>
      </c>
      <c r="I83" s="75">
        <f>H83*1.21</f>
        <v>0</v>
      </c>
    </row>
    <row r="84" spans="2:9" ht="15" customHeight="1" thickBot="1">
      <c r="B84" s="97">
        <v>0</v>
      </c>
      <c r="C84" s="98"/>
      <c r="D84" s="98"/>
      <c r="E84" s="98"/>
      <c r="F84" s="98"/>
      <c r="G84" s="98"/>
      <c r="H84" s="89">
        <f>SUM(H79:H83)</f>
        <v>0</v>
      </c>
      <c r="I84" s="76">
        <f>SUM(I79:I83)</f>
        <v>0</v>
      </c>
    </row>
    <row r="85" spans="4:9" ht="15" customHeight="1" thickBot="1">
      <c r="D85" s="14"/>
      <c r="H85" s="26"/>
      <c r="I85" s="77"/>
    </row>
    <row r="86" spans="2:9" ht="15" customHeight="1" thickBot="1">
      <c r="B86" s="100" t="s">
        <v>5</v>
      </c>
      <c r="C86" s="101"/>
      <c r="D86" s="101"/>
      <c r="E86" s="101"/>
      <c r="F86" s="101"/>
      <c r="G86" s="102"/>
      <c r="H86" s="27"/>
      <c r="I86" s="72">
        <f>I88/1.21</f>
        <v>0</v>
      </c>
    </row>
    <row r="87" spans="2:9" ht="15" customHeight="1" thickBot="1">
      <c r="B87" s="100" t="s">
        <v>6</v>
      </c>
      <c r="C87" s="101"/>
      <c r="D87" s="101"/>
      <c r="E87" s="101"/>
      <c r="F87" s="101"/>
      <c r="G87" s="102"/>
      <c r="H87" s="28"/>
      <c r="I87" s="73">
        <f>I88-I86</f>
        <v>0</v>
      </c>
    </row>
    <row r="88" spans="2:9" ht="15" customHeight="1" thickBot="1">
      <c r="B88" s="100" t="s">
        <v>7</v>
      </c>
      <c r="C88" s="101"/>
      <c r="D88" s="101"/>
      <c r="E88" s="101"/>
      <c r="F88" s="101"/>
      <c r="G88" s="102"/>
      <c r="H88" s="29"/>
      <c r="I88" s="74">
        <f>I84</f>
        <v>0</v>
      </c>
    </row>
    <row r="89" ht="15" customHeight="1" thickBot="1"/>
    <row r="90" spans="2:9" ht="15" customHeight="1" thickBot="1">
      <c r="B90" s="97" t="s">
        <v>90</v>
      </c>
      <c r="C90" s="98"/>
      <c r="D90" s="98"/>
      <c r="E90" s="98"/>
      <c r="F90" s="98"/>
      <c r="G90" s="98"/>
      <c r="H90" s="98"/>
      <c r="I90" s="99"/>
    </row>
    <row r="91" spans="2:9" ht="15" customHeight="1" thickBot="1">
      <c r="B91" s="7" t="s">
        <v>0</v>
      </c>
      <c r="C91" s="60" t="s">
        <v>12</v>
      </c>
      <c r="D91" s="1" t="s">
        <v>22</v>
      </c>
      <c r="E91" s="2" t="s">
        <v>3</v>
      </c>
      <c r="F91" s="1" t="s">
        <v>2</v>
      </c>
      <c r="G91" s="2" t="s">
        <v>1</v>
      </c>
      <c r="H91" s="1" t="s">
        <v>10</v>
      </c>
      <c r="I91" s="1" t="s">
        <v>11</v>
      </c>
    </row>
    <row r="92" spans="2:9" ht="43.5" customHeight="1" thickBot="1">
      <c r="B92" s="8">
        <f>B83+1</f>
        <v>51</v>
      </c>
      <c r="C92" s="15" t="s">
        <v>76</v>
      </c>
      <c r="D92" s="19" t="s">
        <v>77</v>
      </c>
      <c r="E92" s="4" t="s">
        <v>75</v>
      </c>
      <c r="F92" s="3">
        <v>2</v>
      </c>
      <c r="G92" s="90">
        <v>0</v>
      </c>
      <c r="H92" s="91">
        <f>F92*G92</f>
        <v>0</v>
      </c>
      <c r="I92" s="78">
        <f>H92*1.21</f>
        <v>0</v>
      </c>
    </row>
    <row r="93" spans="2:9" ht="15" customHeight="1" thickBot="1">
      <c r="B93" s="97" t="s">
        <v>4</v>
      </c>
      <c r="C93" s="98"/>
      <c r="D93" s="98"/>
      <c r="E93" s="98"/>
      <c r="F93" s="98"/>
      <c r="G93" s="98"/>
      <c r="H93" s="89">
        <f>SUM(H92:H92)</f>
        <v>0</v>
      </c>
      <c r="I93" s="76">
        <f>SUM(I92:I92)</f>
        <v>0</v>
      </c>
    </row>
    <row r="94" spans="4:9" ht="15" customHeight="1" thickBot="1">
      <c r="D94" s="14"/>
      <c r="H94" s="26"/>
      <c r="I94" s="77"/>
    </row>
    <row r="95" spans="2:9" ht="15" customHeight="1" thickBot="1">
      <c r="B95" s="100" t="s">
        <v>5</v>
      </c>
      <c r="C95" s="101"/>
      <c r="D95" s="101"/>
      <c r="E95" s="101"/>
      <c r="F95" s="101"/>
      <c r="G95" s="102"/>
      <c r="H95" s="27"/>
      <c r="I95" s="72">
        <f>I97/1.21</f>
        <v>0</v>
      </c>
    </row>
    <row r="96" spans="2:9" ht="15" customHeight="1" thickBot="1">
      <c r="B96" s="100" t="s">
        <v>6</v>
      </c>
      <c r="C96" s="101"/>
      <c r="D96" s="101"/>
      <c r="E96" s="101"/>
      <c r="F96" s="101"/>
      <c r="G96" s="102"/>
      <c r="H96" s="28"/>
      <c r="I96" s="73">
        <f>I97-I95</f>
        <v>0</v>
      </c>
    </row>
    <row r="97" spans="2:9" ht="15" customHeight="1" thickBot="1">
      <c r="B97" s="100" t="s">
        <v>7</v>
      </c>
      <c r="C97" s="101"/>
      <c r="D97" s="101"/>
      <c r="E97" s="101"/>
      <c r="F97" s="101"/>
      <c r="G97" s="102"/>
      <c r="H97" s="29"/>
      <c r="I97" s="74">
        <f>I93</f>
        <v>0</v>
      </c>
    </row>
    <row r="98" spans="2:9" ht="15" customHeight="1" thickBot="1">
      <c r="B98" s="48"/>
      <c r="C98" s="62"/>
      <c r="D98" s="48"/>
      <c r="E98" s="48"/>
      <c r="F98" s="48"/>
      <c r="G98" s="48"/>
      <c r="H98" s="49"/>
      <c r="I98" s="86"/>
    </row>
    <row r="99" spans="2:9" ht="15" customHeight="1" thickBot="1">
      <c r="B99" s="100" t="s">
        <v>91</v>
      </c>
      <c r="C99" s="101"/>
      <c r="D99" s="101"/>
      <c r="E99" s="101"/>
      <c r="F99" s="101"/>
      <c r="G99" s="102"/>
      <c r="H99" s="27"/>
      <c r="I99" s="72">
        <f>I36+I45+I73+I86+I95</f>
        <v>0</v>
      </c>
    </row>
    <row r="100" spans="2:9" ht="15" customHeight="1" thickBot="1">
      <c r="B100" s="100" t="s">
        <v>6</v>
      </c>
      <c r="C100" s="101"/>
      <c r="D100" s="101"/>
      <c r="E100" s="101"/>
      <c r="F100" s="101"/>
      <c r="G100" s="102"/>
      <c r="H100" s="47"/>
      <c r="I100" s="73">
        <f>I37+I46+I74+I87+I96</f>
        <v>0</v>
      </c>
    </row>
    <row r="101" spans="2:9" ht="15" customHeight="1" thickBot="1">
      <c r="B101" s="100" t="s">
        <v>7</v>
      </c>
      <c r="C101" s="101"/>
      <c r="D101" s="101"/>
      <c r="E101" s="101"/>
      <c r="F101" s="101"/>
      <c r="G101" s="102"/>
      <c r="H101" s="29"/>
      <c r="I101" s="74">
        <f>I99+I100</f>
        <v>0</v>
      </c>
    </row>
    <row r="104" ht="15" customHeight="1">
      <c r="I104" s="25" t="s">
        <v>81</v>
      </c>
    </row>
  </sheetData>
  <mergeCells count="31">
    <mergeCell ref="B99:G99"/>
    <mergeCell ref="B100:G100"/>
    <mergeCell ref="B101:G101"/>
    <mergeCell ref="B38:G38"/>
    <mergeCell ref="C3:I3"/>
    <mergeCell ref="B7:I7"/>
    <mergeCell ref="B34:G34"/>
    <mergeCell ref="B36:G36"/>
    <mergeCell ref="B37:G37"/>
    <mergeCell ref="B8:I8"/>
    <mergeCell ref="B4:I6"/>
    <mergeCell ref="B47:G47"/>
    <mergeCell ref="B49:I49"/>
    <mergeCell ref="B71:G71"/>
    <mergeCell ref="B73:G73"/>
    <mergeCell ref="B40:I40"/>
    <mergeCell ref="B43:G43"/>
    <mergeCell ref="B45:G45"/>
    <mergeCell ref="B46:G46"/>
    <mergeCell ref="B74:G74"/>
    <mergeCell ref="B75:G75"/>
    <mergeCell ref="B88:G88"/>
    <mergeCell ref="B77:I77"/>
    <mergeCell ref="B84:G84"/>
    <mergeCell ref="B86:G86"/>
    <mergeCell ref="B87:G87"/>
    <mergeCell ref="B90:I90"/>
    <mergeCell ref="B93:G93"/>
    <mergeCell ref="B95:G95"/>
    <mergeCell ref="B96:G96"/>
    <mergeCell ref="B97:G9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Hrejsová</dc:creator>
  <cp:keywords/>
  <dc:description/>
  <cp:lastModifiedBy>Hrejsová Marcela</cp:lastModifiedBy>
  <cp:lastPrinted>2017-09-11T12:13:04Z</cp:lastPrinted>
  <dcterms:created xsi:type="dcterms:W3CDTF">2016-07-07T08:46:37Z</dcterms:created>
  <dcterms:modified xsi:type="dcterms:W3CDTF">2018-01-25T07:21:33Z</dcterms:modified>
  <cp:category/>
  <cp:version/>
  <cp:contentType/>
  <cp:contentStatus/>
</cp:coreProperties>
</file>