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M:\Dokumenty\Inovativní metody ve výuce 2\Podklady pro VZMR ICT\"/>
    </mc:Choice>
  </mc:AlternateContent>
  <xr:revisionPtr revIDLastSave="0" documentId="13_ncr:1_{03DF64EB-FF83-473E-8EA5-BD564CE5FD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Z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4" l="1"/>
  <c r="J28" i="14"/>
  <c r="I6" i="14"/>
  <c r="I20" i="14"/>
  <c r="J20" i="14" s="1"/>
  <c r="I21" i="14"/>
  <c r="J21" i="14" s="1"/>
  <c r="I19" i="14"/>
  <c r="J19" i="14" s="1"/>
  <c r="I18" i="14"/>
  <c r="J18" i="14" s="1"/>
  <c r="I17" i="14"/>
  <c r="J17" i="14" s="1"/>
  <c r="I16" i="14"/>
  <c r="J16" i="14" s="1"/>
  <c r="I15" i="14"/>
  <c r="J15" i="14" s="1"/>
  <c r="I14" i="14"/>
  <c r="J14" i="14" s="1"/>
  <c r="I13" i="14"/>
  <c r="J13" i="14" s="1"/>
  <c r="I11" i="14"/>
  <c r="J11" i="14" s="1"/>
  <c r="I9" i="14"/>
  <c r="J9" i="14" s="1"/>
  <c r="I7" i="14"/>
  <c r="J7" i="14" s="1"/>
  <c r="D21" i="14"/>
  <c r="D20" i="14"/>
  <c r="D19" i="14"/>
  <c r="D18" i="14"/>
  <c r="D17" i="14"/>
  <c r="D16" i="14"/>
  <c r="D15" i="14"/>
  <c r="D14" i="14"/>
  <c r="D13" i="14"/>
  <c r="D11" i="14"/>
  <c r="D9" i="14"/>
  <c r="D7" i="14"/>
  <c r="D6" i="14"/>
  <c r="J27" i="14" l="1"/>
  <c r="J24" i="14"/>
  <c r="J26" i="14"/>
  <c r="J6" i="14"/>
  <c r="J25" i="14" s="1"/>
</calcChain>
</file>

<file path=xl/sharedStrings.xml><?xml version="1.0" encoding="utf-8"?>
<sst xmlns="http://schemas.openxmlformats.org/spreadsheetml/2006/main" count="67" uniqueCount="48">
  <si>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</si>
  <si>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</si>
  <si>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</si>
  <si>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</si>
  <si>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</si>
  <si>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</si>
  <si>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</si>
  <si>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</si>
  <si>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maximální možná cena bez DPH/jednotka</t>
  </si>
  <si>
    <t>jednotková cena bez DPH</t>
  </si>
  <si>
    <t>cena celkem bez DPH</t>
  </si>
  <si>
    <t>Moderní učebny výpočetní techniky - inovativní medoty ve výuce II.</t>
  </si>
  <si>
    <t>Hardware</t>
  </si>
  <si>
    <t>Zobrazovací jednotka</t>
  </si>
  <si>
    <t>Centrální server pro 20 stanic</t>
  </si>
  <si>
    <t>Centrální server pro 30 stanic</t>
  </si>
  <si>
    <t xml:space="preserve">•	možnost sdílení obrazovky z učitelského pracovního místa na všechny zobrazovací jednotky žáků v učebně – prezentace multimediální formou 
•	možnost sdílení obrazovky žáka ostatním žákům ve třídě 
•	vzdálená podpora žákům při práci se software 
•	odpojení, odhlášení, přihlášení, restart zobrazovacích jednotek učitelem 
•	možnost převzetí kontroly nad stanicí žáka z učitelského místa 
•	možnost posílaní notifikací studentovi/studentům bez možnosti odpovědi 
•	blokování USB vstupů na zobrazovací jednotce – zařízení, které jsou vložené do zobrazovací jednotky před zablokováním USB přes konzoli žák vidí i po akci zablokování USB (např. myš, klávesnice) 
•	úplné zamezení/obnova internetu na zobrazovacích jednotkách žáků 
•	úplné zamezení/obnova sociálních sítí na zobrazovacích jednotkách žáků 
•	pokročilé možnosti sdílení souborů (zadaní) žákům 
•	jednoduché vymazání žáky stažených souborů (dokumentů, tabulek, prezentací apod.) a pročištění pracovní plochy na zobrazovacích jednotkách žáků jedním kliknutím 
•	jednoduchá možnost sběru výsledků ze zobrazovacích jednotek žáků 
•	dodaný software v českém jazyce 
•	školení k dodanému softwaru lektorem od jeho výrobce 
•	kompatibilita s minimálně Windows Server 2022 </t>
  </si>
  <si>
    <r>
      <t xml:space="preserve">•	prezentuje sdílený výkon ze serveru na monitoru žáka 
•	zabezpečuje přenos funkcí periferií mezi Zobrazovací jednotkou a serverem 
•	vlastní oddělený diskový prostor 
•	požadovaná nulová hlučnost bez pohyblivých častí jako je harddisk či ventilátor 
•	průměrná spotřeba 5 W / maximální spotřeba 15 W 
•	podpora rozlišení do 1920x1080 
•	10/100/1000 Mbps Ethernet 
•	podpora USB periferních zařízení jako jsou paměťová média, audio zařízení 
•	maximální rozměry do 120x120x40mm 
•	maximální váha do 300g 
•	komunikační software a firmware pro klientské stanice v českém jazyce 
•	výrazné snížení elektromagnetického smogu v učebnách 
•	výrobek splňuje požadavky na bezpečnost dle ES/EU 
</t>
    </r>
    <r>
      <rPr>
        <b/>
        <sz val="9"/>
        <rFont val="Calibri"/>
        <family val="2"/>
        <charset val="238"/>
        <scheme val="minor"/>
      </rPr>
      <t>Potřebný obsah balení</t>
    </r>
    <r>
      <rPr>
        <sz val="9"/>
        <rFont val="Calibri"/>
        <family val="2"/>
        <charset val="238"/>
        <scheme val="minor"/>
      </rPr>
      <t xml:space="preserve">
•	zobrazovací jednotka 
•	napájecí adaptér 
•	VESA úchyt 
•	microHDMI – HDMI kabel 
</t>
    </r>
    <r>
      <rPr>
        <b/>
        <sz val="9"/>
        <rFont val="Calibri"/>
        <family val="2"/>
        <charset val="238"/>
        <scheme val="minor"/>
      </rPr>
      <t>Vstupy a výstupy</t>
    </r>
    <r>
      <rPr>
        <sz val="9"/>
        <rFont val="Calibri"/>
        <family val="2"/>
        <charset val="238"/>
        <scheme val="minor"/>
      </rPr>
      <t xml:space="preserve">
•	2x USB 2.0 porty, 2x USB 3.0 porty 
•	1x 4-ring TRS ’A/V’ jack 3.5mm 
•	1x integrované power/reset tlačítko 
•	napájení 5,1V 3A DC USB-C 
•	2x microHDMI video výstup 
•	1x RJ45 Ethernet 
•	standard VESA pro uchycení na monitor </t>
    </r>
  </si>
  <si>
    <r>
      <t xml:space="preserve">•	procesor s minimálním taktem 3,7 GHz, počet jader minimálně 12
•	operační paměť typu DDR4, minimální kapacita 48 GB
•	SSD disk typu M.2 o velikosti 2000 GB s minimální výdrží 300 TBW
•	grafická karta s operační pamětí minimálně 4 GB
•	LAN GbE (10/100/1000 Mbit/s)
•	zvuková karta
•	Počítačový zdroj 650W s minimální účinností 80 Plus
•	DVD mechanika
•	PC skříň s prachovými filtry a zvukovou izolací
</t>
    </r>
    <r>
      <rPr>
        <b/>
        <sz val="9"/>
        <rFont val="Calibri"/>
        <family val="2"/>
        <charset val="238"/>
        <scheme val="minor"/>
      </rPr>
      <t>Součástí základního balíku serveru je i:</t>
    </r>
    <r>
      <rPr>
        <sz val="9"/>
        <rFont val="Calibri"/>
        <family val="2"/>
        <charset val="238"/>
        <scheme val="minor"/>
      </rPr>
      <t xml:space="preserve">
•	složení serveru na míru
•	hloubková diagnostika všech komponentů serveru
•	základní konfigurace serveru
•	instalace centrálního managementu a správy – dodávaný centrální management pro učitele je vyvinut výrobcem zobrazovacích jednotek a poskytuje tak 100% kompatibilitu v rámci komunikace serveru se zobrazovací jednotkou•	možnost sdílení obrazovky z učitelského pracovního místa na všechny zobrazovací jednotky žáků v učebně – prezentace multimediální formou 
•	možnost sdílení obrazovky žáka ostatním žákům ve třídě 
•	vzdálená podpora žákům při práci se software 
•	odpojení, odhlášení, přihlášení, restart zobrazovacích jednotek učitelem 
•	možnost převzetí kontroly nad stanicí žáka z učitelského místa 
•	možnost posílaní notifikací studentovi/studentům bez možnosti odpovědi 
•	blokování USB vstupů na zobrazovací jednotce – zařízení, které jsou vložené do zobrazovací jednotky před zablokováním USB přes konzoli žák vidí i po akci zablokování USB (např. myš, klávesnice) 
•	úplné zamezení/obnova internetu na zobrazovacích jednotkách žáků 
•	úplné zamezení/obnova sociálních sítí na zobrazovacích jednotkách žáků 
•	pokročilé možnosti sdílení souborů (zadaní) žákům 
•	jednoduché vymazání žáky stažených souborů (dokumentů, tabulek, prezentací apod.) a pročištění pracovní plochy na zobrazovacích jednotkách žáků jedním kliknutím 
•	jednoduchá možnost sběru výsledků ze zobrazovacích jednotek žáků 
•	dodaný software v českém jazyce 
•	školení k dodanému softwaru lektorem od jeho výrobce 
•	kompatibilita s minimálně Windows Server 2022 </t>
    </r>
  </si>
  <si>
    <r>
      <t xml:space="preserve">•	procesor s minimálním taktem 3,4 GHz, počet jader minimálně 16
•	operační paměť typu DDR4, minimální kapacita 64 GB
•	SSD disk typu M.2 o velikosti 2000 GB s minimální výdrží 300 TBW
•	grafická karta s operační pamětí minimálně 4 GB
•	LAN GbE (10/100/1000 Mbit/s)
•	zvuková karta
•	Počítačový zdroj 750W s minimální účinností 80 Plus
•	DVD mechanika
•	PC skříň s prachovými filtry a zvukovou izolací
</t>
    </r>
    <r>
      <rPr>
        <b/>
        <sz val="9"/>
        <color theme="1"/>
        <rFont val="Calibri"/>
        <family val="2"/>
        <charset val="238"/>
        <scheme val="minor"/>
      </rPr>
      <t>Součástí základního balíku serveru je i:</t>
    </r>
    <r>
      <rPr>
        <sz val="9"/>
        <color theme="1"/>
        <rFont val="Calibri"/>
        <family val="2"/>
        <charset val="238"/>
        <scheme val="minor"/>
      </rPr>
      <t xml:space="preserve">
•	složení serveru na míru
•	hloubková diagnostika všech komponentů serveru
•	základní konfigurace serveru
•	instalace centrálního managementu a správy – dodávaný centrální management pro učitele je vyvinut výrobcem zobrazovacích jednotek a poskytuje tak 100% kompatibilitu v rámci komunikace serveru se zobrazovací jednotkou</t>
    </r>
  </si>
  <si>
    <r>
      <t xml:space="preserve">•	procesor s minimálním taktem 3,0 GHz, počet jader minimálně 32
•	operační paměť typu DDR4, minimální kapacita 96 GB
•	2x SSD disk typu M.2 o velikosti 2000 GB s minimální výdrží 300 TBW
•	grafická karta s operační pamětí minimálně 16 GB
•	LAN GbE (10/100/1000 Mbit/s)
•	zvuková karta
•	Počítačový zdroj 1300W s minimální účinností 80 Plus Platinum
•	DVD mechanika
•	PC skříň s prachovými filtry a zvukovou izolací
</t>
    </r>
    <r>
      <rPr>
        <b/>
        <sz val="9"/>
        <color theme="1"/>
        <rFont val="Calibri"/>
        <family val="2"/>
        <charset val="238"/>
        <scheme val="minor"/>
      </rPr>
      <t>Součástí základního balíku serveru je i:</t>
    </r>
    <r>
      <rPr>
        <sz val="9"/>
        <color theme="1"/>
        <rFont val="Calibri"/>
        <family val="2"/>
        <charset val="238"/>
        <scheme val="minor"/>
      </rPr>
      <t xml:space="preserve">
•	složení serveru na míru
•	hloubková diagnostika všech koponentů serveru
•	základní konfigurace serveru
•	instalace centrálního managementu a správy – dodávaný centrální management pro učitele je vyvinut výrobcem zobrazovacích jednotek a poskytuje tak 100% kompatibilitu v rámci komunikace serveru se zobrazovací jednotkou</t>
    </r>
  </si>
  <si>
    <t>Switch</t>
  </si>
  <si>
    <t>• Minimální počet portů 24
• LAN GbE (10/100/1000 Mbit/s)</t>
  </si>
  <si>
    <t>Router</t>
  </si>
  <si>
    <t>• Minimální počet portů 4
• Procesor minimálně 650 MHz
• Paměť RAM minimálně 32MB</t>
  </si>
  <si>
    <t>Monitor</t>
  </si>
  <si>
    <t>• minimálně 23"
• HDMI rozhraní
• minimální rozlišení 1920x1080 (FullHD)</t>
  </si>
  <si>
    <t>Sluchátka</t>
  </si>
  <si>
    <t>• USB rozhraní
• mikrofon: ANO</t>
  </si>
  <si>
    <t>Klávesnice</t>
  </si>
  <si>
    <t>• USB rozhraní
• CZ/SK lokalizace
• drátové</t>
  </si>
  <si>
    <t>Set myš + klávesnice</t>
  </si>
  <si>
    <t>Windows Server 2022 Standard - 16 Core License Pack EDU</t>
  </si>
  <si>
    <t>• Windows Server 2022 Standard - 16 Core License Pack EDU</t>
  </si>
  <si>
    <t>Windows Server 2022 Remote Desktop Services - CAL  EDU</t>
  </si>
  <si>
    <t>• Windows Server 2022 Remote Desktop Services - CAL  EDU</t>
  </si>
  <si>
    <t>Windows Server 2022 - CAL EDU</t>
  </si>
  <si>
    <t>• Windows Server 2022 - CAL EDU</t>
  </si>
  <si>
    <t>Software</t>
  </si>
  <si>
    <t>Cena celkem bez DPH</t>
  </si>
  <si>
    <t>Cena celkem včetně DPH</t>
  </si>
  <si>
    <r>
      <t>Maximální cena Hardware + software s DPH</t>
    </r>
    <r>
      <rPr>
        <b/>
        <sz val="11"/>
        <color theme="1"/>
        <rFont val="Calibri"/>
        <family val="2"/>
        <charset val="238"/>
        <scheme val="minor"/>
      </rPr>
      <t xml:space="preserve"> 1 750 000 Kč </t>
    </r>
    <r>
      <rPr>
        <sz val="11"/>
        <color theme="1"/>
        <rFont val="Calibri"/>
        <family val="2"/>
        <charset val="238"/>
        <scheme val="minor"/>
      </rPr>
      <t xml:space="preserve"> všechny položky jsou </t>
    </r>
    <r>
      <rPr>
        <b/>
        <sz val="11"/>
        <color theme="1"/>
        <rFont val="Calibri"/>
        <family val="2"/>
        <charset val="238"/>
        <scheme val="minor"/>
      </rPr>
      <t>NEINVESTIČNÍ.</t>
    </r>
  </si>
  <si>
    <t>DODÁVKA MUSÍ ZAHRNOVAT DOPRAVU, ODBORNOU MONTÁŽ, INSTALACI A ZAŠKOLENÍ V UŽÍVÁNÍ V MÍSTĚ PLNĚNÍ</t>
  </si>
  <si>
    <t>Název a parametry nabízeného výrobku</t>
  </si>
  <si>
    <t>Cena celkem za celou zakázku bez DPH</t>
  </si>
  <si>
    <t>Cena celkem za celou zakázku s DPH</t>
  </si>
  <si>
    <t>Celková cena za NEINVESTIČNÍ zakázku  1 750 000 Kč  včetně DPH je maximální a nepřekročitelná.</t>
  </si>
  <si>
    <t>Ve Slaném dne 18.5.2023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</si>
</sst>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499984740745262"/>
      </bottom>
      <diagonal/>
    </border>
    <border>
      <left/>
      <right/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theme="0" tint="-0.499984740745262"/>
      </top>
      <bottom style="medium">
        <color indexed="64"/>
      </bottom>
      <diagonal/>
    </border>
    <border>
      <left/>
      <right/>
      <top style="medium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theme="0" tint="-0.499984740745262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 applyAlignment="0">
      <alignment vertical="top" wrapText="1"/>
      <protection locked="0"/>
    </xf>
  </cellStyleXfs>
  <cellXfs count="121">
    <xf numFmtId="0" fontId="0" fillId="0" borderId="0" xfId="0"/>
    <xf numFmtId="0" fontId="5" fillId="0" borderId="0" xfId="0" applyFont="1" applyAlignment="1">
      <alignment vertical="top" wrapText="1"/>
    </xf>
    <xf numFmtId="44" fontId="0" fillId="3" borderId="1" xfId="0" applyNumberFormat="1" applyFill="1" applyBorder="1" applyAlignment="1">
      <alignment vertical="center"/>
    </xf>
    <xf numFmtId="44" fontId="0" fillId="0" borderId="0" xfId="0" applyNumberFormat="1"/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6" fontId="0" fillId="2" borderId="1" xfId="0" applyNumberForma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 wrapText="1"/>
    </xf>
    <xf numFmtId="6" fontId="0" fillId="2" borderId="14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4" fontId="0" fillId="3" borderId="14" xfId="0" applyNumberFormat="1" applyFill="1" applyBorder="1" applyAlignment="1">
      <alignment vertical="center"/>
    </xf>
    <xf numFmtId="164" fontId="0" fillId="5" borderId="4" xfId="0" applyNumberFormat="1" applyFill="1" applyBorder="1" applyAlignment="1">
      <alignment horizontal="center" vertical="center"/>
    </xf>
    <xf numFmtId="6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44" fontId="0" fillId="3" borderId="9" xfId="0" applyNumberForma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44" fontId="0" fillId="3" borderId="21" xfId="0" applyNumberFormat="1" applyFill="1" applyBorder="1" applyAlignment="1">
      <alignment vertical="center"/>
    </xf>
    <xf numFmtId="44" fontId="0" fillId="3" borderId="22" xfId="0" applyNumberFormat="1" applyFill="1" applyBorder="1" applyAlignment="1">
      <alignment vertical="center"/>
    </xf>
    <xf numFmtId="44" fontId="0" fillId="3" borderId="23" xfId="0" applyNumberFormat="1" applyFill="1" applyBorder="1" applyAlignment="1">
      <alignment vertical="center"/>
    </xf>
    <xf numFmtId="0" fontId="4" fillId="4" borderId="24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3" borderId="17" xfId="0" applyFill="1" applyBorder="1"/>
    <xf numFmtId="0" fontId="0" fillId="3" borderId="19" xfId="0" applyFill="1" applyBorder="1"/>
    <xf numFmtId="0" fontId="4" fillId="5" borderId="9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164" fontId="0" fillId="5" borderId="9" xfId="0" applyNumberFormat="1" applyFill="1" applyBorder="1" applyAlignment="1">
      <alignment horizontal="center" vertical="center"/>
    </xf>
    <xf numFmtId="6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left" vertical="center" wrapText="1"/>
    </xf>
    <xf numFmtId="164" fontId="0" fillId="5" borderId="15" xfId="0" applyNumberFormat="1" applyFill="1" applyBorder="1" applyAlignment="1">
      <alignment horizontal="center" vertical="center"/>
    </xf>
    <xf numFmtId="6" fontId="0" fillId="5" borderId="15" xfId="0" applyNumberForma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top" wrapText="1"/>
    </xf>
    <xf numFmtId="164" fontId="11" fillId="2" borderId="9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0" fillId="4" borderId="33" xfId="0" applyFill="1" applyBorder="1" applyAlignment="1">
      <alignment horizontal="center" vertical="center" textRotation="255"/>
    </xf>
    <xf numFmtId="0" fontId="8" fillId="4" borderId="34" xfId="0" applyFont="1" applyFill="1" applyBorder="1" applyAlignment="1">
      <alignment horizontal="left" vertical="center"/>
    </xf>
    <xf numFmtId="0" fontId="8" fillId="4" borderId="35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/>
    </xf>
    <xf numFmtId="0" fontId="4" fillId="4" borderId="35" xfId="0" applyFont="1" applyFill="1" applyBorder="1" applyAlignment="1" applyProtection="1">
      <alignment vertical="center" wrapText="1"/>
      <protection locked="0"/>
    </xf>
    <xf numFmtId="0" fontId="4" fillId="4" borderId="36" xfId="0" applyFont="1" applyFill="1" applyBorder="1" applyAlignment="1" applyProtection="1">
      <alignment vertical="center" wrapText="1"/>
      <protection locked="0"/>
    </xf>
    <xf numFmtId="0" fontId="4" fillId="4" borderId="37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4" fillId="4" borderId="39" xfId="0" applyFont="1" applyFill="1" applyBorder="1" applyAlignment="1" applyProtection="1">
      <alignment vertical="center" wrapText="1"/>
      <protection locked="0"/>
    </xf>
    <xf numFmtId="44" fontId="0" fillId="3" borderId="16" xfId="0" applyNumberFormat="1" applyFill="1" applyBorder="1" applyAlignment="1">
      <alignment vertical="center"/>
    </xf>
    <xf numFmtId="0" fontId="0" fillId="3" borderId="40" xfId="0" applyFill="1" applyBorder="1"/>
    <xf numFmtId="0" fontId="0" fillId="3" borderId="41" xfId="0" applyFill="1" applyBorder="1"/>
    <xf numFmtId="0" fontId="0" fillId="3" borderId="42" xfId="0" applyFill="1" applyBorder="1"/>
    <xf numFmtId="0" fontId="0" fillId="3" borderId="16" xfId="0" applyFill="1" applyBorder="1"/>
    <xf numFmtId="0" fontId="0" fillId="3" borderId="13" xfId="0" applyFill="1" applyBorder="1"/>
    <xf numFmtId="0" fontId="4" fillId="0" borderId="44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44" fontId="0" fillId="0" borderId="45" xfId="0" applyNumberFormat="1" applyBorder="1"/>
    <xf numFmtId="0" fontId="4" fillId="0" borderId="46" xfId="0" applyFont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44" fontId="0" fillId="0" borderId="47" xfId="0" applyNumberFormat="1" applyBorder="1"/>
    <xf numFmtId="44" fontId="4" fillId="3" borderId="48" xfId="0" applyNumberFormat="1" applyFont="1" applyFill="1" applyBorder="1"/>
    <xf numFmtId="44" fontId="4" fillId="3" borderId="49" xfId="0" applyNumberFormat="1" applyFont="1" applyFill="1" applyBorder="1"/>
    <xf numFmtId="44" fontId="0" fillId="3" borderId="24" xfId="0" applyNumberFormat="1" applyFill="1" applyBorder="1"/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8" xfId="0" applyFill="1" applyBorder="1"/>
    <xf numFmtId="0" fontId="0" fillId="0" borderId="12" xfId="0" applyBorder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4" fontId="0" fillId="3" borderId="20" xfId="0" applyNumberFormat="1" applyFill="1" applyBorder="1" applyAlignment="1">
      <alignment vertical="center"/>
    </xf>
    <xf numFmtId="0" fontId="0" fillId="3" borderId="40" xfId="0" applyFill="1" applyBorder="1"/>
    <xf numFmtId="44" fontId="0" fillId="3" borderId="2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44" fontId="0" fillId="3" borderId="6" xfId="0" applyNumberForma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3" borderId="30" xfId="0" applyFont="1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6" fontId="0" fillId="2" borderId="2" xfId="0" applyNumberFormat="1" applyFill="1" applyBorder="1" applyAlignment="1">
      <alignment horizontal="center" vertical="center"/>
    </xf>
    <xf numFmtId="0" fontId="0" fillId="3" borderId="20" xfId="0" applyFill="1" applyBorder="1"/>
    <xf numFmtId="164" fontId="11" fillId="2" borderId="2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textRotation="255" wrapText="1"/>
    </xf>
    <xf numFmtId="0" fontId="0" fillId="5" borderId="11" xfId="0" applyFill="1" applyBorder="1" applyAlignment="1">
      <alignment horizontal="center" textRotation="255" wrapText="1"/>
    </xf>
    <xf numFmtId="0" fontId="0" fillId="5" borderId="13" xfId="0" applyFill="1" applyBorder="1" applyAlignment="1">
      <alignment horizontal="center" textRotation="255" wrapText="1"/>
    </xf>
    <xf numFmtId="0" fontId="4" fillId="2" borderId="8" xfId="0" applyFont="1" applyFill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/>
    </xf>
    <xf numFmtId="0" fontId="0" fillId="3" borderId="28" xfId="0" applyFill="1" applyBorder="1"/>
    <xf numFmtId="0" fontId="0" fillId="3" borderId="29" xfId="0" applyFill="1" applyBorder="1"/>
    <xf numFmtId="0" fontId="4" fillId="7" borderId="25" xfId="0" applyFont="1" applyFill="1" applyBorder="1" applyAlignment="1">
      <alignment horizontal="left" vertical="center"/>
    </xf>
    <xf numFmtId="0" fontId="4" fillId="7" borderId="43" xfId="0" applyFont="1" applyFill="1" applyBorder="1" applyAlignment="1">
      <alignment horizontal="left" vertical="center"/>
    </xf>
    <xf numFmtId="0" fontId="4" fillId="5" borderId="25" xfId="0" applyFont="1" applyFill="1" applyBorder="1" applyAlignment="1">
      <alignment horizontal="left" vertical="center"/>
    </xf>
    <xf numFmtId="0" fontId="4" fillId="5" borderId="43" xfId="0" applyFont="1" applyFill="1" applyBorder="1" applyAlignment="1">
      <alignment horizontal="left" vertical="center"/>
    </xf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6"/>
  <sheetViews>
    <sheetView showGridLines="0" tabSelected="1" topLeftCell="A14" zoomScaleNormal="100" workbookViewId="0">
      <selection activeCell="B30" sqref="B30"/>
    </sheetView>
  </sheetViews>
  <sheetFormatPr defaultRowHeight="15" x14ac:dyDescent="0.25"/>
  <cols>
    <col min="1" max="1" width="5.7109375" customWidth="1"/>
    <col min="2" max="2" width="27.7109375" style="6" customWidth="1"/>
    <col min="3" max="3" width="82.42578125" customWidth="1"/>
    <col min="4" max="5" width="25" style="5" customWidth="1"/>
    <col min="6" max="6" width="21.85546875" style="5" customWidth="1"/>
    <col min="7" max="7" width="9.140625" style="5"/>
    <col min="8" max="8" width="16.7109375" customWidth="1"/>
    <col min="9" max="9" width="15.28515625" customWidth="1"/>
    <col min="10" max="10" width="19.7109375" customWidth="1"/>
    <col min="11" max="11" width="44.42578125" customWidth="1"/>
  </cols>
  <sheetData>
    <row r="2" spans="1:11" ht="18.75" x14ac:dyDescent="0.3">
      <c r="A2" s="81" t="s">
        <v>11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5.75" thickBot="1" x14ac:dyDescent="0.3">
      <c r="A3" s="83" t="s">
        <v>42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15.75" thickBot="1" x14ac:dyDescent="0.3">
      <c r="F4" s="50"/>
      <c r="G4" s="50"/>
      <c r="H4" s="96" t="s">
        <v>5</v>
      </c>
      <c r="I4" s="97"/>
      <c r="J4" s="97"/>
      <c r="K4" s="98"/>
    </row>
    <row r="5" spans="1:11" ht="30.75" customHeight="1" thickBot="1" x14ac:dyDescent="0.3">
      <c r="A5" s="51"/>
      <c r="B5" s="52" t="s">
        <v>0</v>
      </c>
      <c r="C5" s="53" t="s">
        <v>1</v>
      </c>
      <c r="D5" s="54" t="s">
        <v>8</v>
      </c>
      <c r="E5" s="54" t="s">
        <v>7</v>
      </c>
      <c r="F5" s="55" t="s">
        <v>2</v>
      </c>
      <c r="G5" s="58" t="s">
        <v>3</v>
      </c>
      <c r="H5" s="65" t="s">
        <v>9</v>
      </c>
      <c r="I5" s="56" t="s">
        <v>10</v>
      </c>
      <c r="J5" s="57" t="s">
        <v>4</v>
      </c>
      <c r="K5" s="32" t="s">
        <v>43</v>
      </c>
    </row>
    <row r="6" spans="1:11" ht="343.5" customHeight="1" x14ac:dyDescent="0.25">
      <c r="A6" s="107" t="s">
        <v>12</v>
      </c>
      <c r="B6" s="46" t="s">
        <v>13</v>
      </c>
      <c r="C6" s="47" t="s">
        <v>17</v>
      </c>
      <c r="D6" s="48">
        <f>E6/1.21</f>
        <v>33057.85123966942</v>
      </c>
      <c r="E6" s="48">
        <v>40000</v>
      </c>
      <c r="F6" s="49">
        <v>70</v>
      </c>
      <c r="G6" s="59" t="s">
        <v>6</v>
      </c>
      <c r="H6" s="66"/>
      <c r="I6" s="27">
        <f>F6*H6</f>
        <v>0</v>
      </c>
      <c r="J6" s="31">
        <f>I6*1.21</f>
        <v>0</v>
      </c>
      <c r="K6" s="33"/>
    </row>
    <row r="7" spans="1:11" ht="333" customHeight="1" x14ac:dyDescent="0.25">
      <c r="A7" s="108"/>
      <c r="B7" s="112" t="s">
        <v>14</v>
      </c>
      <c r="C7" s="110" t="s">
        <v>18</v>
      </c>
      <c r="D7" s="101">
        <f>E7/1.21</f>
        <v>33057.85123966942</v>
      </c>
      <c r="E7" s="101">
        <v>40000</v>
      </c>
      <c r="F7" s="86">
        <v>1</v>
      </c>
      <c r="G7" s="88" t="s">
        <v>6</v>
      </c>
      <c r="H7" s="90"/>
      <c r="I7" s="92">
        <f t="shared" ref="I7" si="0">F7*H7</f>
        <v>0</v>
      </c>
      <c r="J7" s="94">
        <f t="shared" ref="J7:J11" si="1">I7*1.21</f>
        <v>0</v>
      </c>
      <c r="K7" s="84"/>
    </row>
    <row r="8" spans="1:11" ht="81.75" customHeight="1" x14ac:dyDescent="0.25">
      <c r="A8" s="108"/>
      <c r="B8" s="113"/>
      <c r="C8" s="111"/>
      <c r="D8" s="87"/>
      <c r="E8" s="87"/>
      <c r="F8" s="87"/>
      <c r="G8" s="89"/>
      <c r="H8" s="91"/>
      <c r="I8" s="93"/>
      <c r="J8" s="95"/>
      <c r="K8" s="85"/>
    </row>
    <row r="9" spans="1:11" ht="205.5" customHeight="1" x14ac:dyDescent="0.25">
      <c r="A9" s="108"/>
      <c r="B9" s="102" t="s">
        <v>15</v>
      </c>
      <c r="C9" s="11" t="s">
        <v>19</v>
      </c>
      <c r="D9" s="99">
        <f>E9/1.21</f>
        <v>33057.85123966942</v>
      </c>
      <c r="E9" s="99">
        <v>40000</v>
      </c>
      <c r="F9" s="86">
        <v>1</v>
      </c>
      <c r="G9" s="88" t="s">
        <v>6</v>
      </c>
      <c r="H9" s="100"/>
      <c r="I9" s="92">
        <f t="shared" ref="I9" si="2">F9*H9</f>
        <v>0</v>
      </c>
      <c r="J9" s="94">
        <f t="shared" si="1"/>
        <v>0</v>
      </c>
      <c r="K9" s="84"/>
    </row>
    <row r="10" spans="1:11" ht="222.75" customHeight="1" x14ac:dyDescent="0.25">
      <c r="A10" s="108"/>
      <c r="B10" s="103"/>
      <c r="C10" s="10" t="s">
        <v>16</v>
      </c>
      <c r="D10" s="87"/>
      <c r="E10" s="87"/>
      <c r="F10" s="87"/>
      <c r="G10" s="89"/>
      <c r="H10" s="91"/>
      <c r="I10" s="93"/>
      <c r="J10" s="95"/>
      <c r="K10" s="85"/>
    </row>
    <row r="11" spans="1:11" ht="207.75" customHeight="1" x14ac:dyDescent="0.25">
      <c r="A11" s="108"/>
      <c r="B11" s="102" t="s">
        <v>14</v>
      </c>
      <c r="C11" s="11" t="s">
        <v>20</v>
      </c>
      <c r="D11" s="99">
        <f>E11/1.21</f>
        <v>33057.85123966942</v>
      </c>
      <c r="E11" s="99">
        <v>40000</v>
      </c>
      <c r="F11" s="86">
        <v>1</v>
      </c>
      <c r="G11" s="88" t="s">
        <v>6</v>
      </c>
      <c r="H11" s="100"/>
      <c r="I11" s="92">
        <f t="shared" ref="I11" si="3">F11*H11</f>
        <v>0</v>
      </c>
      <c r="J11" s="94">
        <f t="shared" si="1"/>
        <v>0</v>
      </c>
      <c r="K11" s="84"/>
    </row>
    <row r="12" spans="1:11" ht="224.25" customHeight="1" x14ac:dyDescent="0.25">
      <c r="A12" s="108"/>
      <c r="B12" s="103"/>
      <c r="C12" s="12" t="s">
        <v>16</v>
      </c>
      <c r="D12" s="87"/>
      <c r="E12" s="87"/>
      <c r="F12" s="87"/>
      <c r="G12" s="89"/>
      <c r="H12" s="91"/>
      <c r="I12" s="93"/>
      <c r="J12" s="95"/>
      <c r="K12" s="85"/>
    </row>
    <row r="13" spans="1:11" ht="26.25" customHeight="1" x14ac:dyDescent="0.25">
      <c r="A13" s="108"/>
      <c r="B13" s="9" t="s">
        <v>21</v>
      </c>
      <c r="C13" s="12" t="s">
        <v>22</v>
      </c>
      <c r="D13" s="8">
        <f t="shared" ref="D13:D21" si="4">E13/1.21</f>
        <v>33057.85123966942</v>
      </c>
      <c r="E13" s="8">
        <v>40000</v>
      </c>
      <c r="F13" s="7">
        <v>4</v>
      </c>
      <c r="G13" s="60" t="s">
        <v>6</v>
      </c>
      <c r="H13" s="68"/>
      <c r="I13" s="2">
        <f t="shared" ref="I13:I21" si="5">F13*H13</f>
        <v>0</v>
      </c>
      <c r="J13" s="29">
        <f t="shared" ref="J13:J21" si="6">I13*1.21</f>
        <v>0</v>
      </c>
      <c r="K13" s="34"/>
    </row>
    <row r="14" spans="1:11" ht="40.5" customHeight="1" x14ac:dyDescent="0.25">
      <c r="A14" s="108"/>
      <c r="B14" s="9" t="s">
        <v>23</v>
      </c>
      <c r="C14" s="13" t="s">
        <v>24</v>
      </c>
      <c r="D14" s="8">
        <f t="shared" si="4"/>
        <v>33057.85123966942</v>
      </c>
      <c r="E14" s="8">
        <v>40000</v>
      </c>
      <c r="F14" s="7">
        <v>3</v>
      </c>
      <c r="G14" s="60" t="s">
        <v>6</v>
      </c>
      <c r="H14" s="68"/>
      <c r="I14" s="2">
        <f t="shared" si="5"/>
        <v>0</v>
      </c>
      <c r="J14" s="29">
        <f t="shared" si="6"/>
        <v>0</v>
      </c>
      <c r="K14" s="34"/>
    </row>
    <row r="15" spans="1:11" ht="39" customHeight="1" x14ac:dyDescent="0.25">
      <c r="A15" s="108"/>
      <c r="B15" s="9" t="s">
        <v>25</v>
      </c>
      <c r="C15" s="13" t="s">
        <v>26</v>
      </c>
      <c r="D15" s="8">
        <f t="shared" si="4"/>
        <v>33057.85123966942</v>
      </c>
      <c r="E15" s="8">
        <v>40000</v>
      </c>
      <c r="F15" s="7">
        <v>73</v>
      </c>
      <c r="G15" s="60" t="s">
        <v>6</v>
      </c>
      <c r="H15" s="68"/>
      <c r="I15" s="2">
        <f t="shared" si="5"/>
        <v>0</v>
      </c>
      <c r="J15" s="29">
        <f t="shared" si="6"/>
        <v>0</v>
      </c>
      <c r="K15" s="34"/>
    </row>
    <row r="16" spans="1:11" ht="45.75" customHeight="1" x14ac:dyDescent="0.25">
      <c r="A16" s="108"/>
      <c r="B16" s="14" t="s">
        <v>27</v>
      </c>
      <c r="C16" s="15" t="s">
        <v>28</v>
      </c>
      <c r="D16" s="8">
        <f t="shared" si="4"/>
        <v>33057.85123966942</v>
      </c>
      <c r="E16" s="8">
        <v>40000</v>
      </c>
      <c r="F16" s="7">
        <v>23</v>
      </c>
      <c r="G16" s="60" t="s">
        <v>6</v>
      </c>
      <c r="H16" s="68"/>
      <c r="I16" s="2">
        <f t="shared" si="5"/>
        <v>0</v>
      </c>
      <c r="J16" s="29">
        <f t="shared" si="6"/>
        <v>0</v>
      </c>
      <c r="K16" s="34"/>
    </row>
    <row r="17" spans="1:11" ht="42" customHeight="1" x14ac:dyDescent="0.25">
      <c r="A17" s="108"/>
      <c r="B17" s="16" t="s">
        <v>29</v>
      </c>
      <c r="C17" s="15" t="s">
        <v>30</v>
      </c>
      <c r="D17" s="8">
        <f t="shared" si="4"/>
        <v>33057.85123966942</v>
      </c>
      <c r="E17" s="8">
        <v>40000</v>
      </c>
      <c r="F17" s="7">
        <v>30</v>
      </c>
      <c r="G17" s="60" t="s">
        <v>6</v>
      </c>
      <c r="H17" s="68"/>
      <c r="I17" s="2">
        <f t="shared" si="5"/>
        <v>0</v>
      </c>
      <c r="J17" s="29">
        <f t="shared" si="6"/>
        <v>0</v>
      </c>
      <c r="K17" s="34"/>
    </row>
    <row r="18" spans="1:11" ht="36.75" customHeight="1" thickBot="1" x14ac:dyDescent="0.3">
      <c r="A18" s="109"/>
      <c r="B18" s="17" t="s">
        <v>31</v>
      </c>
      <c r="C18" s="18" t="s">
        <v>30</v>
      </c>
      <c r="D18" s="19">
        <f t="shared" si="4"/>
        <v>33057.85123966942</v>
      </c>
      <c r="E18" s="19">
        <v>40000</v>
      </c>
      <c r="F18" s="20">
        <v>83</v>
      </c>
      <c r="G18" s="61" t="s">
        <v>6</v>
      </c>
      <c r="H18" s="69"/>
      <c r="I18" s="21">
        <f t="shared" si="5"/>
        <v>0</v>
      </c>
      <c r="J18" s="30">
        <f t="shared" si="6"/>
        <v>0</v>
      </c>
      <c r="K18" s="35"/>
    </row>
    <row r="19" spans="1:11" ht="45" x14ac:dyDescent="0.25">
      <c r="A19" s="104" t="s">
        <v>38</v>
      </c>
      <c r="B19" s="36" t="s">
        <v>32</v>
      </c>
      <c r="C19" s="37" t="s">
        <v>33</v>
      </c>
      <c r="D19" s="38">
        <f t="shared" si="4"/>
        <v>49586.776859504134</v>
      </c>
      <c r="E19" s="39">
        <v>60000</v>
      </c>
      <c r="F19" s="40">
        <v>4</v>
      </c>
      <c r="G19" s="62" t="s">
        <v>6</v>
      </c>
      <c r="H19" s="70"/>
      <c r="I19" s="27">
        <f t="shared" si="5"/>
        <v>0</v>
      </c>
      <c r="J19" s="31">
        <f t="shared" si="6"/>
        <v>0</v>
      </c>
      <c r="K19" s="33"/>
    </row>
    <row r="20" spans="1:11" ht="45" x14ac:dyDescent="0.25">
      <c r="A20" s="105"/>
      <c r="B20" s="25" t="s">
        <v>34</v>
      </c>
      <c r="C20" s="26" t="s">
        <v>35</v>
      </c>
      <c r="D20" s="22">
        <f t="shared" si="4"/>
        <v>49586.776859504134</v>
      </c>
      <c r="E20" s="23">
        <v>60000</v>
      </c>
      <c r="F20" s="24">
        <v>70</v>
      </c>
      <c r="G20" s="63" t="s">
        <v>6</v>
      </c>
      <c r="H20" s="67"/>
      <c r="I20" s="2">
        <f t="shared" si="5"/>
        <v>0</v>
      </c>
      <c r="J20" s="29">
        <f t="shared" si="6"/>
        <v>0</v>
      </c>
      <c r="K20" s="34"/>
    </row>
    <row r="21" spans="1:11" ht="42.75" customHeight="1" thickBot="1" x14ac:dyDescent="0.3">
      <c r="A21" s="106"/>
      <c r="B21" s="41" t="s">
        <v>36</v>
      </c>
      <c r="C21" s="42" t="s">
        <v>37</v>
      </c>
      <c r="D21" s="43">
        <f t="shared" si="4"/>
        <v>49586.776859504134</v>
      </c>
      <c r="E21" s="44">
        <v>60000</v>
      </c>
      <c r="F21" s="45">
        <v>70</v>
      </c>
      <c r="G21" s="64" t="s">
        <v>6</v>
      </c>
      <c r="H21" s="71"/>
      <c r="I21" s="21">
        <f t="shared" si="5"/>
        <v>0</v>
      </c>
      <c r="J21" s="30">
        <f t="shared" si="6"/>
        <v>0</v>
      </c>
      <c r="K21" s="35"/>
    </row>
    <row r="22" spans="1:11" x14ac:dyDescent="0.25">
      <c r="H22" s="3"/>
      <c r="I22" s="3"/>
      <c r="J22" s="3"/>
    </row>
    <row r="23" spans="1:11" ht="15.75" thickBot="1" x14ac:dyDescent="0.3">
      <c r="B23" s="6" t="s">
        <v>41</v>
      </c>
      <c r="H23" s="3"/>
      <c r="I23" s="3"/>
      <c r="J23" s="3"/>
    </row>
    <row r="24" spans="1:11" ht="15.75" thickBot="1" x14ac:dyDescent="0.3">
      <c r="E24" s="117" t="s">
        <v>12</v>
      </c>
      <c r="F24" s="72" t="s">
        <v>39</v>
      </c>
      <c r="G24" s="73"/>
      <c r="H24" s="74"/>
      <c r="I24" s="74"/>
      <c r="J24" s="78">
        <f>SUM(I6:I18)</f>
        <v>0</v>
      </c>
    </row>
    <row r="25" spans="1:11" ht="19.5" thickBot="1" x14ac:dyDescent="0.3">
      <c r="B25" s="28" t="s">
        <v>46</v>
      </c>
      <c r="C25" s="1"/>
      <c r="E25" s="118"/>
      <c r="F25" s="75" t="s">
        <v>40</v>
      </c>
      <c r="G25" s="76"/>
      <c r="H25" s="77"/>
      <c r="I25" s="77"/>
      <c r="J25" s="79">
        <f>SUM(J6:J18)</f>
        <v>0</v>
      </c>
    </row>
    <row r="26" spans="1:11" ht="15.75" thickBot="1" x14ac:dyDescent="0.3">
      <c r="C26" s="1"/>
      <c r="E26" s="119" t="s">
        <v>38</v>
      </c>
      <c r="F26" s="72" t="s">
        <v>39</v>
      </c>
      <c r="G26" s="73"/>
      <c r="H26" s="74"/>
      <c r="I26" s="74"/>
      <c r="J26" s="78">
        <f>SUM(I19:I21)</f>
        <v>0</v>
      </c>
    </row>
    <row r="27" spans="1:11" ht="15.75" thickBot="1" x14ac:dyDescent="0.3">
      <c r="C27" s="1"/>
      <c r="E27" s="120"/>
      <c r="F27" s="75" t="s">
        <v>40</v>
      </c>
      <c r="G27" s="76"/>
      <c r="H27" s="77"/>
      <c r="I27" s="77"/>
      <c r="J27" s="79">
        <f>SUM(J19:J21)</f>
        <v>0</v>
      </c>
    </row>
    <row r="28" spans="1:11" ht="15.75" thickBot="1" x14ac:dyDescent="0.3">
      <c r="C28" s="1"/>
      <c r="E28" s="114" t="s">
        <v>44</v>
      </c>
      <c r="F28" s="115"/>
      <c r="G28" s="115"/>
      <c r="H28" s="115"/>
      <c r="I28" s="116"/>
      <c r="J28" s="80">
        <f>J24+J26</f>
        <v>0</v>
      </c>
    </row>
    <row r="29" spans="1:11" ht="15.75" thickBot="1" x14ac:dyDescent="0.3">
      <c r="B29" s="6" t="s">
        <v>47</v>
      </c>
      <c r="E29" s="114" t="s">
        <v>45</v>
      </c>
      <c r="F29" s="115"/>
      <c r="G29" s="115"/>
      <c r="H29" s="115"/>
      <c r="I29" s="116"/>
      <c r="J29" s="80">
        <f>J25+J27</f>
        <v>0</v>
      </c>
    </row>
    <row r="31" spans="1:11" x14ac:dyDescent="0.25">
      <c r="C31" s="4"/>
    </row>
    <row r="32" spans="1:11" x14ac:dyDescent="0.25">
      <c r="C32" s="1"/>
    </row>
    <row r="37" spans="3:3" ht="103.15" customHeight="1" x14ac:dyDescent="0.25">
      <c r="C37" s="1"/>
    </row>
    <row r="38" spans="3:3" ht="16.149999999999999" customHeight="1" x14ac:dyDescent="0.25">
      <c r="C38" s="1"/>
    </row>
    <row r="39" spans="3:3" ht="16.899999999999999" customHeight="1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</sheetData>
  <mergeCells count="37">
    <mergeCell ref="E28:I28"/>
    <mergeCell ref="E29:I29"/>
    <mergeCell ref="K9:K10"/>
    <mergeCell ref="K11:K12"/>
    <mergeCell ref="F9:F10"/>
    <mergeCell ref="G9:G10"/>
    <mergeCell ref="H9:H10"/>
    <mergeCell ref="I9:I10"/>
    <mergeCell ref="J9:J10"/>
    <mergeCell ref="E24:E25"/>
    <mergeCell ref="E26:E27"/>
    <mergeCell ref="B9:B10"/>
    <mergeCell ref="D9:D10"/>
    <mergeCell ref="E9:E10"/>
    <mergeCell ref="A19:A21"/>
    <mergeCell ref="A6:A18"/>
    <mergeCell ref="C7:C8"/>
    <mergeCell ref="B7:B8"/>
    <mergeCell ref="B11:B12"/>
    <mergeCell ref="D11:D12"/>
    <mergeCell ref="E11:E12"/>
    <mergeCell ref="H11:H12"/>
    <mergeCell ref="I11:I12"/>
    <mergeCell ref="J11:J12"/>
    <mergeCell ref="F11:F12"/>
    <mergeCell ref="G11:G12"/>
    <mergeCell ref="A2:K2"/>
    <mergeCell ref="A3:K3"/>
    <mergeCell ref="K7:K8"/>
    <mergeCell ref="F7:F8"/>
    <mergeCell ref="G7:G8"/>
    <mergeCell ref="H7:H8"/>
    <mergeCell ref="I7:I8"/>
    <mergeCell ref="J7:J8"/>
    <mergeCell ref="H4:K4"/>
    <mergeCell ref="D7:D8"/>
    <mergeCell ref="E7:E8"/>
  </mergeCells>
  <pageMargins left="0.23622047244094491" right="0.23622047244094491" top="0.15748031496062992" bottom="0.15748031496062992" header="0.31496062992125984" footer="0.31496062992125984"/>
  <pageSetup paperSize="8" scale="45" orientation="portrait" r:id="rId1"/>
  <headerFooter>
    <oddHeader>&amp;CObchodní akademie Dr. Edvarda Beneše, Slaný, Smetanovo nám. 1200
Smetanovo nám. 1200, 274 01  Slaný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Michaela Rosická</cp:lastModifiedBy>
  <cp:lastPrinted>2023-05-16T08:03:19Z</cp:lastPrinted>
  <dcterms:created xsi:type="dcterms:W3CDTF">2017-01-23T02:45:31Z</dcterms:created>
  <dcterms:modified xsi:type="dcterms:W3CDTF">2023-05-16T13:08:07Z</dcterms:modified>
</cp:coreProperties>
</file>