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1"/>
  </bookViews>
  <sheets>
    <sheet name="Krycí list rozpočtu" sheetId="1" r:id="rId1"/>
    <sheet name="rozpočet" sheetId="2" r:id="rId2"/>
  </sheets>
  <definedNames>
    <definedName name="_xlnm.Print_Area" localSheetId="1">'rozpočet'!$A$3:$F$27</definedName>
  </definedNames>
  <calcPr fullCalcOnLoad="1"/>
</workbook>
</file>

<file path=xl/sharedStrings.xml><?xml version="1.0" encoding="utf-8"?>
<sst xmlns="http://schemas.openxmlformats.org/spreadsheetml/2006/main" count="122" uniqueCount="97">
  <si>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</si>
  <si>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</si>
  <si>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</si>
  <si>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</si>
  <si>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</si>
  <si>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</si>
  <si>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</si>
  <si>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</si>
  <si>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</si>
  <si>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</si>
  <si>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</si>
  <si>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</si>
  <si>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</si>
  <si>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</si>
  <si>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</si>
  <si>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</si>
  <si>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</si>
  <si>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</si>
  <si>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</si>
  <si>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</si>
  <si>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</si>
  <si>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</si>
  <si>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</si>
  <si>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</si>
  <si>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</si>
  <si>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</si>
  <si>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</si>
  <si>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</si>
  <si>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</si>
  <si>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</si>
  <si>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</si>
  <si>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</si>
  <si>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</si>
  <si>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</si>
  <si>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</si>
  <si>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</si>
  <si>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</si>
  <si>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</si>
  <si>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</si>
  <si>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</si>
  <si>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</si>
  <si>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</si>
  <si>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</si>
  <si>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</si>
  <si>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</si>
  <si>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</si>
  <si>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</si>
  <si>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</si>
  <si>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</si>
  <si>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</si>
  <si>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</si>
  <si>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</si>
  <si>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</si>
  <si>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</si>
  <si>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</si>
  <si>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</si>
  <si>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</si>
  <si>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</si>
  <si>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</si>
  <si>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</si>
  <si>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</si>
  <si>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</si>
  <si>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</si>
  <si>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</si>
  <si>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</si>
  <si>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>m3</t>
  </si>
  <si>
    <t>574A44</t>
  </si>
  <si>
    <t>574C06</t>
  </si>
  <si>
    <t>Zpracoval</t>
  </si>
  <si>
    <t xml:space="preserve">Schválil </t>
  </si>
  <si>
    <t>KSÚS Středočeského kraje příspěvková organizace</t>
  </si>
  <si>
    <t>čištění vozovek  samosběrem</t>
  </si>
  <si>
    <t>asflt.beton pro obrusné vrstvy ACO11+  tl. 50mm</t>
  </si>
  <si>
    <t>těsnění dil. spár asfalt. zálivkou průřez do 200mm2</t>
  </si>
  <si>
    <t>frézování drážky prům. do 200mm2 v asfaltové vozovce</t>
  </si>
  <si>
    <t>spoj. postřik ze sil. emulze do 1,0 kg/m3 (2x)</t>
  </si>
  <si>
    <t>VDZ 12,5 cm- barva hladká-dodávka+pokládka</t>
  </si>
  <si>
    <t>02520</t>
  </si>
  <si>
    <t>zkoušení nezávislou zkušebnou</t>
  </si>
  <si>
    <t>15686*0,03</t>
  </si>
  <si>
    <t>2801*5,6</t>
  </si>
  <si>
    <t>2801+6+6+6+6</t>
  </si>
  <si>
    <t>(20+20+20+20)*5,6*0,05</t>
  </si>
  <si>
    <t>23*2,4</t>
  </si>
  <si>
    <t>55*61</t>
  </si>
  <si>
    <t>FRÉZOVÁNÍ ZPEVNĚNÝCH PLOCH ASFALTOVÝCH, ODVOZ DO 20KM</t>
  </si>
  <si>
    <t xml:space="preserve">zpevnění krajnic z recyklátu do tl. 100mm  </t>
  </si>
  <si>
    <t>čištění krajnic od nánosu tl.100mm s odvozem na skládku</t>
  </si>
  <si>
    <t>015112</t>
  </si>
  <si>
    <t>poplatky za likvidaci odpadu nekontaminovaných</t>
  </si>
  <si>
    <t>t</t>
  </si>
  <si>
    <t xml:space="preserve">vyrovnávka  z asfalt. betonu ACL 16+ </t>
  </si>
  <si>
    <t>III/ 32710 Týnec nad Labem - hr. Kr.</t>
  </si>
  <si>
    <t>III/32710 Týnec nad Labem - hr. Kr.</t>
  </si>
  <si>
    <t xml:space="preserve">Datum:     </t>
  </si>
  <si>
    <t xml:space="preserve">Zpracoval:   </t>
  </si>
  <si>
    <r>
      <t>Objekt:                   sil. III/32710     km 0</t>
    </r>
    <r>
      <rPr>
        <b/>
        <sz val="9"/>
        <rFont val="Arial CE"/>
        <family val="0"/>
      </rPr>
      <t>,000 - 2,151</t>
    </r>
    <r>
      <rPr>
        <b/>
        <sz val="9"/>
        <rFont val="Arial CE"/>
        <family val="2"/>
      </rPr>
      <t xml:space="preserve">, délka úseku </t>
    </r>
    <r>
      <rPr>
        <b/>
        <sz val="9"/>
        <rFont val="Arial CE"/>
        <family val="0"/>
      </rPr>
      <t>2151</t>
    </r>
    <r>
      <rPr>
        <b/>
        <sz val="9"/>
        <rFont val="Arial CE"/>
        <family val="2"/>
      </rPr>
      <t xml:space="preserve"> bm, prům. šířka 5,3m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</si>
</sst>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1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21" fillId="0" borderId="29" xfId="0" applyFont="1" applyBorder="1" applyAlignment="1">
      <alignment horizontal="left" wrapText="1"/>
    </xf>
    <xf numFmtId="0" fontId="21" fillId="0" borderId="29" xfId="0" applyFont="1" applyBorder="1" applyAlignment="1">
      <alignment horizontal="center" wrapText="1"/>
    </xf>
    <xf numFmtId="4" fontId="21" fillId="0" borderId="29" xfId="0" applyNumberFormat="1" applyFont="1" applyBorder="1" applyAlignment="1">
      <alignment horizontal="right"/>
    </xf>
    <xf numFmtId="39" fontId="21" fillId="0" borderId="30" xfId="0" applyNumberFormat="1" applyFont="1" applyBorder="1" applyAlignment="1">
      <alignment horizontal="right"/>
    </xf>
    <xf numFmtId="0" fontId="10" fillId="0" borderId="21" xfId="0" applyFont="1" applyBorder="1" applyAlignment="1" applyProtection="1">
      <alignment horizontal="center" vertical="center"/>
      <protection/>
    </xf>
    <xf numFmtId="4" fontId="10" fillId="0" borderId="31" xfId="0" applyNumberFormat="1" applyFont="1" applyBorder="1" applyAlignment="1" applyProtection="1">
      <alignment vertical="top"/>
      <protection/>
    </xf>
    <xf numFmtId="0" fontId="21" fillId="0" borderId="32" xfId="0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right"/>
    </xf>
    <xf numFmtId="0" fontId="0" fillId="0" borderId="0" xfId="0" applyFill="1" applyAlignment="1" applyProtection="1">
      <alignment vertical="top"/>
      <protection/>
    </xf>
    <xf numFmtId="0" fontId="10" fillId="35" borderId="17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vertical="top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2" fontId="9" fillId="0" borderId="34" xfId="0" applyNumberFormat="1" applyFont="1" applyFill="1" applyBorder="1" applyAlignment="1" applyProtection="1">
      <alignment vertical="top"/>
      <protection/>
    </xf>
    <xf numFmtId="4" fontId="9" fillId="0" borderId="34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 wrapText="1"/>
      <protection/>
    </xf>
    <xf numFmtId="0" fontId="13" fillId="0" borderId="40" xfId="0" applyFont="1" applyBorder="1" applyAlignment="1" applyProtection="1">
      <alignment vertical="center" wrapText="1"/>
      <protection/>
    </xf>
    <xf numFmtId="0" fontId="13" fillId="0" borderId="37" xfId="0" applyFont="1" applyBorder="1" applyAlignment="1" applyProtection="1">
      <alignment vertical="center" wrapText="1"/>
      <protection/>
    </xf>
    <xf numFmtId="0" fontId="13" fillId="0" borderId="38" xfId="0" applyFont="1" applyBorder="1" applyAlignment="1" applyProtection="1">
      <alignment vertical="center" wrapText="1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49" fontId="18" fillId="34" borderId="16" xfId="0" applyNumberFormat="1" applyFont="1" applyFill="1" applyBorder="1" applyAlignment="1" applyProtection="1">
      <alignment horizontal="left" vertical="center"/>
      <protection/>
    </xf>
    <xf numFmtId="0" fontId="18" fillId="34" borderId="16" xfId="0" applyNumberFormat="1" applyFont="1" applyFill="1" applyBorder="1" applyAlignment="1" applyProtection="1">
      <alignment horizontal="left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19" fillId="36" borderId="39" xfId="0" applyNumberFormat="1" applyFont="1" applyFill="1" applyBorder="1" applyAlignment="1" applyProtection="1">
      <alignment horizontal="center" vertical="center"/>
      <protection/>
    </xf>
    <xf numFmtId="0" fontId="19" fillId="36" borderId="42" xfId="0" applyNumberFormat="1" applyFont="1" applyFill="1" applyBorder="1" applyAlignment="1" applyProtection="1">
      <alignment horizontal="center" vertical="center"/>
      <protection/>
    </xf>
    <xf numFmtId="0" fontId="19" fillId="36" borderId="40" xfId="0" applyNumberFormat="1" applyFont="1" applyFill="1" applyBorder="1" applyAlignment="1" applyProtection="1">
      <alignment horizontal="center" vertical="center"/>
      <protection/>
    </xf>
    <xf numFmtId="0" fontId="19" fillId="36" borderId="47" xfId="0" applyNumberFormat="1" applyFont="1" applyFill="1" applyBorder="1" applyAlignment="1" applyProtection="1">
      <alignment horizontal="center" vertical="center"/>
      <protection/>
    </xf>
    <xf numFmtId="49" fontId="19" fillId="0" borderId="48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43" xfId="0" applyNumberFormat="1" applyFont="1" applyFill="1" applyBorder="1" applyAlignment="1" applyProtection="1">
      <alignment horizontal="left" vertical="center"/>
      <protection/>
    </xf>
    <xf numFmtId="0" fontId="19" fillId="0" borderId="25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49" fontId="19" fillId="0" borderId="49" xfId="0" applyNumberFormat="1" applyFont="1" applyFill="1" applyBorder="1" applyAlignment="1" applyProtection="1">
      <alignment horizontal="left" vertical="center"/>
      <protection/>
    </xf>
    <xf numFmtId="0" fontId="19" fillId="0" borderId="45" xfId="0" applyNumberFormat="1" applyFont="1" applyFill="1" applyBorder="1" applyAlignment="1" applyProtection="1">
      <alignment horizontal="left" vertical="center"/>
      <protection/>
    </xf>
    <xf numFmtId="0" fontId="19" fillId="0" borderId="46" xfId="0" applyNumberFormat="1" applyFont="1" applyFill="1" applyBorder="1" applyAlignment="1" applyProtection="1">
      <alignment horizontal="left" vertical="center"/>
      <protection/>
    </xf>
    <xf numFmtId="0" fontId="19" fillId="0" borderId="5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29" sqref="G29:I29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6.3320312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5" customHeight="1" thickBot="1">
      <c r="A1" s="88" t="s">
        <v>17</v>
      </c>
      <c r="B1" s="89"/>
      <c r="C1" s="89"/>
      <c r="D1" s="89"/>
      <c r="E1" s="89"/>
      <c r="F1" s="89"/>
      <c r="G1" s="89"/>
      <c r="H1" s="89"/>
      <c r="I1" s="89"/>
    </row>
    <row r="2" spans="1:10" ht="12.75" customHeight="1">
      <c r="A2" s="90" t="s">
        <v>18</v>
      </c>
      <c r="B2" s="91"/>
      <c r="C2" s="94" t="s">
        <v>92</v>
      </c>
      <c r="D2" s="94"/>
      <c r="E2" s="96" t="s">
        <v>19</v>
      </c>
      <c r="F2" s="97" t="s">
        <v>70</v>
      </c>
      <c r="G2" s="98"/>
      <c r="H2" s="96" t="s">
        <v>20</v>
      </c>
      <c r="I2" s="101"/>
      <c r="J2" s="41"/>
    </row>
    <row r="3" spans="1:10" ht="12.75">
      <c r="A3" s="92"/>
      <c r="B3" s="93"/>
      <c r="C3" s="95"/>
      <c r="D3" s="95"/>
      <c r="E3" s="93"/>
      <c r="F3" s="99"/>
      <c r="G3" s="100"/>
      <c r="H3" s="93"/>
      <c r="I3" s="102"/>
      <c r="J3" s="41"/>
    </row>
    <row r="4" spans="1:10" ht="12.75">
      <c r="A4" s="103" t="s">
        <v>21</v>
      </c>
      <c r="B4" s="93"/>
      <c r="C4" s="104"/>
      <c r="D4" s="105"/>
      <c r="E4" s="108" t="s">
        <v>22</v>
      </c>
      <c r="F4" s="108"/>
      <c r="G4" s="93"/>
      <c r="H4" s="108" t="s">
        <v>20</v>
      </c>
      <c r="I4" s="109"/>
      <c r="J4" s="41"/>
    </row>
    <row r="5" spans="1:10" ht="12.75">
      <c r="A5" s="92"/>
      <c r="B5" s="93"/>
      <c r="C5" s="106"/>
      <c r="D5" s="107"/>
      <c r="E5" s="93"/>
      <c r="F5" s="93"/>
      <c r="G5" s="93"/>
      <c r="H5" s="93"/>
      <c r="I5" s="102"/>
      <c r="J5" s="41"/>
    </row>
    <row r="6" spans="1:10" ht="12.75" customHeight="1">
      <c r="A6" s="103" t="s">
        <v>23</v>
      </c>
      <c r="B6" s="93"/>
      <c r="C6" s="110" t="s">
        <v>4</v>
      </c>
      <c r="D6" s="111"/>
      <c r="E6" s="108" t="s">
        <v>24</v>
      </c>
      <c r="F6" s="108"/>
      <c r="G6" s="93"/>
      <c r="H6" s="108" t="s">
        <v>20</v>
      </c>
      <c r="I6" s="109"/>
      <c r="J6" s="41"/>
    </row>
    <row r="7" spans="1:10" ht="12.75">
      <c r="A7" s="92"/>
      <c r="B7" s="93"/>
      <c r="C7" s="112"/>
      <c r="D7" s="113"/>
      <c r="E7" s="93"/>
      <c r="F7" s="93"/>
      <c r="G7" s="93"/>
      <c r="H7" s="93"/>
      <c r="I7" s="102"/>
      <c r="J7" s="41"/>
    </row>
    <row r="8" spans="1:10" ht="12.75">
      <c r="A8" s="103" t="s">
        <v>25</v>
      </c>
      <c r="B8" s="93"/>
      <c r="C8" s="114"/>
      <c r="D8" s="93"/>
      <c r="E8" s="108" t="s">
        <v>26</v>
      </c>
      <c r="F8" s="93"/>
      <c r="G8" s="93"/>
      <c r="H8" s="108" t="s">
        <v>27</v>
      </c>
      <c r="I8" s="109"/>
      <c r="J8" s="41"/>
    </row>
    <row r="9" spans="1:10" ht="12.75">
      <c r="A9" s="92"/>
      <c r="B9" s="93"/>
      <c r="C9" s="93"/>
      <c r="D9" s="93"/>
      <c r="E9" s="93"/>
      <c r="F9" s="93"/>
      <c r="G9" s="93"/>
      <c r="H9" s="93"/>
      <c r="I9" s="102"/>
      <c r="J9" s="41"/>
    </row>
    <row r="10" spans="1:10" ht="12.75">
      <c r="A10" s="103" t="s">
        <v>28</v>
      </c>
      <c r="B10" s="93"/>
      <c r="C10" s="108"/>
      <c r="D10" s="93"/>
      <c r="E10" s="108" t="s">
        <v>29</v>
      </c>
      <c r="F10" s="108"/>
      <c r="G10" s="93"/>
      <c r="H10" s="108" t="s">
        <v>30</v>
      </c>
      <c r="I10" s="115"/>
      <c r="J10" s="41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102"/>
      <c r="J11" s="41"/>
    </row>
    <row r="12" spans="1:9" ht="23.25" customHeight="1" thickBot="1">
      <c r="A12" s="116" t="s">
        <v>31</v>
      </c>
      <c r="B12" s="117"/>
      <c r="C12" s="117"/>
      <c r="D12" s="117"/>
      <c r="E12" s="117"/>
      <c r="F12" s="117"/>
      <c r="G12" s="117"/>
      <c r="H12" s="117"/>
      <c r="I12" s="118"/>
    </row>
    <row r="13" spans="1:10" ht="26.25" customHeight="1">
      <c r="A13" s="42" t="s">
        <v>32</v>
      </c>
      <c r="B13" s="119" t="s">
        <v>33</v>
      </c>
      <c r="C13" s="120"/>
      <c r="D13" s="43" t="s">
        <v>34</v>
      </c>
      <c r="E13" s="119" t="s">
        <v>35</v>
      </c>
      <c r="F13" s="120"/>
      <c r="G13" s="43" t="s">
        <v>36</v>
      </c>
      <c r="H13" s="119" t="s">
        <v>37</v>
      </c>
      <c r="I13" s="121"/>
      <c r="J13" s="41"/>
    </row>
    <row r="14" spans="1:10" ht="15" customHeight="1">
      <c r="A14" s="44" t="s">
        <v>38</v>
      </c>
      <c r="B14" s="45" t="s">
        <v>39</v>
      </c>
      <c r="C14" s="46">
        <f>SUM(rozpočet!F24)</f>
        <v>0</v>
      </c>
      <c r="D14" s="122" t="s">
        <v>40</v>
      </c>
      <c r="E14" s="123"/>
      <c r="F14" s="46">
        <v>0</v>
      </c>
      <c r="G14" s="122" t="s">
        <v>41</v>
      </c>
      <c r="H14" s="123"/>
      <c r="I14" s="47">
        <v>0</v>
      </c>
      <c r="J14" s="41"/>
    </row>
    <row r="15" spans="1:11" ht="15" customHeight="1">
      <c r="A15" s="44"/>
      <c r="B15" s="45" t="s">
        <v>42</v>
      </c>
      <c r="C15" s="46">
        <v>0</v>
      </c>
      <c r="D15" s="122" t="s">
        <v>43</v>
      </c>
      <c r="E15" s="123"/>
      <c r="F15" s="46">
        <v>0</v>
      </c>
      <c r="G15" s="122" t="s">
        <v>44</v>
      </c>
      <c r="H15" s="123"/>
      <c r="I15" s="47">
        <v>0</v>
      </c>
      <c r="J15" s="41"/>
      <c r="K15" s="48"/>
    </row>
    <row r="16" spans="1:10" ht="15" customHeight="1">
      <c r="A16" s="44" t="s">
        <v>45</v>
      </c>
      <c r="B16" s="45" t="s">
        <v>39</v>
      </c>
      <c r="C16" s="46">
        <v>0</v>
      </c>
      <c r="D16" s="122" t="s">
        <v>46</v>
      </c>
      <c r="E16" s="123"/>
      <c r="F16" s="46">
        <v>0</v>
      </c>
      <c r="G16" s="122" t="s">
        <v>47</v>
      </c>
      <c r="H16" s="123"/>
      <c r="I16" s="47">
        <v>0</v>
      </c>
      <c r="J16" s="41"/>
    </row>
    <row r="17" spans="1:10" ht="15" customHeight="1">
      <c r="A17" s="44"/>
      <c r="B17" s="45" t="s">
        <v>42</v>
      </c>
      <c r="C17" s="46">
        <v>0</v>
      </c>
      <c r="D17" s="122"/>
      <c r="E17" s="123"/>
      <c r="F17" s="49"/>
      <c r="G17" s="122" t="s">
        <v>48</v>
      </c>
      <c r="H17" s="123"/>
      <c r="I17" s="47">
        <v>0</v>
      </c>
      <c r="J17" s="41"/>
    </row>
    <row r="18" spans="1:10" ht="15" customHeight="1">
      <c r="A18" s="44" t="s">
        <v>49</v>
      </c>
      <c r="B18" s="45" t="s">
        <v>39</v>
      </c>
      <c r="C18" s="46">
        <v>0</v>
      </c>
      <c r="D18" s="122"/>
      <c r="E18" s="123"/>
      <c r="F18" s="49"/>
      <c r="G18" s="122" t="s">
        <v>50</v>
      </c>
      <c r="H18" s="123"/>
      <c r="I18" s="47">
        <v>0</v>
      </c>
      <c r="J18" s="41"/>
    </row>
    <row r="19" spans="1:10" ht="15" customHeight="1">
      <c r="A19" s="44"/>
      <c r="B19" s="45" t="s">
        <v>42</v>
      </c>
      <c r="C19" s="46">
        <v>0</v>
      </c>
      <c r="D19" s="122"/>
      <c r="E19" s="123"/>
      <c r="F19" s="49"/>
      <c r="G19" s="122" t="s">
        <v>51</v>
      </c>
      <c r="H19" s="123"/>
      <c r="I19" s="47">
        <v>0</v>
      </c>
      <c r="J19" s="41"/>
    </row>
    <row r="20" spans="1:10" ht="15" customHeight="1">
      <c r="A20" s="124" t="s">
        <v>52</v>
      </c>
      <c r="B20" s="125"/>
      <c r="C20" s="46">
        <v>0</v>
      </c>
      <c r="D20" s="122"/>
      <c r="E20" s="123"/>
      <c r="F20" s="49"/>
      <c r="G20" s="122"/>
      <c r="H20" s="123"/>
      <c r="I20" s="50"/>
      <c r="J20" s="41"/>
    </row>
    <row r="21" spans="1:10" ht="15" customHeight="1">
      <c r="A21" s="124" t="s">
        <v>53</v>
      </c>
      <c r="B21" s="125"/>
      <c r="C21" s="46">
        <v>0</v>
      </c>
      <c r="D21" s="122"/>
      <c r="E21" s="123"/>
      <c r="F21" s="49"/>
      <c r="G21" s="122"/>
      <c r="H21" s="123"/>
      <c r="I21" s="50"/>
      <c r="J21" s="41"/>
    </row>
    <row r="22" spans="1:10" ht="16.5" customHeight="1">
      <c r="A22" s="124" t="s">
        <v>54</v>
      </c>
      <c r="B22" s="125"/>
      <c r="C22" s="46">
        <f>SUM(C14:C21)</f>
        <v>0</v>
      </c>
      <c r="D22" s="128" t="s">
        <v>55</v>
      </c>
      <c r="E22" s="125"/>
      <c r="F22" s="46">
        <f>SUM(F14:F21)</f>
        <v>0</v>
      </c>
      <c r="G22" s="128" t="s">
        <v>56</v>
      </c>
      <c r="H22" s="125"/>
      <c r="I22" s="47">
        <f>SUM(I14:I21)</f>
        <v>0</v>
      </c>
      <c r="J22" s="41"/>
    </row>
    <row r="23" spans="1:9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ht="15" customHeight="1">
      <c r="A24" s="146" t="s">
        <v>57</v>
      </c>
      <c r="B24" s="127"/>
      <c r="C24" s="54">
        <v>0</v>
      </c>
      <c r="D24" s="41"/>
      <c r="E24" s="41"/>
      <c r="F24" s="41"/>
      <c r="G24" s="41"/>
      <c r="H24" s="41"/>
      <c r="I24" s="55"/>
    </row>
    <row r="25" spans="1:10" ht="15" customHeight="1">
      <c r="A25" s="146" t="s">
        <v>58</v>
      </c>
      <c r="B25" s="127"/>
      <c r="C25" s="54">
        <v>0</v>
      </c>
      <c r="D25" s="126" t="s">
        <v>59</v>
      </c>
      <c r="E25" s="127"/>
      <c r="F25" s="54">
        <f>ROUND(C25*(14/100),2)</f>
        <v>0</v>
      </c>
      <c r="G25" s="126" t="s">
        <v>13</v>
      </c>
      <c r="H25" s="127"/>
      <c r="I25" s="56">
        <f>SUM(C24:C26)</f>
        <v>0</v>
      </c>
      <c r="J25" s="41"/>
    </row>
    <row r="26" spans="1:10" ht="15" customHeight="1">
      <c r="A26" s="146" t="s">
        <v>60</v>
      </c>
      <c r="B26" s="127"/>
      <c r="C26" s="54">
        <f>C22+F22*I22</f>
        <v>0</v>
      </c>
      <c r="D26" s="126" t="s">
        <v>5</v>
      </c>
      <c r="E26" s="127"/>
      <c r="F26" s="54">
        <f>ROUND(C26*(21/100),2)</f>
        <v>0</v>
      </c>
      <c r="G26" s="126" t="s">
        <v>61</v>
      </c>
      <c r="H26" s="127"/>
      <c r="I26" s="56">
        <f>SUM(F25:F26)+I25</f>
        <v>0</v>
      </c>
      <c r="J26" s="41"/>
    </row>
    <row r="27" spans="1:9" ht="12.75">
      <c r="A27" s="57"/>
      <c r="B27" s="41"/>
      <c r="C27" s="41"/>
      <c r="D27" s="41"/>
      <c r="E27" s="41"/>
      <c r="F27" s="41"/>
      <c r="G27" s="41"/>
      <c r="H27" s="41"/>
      <c r="I27" s="55"/>
    </row>
    <row r="28" spans="1:10" ht="14.25" customHeight="1">
      <c r="A28" s="129"/>
      <c r="B28" s="130"/>
      <c r="C28" s="131"/>
      <c r="D28" s="138" t="s">
        <v>69</v>
      </c>
      <c r="E28" s="139"/>
      <c r="F28" s="140"/>
      <c r="G28" s="138" t="s">
        <v>68</v>
      </c>
      <c r="H28" s="139"/>
      <c r="I28" s="141"/>
      <c r="J28" s="41"/>
    </row>
    <row r="29" spans="1:10" ht="14.25" customHeight="1">
      <c r="A29" s="132"/>
      <c r="B29" s="133"/>
      <c r="C29" s="134"/>
      <c r="D29" s="142"/>
      <c r="E29" s="143"/>
      <c r="F29" s="144"/>
      <c r="G29" s="142"/>
      <c r="H29" s="143"/>
      <c r="I29" s="145"/>
      <c r="J29" s="41"/>
    </row>
    <row r="30" spans="1:10" ht="14.25" customHeight="1">
      <c r="A30" s="132"/>
      <c r="B30" s="133"/>
      <c r="C30" s="134"/>
      <c r="D30" s="142"/>
      <c r="E30" s="143"/>
      <c r="F30" s="144"/>
      <c r="G30" s="142"/>
      <c r="H30" s="143"/>
      <c r="I30" s="145"/>
      <c r="J30" s="41"/>
    </row>
    <row r="31" spans="1:10" ht="14.25" customHeight="1">
      <c r="A31" s="132"/>
      <c r="B31" s="133"/>
      <c r="C31" s="134"/>
      <c r="D31" s="142"/>
      <c r="E31" s="143"/>
      <c r="F31" s="144"/>
      <c r="G31" s="142"/>
      <c r="H31" s="143"/>
      <c r="I31" s="145"/>
      <c r="J31" s="41"/>
    </row>
    <row r="32" spans="1:10" ht="14.25" customHeight="1" thickBot="1">
      <c r="A32" s="135"/>
      <c r="B32" s="136"/>
      <c r="C32" s="137"/>
      <c r="D32" s="147" t="s">
        <v>62</v>
      </c>
      <c r="E32" s="148"/>
      <c r="F32" s="149"/>
      <c r="G32" s="147" t="s">
        <v>62</v>
      </c>
      <c r="H32" s="148"/>
      <c r="I32" s="150"/>
      <c r="J32" s="4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zoomScalePageLayoutView="0" workbookViewId="0" topLeftCell="A1">
      <selection activeCell="A3" sqref="A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0.5" style="1" customWidth="1"/>
    <col min="8" max="8" width="6.16015625" style="1" customWidth="1"/>
    <col min="9" max="9" width="25.5" style="1" hidden="1" customWidth="1"/>
    <col min="10" max="16384" width="10.5" style="1" customWidth="1"/>
  </cols>
  <sheetData>
    <row r="1" spans="1:6" s="6" customFormat="1" ht="12.75" customHeight="1">
      <c r="A1" s="19" t="s">
        <v>64</v>
      </c>
      <c r="B1" s="7" t="s">
        <v>93</v>
      </c>
      <c r="C1" s="20" t="s">
        <v>4</v>
      </c>
      <c r="D1" s="7"/>
      <c r="E1" s="7"/>
      <c r="F1" s="7"/>
    </row>
    <row r="2" spans="1:6" s="6" customFormat="1" ht="12.75" customHeight="1">
      <c r="A2" s="153" t="s">
        <v>96</v>
      </c>
      <c r="B2" s="154"/>
      <c r="C2" s="7"/>
      <c r="D2" s="7"/>
      <c r="E2" s="14"/>
      <c r="F2" s="7"/>
    </row>
    <row r="3" spans="1:6" s="6" customFormat="1" ht="13.5" customHeight="1">
      <c r="A3" s="8"/>
      <c r="B3" s="7"/>
      <c r="C3" s="8"/>
      <c r="D3" s="7"/>
      <c r="E3" s="7"/>
      <c r="F3" s="7"/>
    </row>
    <row r="4" spans="1:6" s="6" customFormat="1" ht="1.5" customHeight="1">
      <c r="A4" s="9"/>
      <c r="B4" s="10"/>
      <c r="C4" s="11"/>
      <c r="D4" s="10"/>
      <c r="E4" s="12"/>
      <c r="F4" s="13"/>
    </row>
    <row r="5" spans="1:6" s="6" customFormat="1" ht="20.25" customHeight="1">
      <c r="A5" s="14" t="s">
        <v>15</v>
      </c>
      <c r="B5" s="14"/>
      <c r="C5" s="17"/>
      <c r="D5" s="14"/>
      <c r="E5" s="14"/>
      <c r="F5" s="14"/>
    </row>
    <row r="6" spans="1:6" s="6" customFormat="1" ht="12.75" customHeight="1">
      <c r="A6" s="14" t="s">
        <v>1</v>
      </c>
      <c r="B6" s="14"/>
      <c r="C6" s="17"/>
      <c r="D6" s="14" t="s">
        <v>95</v>
      </c>
      <c r="E6" s="14"/>
      <c r="F6" s="63" t="s">
        <v>4</v>
      </c>
    </row>
    <row r="7" spans="1:6" s="6" customFormat="1" ht="12.75" customHeight="1">
      <c r="A7" s="14" t="s">
        <v>63</v>
      </c>
      <c r="B7" s="15"/>
      <c r="C7" s="18"/>
      <c r="D7" s="151" t="s">
        <v>94</v>
      </c>
      <c r="E7" s="152"/>
      <c r="F7" s="64" t="s">
        <v>4</v>
      </c>
    </row>
    <row r="8" spans="1:6" s="6" customFormat="1" ht="6.75" customHeight="1">
      <c r="A8" s="16"/>
      <c r="B8" s="16"/>
      <c r="C8" s="16"/>
      <c r="D8" s="16"/>
      <c r="E8" s="16" t="s">
        <v>4</v>
      </c>
      <c r="F8" s="16"/>
    </row>
    <row r="9" ht="24" customHeight="1" thickBot="1"/>
    <row r="10" spans="1:6" s="21" customFormat="1" ht="15.75" thickBot="1">
      <c r="A10" s="25" t="s">
        <v>6</v>
      </c>
      <c r="B10" s="26" t="s">
        <v>7</v>
      </c>
      <c r="C10" s="27" t="s">
        <v>0</v>
      </c>
      <c r="D10" s="26" t="s">
        <v>8</v>
      </c>
      <c r="E10" s="26" t="s">
        <v>9</v>
      </c>
      <c r="F10" s="28" t="s">
        <v>10</v>
      </c>
    </row>
    <row r="11" spans="1:6" s="21" customFormat="1" ht="15" customHeight="1" thickBot="1">
      <c r="A11" s="69" t="s">
        <v>11</v>
      </c>
      <c r="B11" s="29" t="s">
        <v>16</v>
      </c>
      <c r="C11" s="30" t="s">
        <v>12</v>
      </c>
      <c r="D11" s="32">
        <v>1</v>
      </c>
      <c r="E11" s="22"/>
      <c r="F11" s="23">
        <f aca="true" t="shared" si="0" ref="F11:F23">E11*D11</f>
        <v>0</v>
      </c>
    </row>
    <row r="12" spans="1:6" s="21" customFormat="1" ht="15" customHeight="1" thickBot="1">
      <c r="A12" s="74">
        <v>113728</v>
      </c>
      <c r="B12" s="31" t="s">
        <v>85</v>
      </c>
      <c r="C12" s="75" t="s">
        <v>65</v>
      </c>
      <c r="D12" s="76">
        <v>180</v>
      </c>
      <c r="E12" s="77"/>
      <c r="F12" s="23">
        <f t="shared" si="0"/>
        <v>0</v>
      </c>
    </row>
    <row r="13" spans="1:6" s="21" customFormat="1" ht="15" customHeight="1" thickBot="1">
      <c r="A13" s="78">
        <v>12922</v>
      </c>
      <c r="B13" s="79" t="s">
        <v>87</v>
      </c>
      <c r="C13" s="80" t="s">
        <v>2</v>
      </c>
      <c r="D13" s="76">
        <v>2150</v>
      </c>
      <c r="E13" s="77"/>
      <c r="F13" s="23">
        <f t="shared" si="0"/>
        <v>0</v>
      </c>
    </row>
    <row r="14" spans="1:6" s="21" customFormat="1" ht="15" customHeight="1">
      <c r="A14" s="81" t="s">
        <v>88</v>
      </c>
      <c r="B14" s="79" t="s">
        <v>89</v>
      </c>
      <c r="C14" s="80" t="s">
        <v>90</v>
      </c>
      <c r="D14" s="76">
        <v>365.5</v>
      </c>
      <c r="E14" s="77"/>
      <c r="F14" s="23">
        <f t="shared" si="0"/>
        <v>0</v>
      </c>
    </row>
    <row r="15" spans="1:9" s="21" customFormat="1" ht="15" customHeight="1">
      <c r="A15" s="71" t="s">
        <v>66</v>
      </c>
      <c r="B15" s="65" t="s">
        <v>72</v>
      </c>
      <c r="C15" s="66" t="s">
        <v>2</v>
      </c>
      <c r="D15" s="72">
        <v>11400</v>
      </c>
      <c r="E15" s="68"/>
      <c r="F15" s="24">
        <f t="shared" si="0"/>
        <v>0</v>
      </c>
      <c r="I15" s="21" t="s">
        <v>80</v>
      </c>
    </row>
    <row r="16" spans="1:9" s="21" customFormat="1" ht="15" customHeight="1">
      <c r="A16" s="71" t="s">
        <v>67</v>
      </c>
      <c r="B16" s="65" t="s">
        <v>91</v>
      </c>
      <c r="C16" s="66" t="s">
        <v>65</v>
      </c>
      <c r="D16" s="72">
        <v>559</v>
      </c>
      <c r="E16" s="68"/>
      <c r="F16" s="24">
        <f t="shared" si="0"/>
        <v>0</v>
      </c>
      <c r="I16" s="21" t="s">
        <v>79</v>
      </c>
    </row>
    <row r="17" spans="1:6" s="21" customFormat="1" ht="15" customHeight="1">
      <c r="A17" s="71">
        <v>572223</v>
      </c>
      <c r="B17" s="65" t="s">
        <v>75</v>
      </c>
      <c r="C17" s="66" t="s">
        <v>2</v>
      </c>
      <c r="D17" s="72">
        <v>11400</v>
      </c>
      <c r="E17" s="68"/>
      <c r="F17" s="58">
        <f t="shared" si="0"/>
        <v>0</v>
      </c>
    </row>
    <row r="18" spans="1:6" s="21" customFormat="1" ht="15" customHeight="1">
      <c r="A18" s="71">
        <v>93818</v>
      </c>
      <c r="B18" s="65" t="s">
        <v>71</v>
      </c>
      <c r="C18" s="66" t="s">
        <v>2</v>
      </c>
      <c r="D18" s="72">
        <v>11400</v>
      </c>
      <c r="E18" s="68"/>
      <c r="F18" s="24">
        <f t="shared" si="0"/>
        <v>0</v>
      </c>
    </row>
    <row r="19" spans="1:11" s="21" customFormat="1" ht="15" customHeight="1">
      <c r="A19" s="71">
        <v>931312</v>
      </c>
      <c r="B19" s="65" t="s">
        <v>73</v>
      </c>
      <c r="C19" s="66" t="s">
        <v>3</v>
      </c>
      <c r="D19" s="72">
        <v>30</v>
      </c>
      <c r="E19" s="68"/>
      <c r="F19" s="24">
        <f t="shared" si="0"/>
        <v>0</v>
      </c>
      <c r="H19" s="73"/>
      <c r="I19" s="73" t="s">
        <v>81</v>
      </c>
      <c r="J19" s="73"/>
      <c r="K19" s="73"/>
    </row>
    <row r="20" spans="1:9" s="59" customFormat="1" ht="15" customHeight="1">
      <c r="A20" s="71">
        <v>113762</v>
      </c>
      <c r="B20" s="65" t="s">
        <v>74</v>
      </c>
      <c r="C20" s="66" t="s">
        <v>3</v>
      </c>
      <c r="D20" s="72">
        <v>30</v>
      </c>
      <c r="E20" s="68"/>
      <c r="F20" s="24">
        <f t="shared" si="0"/>
        <v>0</v>
      </c>
      <c r="I20" s="73" t="s">
        <v>81</v>
      </c>
    </row>
    <row r="21" spans="1:9" s="59" customFormat="1" ht="15" customHeight="1">
      <c r="A21" s="78">
        <v>56962</v>
      </c>
      <c r="B21" s="79" t="s">
        <v>86</v>
      </c>
      <c r="C21" s="80" t="s">
        <v>2</v>
      </c>
      <c r="D21" s="72">
        <v>2150</v>
      </c>
      <c r="E21" s="68"/>
      <c r="F21" s="24">
        <f t="shared" si="0"/>
        <v>0</v>
      </c>
      <c r="I21" s="73"/>
    </row>
    <row r="22" spans="1:6" s="21" customFormat="1" ht="15" customHeight="1">
      <c r="A22" s="71">
        <v>915111</v>
      </c>
      <c r="B22" s="65" t="s">
        <v>76</v>
      </c>
      <c r="C22" s="66" t="s">
        <v>2</v>
      </c>
      <c r="D22" s="67">
        <v>538</v>
      </c>
      <c r="E22" s="68"/>
      <c r="F22" s="24">
        <f>E22*D22</f>
        <v>0</v>
      </c>
    </row>
    <row r="23" spans="1:9" s="73" customFormat="1" ht="15" customHeight="1" thickBot="1">
      <c r="A23" s="82" t="s">
        <v>77</v>
      </c>
      <c r="B23" s="83" t="s">
        <v>78</v>
      </c>
      <c r="C23" s="84" t="s">
        <v>12</v>
      </c>
      <c r="D23" s="85">
        <v>1</v>
      </c>
      <c r="E23" s="86"/>
      <c r="F23" s="87">
        <f t="shared" si="0"/>
        <v>0</v>
      </c>
      <c r="I23" s="73" t="s">
        <v>82</v>
      </c>
    </row>
    <row r="24" spans="1:9" s="21" customFormat="1" ht="15" customHeight="1">
      <c r="A24" s="60"/>
      <c r="B24" s="61" t="s">
        <v>13</v>
      </c>
      <c r="C24" s="61"/>
      <c r="D24" s="61"/>
      <c r="E24" s="62" t="s">
        <v>4</v>
      </c>
      <c r="F24" s="70">
        <f>SUM(F11:F22)</f>
        <v>0</v>
      </c>
      <c r="I24" s="21" t="s">
        <v>84</v>
      </c>
    </row>
    <row r="25" spans="1:9" s="21" customFormat="1" ht="15" customHeight="1">
      <c r="A25" s="33"/>
      <c r="B25" s="31" t="s">
        <v>5</v>
      </c>
      <c r="C25" s="31"/>
      <c r="D25" s="31"/>
      <c r="E25" s="34" t="s">
        <v>4</v>
      </c>
      <c r="F25" s="35">
        <f>F24*0.21</f>
        <v>0</v>
      </c>
      <c r="I25" s="21" t="s">
        <v>83</v>
      </c>
    </row>
    <row r="26" spans="1:6" s="21" customFormat="1" ht="15" customHeight="1" thickBot="1">
      <c r="A26" s="36"/>
      <c r="B26" s="37" t="s">
        <v>14</v>
      </c>
      <c r="C26" s="37"/>
      <c r="D26" s="37"/>
      <c r="E26" s="38" t="s">
        <v>4</v>
      </c>
      <c r="F26" s="39">
        <f>F25+F24</f>
        <v>0</v>
      </c>
    </row>
    <row r="27" spans="1:6" s="21" customFormat="1" ht="15" customHeight="1">
      <c r="A27" s="2"/>
      <c r="B27" s="3"/>
      <c r="C27" s="3"/>
      <c r="D27" s="3"/>
      <c r="E27" s="4"/>
      <c r="F27" s="5"/>
    </row>
    <row r="28" spans="1:6" s="21" customFormat="1" ht="15" customHeight="1">
      <c r="A28" s="2"/>
      <c r="B28" s="3"/>
      <c r="C28" s="3"/>
      <c r="D28" s="3"/>
      <c r="E28" s="4"/>
      <c r="F28" s="5"/>
    </row>
    <row r="29" spans="1:6" s="21" customFormat="1" ht="15" customHeight="1">
      <c r="A29" s="2"/>
      <c r="B29" s="3"/>
      <c r="C29" s="3"/>
      <c r="D29" s="3"/>
      <c r="E29" s="4"/>
      <c r="F29" s="5"/>
    </row>
    <row r="30" spans="1:6" s="21" customFormat="1" ht="15" customHeight="1">
      <c r="A30" s="2"/>
      <c r="B30" s="3"/>
      <c r="C30" s="3"/>
      <c r="D30" s="3"/>
      <c r="E30" s="4"/>
      <c r="F30" s="5"/>
    </row>
    <row r="31" spans="1:6" s="21" customFormat="1" ht="10.5">
      <c r="A31" s="2"/>
      <c r="B31" s="3"/>
      <c r="C31" s="3"/>
      <c r="D31" s="3"/>
      <c r="E31" s="4"/>
      <c r="F31" s="5"/>
    </row>
    <row r="32" spans="1:6" s="21" customFormat="1" ht="10.5">
      <c r="A32" s="2"/>
      <c r="B32" s="3"/>
      <c r="C32" s="3"/>
      <c r="D32" s="3"/>
      <c r="E32" s="4"/>
      <c r="F32" s="5"/>
    </row>
    <row r="33" spans="1:6" s="21" customFormat="1" ht="10.5">
      <c r="A33" s="2"/>
      <c r="B33" s="3"/>
      <c r="C33" s="3"/>
      <c r="D33" s="3"/>
      <c r="E33" s="4"/>
      <c r="F33" s="5"/>
    </row>
    <row r="34" ht="24" customHeight="1"/>
  </sheetData>
  <sheetProtection/>
  <mergeCells count="2">
    <mergeCell ref="D7:E7"/>
    <mergeCell ref="A2:B2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2023-01-26T05:24:04Z</cp:lastPrinted>
  <dcterms:created xsi:type="dcterms:W3CDTF">2014-05-16T09:31:30Z</dcterms:created>
  <dcterms:modified xsi:type="dcterms:W3CDTF">2023-03-13T20:18:20Z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