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Krycí list rozpočtu" sheetId="1" r:id="rId1"/>
    <sheet name="rozpočet" sheetId="2" r:id="rId2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<sst xmlns="http://schemas.openxmlformats.org/spreadsheetml/2006/main" count="137" uniqueCount="105">
  <si>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</si>
  <si>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</si>
  <si>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</si>
  <si>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</si>
  <si>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</si>
  <si>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</si>
  <si>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</si>
  <si>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</si>
  <si>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</si>
  <si>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</si>
  <si>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</si>
  <si>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</si>
  <si>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</si>
  <si>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</si>
  <si>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</si>
  <si>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</si>
  <si>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</si>
  <si>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</si>
  <si>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</si>
  <si>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</si>
  <si>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</si>
  <si>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</si>
  <si>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</si>
  <si>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</si>
  <si>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</si>
  <si>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</si>
  <si>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</si>
  <si>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</si>
  <si>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</si>
  <si>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</si>
  <si>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</si>
  <si>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</si>
  <si>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</si>
  <si>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</si>
  <si>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</si>
  <si>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</si>
  <si>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</si>
  <si>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</si>
  <si>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</si>
  <si>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</si>
  <si>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</si>
  <si>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</si>
  <si>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</si>
  <si>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</si>
  <si>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</si>
  <si>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</si>
  <si>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</si>
  <si>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</si>
  <si>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</si>
  <si>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</si>
  <si>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</si>
  <si>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</si>
  <si>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</si>
  <si>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</si>
  <si>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</si>
  <si>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</si>
  <si>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</si>
  <si>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</si>
  <si>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</si>
  <si>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</si>
  <si>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m3</t>
  </si>
  <si>
    <t>KSÚS Středočeského kraje příspěvková organizace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</si>
  <si>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</si>
  <si>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</si>
  <si>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</si>
  <si>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</si>
  <si>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</si>
  <si>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113762</t>
  </si>
  <si>
    <t>frézování drážky o průměru do 200 mm2</t>
  </si>
  <si>
    <t>těsnění dilat.spar asfalt.zálivkou o průměru do 200 mm2</t>
  </si>
  <si>
    <t>směrové sloupky z plast hmot včetně odrazného pásku</t>
  </si>
  <si>
    <t>ks</t>
  </si>
  <si>
    <t>směrové sloupky z plast hmot-demontáž a odvoz</t>
  </si>
  <si>
    <t>Termín výstavby:</t>
  </si>
  <si>
    <t>Zdroj financování :</t>
  </si>
  <si>
    <t>ZO za KSUSSK</t>
  </si>
  <si>
    <t>PODPIS ZO:</t>
  </si>
  <si>
    <t>Objdnatel</t>
  </si>
  <si>
    <t>XXXXX</t>
  </si>
  <si>
    <r>
      <t xml:space="preserve">Datum:   </t>
    </r>
    <r>
      <rPr>
        <sz val="9"/>
        <color indexed="10"/>
        <rFont val="Arial CE"/>
        <family val="0"/>
      </rPr>
      <t>XXXX</t>
    </r>
  </si>
  <si>
    <t>Zhotovitel</t>
  </si>
  <si>
    <t>00066001</t>
  </si>
  <si>
    <t>CZ00066001</t>
  </si>
  <si>
    <t>osoba zotpovědná za rozpočet (za KSUS SK)</t>
  </si>
  <si>
    <t>Bc. Zbyněk Řezáč</t>
  </si>
  <si>
    <t>Ing. Aleš Čermák, Ph.D., MBA ředitel KSUS SK</t>
  </si>
  <si>
    <t>oprava povrchu</t>
  </si>
  <si>
    <t>4. ledna 2023</t>
  </si>
  <si>
    <t>Zpracoval:  Zbyněk Řezáč</t>
  </si>
  <si>
    <t>574C46</t>
  </si>
  <si>
    <t xml:space="preserve">frézování  asfalt. ploch, odvoz do 20km ( 75mm)  </t>
  </si>
  <si>
    <t>spojovací postřik ze sil. emulze do 0,5kg/m2</t>
  </si>
  <si>
    <t>574A34</t>
  </si>
  <si>
    <r>
      <t>poplatky za likvidaci odpadu nekontaminovaných</t>
    </r>
    <r>
      <rPr>
        <sz val="11"/>
        <rFont val="Arial"/>
        <family val="2"/>
      </rPr>
      <t xml:space="preserve"> (krajnice )</t>
    </r>
  </si>
  <si>
    <t>II/240 Tursko</t>
  </si>
  <si>
    <r>
      <t xml:space="preserve">Název stavby :  </t>
    </r>
    <r>
      <rPr>
        <b/>
        <sz val="9"/>
        <color indexed="10"/>
        <rFont val="Arial CE"/>
        <family val="0"/>
      </rPr>
      <t xml:space="preserve"> </t>
    </r>
  </si>
  <si>
    <r>
      <t xml:space="preserve">Druh stavby :  </t>
    </r>
    <r>
      <rPr>
        <b/>
        <sz val="9"/>
        <color indexed="10"/>
        <rFont val="Arial CE"/>
        <family val="0"/>
      </rPr>
      <t xml:space="preserve">  </t>
    </r>
  </si>
  <si>
    <t>VDZ barva hladká, 25cm vodící a 12,5cm dělící čára-dodávka a pokládka</t>
  </si>
  <si>
    <t>VDZ plastem,  vodící a dělící čára</t>
  </si>
  <si>
    <t>10,938-12,795</t>
  </si>
  <si>
    <t>žlutě zvýrazněna pole vyplní uchazeč</t>
  </si>
  <si>
    <t>;</t>
  </si>
  <si>
    <t>stavební sezona 2023</t>
  </si>
  <si>
    <t>asfaltový beton pro ložní  ACL 16+,  tl. 50mm</t>
  </si>
  <si>
    <t>asfaltový beton ACO 11+, tl. 40mm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</si>
</sst>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7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2"/>
    </font>
    <font>
      <sz val="12"/>
      <name val="Book Antiqua"/>
      <family val="1"/>
    </font>
    <font>
      <b/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CE"/>
      <family val="0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5" fillId="34" borderId="13" xfId="0" applyNumberFormat="1" applyFont="1" applyFill="1" applyBorder="1" applyAlignment="1" applyProtection="1">
      <alignment horizontal="center" vertical="center"/>
      <protection/>
    </xf>
    <xf numFmtId="49" fontId="15" fillId="34" borderId="1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4" fontId="17" fillId="34" borderId="16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4" fontId="17" fillId="34" borderId="17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top"/>
      <protection/>
    </xf>
    <xf numFmtId="0" fontId="20" fillId="0" borderId="23" xfId="0" applyFont="1" applyBorder="1" applyAlignment="1" applyProtection="1">
      <alignment horizontal="center"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top"/>
      <protection/>
    </xf>
    <xf numFmtId="3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2" fontId="20" fillId="0" borderId="0" xfId="0" applyNumberFormat="1" applyFont="1" applyBorder="1" applyAlignment="1" applyProtection="1">
      <alignment horizontal="center" vertical="top"/>
      <protection/>
    </xf>
    <xf numFmtId="3" fontId="20" fillId="0" borderId="0" xfId="0" applyNumberFormat="1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9" fillId="33" borderId="24" xfId="0" applyFont="1" applyFill="1" applyBorder="1" applyAlignment="1" applyProtection="1">
      <alignment vertical="top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5" xfId="0" applyFont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/>
      <protection/>
    </xf>
    <xf numFmtId="0" fontId="20" fillId="0" borderId="15" xfId="0" applyFont="1" applyFill="1" applyBorder="1" applyAlignment="1" applyProtection="1">
      <alignment vertical="top" wrapText="1"/>
      <protection/>
    </xf>
    <xf numFmtId="0" fontId="20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center" vertical="top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2" fontId="20" fillId="0" borderId="14" xfId="0" applyNumberFormat="1" applyFont="1" applyBorder="1" applyAlignment="1" applyProtection="1">
      <alignment vertical="top"/>
      <protection/>
    </xf>
    <xf numFmtId="4" fontId="20" fillId="0" borderId="31" xfId="0" applyNumberFormat="1" applyFont="1" applyBorder="1" applyAlignment="1" applyProtection="1">
      <alignment vertical="top"/>
      <protection/>
    </xf>
    <xf numFmtId="2" fontId="20" fillId="0" borderId="16" xfId="0" applyNumberFormat="1" applyFont="1" applyBorder="1" applyAlignment="1" applyProtection="1">
      <alignment vertical="top"/>
      <protection/>
    </xf>
    <xf numFmtId="4" fontId="20" fillId="0" borderId="17" xfId="0" applyNumberFormat="1" applyFont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vertical="top"/>
      <protection/>
    </xf>
    <xf numFmtId="4" fontId="20" fillId="0" borderId="17" xfId="0" applyNumberFormat="1" applyFont="1" applyFill="1" applyBorder="1" applyAlignment="1" applyProtection="1">
      <alignment vertical="top"/>
      <protection/>
    </xf>
    <xf numFmtId="2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4" fontId="20" fillId="0" borderId="13" xfId="0" applyNumberFormat="1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horizontal="right" vertical="top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vertical="top"/>
      <protection/>
    </xf>
    <xf numFmtId="4" fontId="20" fillId="0" borderId="16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4" fontId="21" fillId="0" borderId="34" xfId="0" applyNumberFormat="1" applyFont="1" applyBorder="1" applyAlignment="1" applyProtection="1">
      <alignment horizontal="right" vertical="top"/>
      <protection/>
    </xf>
    <xf numFmtId="2" fontId="70" fillId="0" borderId="16" xfId="0" applyNumberFormat="1" applyFont="1" applyFill="1" applyBorder="1" applyAlignment="1" applyProtection="1">
      <alignment vertical="top"/>
      <protection/>
    </xf>
    <xf numFmtId="2" fontId="70" fillId="0" borderId="16" xfId="0" applyNumberFormat="1" applyFont="1" applyBorder="1" applyAlignment="1" applyProtection="1">
      <alignment vertical="top"/>
      <protection/>
    </xf>
    <xf numFmtId="2" fontId="70" fillId="0" borderId="35" xfId="0" applyNumberFormat="1" applyFont="1" applyBorder="1" applyAlignment="1" applyProtection="1">
      <alignment vertical="top"/>
      <protection/>
    </xf>
    <xf numFmtId="0" fontId="28" fillId="35" borderId="0" xfId="0" applyFont="1" applyFill="1" applyBorder="1" applyAlignment="1">
      <alignment horizontal="center" vertical="top" wrapText="1"/>
    </xf>
    <xf numFmtId="4" fontId="20" fillId="35" borderId="14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vertical="top"/>
      <protection/>
    </xf>
    <xf numFmtId="4" fontId="20" fillId="35" borderId="16" xfId="0" applyNumberFormat="1" applyFont="1" applyFill="1" applyBorder="1" applyAlignment="1" applyProtection="1">
      <alignment horizontal="right" vertical="center"/>
      <protection/>
    </xf>
    <xf numFmtId="4" fontId="20" fillId="35" borderId="35" xfId="0" applyNumberFormat="1" applyFont="1" applyFill="1" applyBorder="1" applyAlignment="1" applyProtection="1">
      <alignment vertical="top"/>
      <protection/>
    </xf>
    <xf numFmtId="49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49" fontId="26" fillId="0" borderId="3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1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0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49" fontId="8" fillId="0" borderId="44" xfId="0" applyNumberFormat="1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0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0" fontId="18" fillId="36" borderId="42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14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14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left" vertical="center"/>
      <protection/>
    </xf>
    <xf numFmtId="49" fontId="71" fillId="0" borderId="17" xfId="0" applyNumberFormat="1" applyFont="1" applyFill="1" applyBorder="1" applyAlignment="1" applyProtection="1">
      <alignment horizontal="left" vertical="center"/>
      <protection/>
    </xf>
    <xf numFmtId="0" fontId="71" fillId="0" borderId="17" xfId="0" applyNumberFormat="1" applyFont="1" applyFill="1" applyBorder="1" applyAlignment="1" applyProtection="1">
      <alignment horizontal="left" vertical="center"/>
      <protection/>
    </xf>
    <xf numFmtId="49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38" xfId="0" applyNumberFormat="1" applyFont="1" applyFill="1" applyBorder="1" applyAlignment="1" applyProtection="1">
      <alignment horizontal="center" vertical="center"/>
      <protection/>
    </xf>
    <xf numFmtId="0" fontId="72" fillId="0" borderId="42" xfId="0" applyNumberFormat="1" applyFont="1" applyFill="1" applyBorder="1" applyAlignment="1" applyProtection="1">
      <alignment horizontal="center" vertical="center"/>
      <protection/>
    </xf>
    <xf numFmtId="0" fontId="72" fillId="0" borderId="48" xfId="0" applyNumberFormat="1" applyFont="1" applyFill="1" applyBorder="1" applyAlignment="1" applyProtection="1">
      <alignment horizontal="center" vertical="center"/>
      <protection/>
    </xf>
    <xf numFmtId="0" fontId="72" fillId="0" borderId="49" xfId="0" applyNumberFormat="1" applyFont="1" applyFill="1" applyBorder="1" applyAlignment="1" applyProtection="1">
      <alignment horizontal="center" vertical="center"/>
      <protection/>
    </xf>
    <xf numFmtId="49" fontId="25" fillId="0" borderId="31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49" fontId="25" fillId="0" borderId="50" xfId="0" applyNumberFormat="1" applyFont="1" applyFill="1" applyBorder="1" applyAlignment="1" applyProtection="1">
      <alignment horizontal="center" vertical="center" wrapText="1"/>
      <protection/>
    </xf>
    <xf numFmtId="0" fontId="72" fillId="0" borderId="51" xfId="0" applyFont="1" applyBorder="1" applyAlignment="1" applyProtection="1">
      <alignment horizontal="center" vertical="center" wrapText="1"/>
      <protection/>
    </xf>
    <xf numFmtId="0" fontId="72" fillId="0" borderId="48" xfId="0" applyFont="1" applyBorder="1" applyAlignment="1" applyProtection="1">
      <alignment horizontal="center" vertical="center" wrapText="1"/>
      <protection/>
    </xf>
    <xf numFmtId="0" fontId="72" fillId="0" borderId="49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NumberFormat="1" applyFont="1" applyFill="1" applyBorder="1" applyAlignment="1" applyProtection="1">
      <alignment horizontal="center" vertical="center" wrapText="1"/>
      <protection/>
    </xf>
    <xf numFmtId="0" fontId="13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9" fontId="27" fillId="0" borderId="38" xfId="0" applyNumberFormat="1" applyFont="1" applyFill="1" applyBorder="1" applyAlignment="1" applyProtection="1">
      <alignment horizontal="left" vertical="center" wrapText="1"/>
      <protection/>
    </xf>
    <xf numFmtId="49" fontId="25" fillId="0" borderId="42" xfId="0" applyNumberFormat="1" applyFont="1" applyFill="1" applyBorder="1" applyAlignment="1" applyProtection="1">
      <alignment horizontal="left" vertical="center" wrapText="1"/>
      <protection/>
    </xf>
    <xf numFmtId="49" fontId="25" fillId="0" borderId="48" xfId="0" applyNumberFormat="1" applyFont="1" applyFill="1" applyBorder="1" applyAlignment="1" applyProtection="1">
      <alignment horizontal="left" vertical="center" wrapText="1"/>
      <protection/>
    </xf>
    <xf numFmtId="49" fontId="25" fillId="0" borderId="49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1076325</xdr:colOff>
      <xdr:row>30</xdr:row>
      <xdr:rowOff>19050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14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N19" sqref="N19"/>
    </sheetView>
  </sheetViews>
  <sheetFormatPr defaultColWidth="13.33203125" defaultRowHeight="10.5"/>
  <cols>
    <col min="1" max="1" width="13.33203125" style="25" customWidth="1"/>
    <col min="2" max="2" width="16.33203125" style="25" customWidth="1"/>
    <col min="3" max="3" width="25.33203125" style="25" customWidth="1"/>
    <col min="4" max="4" width="11.83203125" style="25" customWidth="1"/>
    <col min="5" max="5" width="17.5" style="25" customWidth="1"/>
    <col min="6" max="6" width="21.16015625" style="25" customWidth="1"/>
    <col min="7" max="7" width="13.33203125" style="25" customWidth="1"/>
    <col min="8" max="8" width="13.83203125" style="25" customWidth="1"/>
    <col min="9" max="9" width="21.5" style="25" customWidth="1"/>
    <col min="10" max="10" width="13.33203125" style="25" customWidth="1"/>
    <col min="11" max="11" width="13.66015625" style="25" bestFit="1" customWidth="1"/>
    <col min="12" max="16384" width="13.33203125" style="25" customWidth="1"/>
  </cols>
  <sheetData>
    <row r="1" spans="1:9" ht="28.5" customHeight="1" thickBot="1">
      <c r="A1" s="189" t="s">
        <v>17</v>
      </c>
      <c r="B1" s="190"/>
      <c r="C1" s="190"/>
      <c r="D1" s="190"/>
      <c r="E1" s="190"/>
      <c r="F1" s="190"/>
      <c r="G1" s="190"/>
      <c r="H1" s="190"/>
      <c r="I1" s="190"/>
    </row>
    <row r="2" spans="1:10" ht="12.75" customHeight="1">
      <c r="A2" s="191" t="s">
        <v>18</v>
      </c>
      <c r="B2" s="192"/>
      <c r="C2" s="193" t="s">
        <v>94</v>
      </c>
      <c r="D2" s="194"/>
      <c r="E2" s="197" t="s">
        <v>19</v>
      </c>
      <c r="F2" s="198" t="s">
        <v>61</v>
      </c>
      <c r="G2" s="199"/>
      <c r="H2" s="197" t="s">
        <v>20</v>
      </c>
      <c r="I2" s="188" t="s">
        <v>81</v>
      </c>
      <c r="J2" s="26"/>
    </row>
    <row r="3" spans="1:10" ht="13.5" thickBot="1">
      <c r="A3" s="168"/>
      <c r="B3" s="167"/>
      <c r="C3" s="195"/>
      <c r="D3" s="196"/>
      <c r="E3" s="167"/>
      <c r="F3" s="200"/>
      <c r="G3" s="201"/>
      <c r="H3" s="167"/>
      <c r="I3" s="183"/>
      <c r="J3" s="26"/>
    </row>
    <row r="4" spans="1:10" ht="12.75" customHeight="1">
      <c r="A4" s="166" t="s">
        <v>21</v>
      </c>
      <c r="B4" s="167"/>
      <c r="C4" s="184" t="s">
        <v>86</v>
      </c>
      <c r="D4" s="185"/>
      <c r="E4" s="171" t="s">
        <v>22</v>
      </c>
      <c r="F4" s="171"/>
      <c r="G4" s="167"/>
      <c r="H4" s="171" t="s">
        <v>20</v>
      </c>
      <c r="I4" s="188" t="s">
        <v>82</v>
      </c>
      <c r="J4" s="26"/>
    </row>
    <row r="5" spans="1:10" ht="12.75" customHeight="1">
      <c r="A5" s="168"/>
      <c r="B5" s="167"/>
      <c r="C5" s="186"/>
      <c r="D5" s="187"/>
      <c r="E5" s="167"/>
      <c r="F5" s="167"/>
      <c r="G5" s="167"/>
      <c r="H5" s="167"/>
      <c r="I5" s="183"/>
      <c r="J5" s="26"/>
    </row>
    <row r="6" spans="1:10" ht="12.75" customHeight="1">
      <c r="A6" s="166" t="s">
        <v>23</v>
      </c>
      <c r="B6" s="167"/>
      <c r="C6" s="178" t="s">
        <v>99</v>
      </c>
      <c r="D6" s="179"/>
      <c r="E6" s="171" t="s">
        <v>24</v>
      </c>
      <c r="F6" s="169"/>
      <c r="G6" s="170"/>
      <c r="H6" s="171" t="s">
        <v>20</v>
      </c>
      <c r="I6" s="182"/>
      <c r="J6" s="26"/>
    </row>
    <row r="7" spans="1:10" ht="12.75">
      <c r="A7" s="168"/>
      <c r="B7" s="167"/>
      <c r="C7" s="180"/>
      <c r="D7" s="181"/>
      <c r="E7" s="167"/>
      <c r="F7" s="170"/>
      <c r="G7" s="170"/>
      <c r="H7" s="167"/>
      <c r="I7" s="183"/>
      <c r="J7" s="26"/>
    </row>
    <row r="8" spans="1:10" ht="12.75">
      <c r="A8" s="166" t="s">
        <v>73</v>
      </c>
      <c r="B8" s="167"/>
      <c r="C8" s="174" t="s">
        <v>102</v>
      </c>
      <c r="D8" s="170"/>
      <c r="E8" s="171" t="s">
        <v>75</v>
      </c>
      <c r="F8" s="175" t="s">
        <v>83</v>
      </c>
      <c r="G8" s="175"/>
      <c r="H8" s="171" t="s">
        <v>76</v>
      </c>
      <c r="I8" s="176"/>
      <c r="J8" s="26"/>
    </row>
    <row r="9" spans="1:10" ht="12.75">
      <c r="A9" s="168"/>
      <c r="B9" s="167"/>
      <c r="C9" s="170"/>
      <c r="D9" s="170"/>
      <c r="E9" s="167"/>
      <c r="F9" s="175"/>
      <c r="G9" s="175"/>
      <c r="H9" s="167"/>
      <c r="I9" s="177"/>
      <c r="J9" s="26"/>
    </row>
    <row r="10" spans="1:10" ht="12.75">
      <c r="A10" s="166" t="s">
        <v>74</v>
      </c>
      <c r="B10" s="167"/>
      <c r="C10" s="169" t="s">
        <v>4</v>
      </c>
      <c r="D10" s="170"/>
      <c r="E10" s="171" t="s">
        <v>25</v>
      </c>
      <c r="F10" s="169" t="s">
        <v>84</v>
      </c>
      <c r="G10" s="170"/>
      <c r="H10" s="171" t="s">
        <v>26</v>
      </c>
      <c r="I10" s="172" t="s">
        <v>87</v>
      </c>
      <c r="J10" s="26"/>
    </row>
    <row r="11" spans="1:10" ht="12.75">
      <c r="A11" s="168"/>
      <c r="B11" s="167"/>
      <c r="C11" s="170"/>
      <c r="D11" s="170"/>
      <c r="E11" s="167"/>
      <c r="F11" s="170"/>
      <c r="G11" s="170"/>
      <c r="H11" s="167"/>
      <c r="I11" s="173"/>
      <c r="J11" s="26"/>
    </row>
    <row r="12" spans="1:9" ht="23.25" customHeight="1" thickBot="1">
      <c r="A12" s="160" t="s">
        <v>27</v>
      </c>
      <c r="B12" s="161"/>
      <c r="C12" s="161"/>
      <c r="D12" s="161"/>
      <c r="E12" s="161"/>
      <c r="F12" s="161"/>
      <c r="G12" s="161"/>
      <c r="H12" s="161"/>
      <c r="I12" s="162"/>
    </row>
    <row r="13" spans="1:10" ht="26.25" customHeight="1">
      <c r="A13" s="27" t="s">
        <v>28</v>
      </c>
      <c r="B13" s="163" t="s">
        <v>29</v>
      </c>
      <c r="C13" s="164"/>
      <c r="D13" s="28" t="s">
        <v>30</v>
      </c>
      <c r="E13" s="163" t="s">
        <v>31</v>
      </c>
      <c r="F13" s="164"/>
      <c r="G13" s="28" t="s">
        <v>32</v>
      </c>
      <c r="H13" s="163" t="s">
        <v>33</v>
      </c>
      <c r="I13" s="165"/>
      <c r="J13" s="26"/>
    </row>
    <row r="14" spans="1:10" ht="15" customHeight="1">
      <c r="A14" s="29" t="s">
        <v>34</v>
      </c>
      <c r="B14" s="30" t="s">
        <v>35</v>
      </c>
      <c r="C14" s="31">
        <f>SUM(rozpočet!F27)</f>
        <v>0</v>
      </c>
      <c r="D14" s="157" t="s">
        <v>36</v>
      </c>
      <c r="E14" s="158"/>
      <c r="F14" s="31">
        <v>0</v>
      </c>
      <c r="G14" s="157" t="s">
        <v>37</v>
      </c>
      <c r="H14" s="158"/>
      <c r="I14" s="32">
        <v>0</v>
      </c>
      <c r="J14" s="26"/>
    </row>
    <row r="15" spans="1:11" ht="15" customHeight="1">
      <c r="A15" s="29"/>
      <c r="B15" s="30" t="s">
        <v>38</v>
      </c>
      <c r="C15" s="31">
        <v>0</v>
      </c>
      <c r="D15" s="157" t="s">
        <v>39</v>
      </c>
      <c r="E15" s="158"/>
      <c r="F15" s="31">
        <v>0</v>
      </c>
      <c r="G15" s="157" t="s">
        <v>40</v>
      </c>
      <c r="H15" s="158"/>
      <c r="I15" s="32">
        <v>0</v>
      </c>
      <c r="J15" s="26"/>
      <c r="K15" s="33"/>
    </row>
    <row r="16" spans="1:10" ht="15" customHeight="1">
      <c r="A16" s="29" t="s">
        <v>41</v>
      </c>
      <c r="B16" s="30" t="s">
        <v>35</v>
      </c>
      <c r="C16" s="31">
        <v>0</v>
      </c>
      <c r="D16" s="157" t="s">
        <v>42</v>
      </c>
      <c r="E16" s="158"/>
      <c r="F16" s="31">
        <v>0</v>
      </c>
      <c r="G16" s="157" t="s">
        <v>43</v>
      </c>
      <c r="H16" s="158"/>
      <c r="I16" s="32">
        <v>0</v>
      </c>
      <c r="J16" s="26"/>
    </row>
    <row r="17" spans="1:10" ht="15" customHeight="1">
      <c r="A17" s="29"/>
      <c r="B17" s="30" t="s">
        <v>38</v>
      </c>
      <c r="C17" s="31">
        <v>0</v>
      </c>
      <c r="D17" s="157"/>
      <c r="E17" s="158"/>
      <c r="F17" s="34"/>
      <c r="G17" s="157" t="s">
        <v>44</v>
      </c>
      <c r="H17" s="158"/>
      <c r="I17" s="32">
        <v>0</v>
      </c>
      <c r="J17" s="26"/>
    </row>
    <row r="18" spans="1:10" ht="15" customHeight="1">
      <c r="A18" s="29" t="s">
        <v>45</v>
      </c>
      <c r="B18" s="30" t="s">
        <v>35</v>
      </c>
      <c r="C18" s="31">
        <v>0</v>
      </c>
      <c r="D18" s="157"/>
      <c r="E18" s="158"/>
      <c r="F18" s="34"/>
      <c r="G18" s="157" t="s">
        <v>46</v>
      </c>
      <c r="H18" s="158"/>
      <c r="I18" s="32">
        <v>0</v>
      </c>
      <c r="J18" s="26"/>
    </row>
    <row r="19" spans="1:10" ht="15" customHeight="1">
      <c r="A19" s="29"/>
      <c r="B19" s="30" t="s">
        <v>38</v>
      </c>
      <c r="C19" s="31">
        <v>0</v>
      </c>
      <c r="D19" s="157"/>
      <c r="E19" s="158"/>
      <c r="F19" s="34"/>
      <c r="G19" s="157" t="s">
        <v>47</v>
      </c>
      <c r="H19" s="158"/>
      <c r="I19" s="32">
        <v>0</v>
      </c>
      <c r="J19" s="26"/>
    </row>
    <row r="20" spans="1:10" ht="15" customHeight="1">
      <c r="A20" s="155" t="s">
        <v>48</v>
      </c>
      <c r="B20" s="156"/>
      <c r="C20" s="31">
        <v>0</v>
      </c>
      <c r="D20" s="157"/>
      <c r="E20" s="158"/>
      <c r="F20" s="34"/>
      <c r="G20" s="157"/>
      <c r="H20" s="158"/>
      <c r="I20" s="35"/>
      <c r="J20" s="26"/>
    </row>
    <row r="21" spans="1:14" ht="15" customHeight="1">
      <c r="A21" s="155" t="s">
        <v>49</v>
      </c>
      <c r="B21" s="156"/>
      <c r="C21" s="31">
        <v>0</v>
      </c>
      <c r="D21" s="157"/>
      <c r="E21" s="158"/>
      <c r="F21" s="34"/>
      <c r="G21" s="157"/>
      <c r="H21" s="158"/>
      <c r="I21" s="35"/>
      <c r="J21" s="26"/>
      <c r="N21" s="25" t="s">
        <v>101</v>
      </c>
    </row>
    <row r="22" spans="1:10" ht="16.5" customHeight="1">
      <c r="A22" s="155" t="s">
        <v>50</v>
      </c>
      <c r="B22" s="156"/>
      <c r="C22" s="31">
        <f>SUM(C14:C21)</f>
        <v>0</v>
      </c>
      <c r="D22" s="159" t="s">
        <v>51</v>
      </c>
      <c r="E22" s="156"/>
      <c r="F22" s="31">
        <f>SUM(F14:F21)</f>
        <v>0</v>
      </c>
      <c r="G22" s="159" t="s">
        <v>52</v>
      </c>
      <c r="H22" s="156"/>
      <c r="I22" s="32">
        <f>SUM(I14:I21)</f>
        <v>0</v>
      </c>
      <c r="J22" s="26"/>
    </row>
    <row r="23" spans="1:9" ht="12.7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 customHeight="1">
      <c r="A24" s="137" t="s">
        <v>53</v>
      </c>
      <c r="B24" s="136"/>
      <c r="C24" s="39">
        <v>0</v>
      </c>
      <c r="D24" s="26"/>
      <c r="E24" s="26"/>
      <c r="F24" s="26"/>
      <c r="G24" s="26"/>
      <c r="H24" s="26"/>
      <c r="I24" s="40"/>
    </row>
    <row r="25" spans="1:10" ht="15" customHeight="1">
      <c r="A25" s="137" t="s">
        <v>54</v>
      </c>
      <c r="B25" s="136"/>
      <c r="C25" s="39">
        <v>0</v>
      </c>
      <c r="D25" s="135" t="s">
        <v>55</v>
      </c>
      <c r="E25" s="136"/>
      <c r="F25" s="39">
        <f>ROUND(C25*(14/100),2)</f>
        <v>0</v>
      </c>
      <c r="G25" s="135" t="s">
        <v>13</v>
      </c>
      <c r="H25" s="136"/>
      <c r="I25" s="41">
        <f>SUM(C24:C26)</f>
        <v>0</v>
      </c>
      <c r="J25" s="26"/>
    </row>
    <row r="26" spans="1:10" ht="15" customHeight="1">
      <c r="A26" s="137" t="s">
        <v>56</v>
      </c>
      <c r="B26" s="136"/>
      <c r="C26" s="39">
        <f>C22+F22*I22</f>
        <v>0</v>
      </c>
      <c r="D26" s="135" t="s">
        <v>5</v>
      </c>
      <c r="E26" s="136"/>
      <c r="F26" s="39">
        <f>ROUND(C26*(21/100),2)</f>
        <v>0</v>
      </c>
      <c r="G26" s="135" t="s">
        <v>57</v>
      </c>
      <c r="H26" s="136"/>
      <c r="I26" s="41">
        <f>SUM(F25:F26)+I25</f>
        <v>0</v>
      </c>
      <c r="J26" s="26"/>
    </row>
    <row r="27" spans="1:9" ht="12.75">
      <c r="A27" s="42"/>
      <c r="B27" s="26"/>
      <c r="C27" s="26"/>
      <c r="D27" s="26"/>
      <c r="E27" s="26"/>
      <c r="F27" s="26"/>
      <c r="G27" s="26"/>
      <c r="H27" s="26"/>
      <c r="I27" s="40"/>
    </row>
    <row r="28" spans="1:10" ht="14.25" customHeight="1">
      <c r="A28" s="141"/>
      <c r="B28" s="142"/>
      <c r="C28" s="143"/>
      <c r="D28" s="138" t="s">
        <v>77</v>
      </c>
      <c r="E28" s="139"/>
      <c r="F28" s="154"/>
      <c r="G28" s="138" t="s">
        <v>80</v>
      </c>
      <c r="H28" s="139"/>
      <c r="I28" s="140"/>
      <c r="J28" s="26"/>
    </row>
    <row r="29" spans="1:10" ht="14.25" customHeight="1">
      <c r="A29" s="144"/>
      <c r="B29" s="145"/>
      <c r="C29" s="146"/>
      <c r="D29" s="131"/>
      <c r="E29" s="132"/>
      <c r="F29" s="133"/>
      <c r="G29" s="131"/>
      <c r="H29" s="132"/>
      <c r="I29" s="134"/>
      <c r="J29" s="26"/>
    </row>
    <row r="30" spans="1:10" ht="30.75" customHeight="1">
      <c r="A30" s="144"/>
      <c r="B30" s="145"/>
      <c r="C30" s="146"/>
      <c r="D30" s="125" t="s">
        <v>85</v>
      </c>
      <c r="E30" s="126"/>
      <c r="F30" s="127"/>
      <c r="G30" s="128"/>
      <c r="H30" s="129"/>
      <c r="I30" s="130"/>
      <c r="J30" s="26"/>
    </row>
    <row r="31" spans="1:10" ht="14.25" customHeight="1">
      <c r="A31" s="144"/>
      <c r="B31" s="145"/>
      <c r="C31" s="146"/>
      <c r="D31" s="131"/>
      <c r="E31" s="132"/>
      <c r="F31" s="133"/>
      <c r="G31" s="131"/>
      <c r="H31" s="132"/>
      <c r="I31" s="134"/>
      <c r="J31" s="26"/>
    </row>
    <row r="32" spans="1:10" ht="14.25" customHeight="1" thickBot="1">
      <c r="A32" s="147"/>
      <c r="B32" s="148"/>
      <c r="C32" s="149"/>
      <c r="D32" s="150" t="s">
        <v>58</v>
      </c>
      <c r="E32" s="151"/>
      <c r="F32" s="152"/>
      <c r="G32" s="150" t="s">
        <v>58</v>
      </c>
      <c r="H32" s="151"/>
      <c r="I32" s="153"/>
      <c r="J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2:5" ht="12.75">
      <c r="B34" s="96"/>
      <c r="C34" s="96"/>
      <c r="D34" s="96"/>
      <c r="E34" s="96"/>
    </row>
    <row r="35" spans="1:5" ht="12.75">
      <c r="A35" s="94" t="s">
        <v>4</v>
      </c>
      <c r="B35" s="96"/>
      <c r="C35" s="96"/>
      <c r="D35" s="96"/>
      <c r="E35" s="96"/>
    </row>
    <row r="36" spans="1:5" ht="12.75">
      <c r="A36" s="95"/>
      <c r="B36" s="94" t="s">
        <v>4</v>
      </c>
      <c r="C36" s="94"/>
      <c r="D36" s="94"/>
      <c r="E36" s="94"/>
    </row>
    <row r="37" spans="1:5" ht="12.75">
      <c r="A37" s="95"/>
      <c r="B37" s="94" t="s">
        <v>4</v>
      </c>
      <c r="C37" s="94"/>
      <c r="D37" s="94"/>
      <c r="E37" s="94"/>
    </row>
    <row r="38" spans="1:5" ht="12.75">
      <c r="A38" s="95"/>
      <c r="B38" s="94" t="s">
        <v>4</v>
      </c>
      <c r="C38" s="94"/>
      <c r="D38" s="94"/>
      <c r="E38" s="94"/>
    </row>
    <row r="39" spans="1:5" ht="12.75">
      <c r="A39" s="95"/>
      <c r="B39" s="94" t="s">
        <v>4</v>
      </c>
      <c r="C39" s="94"/>
      <c r="D39" s="94"/>
      <c r="E39" s="94"/>
    </row>
    <row r="40" spans="1:5" ht="12.75">
      <c r="A40" s="95"/>
      <c r="B40" s="94" t="s">
        <v>4</v>
      </c>
      <c r="C40" s="94"/>
      <c r="D40" s="94"/>
      <c r="E40" s="94"/>
    </row>
    <row r="41" spans="2:5" ht="12.75">
      <c r="B41" s="96"/>
      <c r="C41" s="96"/>
      <c r="D41" s="96"/>
      <c r="E41" s="9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ignoredErrors>
    <ignoredError sqref="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F31" sqref="F31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50" customWidth="1"/>
    <col min="8" max="8" width="10.5" style="51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202" t="s">
        <v>4</v>
      </c>
      <c r="B1" s="202"/>
      <c r="C1" s="202"/>
      <c r="D1" s="202"/>
      <c r="E1" s="202"/>
      <c r="F1" s="202"/>
      <c r="H1" s="45"/>
    </row>
    <row r="2" spans="1:8" s="6" customFormat="1" ht="12.75" customHeight="1">
      <c r="A2" s="19" t="s">
        <v>95</v>
      </c>
      <c r="B2" s="203" t="s">
        <v>94</v>
      </c>
      <c r="C2" s="204"/>
      <c r="D2" s="7"/>
      <c r="E2" s="7"/>
      <c r="F2" s="7"/>
      <c r="G2" s="46"/>
      <c r="H2" s="45"/>
    </row>
    <row r="3" spans="1:8" s="6" customFormat="1" ht="12.75" customHeight="1">
      <c r="A3" s="19" t="s">
        <v>96</v>
      </c>
      <c r="B3" s="205"/>
      <c r="C3" s="206"/>
      <c r="D3" s="7"/>
      <c r="E3" s="14"/>
      <c r="F3" s="7"/>
      <c r="G3" s="46"/>
      <c r="H3" s="45"/>
    </row>
    <row r="4" spans="1:8" s="6" customFormat="1" ht="13.5" customHeight="1">
      <c r="A4" s="8"/>
      <c r="B4" s="7"/>
      <c r="C4" s="8"/>
      <c r="D4" s="7"/>
      <c r="E4" s="7"/>
      <c r="F4" s="7"/>
      <c r="G4" s="46"/>
      <c r="H4" s="45"/>
    </row>
    <row r="5" spans="1:8" s="6" customFormat="1" ht="1.5" customHeight="1">
      <c r="A5" s="9"/>
      <c r="B5" s="10"/>
      <c r="C5" s="11"/>
      <c r="D5" s="10"/>
      <c r="E5" s="12"/>
      <c r="F5" s="13"/>
      <c r="G5" s="47"/>
      <c r="H5" s="4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48"/>
      <c r="H6" s="45"/>
    </row>
    <row r="7" spans="1:8" s="6" customFormat="1" ht="12.75" customHeight="1">
      <c r="A7" s="14" t="s">
        <v>1</v>
      </c>
      <c r="B7" s="97" t="s">
        <v>78</v>
      </c>
      <c r="C7" s="17"/>
      <c r="D7" s="14" t="s">
        <v>88</v>
      </c>
      <c r="E7" s="48"/>
      <c r="F7" s="43" t="s">
        <v>4</v>
      </c>
      <c r="G7" s="48"/>
      <c r="H7" s="45"/>
    </row>
    <row r="8" spans="1:8" s="6" customFormat="1" ht="12.75" customHeight="1">
      <c r="A8" s="14" t="s">
        <v>59</v>
      </c>
      <c r="B8" s="15" t="s">
        <v>65</v>
      </c>
      <c r="C8" s="18"/>
      <c r="D8" s="15" t="s">
        <v>79</v>
      </c>
      <c r="E8" s="56"/>
      <c r="F8" s="44" t="s">
        <v>4</v>
      </c>
      <c r="G8" s="48"/>
      <c r="H8" s="45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49"/>
      <c r="H9" s="45"/>
    </row>
    <row r="10" ht="24" customHeight="1" thickBot="1"/>
    <row r="11" spans="1:10" s="20" customFormat="1" ht="15.75" thickBot="1">
      <c r="A11" s="79" t="s">
        <v>6</v>
      </c>
      <c r="B11" s="21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98"/>
      <c r="H11" s="68"/>
      <c r="I11" s="55"/>
      <c r="J11" s="55"/>
    </row>
    <row r="12" spans="1:10" s="58" customFormat="1" ht="14.25">
      <c r="A12" s="80" t="s">
        <v>11</v>
      </c>
      <c r="B12" s="86" t="s">
        <v>16</v>
      </c>
      <c r="C12" s="57" t="s">
        <v>12</v>
      </c>
      <c r="D12" s="99">
        <v>1</v>
      </c>
      <c r="E12" s="121">
        <v>0</v>
      </c>
      <c r="F12" s="100">
        <f aca="true" t="shared" si="0" ref="F12:F26">E12*D12</f>
        <v>0</v>
      </c>
      <c r="G12" s="69"/>
      <c r="H12" s="69"/>
      <c r="I12" s="70"/>
      <c r="J12" s="71"/>
    </row>
    <row r="13" spans="1:10" s="58" customFormat="1" ht="14.25">
      <c r="A13" s="81">
        <v>113728</v>
      </c>
      <c r="B13" s="87" t="s">
        <v>90</v>
      </c>
      <c r="C13" s="59" t="s">
        <v>60</v>
      </c>
      <c r="D13" s="101">
        <v>930</v>
      </c>
      <c r="E13" s="122">
        <v>0</v>
      </c>
      <c r="F13" s="102">
        <f t="shared" si="0"/>
        <v>0</v>
      </c>
      <c r="G13" s="72"/>
      <c r="H13" s="73"/>
      <c r="I13" s="74"/>
      <c r="J13" s="75"/>
    </row>
    <row r="14" spans="1:10" s="61" customFormat="1" ht="14.25">
      <c r="A14" s="82">
        <v>93818</v>
      </c>
      <c r="B14" s="88" t="s">
        <v>66</v>
      </c>
      <c r="C14" s="60" t="s">
        <v>2</v>
      </c>
      <c r="D14" s="103">
        <v>12405</v>
      </c>
      <c r="E14" s="122">
        <v>0</v>
      </c>
      <c r="F14" s="104">
        <f t="shared" si="0"/>
        <v>0</v>
      </c>
      <c r="G14" s="76"/>
      <c r="H14" s="76"/>
      <c r="I14" s="77"/>
      <c r="J14" s="78"/>
    </row>
    <row r="15" spans="1:10" s="61" customFormat="1" ht="15.75" customHeight="1">
      <c r="A15" s="82">
        <v>572213</v>
      </c>
      <c r="B15" s="88" t="s">
        <v>91</v>
      </c>
      <c r="C15" s="60" t="s">
        <v>2</v>
      </c>
      <c r="D15" s="103">
        <v>24900</v>
      </c>
      <c r="E15" s="122">
        <v>0</v>
      </c>
      <c r="F15" s="104">
        <f t="shared" si="0"/>
        <v>0</v>
      </c>
      <c r="G15" s="76"/>
      <c r="H15" s="76"/>
      <c r="I15" s="77"/>
      <c r="J15" s="78"/>
    </row>
    <row r="16" spans="1:10" s="61" customFormat="1" ht="14.25">
      <c r="A16" s="82" t="s">
        <v>89</v>
      </c>
      <c r="B16" s="88" t="s">
        <v>103</v>
      </c>
      <c r="C16" s="60" t="s">
        <v>2</v>
      </c>
      <c r="D16" s="103">
        <v>12405</v>
      </c>
      <c r="E16" s="122">
        <v>0</v>
      </c>
      <c r="F16" s="104">
        <f t="shared" si="0"/>
        <v>0</v>
      </c>
      <c r="G16" s="76"/>
      <c r="H16" s="76"/>
      <c r="I16" s="77"/>
      <c r="J16" s="78"/>
    </row>
    <row r="17" spans="1:10" s="61" customFormat="1" ht="14.25" customHeight="1">
      <c r="A17" s="83" t="s">
        <v>92</v>
      </c>
      <c r="B17" s="89" t="s">
        <v>104</v>
      </c>
      <c r="C17" s="60" t="s">
        <v>2</v>
      </c>
      <c r="D17" s="105">
        <v>12405</v>
      </c>
      <c r="E17" s="123">
        <v>0</v>
      </c>
      <c r="F17" s="106">
        <f t="shared" si="0"/>
        <v>0</v>
      </c>
      <c r="G17" s="76"/>
      <c r="H17" s="76"/>
      <c r="I17" s="77"/>
      <c r="J17" s="78"/>
    </row>
    <row r="18" spans="1:10" s="61" customFormat="1" ht="14.25" customHeight="1">
      <c r="A18" s="83" t="s">
        <v>67</v>
      </c>
      <c r="B18" s="89" t="s">
        <v>68</v>
      </c>
      <c r="C18" s="60" t="s">
        <v>3</v>
      </c>
      <c r="D18" s="105">
        <v>14</v>
      </c>
      <c r="E18" s="123">
        <v>0</v>
      </c>
      <c r="F18" s="106">
        <f t="shared" si="0"/>
        <v>0</v>
      </c>
      <c r="G18" s="76"/>
      <c r="H18" s="76"/>
      <c r="I18" s="77"/>
      <c r="J18" s="78"/>
    </row>
    <row r="19" spans="1:10" s="58" customFormat="1" ht="14.25">
      <c r="A19" s="81">
        <v>931312</v>
      </c>
      <c r="B19" s="87" t="s">
        <v>69</v>
      </c>
      <c r="C19" s="59" t="s">
        <v>3</v>
      </c>
      <c r="D19" s="101">
        <v>14</v>
      </c>
      <c r="E19" s="122">
        <v>0</v>
      </c>
      <c r="F19" s="102">
        <f t="shared" si="0"/>
        <v>0</v>
      </c>
      <c r="G19" s="72"/>
      <c r="H19" s="72"/>
      <c r="I19" s="74"/>
      <c r="J19" s="75"/>
    </row>
    <row r="20" spans="1:10" s="58" customFormat="1" ht="14.25">
      <c r="A20" s="84">
        <v>12922</v>
      </c>
      <c r="B20" s="90" t="s">
        <v>64</v>
      </c>
      <c r="C20" s="62" t="s">
        <v>2</v>
      </c>
      <c r="D20" s="101">
        <v>1857</v>
      </c>
      <c r="E20" s="122">
        <v>0</v>
      </c>
      <c r="F20" s="102">
        <f t="shared" si="0"/>
        <v>0</v>
      </c>
      <c r="G20" s="72"/>
      <c r="H20" s="72"/>
      <c r="I20" s="74"/>
      <c r="J20" s="75"/>
    </row>
    <row r="21" spans="1:10" s="58" customFormat="1" ht="14.25">
      <c r="A21" s="81">
        <v>15112</v>
      </c>
      <c r="B21" s="87" t="s">
        <v>93</v>
      </c>
      <c r="C21" s="59" t="s">
        <v>62</v>
      </c>
      <c r="D21" s="101">
        <v>234</v>
      </c>
      <c r="E21" s="122">
        <v>0</v>
      </c>
      <c r="F21" s="102">
        <f t="shared" si="0"/>
        <v>0</v>
      </c>
      <c r="G21" s="72"/>
      <c r="H21" s="72"/>
      <c r="I21" s="74"/>
      <c r="J21" s="75"/>
    </row>
    <row r="22" spans="1:10" s="61" customFormat="1" ht="14.25">
      <c r="A22" s="82">
        <v>56962</v>
      </c>
      <c r="B22" s="88" t="s">
        <v>63</v>
      </c>
      <c r="C22" s="60" t="s">
        <v>2</v>
      </c>
      <c r="D22" s="103">
        <v>1857</v>
      </c>
      <c r="E22" s="122">
        <v>0</v>
      </c>
      <c r="F22" s="104">
        <f t="shared" si="0"/>
        <v>0</v>
      </c>
      <c r="G22" s="76"/>
      <c r="H22" s="76"/>
      <c r="I22" s="77"/>
      <c r="J22" s="78"/>
    </row>
    <row r="23" spans="1:10" s="61" customFormat="1" ht="14.25">
      <c r="A23" s="93">
        <v>91228</v>
      </c>
      <c r="B23" s="88" t="s">
        <v>70</v>
      </c>
      <c r="C23" s="60" t="s">
        <v>71</v>
      </c>
      <c r="D23" s="117">
        <v>120</v>
      </c>
      <c r="E23" s="122">
        <v>0</v>
      </c>
      <c r="F23" s="104">
        <f t="shared" si="0"/>
        <v>0</v>
      </c>
      <c r="G23" s="76"/>
      <c r="H23" s="76"/>
      <c r="I23" s="77"/>
      <c r="J23" s="78"/>
    </row>
    <row r="24" spans="1:10" s="61" customFormat="1" ht="14.25">
      <c r="A24" s="93">
        <v>912283</v>
      </c>
      <c r="B24" s="88" t="s">
        <v>72</v>
      </c>
      <c r="C24" s="60" t="s">
        <v>71</v>
      </c>
      <c r="D24" s="117">
        <v>50</v>
      </c>
      <c r="E24" s="122">
        <v>0</v>
      </c>
      <c r="F24" s="104">
        <f t="shared" si="0"/>
        <v>0</v>
      </c>
      <c r="G24" s="76"/>
      <c r="H24" s="76"/>
      <c r="I24" s="77"/>
      <c r="J24" s="78"/>
    </row>
    <row r="25" spans="1:10" s="58" customFormat="1" ht="14.25">
      <c r="A25" s="85">
        <v>915111</v>
      </c>
      <c r="B25" s="87" t="s">
        <v>97</v>
      </c>
      <c r="C25" s="59" t="s">
        <v>2</v>
      </c>
      <c r="D25" s="118">
        <v>1158</v>
      </c>
      <c r="E25" s="122">
        <v>0</v>
      </c>
      <c r="F25" s="102">
        <f t="shared" si="0"/>
        <v>0</v>
      </c>
      <c r="G25" s="72"/>
      <c r="H25" s="72"/>
      <c r="I25" s="74"/>
      <c r="J25" s="75"/>
    </row>
    <row r="26" spans="1:10" s="58" customFormat="1" ht="15" thickBot="1">
      <c r="A26" s="84">
        <v>915211</v>
      </c>
      <c r="B26" s="91" t="s">
        <v>98</v>
      </c>
      <c r="C26" s="92" t="s">
        <v>2</v>
      </c>
      <c r="D26" s="119">
        <v>1158</v>
      </c>
      <c r="E26" s="124">
        <v>0</v>
      </c>
      <c r="F26" s="107">
        <f t="shared" si="0"/>
        <v>0</v>
      </c>
      <c r="G26" s="72"/>
      <c r="H26" s="72"/>
      <c r="I26" s="74"/>
      <c r="J26" s="75"/>
    </row>
    <row r="27" spans="1:10" s="58" customFormat="1" ht="14.25">
      <c r="A27" s="108"/>
      <c r="B27" s="109" t="s">
        <v>13</v>
      </c>
      <c r="C27" s="109"/>
      <c r="D27" s="109"/>
      <c r="E27" s="110" t="s">
        <v>4</v>
      </c>
      <c r="F27" s="100">
        <f>SUM(F12:F26)</f>
        <v>0</v>
      </c>
      <c r="G27" s="69"/>
      <c r="H27" s="69"/>
      <c r="I27" s="70"/>
      <c r="J27" s="71"/>
    </row>
    <row r="28" spans="1:10" s="58" customFormat="1" ht="14.25">
      <c r="A28" s="111"/>
      <c r="B28" s="112" t="s">
        <v>5</v>
      </c>
      <c r="C28" s="112"/>
      <c r="D28" s="112"/>
      <c r="E28" s="113" t="s">
        <v>4</v>
      </c>
      <c r="F28" s="102">
        <f>F27*0.21</f>
        <v>0</v>
      </c>
      <c r="G28" s="69"/>
      <c r="H28" s="69"/>
      <c r="I28" s="70"/>
      <c r="J28" s="71"/>
    </row>
    <row r="29" spans="1:10" s="58" customFormat="1" ht="15" thickBot="1">
      <c r="A29" s="114"/>
      <c r="B29" s="115" t="s">
        <v>14</v>
      </c>
      <c r="C29" s="115"/>
      <c r="D29" s="115"/>
      <c r="E29" s="116" t="s">
        <v>4</v>
      </c>
      <c r="F29" s="107">
        <f>F28+F27</f>
        <v>0</v>
      </c>
      <c r="G29" s="69"/>
      <c r="H29" s="69"/>
      <c r="I29" s="70"/>
      <c r="J29" s="71"/>
    </row>
    <row r="30" spans="7:10" ht="24" customHeight="1">
      <c r="G30" s="53"/>
      <c r="H30" s="53"/>
      <c r="I30" s="54"/>
      <c r="J30" s="55"/>
    </row>
    <row r="31" spans="1:10" ht="12" customHeight="1">
      <c r="A31" s="63"/>
      <c r="B31" s="120" t="s">
        <v>100</v>
      </c>
      <c r="C31" s="64"/>
      <c r="D31" s="64"/>
      <c r="G31" s="53"/>
      <c r="H31" s="53"/>
      <c r="I31" s="54"/>
      <c r="J31" s="55"/>
    </row>
    <row r="32" spans="1:10" ht="12" customHeight="1">
      <c r="A32" s="65"/>
      <c r="B32" s="66"/>
      <c r="C32" s="67"/>
      <c r="D32" s="64"/>
      <c r="G32" s="53"/>
      <c r="H32" s="53"/>
      <c r="I32" s="54"/>
      <c r="J32" s="55"/>
    </row>
    <row r="33" spans="1:10" ht="12" customHeight="1">
      <c r="A33" s="65"/>
      <c r="B33" s="66"/>
      <c r="C33" s="67"/>
      <c r="D33" s="64"/>
      <c r="G33" s="52"/>
      <c r="H33" s="52"/>
      <c r="I33" s="20"/>
      <c r="J33" s="20"/>
    </row>
    <row r="34" spans="1:10" ht="12" customHeight="1">
      <c r="A34" s="65"/>
      <c r="B34" s="66"/>
      <c r="C34" s="67"/>
      <c r="D34" s="64"/>
      <c r="G34" s="52"/>
      <c r="H34" s="52"/>
      <c r="I34" s="20"/>
      <c r="J34" s="20"/>
    </row>
    <row r="35" spans="1:10" ht="12" customHeight="1">
      <c r="A35" s="63"/>
      <c r="B35" s="64"/>
      <c r="C35" s="64"/>
      <c r="D35" s="64"/>
      <c r="G35" s="52"/>
      <c r="H35" s="52"/>
      <c r="I35" s="20"/>
      <c r="J35" s="20"/>
    </row>
    <row r="36" spans="1:4" ht="12" customHeight="1">
      <c r="A36" s="63"/>
      <c r="B36" s="64"/>
      <c r="C36" s="64"/>
      <c r="D36" s="64"/>
    </row>
    <row r="37" spans="1:4" ht="12" customHeight="1">
      <c r="A37" s="63"/>
      <c r="B37" s="64"/>
      <c r="C37" s="64"/>
      <c r="D37" s="64"/>
    </row>
    <row r="38" spans="1:4" ht="12" customHeight="1">
      <c r="A38" s="63"/>
      <c r="B38" s="64"/>
      <c r="C38" s="64"/>
      <c r="D38" s="64"/>
    </row>
  </sheetData>
  <sheetProtection/>
  <mergeCells count="2">
    <mergeCell ref="A1:F1"/>
    <mergeCell ref="B2:C3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2022-02-03T06:44:59Z</cp:lastPrinted>
  <dcterms:created xsi:type="dcterms:W3CDTF">2014-05-16T09:31:30Z</dcterms:created>
  <dcterms:modified xsi:type="dcterms:W3CDTF">2023-05-12T08:16:27Z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