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32760" yWindow="32760" windowWidth="13035" windowHeight="8955" activeTab="1"/>
  </bookViews>
  <sheets>
    <sheet name="Krycí list rozpočtu" sheetId="1" r:id="rId1"/>
    <sheet name="rozpočet" sheetId="2" r:id="rId2"/>
    <sheet name="sanace" sheetId="3" r:id="rId3"/>
  </sheets>
  <definedNames>
    <definedName name="_xlnm.Print_Area" localSheetId="1">'rozpočet'!$A$4:$F$35</definedName>
  </definedNames>
  <calcPr fullCalcOnLoad="1"/>
</workbook>
</file>

<file path=xl/sharedStrings.xml><?xml version="1.0" encoding="utf-8"?>
<sst xmlns="http://schemas.openxmlformats.org/spreadsheetml/2006/main" count="181" uniqueCount="118">
  <si>
    <t>MJ</t>
  </si>
  <si>
    <t xml:space="preserve">Zhotovitel: </t>
  </si>
  <si>
    <t>m2</t>
  </si>
  <si>
    <t>t</t>
  </si>
  <si>
    <t>m</t>
  </si>
  <si>
    <t xml:space="preserve"> </t>
  </si>
  <si>
    <t>DPH 21%</t>
  </si>
  <si>
    <t>Popis položky</t>
  </si>
  <si>
    <t>Výměra</t>
  </si>
  <si>
    <t>Kč/MJ</t>
  </si>
  <si>
    <t>Celkem Kč</t>
  </si>
  <si>
    <t>R položka</t>
  </si>
  <si>
    <t>kpl</t>
  </si>
  <si>
    <t>Celkem bez DPH</t>
  </si>
  <si>
    <t>Celkem vč. DPH</t>
  </si>
  <si>
    <r>
      <t xml:space="preserve">Objednatel:  </t>
    </r>
    <r>
      <rPr>
        <b/>
        <sz val="9"/>
        <rFont val="Arial CE"/>
        <family val="2"/>
      </rPr>
      <t xml:space="preserve"> </t>
    </r>
    <r>
      <rPr>
        <b/>
        <sz val="12"/>
        <rFont val="Arial CE"/>
        <family val="2"/>
      </rPr>
      <t>Krajská správa a údržba silnic Středočeského kraje, příspěvková organizace</t>
    </r>
  </si>
  <si>
    <t>DIO  vč. zajištění, zjištění a vytyčení inž. sítí , geodetické zaměření stavby</t>
  </si>
  <si>
    <t>bm</t>
  </si>
  <si>
    <t>Krycí list rozpočtu</t>
  </si>
  <si>
    <t>Název stavby:</t>
  </si>
  <si>
    <t>Objednatel:</t>
  </si>
  <si>
    <t>KSÚS Stč kraje přísp. organizace</t>
  </si>
  <si>
    <t>IČ/DIČ:</t>
  </si>
  <si>
    <t>Druh stavby:</t>
  </si>
  <si>
    <t>Projektant:</t>
  </si>
  <si>
    <t>Lokalita:</t>
  </si>
  <si>
    <t>Zhotovitel:</t>
  </si>
  <si>
    <t>Začátek výstavby:</t>
  </si>
  <si>
    <t>Konec výstavby:</t>
  </si>
  <si>
    <t>Položek:</t>
  </si>
  <si>
    <t>JKSO:</t>
  </si>
  <si>
    <t>Zpracoval:</t>
  </si>
  <si>
    <t>Datum:</t>
  </si>
  <si>
    <t>Rozpočtové náklady v Kč</t>
  </si>
  <si>
    <t>A</t>
  </si>
  <si>
    <t>Základní rozpočtové náklady</t>
  </si>
  <si>
    <t>B</t>
  </si>
  <si>
    <t>Doplňkové náklady</t>
  </si>
  <si>
    <t>C</t>
  </si>
  <si>
    <t>Náklady na umístění stavby (NUS)</t>
  </si>
  <si>
    <t>HSV</t>
  </si>
  <si>
    <t>Dodávky</t>
  </si>
  <si>
    <t>Práce přesčas</t>
  </si>
  <si>
    <t>Zařízení staveniště</t>
  </si>
  <si>
    <t>Montáž</t>
  </si>
  <si>
    <t>Bez pevné podl.</t>
  </si>
  <si>
    <t>Mimostav. doprava</t>
  </si>
  <si>
    <t>PSV</t>
  </si>
  <si>
    <t>Kulturní památka</t>
  </si>
  <si>
    <t>Územní vlivy</t>
  </si>
  <si>
    <t>Provozní vlivy</t>
  </si>
  <si>
    <t>"M"</t>
  </si>
  <si>
    <t>Ostatní</t>
  </si>
  <si>
    <t>NUS z rozpočtu</t>
  </si>
  <si>
    <t>Ostatní materiál</t>
  </si>
  <si>
    <t>Přesun hmot a sutí</t>
  </si>
  <si>
    <t>ZRN celkem</t>
  </si>
  <si>
    <t>DN celkem</t>
  </si>
  <si>
    <t>NUS celkem</t>
  </si>
  <si>
    <t>Základ 0%</t>
  </si>
  <si>
    <t>Základ 15%</t>
  </si>
  <si>
    <t>DPH 15%</t>
  </si>
  <si>
    <t>Základ 21%</t>
  </si>
  <si>
    <t>Celkem včetně DPH</t>
  </si>
  <si>
    <t>Projektant</t>
  </si>
  <si>
    <t>Objednatel</t>
  </si>
  <si>
    <t>Zhotovitel</t>
  </si>
  <si>
    <t>Datum, razítko a podpis</t>
  </si>
  <si>
    <t>rozpočet</t>
  </si>
  <si>
    <t>Sanace konstrukčních vrstev tl. 350 mm (dle technické specifikace)</t>
  </si>
  <si>
    <t>ks</t>
  </si>
  <si>
    <t xml:space="preserve">Zpracoval:   </t>
  </si>
  <si>
    <t xml:space="preserve">Datum:   </t>
  </si>
  <si>
    <t>poznámky</t>
  </si>
  <si>
    <t>VDZ V2 - 12,5 cm , barvou,  základní</t>
  </si>
  <si>
    <t>m3</t>
  </si>
  <si>
    <t>574A44</t>
  </si>
  <si>
    <t>spojovací postřik ze sil. emulze do 1,0kg/m2</t>
  </si>
  <si>
    <t xml:space="preserve">VDZ - vodící proužky  V2 -12,5 , přechod pro chodce atd.,  plast, retroreflexní </t>
  </si>
  <si>
    <t>poplatky za likvidaci odpadu nekontaminovaných</t>
  </si>
  <si>
    <t xml:space="preserve">asfalt. beton ACO 11+  50/70 tl. 50 mm,  </t>
  </si>
  <si>
    <t xml:space="preserve">výšková úprava šachty, vpusti </t>
  </si>
  <si>
    <t>frézování spár š. do 10mm , hl. do 20mm</t>
  </si>
  <si>
    <t>čištění vozovek samosběrem</t>
  </si>
  <si>
    <t xml:space="preserve">řezání asfaltového krytu vozovek do 50mm </t>
  </si>
  <si>
    <t>frézování  asfalt. ploch, odvoz do 20km</t>
  </si>
  <si>
    <t>výšková úprava  krycích hrnců</t>
  </si>
  <si>
    <t>hmotnost              t</t>
  </si>
  <si>
    <t>hmotnost  celkem</t>
  </si>
  <si>
    <t xml:space="preserve">vyrovnávka asfalt. bet. ACL 16+ ,   </t>
  </si>
  <si>
    <t>574C06</t>
  </si>
  <si>
    <t xml:space="preserve">Zalévání spár dilatační asf. zálivkou  </t>
  </si>
  <si>
    <t>015112</t>
  </si>
  <si>
    <t xml:space="preserve">Sanace  hl. 35cm    - agregovaná položka                  </t>
  </si>
  <si>
    <t>POPLATKY ZA LIKVIDACŮ ODPADŮ NEKONTAMINOVANÝCH - 17 03 02 VYBOURANÝ ASFALTOVÝ BETON BEZ DEHTU</t>
  </si>
  <si>
    <t>ODKOPÁVKY A PROKOPÁVKY OBECNÉ TŘ. III, ODVOZ DO 20KM</t>
  </si>
  <si>
    <t>VOZOVKOVÉ VRSTVY ZE ŠTĚRKODRTI TL.  150MM</t>
  </si>
  <si>
    <t>VRSTVY PRO OBNOVU A OPRAVY Z KAMENIVA ZPEV CEMENTEM - TL. 120 MM</t>
  </si>
  <si>
    <t>SPOJOVACÍ POSTŘIK Z EMULZE DO 0,5KG/M2</t>
  </si>
  <si>
    <t>015130</t>
  </si>
  <si>
    <t>Číslo položky   OTSKP</t>
  </si>
  <si>
    <t xml:space="preserve">Celkem sanace   </t>
  </si>
  <si>
    <t>ASFALTOVÝ BETON PRO LOŽNÍ VRSTVY ACL 16+, 16S - TL. 80MM</t>
  </si>
  <si>
    <t>CHODNÍK OBRUBY Z KAMEN ŘEZANÝCH STUPŇŮ</t>
  </si>
  <si>
    <t>Stavba:    II/112, 15 Vlašim</t>
  </si>
  <si>
    <t>Zpracoval:   Bareš Vít</t>
  </si>
  <si>
    <t xml:space="preserve">Datum:  </t>
  </si>
  <si>
    <t>Opravy  2023</t>
  </si>
  <si>
    <t>Bareš Vít</t>
  </si>
  <si>
    <t>Ing. Aleš Čermák, Ph.D., MBA - ředitel organizace</t>
  </si>
  <si>
    <t xml:space="preserve"> II/112,125 Vlašim</t>
  </si>
  <si>
    <t>Objekt:    sil.   II/112, II/125                  km  20,168 - 20,510,  22,185 - 22,490</t>
  </si>
  <si>
    <t>DLÁŽDĚNÉ KRYTY Z VELKÝCH KOSTEK DO LOŽE Z MC (spára - plymer cementová malta)</t>
  </si>
  <si>
    <t>Polymer cementová malta - dodávka</t>
  </si>
  <si>
    <t>SEPARAČNÍ GEOTEXTILIE (500 g/m2)</t>
  </si>
  <si>
    <t>ODSTRANĚNÍ KRYTU ZPEVNĚNÝCH PLOCH S ASFALT POJIVEM, ODVOZ DO 20KM (včetně skládkovného)</t>
  </si>
  <si>
    <t>20</t>
  </si>
  <si>
    <t xml:space="preserve">PRELIMIÁŘ - ÚPRAVA KANALIZAČNÍ HORSKÉ VPUSTĚ </t>
  </si>
</sst>
</file>

<file path=xl/styles.xml><?xml version="1.0" encoding="utf-8"?>
<styleSheet xmlns="http://schemas.openxmlformats.org/spreadsheetml/2006/main">
  <numFmts count="21">
    <numFmt numFmtId="5" formatCode="#,##0\ &quot;Kč&quot;;\-#,##0\ &quot;Kč&quot;"/>
    <numFmt numFmtId="6" formatCode="#,##0\ &quot;Kč&quot;;[Red]\-#,##0\ &quot;Kč&quot;"/>
    <numFmt numFmtId="7" formatCode="#,##0.00\ &quot;Kč&quot;;\-#,##0.00\ &quot;Kč&quot;"/>
    <numFmt numFmtId="8" formatCode="#,##0.00\ &quot;Kč&quot;;[Red]\-#,##0.00\ &quot;Kč&quot;"/>
    <numFmt numFmtId="42" formatCode="_-* #,##0\ &quot;Kč&quot;_-;\-* #,##0\ &quot;Kč&quot;_-;_-* &quot;-&quot;\ &quot;Kč&quot;_-;_-@_-"/>
    <numFmt numFmtId="41" formatCode="_-* #,##0_-;\-* #,##0_-;_-* &quot;-&quot;_-;_-@_-"/>
    <numFmt numFmtId="44" formatCode="_-* #,##0.00\ &quot;Kč&quot;_-;\-* #,##0.00\ &quot;Kč&quot;_-;_-* &quot;-&quot;??\ &quot;Kč&quot;_-;_-@_-"/>
    <numFmt numFmtId="43" formatCode="_-* #,##0.00_-;\-* #,##0.00_-;_-* &quot;-&quot;??_-;_-@_-"/>
    <numFmt numFmtId="164" formatCode="_-* #,##0\ _K_č_-;\-* #,##0\ _K_č_-;_-* &quot;-&quot;\ _K_č_-;_-@_-"/>
    <numFmt numFmtId="165" formatCode="_-* #,##0.00\ _K_č_-;\-* #,##0.00\ _K_č_-;_-* &quot;-&quot;??\ _K_č_-;_-@_-"/>
    <numFmt numFmtId="166" formatCode="#,##0.000;\-#,##0.000"/>
    <numFmt numFmtId="167" formatCode="#,##0.00_ ;\-#,##0.00\ "/>
    <numFmt numFmtId="168" formatCode="#,##0.0;\-#,##0.0"/>
    <numFmt numFmtId="169" formatCode="#,##0.0_ ;\-#,##0.0\ "/>
    <numFmt numFmtId="170" formatCode="#,##0.0000;\-#,##0.0000"/>
    <numFmt numFmtId="171" formatCode="#,##0.000"/>
    <numFmt numFmtId="172" formatCode="&quot;Yes&quot;;&quot;Yes&quot;;&quot;No&quot;"/>
    <numFmt numFmtId="173" formatCode="&quot;True&quot;;&quot;True&quot;;&quot;False&quot;"/>
    <numFmt numFmtId="174" formatCode="&quot;On&quot;;&quot;On&quot;;&quot;Off&quot;"/>
    <numFmt numFmtId="175" formatCode="[$¥€-2]\ #\ ##,000_);[Red]\([$€-2]\ #\ ##,000\)"/>
    <numFmt numFmtId="176" formatCode="#,##0.00\ &quot;Kč&quot;"/>
  </numFmts>
  <fonts count="57">
    <font>
      <sz val="8"/>
      <name val="MS Sans Serif"/>
      <family val="0"/>
    </font>
    <font>
      <b/>
      <sz val="14"/>
      <name val="Arial CE"/>
      <family val="0"/>
    </font>
    <font>
      <b/>
      <sz val="9"/>
      <name val="Arial CE"/>
      <family val="0"/>
    </font>
    <font>
      <b/>
      <sz val="8"/>
      <name val="Arial CE"/>
      <family val="0"/>
    </font>
    <font>
      <sz val="7"/>
      <name val="Arial CE"/>
      <family val="2"/>
    </font>
    <font>
      <sz val="8"/>
      <name val="Arial CE"/>
      <family val="2"/>
    </font>
    <font>
      <sz val="9"/>
      <name val="Arial CE"/>
      <family val="2"/>
    </font>
    <font>
      <sz val="10"/>
      <name val="Arial CE"/>
      <family val="2"/>
    </font>
    <font>
      <b/>
      <sz val="10"/>
      <name val="Arial CE"/>
      <family val="2"/>
    </font>
    <font>
      <sz val="12"/>
      <color indexed="8"/>
      <name val="Arial"/>
      <family val="2"/>
    </font>
    <font>
      <sz val="12"/>
      <name val="Arial"/>
      <family val="2"/>
    </font>
    <font>
      <b/>
      <sz val="12"/>
      <name val="Arial CE"/>
      <family val="2"/>
    </font>
    <font>
      <sz val="24"/>
      <color indexed="8"/>
      <name val="Arial"/>
      <family val="2"/>
    </font>
    <font>
      <sz val="10"/>
      <color indexed="8"/>
      <name val="Arial"/>
      <family val="2"/>
    </font>
    <font>
      <b/>
      <sz val="10"/>
      <color indexed="8"/>
      <name val="Arial"/>
      <family val="2"/>
    </font>
    <font>
      <b/>
      <sz val="18"/>
      <color indexed="8"/>
      <name val="Arial"/>
      <family val="2"/>
    </font>
    <font>
      <b/>
      <sz val="20"/>
      <color indexed="8"/>
      <name val="Arial"/>
      <family val="2"/>
    </font>
    <font>
      <b/>
      <sz val="11"/>
      <color indexed="8"/>
      <name val="Arial"/>
      <family val="2"/>
    </font>
    <font>
      <b/>
      <sz val="12"/>
      <color indexed="8"/>
      <name val="Arial"/>
      <family val="2"/>
    </font>
    <font>
      <sz val="8"/>
      <name val="Arial"/>
      <family val="2"/>
    </font>
    <font>
      <b/>
      <sz val="12"/>
      <name val="Arial"/>
      <family val="2"/>
    </font>
    <font>
      <b/>
      <sz val="8"/>
      <name val="MS Sans Serif"/>
      <family val="0"/>
    </font>
    <font>
      <sz val="10"/>
      <name val="Arial"/>
      <family val="2"/>
    </font>
    <font>
      <sz val="11"/>
      <color indexed="8"/>
      <name val="Calibri"/>
      <family val="2"/>
    </font>
    <font>
      <sz val="11"/>
      <color indexed="9"/>
      <name val="Calibri"/>
      <family val="2"/>
    </font>
    <font>
      <b/>
      <sz val="11"/>
      <color indexed="8"/>
      <name val="Calibri"/>
      <family val="2"/>
    </font>
    <font>
      <b/>
      <sz val="11"/>
      <color indexed="9"/>
      <name val="Calibri"/>
      <family val="2"/>
    </font>
    <font>
      <b/>
      <sz val="15"/>
      <color indexed="56"/>
      <name val="Calibri"/>
      <family val="2"/>
    </font>
    <font>
      <b/>
      <sz val="13"/>
      <color indexed="56"/>
      <name val="Calibri"/>
      <family val="2"/>
    </font>
    <font>
      <b/>
      <sz val="11"/>
      <color indexed="56"/>
      <name val="Calibri"/>
      <family val="2"/>
    </font>
    <font>
      <b/>
      <sz val="18"/>
      <color indexed="56"/>
      <name val="Cambria"/>
      <family val="2"/>
    </font>
    <font>
      <sz val="11"/>
      <color indexed="60"/>
      <name val="Calibri"/>
      <family val="2"/>
    </font>
    <font>
      <sz val="11"/>
      <color indexed="52"/>
      <name val="Calibri"/>
      <family val="2"/>
    </font>
    <font>
      <sz val="11"/>
      <color indexed="17"/>
      <name val="Calibri"/>
      <family val="2"/>
    </font>
    <font>
      <sz val="11"/>
      <color indexed="20"/>
      <name val="Calibri"/>
      <family val="2"/>
    </font>
    <font>
      <sz val="11"/>
      <color indexed="10"/>
      <name val="Calibri"/>
      <family val="2"/>
    </font>
    <font>
      <sz val="11"/>
      <color indexed="62"/>
      <name val="Calibri"/>
      <family val="2"/>
    </font>
    <font>
      <b/>
      <sz val="11"/>
      <color indexed="52"/>
      <name val="Calibri"/>
      <family val="2"/>
    </font>
    <font>
      <b/>
      <sz val="11"/>
      <color indexed="63"/>
      <name val="Calibri"/>
      <family val="2"/>
    </font>
    <font>
      <i/>
      <sz val="11"/>
      <color indexed="23"/>
      <name val="Calibri"/>
      <family val="2"/>
    </font>
    <font>
      <sz val="11"/>
      <color theme="1"/>
      <name val="Calibri"/>
      <family val="2"/>
    </font>
    <font>
      <sz val="11"/>
      <color theme="0"/>
      <name val="Calibri"/>
      <family val="2"/>
    </font>
    <font>
      <b/>
      <sz val="11"/>
      <color theme="1"/>
      <name val="Calibri"/>
      <family val="2"/>
    </font>
    <font>
      <b/>
      <sz val="11"/>
      <color theme="0"/>
      <name val="Calibri"/>
      <family val="2"/>
    </font>
    <font>
      <b/>
      <sz val="15"/>
      <color theme="3"/>
      <name val="Calibri"/>
      <family val="2"/>
    </font>
    <font>
      <b/>
      <sz val="13"/>
      <color theme="3"/>
      <name val="Calibri"/>
      <family val="2"/>
    </font>
    <font>
      <b/>
      <sz val="11"/>
      <color theme="3"/>
      <name val="Calibri"/>
      <family val="2"/>
    </font>
    <font>
      <b/>
      <sz val="18"/>
      <color theme="3"/>
      <name val="Cambria"/>
      <family val="2"/>
    </font>
    <font>
      <sz val="11"/>
      <color rgb="FF9C6500"/>
      <name val="Calibri"/>
      <family val="2"/>
    </font>
    <font>
      <sz val="11"/>
      <color rgb="FFFA7D00"/>
      <name val="Calibri"/>
      <family val="2"/>
    </font>
    <font>
      <sz val="11"/>
      <color rgb="FF006100"/>
      <name val="Calibri"/>
      <family val="2"/>
    </font>
    <font>
      <sz val="11"/>
      <color rgb="FF9C0006"/>
      <name val="Calibri"/>
      <family val="2"/>
    </font>
    <font>
      <sz val="11"/>
      <color rgb="FFFF0000"/>
      <name val="Calibri"/>
      <family val="2"/>
    </font>
    <font>
      <sz val="11"/>
      <color rgb="FF3F3F76"/>
      <name val="Calibri"/>
      <family val="2"/>
    </font>
    <font>
      <b/>
      <sz val="11"/>
      <color rgb="FFFA7D00"/>
      <name val="Calibri"/>
      <family val="2"/>
    </font>
    <font>
      <b/>
      <sz val="11"/>
      <color rgb="FF3F3F3F"/>
      <name val="Calibri"/>
      <family val="2"/>
    </font>
    <font>
      <i/>
      <sz val="11"/>
      <color rgb="FF7F7F7F"/>
      <name val="Calibri"/>
      <family val="2"/>
    </font>
  </fonts>
  <fills count="35">
    <fill>
      <patternFill/>
    </fill>
    <fill>
      <patternFill patternType="gray125"/>
    </fill>
    <fill>
      <patternFill patternType="solid">
        <fgColor theme="4" tint="0.7999799847602844"/>
        <bgColor indexed="64"/>
      </patternFill>
    </fill>
    <fill>
      <patternFill patternType="solid">
        <fgColor theme="5" tint="0.7999799847602844"/>
        <bgColor indexed="64"/>
      </patternFill>
    </fill>
    <fill>
      <patternFill patternType="solid">
        <fgColor theme="6" tint="0.7999799847602844"/>
        <bgColor indexed="64"/>
      </patternFill>
    </fill>
    <fill>
      <patternFill patternType="solid">
        <fgColor theme="7" tint="0.7999799847602844"/>
        <bgColor indexed="64"/>
      </patternFill>
    </fill>
    <fill>
      <patternFill patternType="solid">
        <fgColor theme="8" tint="0.7999799847602844"/>
        <bgColor indexed="64"/>
      </patternFill>
    </fill>
    <fill>
      <patternFill patternType="solid">
        <fgColor theme="9" tint="0.7999799847602844"/>
        <bgColor indexed="64"/>
      </patternFill>
    </fill>
    <fill>
      <patternFill patternType="solid">
        <fgColor theme="4" tint="0.5999900102615356"/>
        <bgColor indexed="64"/>
      </patternFill>
    </fill>
    <fill>
      <patternFill patternType="solid">
        <fgColor theme="5" tint="0.5999900102615356"/>
        <bgColor indexed="64"/>
      </patternFill>
    </fill>
    <fill>
      <patternFill patternType="solid">
        <fgColor theme="6" tint="0.5999900102615356"/>
        <bgColor indexed="64"/>
      </patternFill>
    </fill>
    <fill>
      <patternFill patternType="solid">
        <fgColor theme="7" tint="0.5999900102615356"/>
        <bgColor indexed="64"/>
      </patternFill>
    </fill>
    <fill>
      <patternFill patternType="solid">
        <fgColor theme="8" tint="0.5999900102615356"/>
        <bgColor indexed="64"/>
      </patternFill>
    </fill>
    <fill>
      <patternFill patternType="solid">
        <fgColor theme="9" tint="0.5999900102615356"/>
        <bgColor indexed="64"/>
      </patternFill>
    </fill>
    <fill>
      <patternFill patternType="solid">
        <fgColor theme="4" tint="0.39998000860214233"/>
        <bgColor indexed="64"/>
      </patternFill>
    </fill>
    <fill>
      <patternFill patternType="solid">
        <fgColor theme="5" tint="0.39998000860214233"/>
        <bgColor indexed="64"/>
      </patternFill>
    </fill>
    <fill>
      <patternFill patternType="solid">
        <fgColor theme="6" tint="0.39998000860214233"/>
        <bgColor indexed="64"/>
      </patternFill>
    </fill>
    <fill>
      <patternFill patternType="solid">
        <fgColor theme="7" tint="0.39998000860214233"/>
        <bgColor indexed="64"/>
      </patternFill>
    </fill>
    <fill>
      <patternFill patternType="solid">
        <fgColor theme="8" tint="0.39998000860214233"/>
        <bgColor indexed="64"/>
      </patternFill>
    </fill>
    <fill>
      <patternFill patternType="solid">
        <fgColor theme="9" tint="0.39998000860214233"/>
        <bgColor indexed="64"/>
      </patternFill>
    </fill>
    <fill>
      <patternFill patternType="solid">
        <fgColor rgb="FFA5A5A5"/>
        <bgColor indexed="64"/>
      </patternFill>
    </fill>
    <fill>
      <patternFill patternType="solid">
        <fgColor rgb="FFFFEB9C"/>
        <bgColor indexed="64"/>
      </patternFill>
    </fill>
    <fill>
      <patternFill patternType="solid">
        <fgColor rgb="FFFFFFCC"/>
        <bgColor indexed="64"/>
      </patternFill>
    </fill>
    <fill>
      <patternFill patternType="solid">
        <fgColor rgb="FFC6EFCE"/>
        <bgColor indexed="64"/>
      </patternFill>
    </fill>
    <fill>
      <patternFill patternType="solid">
        <fgColor rgb="FFFFC7CE"/>
        <bgColor indexed="64"/>
      </patternFill>
    </fill>
    <fill>
      <patternFill patternType="solid">
        <fgColor rgb="FFFFCC99"/>
        <bgColor indexed="64"/>
      </patternFill>
    </fill>
    <fill>
      <patternFill patternType="solid">
        <fgColor rgb="FFF2F2F2"/>
        <bgColor indexed="64"/>
      </patternFill>
    </fill>
    <fill>
      <patternFill patternType="solid">
        <fgColor theme="4"/>
        <bgColor indexed="64"/>
      </patternFill>
    </fill>
    <fill>
      <patternFill patternType="solid">
        <fgColor theme="5"/>
        <bgColor indexed="64"/>
      </patternFill>
    </fill>
    <fill>
      <patternFill patternType="solid">
        <fgColor theme="6"/>
        <bgColor indexed="64"/>
      </patternFill>
    </fill>
    <fill>
      <patternFill patternType="solid">
        <fgColor theme="7"/>
        <bgColor indexed="64"/>
      </patternFill>
    </fill>
    <fill>
      <patternFill patternType="solid">
        <fgColor theme="8"/>
        <bgColor indexed="64"/>
      </patternFill>
    </fill>
    <fill>
      <patternFill patternType="solid">
        <fgColor theme="9"/>
        <bgColor indexed="64"/>
      </patternFill>
    </fill>
    <fill>
      <patternFill patternType="solid">
        <fgColor indexed="22"/>
        <bgColor indexed="64"/>
      </patternFill>
    </fill>
    <fill>
      <patternFill patternType="solid">
        <fgColor indexed="22"/>
        <bgColor indexed="64"/>
      </patternFill>
    </fill>
  </fills>
  <borders count="49">
    <border>
      <left/>
      <right/>
      <top/>
      <bottom/>
      <diagonal/>
    </border>
    <border>
      <left>
        <color indexed="63"/>
      </left>
      <right>
        <color indexed="63"/>
      </right>
      <top style="thin">
        <color theme="4"/>
      </top>
      <bottom style="double">
        <color theme="4"/>
      </bottom>
    </border>
    <border>
      <left style="double">
        <color rgb="FF3F3F3F"/>
      </left>
      <right style="double">
        <color rgb="FF3F3F3F"/>
      </right>
      <top style="double">
        <color rgb="FF3F3F3F"/>
      </top>
      <bottom style="double">
        <color rgb="FF3F3F3F"/>
      </bottom>
    </border>
    <border>
      <left>
        <color indexed="63"/>
      </left>
      <right>
        <color indexed="63"/>
      </right>
      <top>
        <color indexed="63"/>
      </top>
      <bottom style="thick">
        <color theme="4"/>
      </bottom>
    </border>
    <border>
      <left>
        <color indexed="63"/>
      </left>
      <right>
        <color indexed="63"/>
      </right>
      <top>
        <color indexed="63"/>
      </top>
      <bottom style="thick">
        <color theme="4" tint="0.49998000264167786"/>
      </bottom>
    </border>
    <border>
      <left>
        <color indexed="63"/>
      </left>
      <right>
        <color indexed="63"/>
      </right>
      <top>
        <color indexed="63"/>
      </top>
      <bottom style="medium">
        <color theme="4" tint="0.39998000860214233"/>
      </bottom>
    </border>
    <border>
      <left style="thin">
        <color rgb="FFB2B2B2"/>
      </left>
      <right style="thin">
        <color rgb="FFB2B2B2"/>
      </right>
      <top style="thin">
        <color rgb="FFB2B2B2"/>
      </top>
      <bottom style="thin">
        <color rgb="FFB2B2B2"/>
      </bottom>
    </border>
    <border>
      <left>
        <color indexed="63"/>
      </left>
      <right>
        <color indexed="63"/>
      </right>
      <top>
        <color indexed="63"/>
      </top>
      <bottom style="double">
        <color rgb="FFFF8001"/>
      </bottom>
    </border>
    <border>
      <left style="thin">
        <color rgb="FF7F7F7F"/>
      </left>
      <right style="thin">
        <color rgb="FF7F7F7F"/>
      </right>
      <top style="thin">
        <color rgb="FF7F7F7F"/>
      </top>
      <bottom style="thin">
        <color rgb="FF7F7F7F"/>
      </bottom>
    </border>
    <border>
      <left style="thin">
        <color rgb="FF3F3F3F"/>
      </left>
      <right style="thin">
        <color rgb="FF3F3F3F"/>
      </right>
      <top style="thin">
        <color rgb="FF3F3F3F"/>
      </top>
      <bottom style="thin">
        <color rgb="FF3F3F3F"/>
      </bottom>
    </border>
    <border>
      <left style="thin"/>
      <right style="thin"/>
      <top style="medium"/>
      <bottom>
        <color indexed="63"/>
      </bottom>
    </border>
    <border>
      <left style="thin"/>
      <right style="medium"/>
      <top style="medium"/>
      <bottom>
        <color indexed="63"/>
      </bottom>
    </border>
    <border>
      <left style="medium"/>
      <right style="thin"/>
      <top style="medium"/>
      <bottom style="thin"/>
    </border>
    <border>
      <left style="thin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thin"/>
      <bottom style="thin"/>
    </border>
    <border>
      <left style="thin"/>
      <right style="medium"/>
      <top style="thin"/>
      <bottom style="thin"/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thin"/>
      <right style="medium"/>
      <top style="thin"/>
      <bottom style="medium"/>
    </border>
    <border>
      <left style="thin"/>
      <right style="thin"/>
      <top style="thin"/>
      <bottom>
        <color indexed="63"/>
      </bottom>
    </border>
    <border>
      <left style="medium"/>
      <right/>
      <top style="thin"/>
      <bottom style="thin"/>
    </border>
    <border>
      <left/>
      <right/>
      <top style="thin"/>
      <bottom style="thin"/>
    </border>
    <border>
      <left/>
      <right style="medium"/>
      <top style="thin"/>
      <bottom style="thin"/>
    </border>
    <border>
      <left/>
      <right style="medium"/>
      <top/>
      <bottom/>
    </border>
    <border>
      <left style="medium"/>
      <right/>
      <top/>
      <bottom/>
    </border>
    <border>
      <left>
        <color indexed="63"/>
      </left>
      <right style="thin"/>
      <top style="thin"/>
      <bottom style="thin"/>
    </border>
    <border>
      <left/>
      <right/>
      <top style="thin"/>
      <bottom/>
    </border>
    <border>
      <left style="thin"/>
      <right style="medium"/>
      <top style="medium"/>
      <bottom style="thin"/>
    </border>
    <border>
      <left style="medium"/>
      <right style="thin"/>
      <top style="thin"/>
      <bottom>
        <color indexed="63"/>
      </bottom>
    </border>
    <border>
      <left style="thin"/>
      <right style="medium"/>
      <top style="thin"/>
      <bottom>
        <color indexed="63"/>
      </bottom>
    </border>
    <border>
      <left style="medium"/>
      <right style="thin"/>
      <top>
        <color indexed="63"/>
      </top>
      <bottom style="thin"/>
    </border>
    <border>
      <left style="thin"/>
      <right style="thin"/>
      <top>
        <color indexed="63"/>
      </top>
      <bottom style="thin"/>
    </border>
    <border>
      <left style="medium"/>
      <right style="thin"/>
      <top style="medium"/>
      <bottom style="medium"/>
    </border>
    <border>
      <left style="thin"/>
      <right style="thin"/>
      <top style="medium"/>
      <bottom style="medium"/>
    </border>
    <border>
      <left style="thin"/>
      <right style="medium"/>
      <top style="medium"/>
      <bottom style="medium"/>
    </border>
    <border>
      <left style="medium"/>
      <right style="thin"/>
      <top style="medium"/>
      <bottom>
        <color indexed="63"/>
      </bottom>
    </border>
    <border>
      <left style="thin"/>
      <right style="medium"/>
      <top>
        <color indexed="63"/>
      </top>
      <bottom style="thin"/>
    </border>
    <border>
      <left style="medium"/>
      <right/>
      <top/>
      <bottom style="medium"/>
    </border>
    <border>
      <left/>
      <right/>
      <top/>
      <bottom style="medium"/>
    </border>
    <border>
      <left/>
      <right style="thin"/>
      <top/>
      <bottom style="medium"/>
    </border>
    <border>
      <left style="thin"/>
      <right/>
      <top/>
      <bottom style="medium"/>
    </border>
    <border>
      <left/>
      <right style="medium"/>
      <top/>
      <bottom style="medium"/>
    </border>
    <border>
      <left/>
      <right style="thin"/>
      <top/>
      <bottom/>
    </border>
    <border>
      <left style="thin"/>
      <right/>
      <top/>
      <bottom/>
    </border>
    <border>
      <left style="medium"/>
      <right/>
      <top style="thin"/>
      <bottom/>
    </border>
    <border>
      <left/>
      <right style="thin"/>
      <top style="thin"/>
      <bottom/>
    </border>
    <border>
      <left style="thin"/>
      <right/>
      <top style="thin"/>
      <bottom/>
    </border>
    <border>
      <left/>
      <right style="medium"/>
      <top style="thin"/>
      <bottom/>
    </border>
  </borders>
  <cellStyleXfs count="61">
    <xf numFmtId="0" fontId="0" fillId="0" borderId="0" applyAlignment="0">
      <protection locked="0"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40" fillId="2" borderId="0" applyNumberFormat="0" applyBorder="0" applyAlignment="0" applyProtection="0"/>
    <xf numFmtId="0" fontId="40" fillId="3" borderId="0" applyNumberFormat="0" applyBorder="0" applyAlignment="0" applyProtection="0"/>
    <xf numFmtId="0" fontId="40" fillId="4" borderId="0" applyNumberFormat="0" applyBorder="0" applyAlignment="0" applyProtection="0"/>
    <xf numFmtId="0" fontId="40" fillId="5" borderId="0" applyNumberFormat="0" applyBorder="0" applyAlignment="0" applyProtection="0"/>
    <xf numFmtId="0" fontId="40" fillId="6" borderId="0" applyNumberFormat="0" applyBorder="0" applyAlignment="0" applyProtection="0"/>
    <xf numFmtId="0" fontId="40" fillId="7" borderId="0" applyNumberFormat="0" applyBorder="0" applyAlignment="0" applyProtection="0"/>
    <xf numFmtId="0" fontId="40" fillId="8" borderId="0" applyNumberFormat="0" applyBorder="0" applyAlignment="0" applyProtection="0"/>
    <xf numFmtId="0" fontId="40" fillId="9" borderId="0" applyNumberFormat="0" applyBorder="0" applyAlignment="0" applyProtection="0"/>
    <xf numFmtId="0" fontId="40" fillId="10" borderId="0" applyNumberFormat="0" applyBorder="0" applyAlignment="0" applyProtection="0"/>
    <xf numFmtId="0" fontId="40" fillId="11" borderId="0" applyNumberFormat="0" applyBorder="0" applyAlignment="0" applyProtection="0"/>
    <xf numFmtId="0" fontId="40" fillId="12" borderId="0" applyNumberFormat="0" applyBorder="0" applyAlignment="0" applyProtection="0"/>
    <xf numFmtId="0" fontId="40" fillId="13" borderId="0" applyNumberFormat="0" applyBorder="0" applyAlignment="0" applyProtection="0"/>
    <xf numFmtId="0" fontId="41" fillId="14" borderId="0" applyNumberFormat="0" applyBorder="0" applyAlignment="0" applyProtection="0"/>
    <xf numFmtId="0" fontId="41" fillId="15" borderId="0" applyNumberFormat="0" applyBorder="0" applyAlignment="0" applyProtection="0"/>
    <xf numFmtId="0" fontId="41" fillId="16" borderId="0" applyNumberFormat="0" applyBorder="0" applyAlignment="0" applyProtection="0"/>
    <xf numFmtId="0" fontId="41" fillId="17" borderId="0" applyNumberFormat="0" applyBorder="0" applyAlignment="0" applyProtection="0"/>
    <xf numFmtId="0" fontId="41" fillId="18" borderId="0" applyNumberFormat="0" applyBorder="0" applyAlignment="0" applyProtection="0"/>
    <xf numFmtId="0" fontId="41" fillId="19" borderId="0" applyNumberFormat="0" applyBorder="0" applyAlignment="0" applyProtection="0"/>
    <xf numFmtId="0" fontId="42" fillId="0" borderId="1" applyNumberFormat="0" applyFill="0" applyAlignment="0" applyProtection="0"/>
    <xf numFmtId="165" fontId="0" fillId="0" borderId="0" applyFont="0" applyFill="0" applyBorder="0" applyAlignment="0" applyProtection="0"/>
    <xf numFmtId="164" fontId="0" fillId="0" borderId="0" applyFont="0" applyFill="0" applyBorder="0" applyAlignment="0" applyProtection="0"/>
    <xf numFmtId="0" fontId="43" fillId="20" borderId="2" applyNumberFormat="0" applyAlignment="0" applyProtection="0"/>
    <xf numFmtId="44" fontId="0" fillId="0" borderId="0" applyFont="0" applyFill="0" applyBorder="0" applyAlignment="0" applyProtection="0"/>
    <xf numFmtId="42" fontId="0" fillId="0" borderId="0" applyFont="0" applyFill="0" applyBorder="0" applyAlignment="0" applyProtection="0"/>
    <xf numFmtId="0" fontId="44" fillId="0" borderId="3" applyNumberFormat="0" applyFill="0" applyAlignment="0" applyProtection="0"/>
    <xf numFmtId="0" fontId="45" fillId="0" borderId="4" applyNumberFormat="0" applyFill="0" applyAlignment="0" applyProtection="0"/>
    <xf numFmtId="0" fontId="46" fillId="0" borderId="5" applyNumberFormat="0" applyFill="0" applyAlignment="0" applyProtection="0"/>
    <xf numFmtId="0" fontId="46" fillId="0" borderId="0" applyNumberFormat="0" applyFill="0" applyBorder="0" applyAlignment="0" applyProtection="0"/>
    <xf numFmtId="0" fontId="47" fillId="0" borderId="0" applyNumberFormat="0" applyFill="0" applyBorder="0" applyAlignment="0" applyProtection="0"/>
    <xf numFmtId="0" fontId="48" fillId="21" borderId="0" applyNumberFormat="0" applyBorder="0" applyAlignment="0" applyProtection="0"/>
    <xf numFmtId="0" fontId="0" fillId="22" borderId="6" applyNumberFormat="0" applyFont="0" applyAlignment="0" applyProtection="0"/>
    <xf numFmtId="9" fontId="0" fillId="0" borderId="0" applyFont="0" applyFill="0" applyBorder="0" applyAlignment="0" applyProtection="0"/>
    <xf numFmtId="0" fontId="49" fillId="0" borderId="7" applyNumberFormat="0" applyFill="0" applyAlignment="0" applyProtection="0"/>
    <xf numFmtId="0" fontId="50" fillId="23" borderId="0" applyNumberFormat="0" applyBorder="0" applyAlignment="0" applyProtection="0"/>
    <xf numFmtId="0" fontId="51" fillId="24" borderId="0" applyNumberFormat="0" applyBorder="0" applyAlignment="0" applyProtection="0"/>
    <xf numFmtId="0" fontId="52" fillId="0" borderId="0" applyNumberFormat="0" applyFill="0" applyBorder="0" applyAlignment="0" applyProtection="0"/>
    <xf numFmtId="0" fontId="53" fillId="25" borderId="8" applyNumberFormat="0" applyAlignment="0" applyProtection="0"/>
    <xf numFmtId="0" fontId="54" fillId="26" borderId="8" applyNumberFormat="0" applyAlignment="0" applyProtection="0"/>
    <xf numFmtId="0" fontId="55" fillId="26" borderId="9" applyNumberFormat="0" applyAlignment="0" applyProtection="0"/>
    <xf numFmtId="0" fontId="56" fillId="0" borderId="0" applyNumberFormat="0" applyFill="0" applyBorder="0" applyAlignment="0" applyProtection="0"/>
    <xf numFmtId="0" fontId="41" fillId="27" borderId="0" applyNumberFormat="0" applyBorder="0" applyAlignment="0" applyProtection="0"/>
    <xf numFmtId="0" fontId="41" fillId="28" borderId="0" applyNumberFormat="0" applyBorder="0" applyAlignment="0" applyProtection="0"/>
    <xf numFmtId="0" fontId="41" fillId="29" borderId="0" applyNumberFormat="0" applyBorder="0" applyAlignment="0" applyProtection="0"/>
    <xf numFmtId="0" fontId="41" fillId="30" borderId="0" applyNumberFormat="0" applyBorder="0" applyAlignment="0" applyProtection="0"/>
    <xf numFmtId="0" fontId="41" fillId="31" borderId="0" applyNumberFormat="0" applyBorder="0" applyAlignment="0" applyProtection="0"/>
    <xf numFmtId="0" fontId="41" fillId="32" borderId="0" applyNumberFormat="0" applyBorder="0" applyAlignment="0" applyProtection="0"/>
  </cellStyleXfs>
  <cellXfs count="214">
    <xf numFmtId="0" fontId="0" fillId="0" borderId="0" xfId="0" applyAlignment="1">
      <alignment vertical="top"/>
    </xf>
    <xf numFmtId="0" fontId="0" fillId="0" borderId="0" xfId="0" applyFont="1" applyAlignment="1">
      <alignment horizontal="left" vertical="top"/>
    </xf>
    <xf numFmtId="37" fontId="0" fillId="0" borderId="0" xfId="0" applyNumberFormat="1" applyAlignment="1">
      <alignment horizontal="center" vertical="top"/>
    </xf>
    <xf numFmtId="0" fontId="0" fillId="0" borderId="0" xfId="0" applyAlignment="1">
      <alignment horizontal="left" vertical="top" wrapText="1"/>
    </xf>
    <xf numFmtId="166" fontId="0" fillId="0" borderId="0" xfId="0" applyNumberFormat="1" applyAlignment="1">
      <alignment horizontal="right" vertical="top"/>
    </xf>
    <xf numFmtId="39" fontId="0" fillId="0" borderId="0" xfId="0" applyNumberFormat="1" applyAlignment="1">
      <alignment horizontal="right" vertical="top"/>
    </xf>
    <xf numFmtId="0" fontId="0" fillId="0" borderId="0" xfId="0" applyAlignment="1">
      <alignment horizontal="left" vertical="top"/>
    </xf>
    <xf numFmtId="0" fontId="2" fillId="0" borderId="0" xfId="0" applyFont="1" applyAlignment="1" applyProtection="1">
      <alignment horizontal="left"/>
      <protection/>
    </xf>
    <xf numFmtId="0" fontId="2" fillId="0" borderId="0" xfId="0" applyFont="1" applyAlignment="1" applyProtection="1">
      <alignment horizontal="left" vertical="center"/>
      <protection/>
    </xf>
    <xf numFmtId="37" fontId="3" fillId="0" borderId="0" xfId="0" applyNumberFormat="1" applyFont="1" applyAlignment="1" applyProtection="1">
      <alignment horizontal="center" vertical="top"/>
      <protection/>
    </xf>
    <xf numFmtId="0" fontId="4" fillId="0" borderId="0" xfId="0" applyFont="1" applyAlignment="1" applyProtection="1">
      <alignment horizontal="left" vertical="top" wrapText="1"/>
      <protection/>
    </xf>
    <xf numFmtId="0" fontId="3" fillId="0" borderId="0" xfId="0" applyFont="1" applyAlignment="1" applyProtection="1">
      <alignment horizontal="left" vertical="top" wrapText="1"/>
      <protection/>
    </xf>
    <xf numFmtId="166" fontId="5" fillId="0" borderId="0" xfId="0" applyNumberFormat="1" applyFont="1" applyAlignment="1" applyProtection="1">
      <alignment horizontal="right" vertical="top"/>
      <protection/>
    </xf>
    <xf numFmtId="39" fontId="4" fillId="0" borderId="0" xfId="0" applyNumberFormat="1" applyFont="1" applyAlignment="1" applyProtection="1">
      <alignment horizontal="right" vertical="top"/>
      <protection/>
    </xf>
    <xf numFmtId="0" fontId="6" fillId="0" borderId="0" xfId="0" applyFont="1" applyAlignment="1" applyProtection="1">
      <alignment horizontal="left"/>
      <protection/>
    </xf>
    <xf numFmtId="0" fontId="6" fillId="0" borderId="0" xfId="0" applyFont="1" applyAlignment="1" applyProtection="1">
      <alignment horizontal="left" vertical="top" wrapText="1"/>
      <protection/>
    </xf>
    <xf numFmtId="166" fontId="6" fillId="0" borderId="0" xfId="0" applyNumberFormat="1" applyFont="1" applyAlignment="1" applyProtection="1">
      <alignment horizontal="right" vertical="top"/>
      <protection/>
    </xf>
    <xf numFmtId="0" fontId="4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/>
      <protection/>
    </xf>
    <xf numFmtId="0" fontId="7" fillId="0" borderId="0" xfId="0" applyFont="1" applyAlignment="1" applyProtection="1">
      <alignment horizontal="left" vertical="top" wrapText="1"/>
      <protection/>
    </xf>
    <xf numFmtId="0" fontId="2" fillId="0" borderId="0" xfId="0" applyFont="1" applyAlignment="1" applyProtection="1">
      <alignment horizontal="left"/>
      <protection/>
    </xf>
    <xf numFmtId="0" fontId="8" fillId="0" borderId="0" xfId="0" applyFont="1" applyAlignment="1" applyProtection="1">
      <alignment horizontal="left"/>
      <protection/>
    </xf>
    <xf numFmtId="0" fontId="0" fillId="0" borderId="0" xfId="0" applyAlignment="1" applyProtection="1">
      <alignment vertical="top"/>
      <protection/>
    </xf>
    <xf numFmtId="0" fontId="10" fillId="33" borderId="10" xfId="0" applyFont="1" applyFill="1" applyBorder="1" applyAlignment="1" applyProtection="1">
      <alignment vertical="top"/>
      <protection/>
    </xf>
    <xf numFmtId="0" fontId="10" fillId="33" borderId="10" xfId="0" applyFont="1" applyFill="1" applyBorder="1" applyAlignment="1" applyProtection="1">
      <alignment horizontal="center" vertical="center"/>
      <protection/>
    </xf>
    <xf numFmtId="0" fontId="10" fillId="33" borderId="11" xfId="0" applyFont="1" applyFill="1" applyBorder="1" applyAlignment="1" applyProtection="1">
      <alignment vertical="top"/>
      <protection/>
    </xf>
    <xf numFmtId="0" fontId="10" fillId="0" borderId="12" xfId="0" applyFont="1" applyBorder="1" applyAlignment="1" applyProtection="1">
      <alignment horizontal="center" vertical="center"/>
      <protection/>
    </xf>
    <xf numFmtId="0" fontId="10" fillId="0" borderId="13" xfId="0" applyFont="1" applyBorder="1" applyAlignment="1" applyProtection="1">
      <alignment vertical="top"/>
      <protection/>
    </xf>
    <xf numFmtId="0" fontId="10" fillId="0" borderId="13" xfId="0" applyFont="1" applyBorder="1" applyAlignment="1" applyProtection="1">
      <alignment horizontal="center" vertical="center"/>
      <protection/>
    </xf>
    <xf numFmtId="0" fontId="10" fillId="0" borderId="14" xfId="0" applyFont="1" applyBorder="1" applyAlignment="1" applyProtection="1">
      <alignment horizontal="center" vertical="center"/>
      <protection/>
    </xf>
    <xf numFmtId="0" fontId="10" fillId="0" borderId="15" xfId="0" applyFont="1" applyBorder="1" applyAlignment="1" applyProtection="1">
      <alignment vertical="top"/>
      <protection/>
    </xf>
    <xf numFmtId="0" fontId="10" fillId="0" borderId="15" xfId="0" applyFont="1" applyBorder="1" applyAlignment="1" applyProtection="1">
      <alignment horizontal="center" vertical="center"/>
      <protection/>
    </xf>
    <xf numFmtId="4" fontId="9" fillId="0" borderId="14" xfId="0" applyNumberFormat="1" applyFont="1" applyBorder="1" applyAlignment="1" applyProtection="1">
      <alignment vertical="top"/>
      <protection/>
    </xf>
    <xf numFmtId="4" fontId="9" fillId="0" borderId="15" xfId="0" applyNumberFormat="1" applyFont="1" applyBorder="1" applyAlignment="1" applyProtection="1">
      <alignment horizontal="right" vertical="top"/>
      <protection/>
    </xf>
    <xf numFmtId="4" fontId="10" fillId="0" borderId="16" xfId="0" applyNumberFormat="1" applyFont="1" applyBorder="1" applyAlignment="1" applyProtection="1">
      <alignment vertical="top"/>
      <protection/>
    </xf>
    <xf numFmtId="4" fontId="9" fillId="0" borderId="17" xfId="0" applyNumberFormat="1" applyFont="1" applyBorder="1" applyAlignment="1" applyProtection="1">
      <alignment vertical="top"/>
      <protection/>
    </xf>
    <xf numFmtId="0" fontId="10" fillId="0" borderId="18" xfId="0" applyFont="1" applyBorder="1" applyAlignment="1" applyProtection="1">
      <alignment vertical="top"/>
      <protection/>
    </xf>
    <xf numFmtId="4" fontId="9" fillId="0" borderId="18" xfId="0" applyNumberFormat="1" applyFont="1" applyBorder="1" applyAlignment="1" applyProtection="1">
      <alignment horizontal="right" vertical="top"/>
      <protection/>
    </xf>
    <xf numFmtId="4" fontId="10" fillId="0" borderId="19" xfId="0" applyNumberFormat="1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vertical="top"/>
      <protection/>
    </xf>
    <xf numFmtId="0" fontId="10" fillId="0" borderId="20" xfId="0" applyFont="1" applyBorder="1" applyAlignment="1" applyProtection="1">
      <alignment horizontal="center" vertical="center"/>
      <protection/>
    </xf>
    <xf numFmtId="2" fontId="9" fillId="0" borderId="20" xfId="0" applyNumberFormat="1" applyFont="1" applyFill="1" applyBorder="1" applyAlignment="1" applyProtection="1">
      <alignment vertical="top"/>
      <protection/>
    </xf>
    <xf numFmtId="0" fontId="13" fillId="0" borderId="0" xfId="0" applyFont="1" applyBorder="1" applyAlignment="1" applyProtection="1">
      <alignment vertical="center"/>
      <protection/>
    </xf>
    <xf numFmtId="0" fontId="13" fillId="0" borderId="0" xfId="0" applyNumberFormat="1" applyFont="1" applyFill="1" applyBorder="1" applyAlignment="1" applyProtection="1">
      <alignment vertical="center"/>
      <protection/>
    </xf>
    <xf numFmtId="49" fontId="16" fillId="34" borderId="12" xfId="0" applyNumberFormat="1" applyFont="1" applyFill="1" applyBorder="1" applyAlignment="1" applyProtection="1">
      <alignment horizontal="center" vertical="center"/>
      <protection/>
    </xf>
    <xf numFmtId="49" fontId="16" fillId="34" borderId="13" xfId="0" applyNumberFormat="1" applyFont="1" applyFill="1" applyBorder="1" applyAlignment="1" applyProtection="1">
      <alignment horizontal="center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4" fontId="9" fillId="0" borderId="15" xfId="0" applyNumberFormat="1" applyFont="1" applyFill="1" applyBorder="1" applyAlignment="1" applyProtection="1">
      <alignment horizontal="right" vertical="center"/>
      <protection/>
    </xf>
    <xf numFmtId="4" fontId="9" fillId="0" borderId="16" xfId="0" applyNumberFormat="1" applyFont="1" applyFill="1" applyBorder="1" applyAlignment="1" applyProtection="1">
      <alignment horizontal="right" vertical="center"/>
      <protection/>
    </xf>
    <xf numFmtId="4" fontId="13" fillId="0" borderId="0" xfId="0" applyNumberFormat="1" applyFont="1" applyBorder="1" applyAlignment="1" applyProtection="1">
      <alignment vertical="center"/>
      <protection/>
    </xf>
    <xf numFmtId="49" fontId="9" fillId="0" borderId="15" xfId="0" applyNumberFormat="1" applyFont="1" applyFill="1" applyBorder="1" applyAlignment="1" applyProtection="1">
      <alignment horizontal="right" vertical="center"/>
      <protection/>
    </xf>
    <xf numFmtId="49" fontId="9" fillId="0" borderId="16" xfId="0" applyNumberFormat="1" applyFont="1" applyFill="1" applyBorder="1" applyAlignment="1" applyProtection="1">
      <alignment horizontal="right" vertical="center"/>
      <protection/>
    </xf>
    <xf numFmtId="0" fontId="13" fillId="0" borderId="21" xfId="0" applyNumberFormat="1" applyFont="1" applyFill="1" applyBorder="1" applyAlignment="1" applyProtection="1">
      <alignment vertical="center"/>
      <protection/>
    </xf>
    <xf numFmtId="0" fontId="13" fillId="0" borderId="22" xfId="0" applyNumberFormat="1" applyFont="1" applyFill="1" applyBorder="1" applyAlignment="1" applyProtection="1">
      <alignment vertical="center"/>
      <protection/>
    </xf>
    <xf numFmtId="0" fontId="13" fillId="0" borderId="23" xfId="0" applyNumberFormat="1" applyFont="1" applyFill="1" applyBorder="1" applyAlignment="1" applyProtection="1">
      <alignment vertical="center"/>
      <protection/>
    </xf>
    <xf numFmtId="4" fontId="18" fillId="34" borderId="15" xfId="0" applyNumberFormat="1" applyFont="1" applyFill="1" applyBorder="1" applyAlignment="1" applyProtection="1">
      <alignment horizontal="right" vertical="center"/>
      <protection/>
    </xf>
    <xf numFmtId="0" fontId="13" fillId="0" borderId="24" xfId="0" applyNumberFormat="1" applyFont="1" applyFill="1" applyBorder="1" applyAlignment="1" applyProtection="1">
      <alignment vertical="center"/>
      <protection/>
    </xf>
    <xf numFmtId="4" fontId="18" fillId="34" borderId="16" xfId="0" applyNumberFormat="1" applyFont="1" applyFill="1" applyBorder="1" applyAlignment="1" applyProtection="1">
      <alignment horizontal="right" vertical="center"/>
      <protection/>
    </xf>
    <xf numFmtId="0" fontId="13" fillId="0" borderId="25" xfId="0" applyNumberFormat="1" applyFont="1" applyFill="1" applyBorder="1" applyAlignment="1" applyProtection="1">
      <alignment vertical="center"/>
      <protection/>
    </xf>
    <xf numFmtId="0" fontId="0" fillId="0" borderId="0" xfId="0" applyAlignment="1" applyProtection="1">
      <alignment vertical="center"/>
      <protection/>
    </xf>
    <xf numFmtId="0" fontId="0" fillId="0" borderId="15" xfId="0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vertical="center"/>
      <protection/>
    </xf>
    <xf numFmtId="0" fontId="19" fillId="0" borderId="0" xfId="0" applyFont="1" applyAlignment="1">
      <alignment vertical="top" wrapText="1"/>
    </xf>
    <xf numFmtId="0" fontId="6" fillId="0" borderId="0" xfId="0" applyFont="1" applyAlignment="1" applyProtection="1">
      <alignment/>
      <protection/>
    </xf>
    <xf numFmtId="39" fontId="6" fillId="0" borderId="0" xfId="0" applyNumberFormat="1" applyFont="1" applyAlignment="1" applyProtection="1">
      <alignment vertical="top"/>
      <protection/>
    </xf>
    <xf numFmtId="0" fontId="0" fillId="0" borderId="0" xfId="0" applyAlignment="1">
      <alignment horizontal="center" vertical="top"/>
    </xf>
    <xf numFmtId="0" fontId="2" fillId="0" borderId="0" xfId="0" applyFont="1" applyAlignment="1" applyProtection="1">
      <alignment horizontal="center"/>
      <protection/>
    </xf>
    <xf numFmtId="39" fontId="4" fillId="0" borderId="0" xfId="0" applyNumberFormat="1" applyFont="1" applyAlignment="1" applyProtection="1">
      <alignment horizontal="center" vertical="top"/>
      <protection/>
    </xf>
    <xf numFmtId="0" fontId="6" fillId="0" borderId="0" xfId="0" applyFont="1" applyAlignment="1" applyProtection="1">
      <alignment horizontal="center"/>
      <protection/>
    </xf>
    <xf numFmtId="0" fontId="4" fillId="0" borderId="0" xfId="0" applyFont="1" applyAlignment="1" applyProtection="1">
      <alignment horizontal="center"/>
      <protection/>
    </xf>
    <xf numFmtId="39" fontId="0" fillId="0" borderId="0" xfId="0" applyNumberFormat="1" applyAlignment="1">
      <alignment horizontal="center" vertical="top"/>
    </xf>
    <xf numFmtId="0" fontId="0" fillId="0" borderId="0" xfId="0" applyFont="1" applyAlignment="1">
      <alignment horizontal="center" vertical="top"/>
    </xf>
    <xf numFmtId="0" fontId="0" fillId="0" borderId="26" xfId="0" applyBorder="1" applyAlignment="1" applyProtection="1">
      <alignment horizontal="center" vertical="top" wrapText="1"/>
      <protection/>
    </xf>
    <xf numFmtId="0" fontId="0" fillId="0" borderId="15" xfId="0" applyBorder="1" applyAlignment="1" applyProtection="1">
      <alignment horizontal="center" vertical="top" wrapText="1"/>
      <protection/>
    </xf>
    <xf numFmtId="0" fontId="0" fillId="0" borderId="26" xfId="0" applyBorder="1" applyAlignment="1" applyProtection="1">
      <alignment horizontal="center" vertical="top"/>
      <protection/>
    </xf>
    <xf numFmtId="0" fontId="0" fillId="0" borderId="15" xfId="0" applyBorder="1" applyAlignment="1" applyProtection="1">
      <alignment horizontal="center" vertical="top"/>
      <protection/>
    </xf>
    <xf numFmtId="3" fontId="0" fillId="0" borderId="15" xfId="0" applyNumberFormat="1" applyBorder="1" applyAlignment="1" applyProtection="1">
      <alignment vertical="top"/>
      <protection/>
    </xf>
    <xf numFmtId="0" fontId="19" fillId="0" borderId="26" xfId="0" applyFont="1" applyBorder="1" applyAlignment="1" applyProtection="1">
      <alignment horizontal="center" vertical="top"/>
      <protection/>
    </xf>
    <xf numFmtId="2" fontId="19" fillId="0" borderId="15" xfId="0" applyNumberFormat="1" applyFont="1" applyBorder="1" applyAlignment="1" applyProtection="1">
      <alignment horizontal="center" vertical="top"/>
      <protection/>
    </xf>
    <xf numFmtId="3" fontId="19" fillId="0" borderId="15" xfId="0" applyNumberFormat="1" applyFont="1" applyBorder="1" applyAlignment="1" applyProtection="1">
      <alignment vertical="top"/>
      <protection/>
    </xf>
    <xf numFmtId="0" fontId="19" fillId="0" borderId="15" xfId="0" applyFont="1" applyBorder="1" applyAlignment="1" applyProtection="1">
      <alignment horizontal="center" vertical="top"/>
      <protection/>
    </xf>
    <xf numFmtId="0" fontId="19" fillId="0" borderId="26" xfId="0" applyFont="1" applyBorder="1" applyAlignment="1" applyProtection="1">
      <alignment horizontal="center" vertical="center"/>
      <protection/>
    </xf>
    <xf numFmtId="0" fontId="19" fillId="0" borderId="15" xfId="0" applyFont="1" applyBorder="1" applyAlignment="1" applyProtection="1">
      <alignment horizontal="center" vertical="center"/>
      <protection/>
    </xf>
    <xf numFmtId="3" fontId="19" fillId="0" borderId="15" xfId="0" applyNumberFormat="1" applyFont="1" applyBorder="1" applyAlignment="1" applyProtection="1">
      <alignment vertical="center"/>
      <protection/>
    </xf>
    <xf numFmtId="0" fontId="0" fillId="0" borderId="0" xfId="0" applyAlignment="1" applyProtection="1">
      <alignment horizontal="center" vertical="top"/>
      <protection/>
    </xf>
    <xf numFmtId="0" fontId="0" fillId="0" borderId="0" xfId="0" applyBorder="1" applyAlignment="1" applyProtection="1">
      <alignment horizontal="center" vertical="top"/>
      <protection/>
    </xf>
    <xf numFmtId="3" fontId="0" fillId="0" borderId="0" xfId="0" applyNumberFormat="1" applyBorder="1" applyAlignment="1" applyProtection="1">
      <alignment vertical="top"/>
      <protection/>
    </xf>
    <xf numFmtId="0" fontId="0" fillId="0" borderId="0" xfId="0" applyBorder="1" applyAlignment="1" applyProtection="1">
      <alignment vertical="top"/>
      <protection/>
    </xf>
    <xf numFmtId="0" fontId="0" fillId="0" borderId="27" xfId="0" applyBorder="1" applyAlignment="1" applyProtection="1">
      <alignment horizontal="center" vertical="top"/>
      <protection/>
    </xf>
    <xf numFmtId="3" fontId="0" fillId="0" borderId="27" xfId="0" applyNumberFormat="1" applyBorder="1" applyAlignment="1" applyProtection="1">
      <alignment vertical="top"/>
      <protection/>
    </xf>
    <xf numFmtId="0" fontId="0" fillId="0" borderId="27" xfId="0" applyBorder="1" applyAlignment="1" applyProtection="1">
      <alignment vertical="top"/>
      <protection/>
    </xf>
    <xf numFmtId="4" fontId="9" fillId="0" borderId="15" xfId="0" applyNumberFormat="1" applyFont="1" applyFill="1" applyBorder="1" applyAlignment="1" applyProtection="1">
      <alignment vertical="top"/>
      <protection/>
    </xf>
    <xf numFmtId="0" fontId="10" fillId="0" borderId="12" xfId="0" applyFont="1" applyFill="1" applyBorder="1" applyAlignment="1" applyProtection="1">
      <alignment horizontal="center" vertical="center"/>
      <protection/>
    </xf>
    <xf numFmtId="0" fontId="10" fillId="0" borderId="13" xfId="0" applyFont="1" applyFill="1" applyBorder="1" applyAlignment="1" applyProtection="1">
      <alignment vertical="top"/>
      <protection/>
    </xf>
    <xf numFmtId="0" fontId="10" fillId="0" borderId="13" xfId="0" applyFont="1" applyFill="1" applyBorder="1" applyAlignment="1" applyProtection="1">
      <alignment horizontal="center" vertical="center"/>
      <protection/>
    </xf>
    <xf numFmtId="2" fontId="9" fillId="0" borderId="13" xfId="0" applyNumberFormat="1" applyFont="1" applyFill="1" applyBorder="1" applyAlignment="1" applyProtection="1">
      <alignment vertical="top"/>
      <protection/>
    </xf>
    <xf numFmtId="4" fontId="9" fillId="0" borderId="13" xfId="0" applyNumberFormat="1" applyFont="1" applyFill="1" applyBorder="1" applyAlignment="1" applyProtection="1">
      <alignment vertical="top"/>
      <protection/>
    </xf>
    <xf numFmtId="4" fontId="9" fillId="0" borderId="28" xfId="0" applyNumberFormat="1" applyFont="1" applyFill="1" applyBorder="1" applyAlignment="1" applyProtection="1">
      <alignment vertical="top"/>
      <protection/>
    </xf>
    <xf numFmtId="0" fontId="10" fillId="0" borderId="14" xfId="0" applyFont="1" applyFill="1" applyBorder="1" applyAlignment="1" applyProtection="1">
      <alignment horizontal="center" vertical="center"/>
      <protection/>
    </xf>
    <xf numFmtId="0" fontId="10" fillId="0" borderId="15" xfId="0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vertical="top"/>
      <protection/>
    </xf>
    <xf numFmtId="4" fontId="9" fillId="0" borderId="16" xfId="0" applyNumberFormat="1" applyFont="1" applyFill="1" applyBorder="1" applyAlignment="1" applyProtection="1">
      <alignment vertical="top"/>
      <protection/>
    </xf>
    <xf numFmtId="1" fontId="10" fillId="0" borderId="14" xfId="0" applyNumberFormat="1" applyFont="1" applyFill="1" applyBorder="1" applyAlignment="1" applyProtection="1">
      <alignment horizontal="center" vertical="center" wrapText="1"/>
      <protection/>
    </xf>
    <xf numFmtId="0" fontId="10" fillId="0" borderId="15" xfId="0" applyFont="1" applyFill="1" applyBorder="1" applyAlignment="1" applyProtection="1">
      <alignment vertical="center"/>
      <protection/>
    </xf>
    <xf numFmtId="2" fontId="9" fillId="0" borderId="15" xfId="0" applyNumberFormat="1" applyFont="1" applyFill="1" applyBorder="1" applyAlignment="1" applyProtection="1">
      <alignment vertical="center"/>
      <protection/>
    </xf>
    <xf numFmtId="4" fontId="9" fillId="0" borderId="15" xfId="0" applyNumberFormat="1" applyFont="1" applyFill="1" applyBorder="1" applyAlignment="1" applyProtection="1">
      <alignment vertical="center"/>
      <protection/>
    </xf>
    <xf numFmtId="4" fontId="9" fillId="0" borderId="16" xfId="0" applyNumberFormat="1" applyFont="1" applyFill="1" applyBorder="1" applyAlignment="1" applyProtection="1">
      <alignment vertical="center"/>
      <protection/>
    </xf>
    <xf numFmtId="39" fontId="9" fillId="0" borderId="15" xfId="0" applyNumberFormat="1" applyFont="1" applyFill="1" applyBorder="1" applyAlignment="1" applyProtection="1">
      <alignment vertical="top"/>
      <protection/>
    </xf>
    <xf numFmtId="49" fontId="10" fillId="0" borderId="14" xfId="0" applyNumberFormat="1" applyFont="1" applyFill="1" applyBorder="1" applyAlignment="1" applyProtection="1">
      <alignment horizontal="center" vertical="center"/>
      <protection/>
    </xf>
    <xf numFmtId="0" fontId="10" fillId="0" borderId="29" xfId="0" applyFont="1" applyFill="1" applyBorder="1" applyAlignment="1" applyProtection="1">
      <alignment horizontal="center" vertical="center"/>
      <protection/>
    </xf>
    <xf numFmtId="0" fontId="10" fillId="0" borderId="20" xfId="0" applyFont="1" applyFill="1" applyBorder="1" applyAlignment="1" applyProtection="1">
      <alignment vertical="top"/>
      <protection/>
    </xf>
    <xf numFmtId="0" fontId="10" fillId="0" borderId="20" xfId="0" applyFont="1" applyFill="1" applyBorder="1" applyAlignment="1" applyProtection="1">
      <alignment horizontal="center" vertical="center"/>
      <protection/>
    </xf>
    <xf numFmtId="39" fontId="9" fillId="0" borderId="20" xfId="0" applyNumberFormat="1" applyFont="1" applyFill="1" applyBorder="1" applyAlignment="1" applyProtection="1">
      <alignment vertical="top"/>
      <protection/>
    </xf>
    <xf numFmtId="4" fontId="9" fillId="0" borderId="30" xfId="0" applyNumberFormat="1" applyFont="1" applyFill="1" applyBorder="1" applyAlignment="1" applyProtection="1">
      <alignment vertical="top"/>
      <protection/>
    </xf>
    <xf numFmtId="0" fontId="10" fillId="0" borderId="17" xfId="0" applyFont="1" applyFill="1" applyBorder="1" applyAlignment="1" applyProtection="1">
      <alignment horizontal="center" vertical="center"/>
      <protection/>
    </xf>
    <xf numFmtId="0" fontId="10" fillId="0" borderId="18" xfId="0" applyFont="1" applyFill="1" applyBorder="1" applyAlignment="1" applyProtection="1">
      <alignment horizontal="center" vertical="center"/>
      <protection/>
    </xf>
    <xf numFmtId="2" fontId="9" fillId="0" borderId="18" xfId="0" applyNumberFormat="1" applyFont="1" applyFill="1" applyBorder="1" applyAlignment="1" applyProtection="1">
      <alignment vertical="top"/>
      <protection/>
    </xf>
    <xf numFmtId="4" fontId="9" fillId="0" borderId="18" xfId="0" applyNumberFormat="1" applyFont="1" applyFill="1" applyBorder="1" applyAlignment="1" applyProtection="1">
      <alignment vertical="top"/>
      <protection/>
    </xf>
    <xf numFmtId="4" fontId="9" fillId="0" borderId="19" xfId="0" applyNumberFormat="1" applyFont="1" applyFill="1" applyBorder="1" applyAlignment="1" applyProtection="1">
      <alignment vertical="top"/>
      <protection/>
    </xf>
    <xf numFmtId="4" fontId="9" fillId="0" borderId="31" xfId="0" applyNumberFormat="1" applyFont="1" applyFill="1" applyBorder="1" applyAlignment="1" applyProtection="1">
      <alignment vertical="top"/>
      <protection/>
    </xf>
    <xf numFmtId="0" fontId="10" fillId="0" borderId="32" xfId="0" applyFont="1" applyFill="1" applyBorder="1" applyAlignment="1" applyProtection="1">
      <alignment vertical="top"/>
      <protection/>
    </xf>
    <xf numFmtId="4" fontId="9" fillId="0" borderId="32" xfId="0" applyNumberFormat="1" applyFont="1" applyFill="1" applyBorder="1" applyAlignment="1" applyProtection="1">
      <alignment horizontal="right" vertical="top"/>
      <protection/>
    </xf>
    <xf numFmtId="0" fontId="1" fillId="0" borderId="0" xfId="0" applyFont="1" applyAlignment="1" applyProtection="1">
      <alignment horizontal="left"/>
      <protection/>
    </xf>
    <xf numFmtId="2" fontId="9" fillId="0" borderId="13" xfId="0" applyNumberFormat="1" applyFont="1" applyBorder="1" applyAlignment="1" applyProtection="1">
      <alignment horizontal="right" vertical="center"/>
      <protection/>
    </xf>
    <xf numFmtId="4" fontId="9" fillId="0" borderId="28" xfId="0" applyNumberFormat="1" applyFont="1" applyBorder="1" applyAlignment="1" applyProtection="1">
      <alignment horizontal="right" vertical="center"/>
      <protection/>
    </xf>
    <xf numFmtId="3" fontId="0" fillId="0" borderId="0" xfId="0" applyNumberFormat="1" applyAlignment="1" applyProtection="1">
      <alignment vertical="top"/>
      <protection/>
    </xf>
    <xf numFmtId="10" fontId="0" fillId="0" borderId="0" xfId="46" applyNumberFormat="1" applyFont="1" applyAlignment="1" applyProtection="1">
      <alignment vertical="top"/>
      <protection/>
    </xf>
    <xf numFmtId="0" fontId="10" fillId="0" borderId="15" xfId="0" applyFont="1" applyBorder="1" applyAlignment="1" applyProtection="1">
      <alignment horizontal="left" vertical="center" wrapText="1"/>
      <protection/>
    </xf>
    <xf numFmtId="2" fontId="9" fillId="0" borderId="15" xfId="0" applyNumberFormat="1" applyFont="1" applyBorder="1" applyAlignment="1" applyProtection="1">
      <alignment horizontal="right" vertical="center"/>
      <protection/>
    </xf>
    <xf numFmtId="4" fontId="9" fillId="0" borderId="16" xfId="0" applyNumberFormat="1" applyFont="1" applyBorder="1" applyAlignment="1" applyProtection="1">
      <alignment horizontal="right" vertical="center"/>
      <protection/>
    </xf>
    <xf numFmtId="0" fontId="0" fillId="0" borderId="0" xfId="0" applyAlignment="1" applyProtection="1">
      <alignment horizontal="center" vertical="center"/>
      <protection/>
    </xf>
    <xf numFmtId="3" fontId="0" fillId="0" borderId="0" xfId="0" applyNumberFormat="1" applyAlignment="1" applyProtection="1">
      <alignment horizontal="center" vertical="center"/>
      <protection/>
    </xf>
    <xf numFmtId="10" fontId="0" fillId="0" borderId="0" xfId="46" applyNumberFormat="1" applyFont="1" applyAlignment="1" applyProtection="1">
      <alignment horizontal="center" vertical="center"/>
      <protection/>
    </xf>
    <xf numFmtId="2" fontId="9" fillId="0" borderId="15" xfId="0" applyNumberFormat="1" applyFont="1" applyFill="1" applyBorder="1" applyAlignment="1" applyProtection="1">
      <alignment horizontal="right" vertical="center"/>
      <protection/>
    </xf>
    <xf numFmtId="11" fontId="10" fillId="0" borderId="29" xfId="0" applyNumberFormat="1" applyFont="1" applyBorder="1" applyAlignment="1" applyProtection="1">
      <alignment horizontal="center" vertical="center"/>
      <protection/>
    </xf>
    <xf numFmtId="2" fontId="9" fillId="0" borderId="20" xfId="0" applyNumberFormat="1" applyFont="1" applyBorder="1" applyAlignment="1" applyProtection="1">
      <alignment horizontal="right" vertical="center"/>
      <protection/>
    </xf>
    <xf numFmtId="4" fontId="9" fillId="0" borderId="30" xfId="0" applyNumberFormat="1" applyFont="1" applyBorder="1" applyAlignment="1" applyProtection="1">
      <alignment horizontal="right" vertical="center"/>
      <protection/>
    </xf>
    <xf numFmtId="4" fontId="18" fillId="0" borderId="33" xfId="0" applyNumberFormat="1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vertical="top"/>
      <protection/>
    </xf>
    <xf numFmtId="0" fontId="20" fillId="0" borderId="34" xfId="0" applyFont="1" applyBorder="1" applyAlignment="1" applyProtection="1">
      <alignment horizontal="center" vertical="center"/>
      <protection/>
    </xf>
    <xf numFmtId="4" fontId="18" fillId="0" borderId="34" xfId="0" applyNumberFormat="1" applyFont="1" applyBorder="1" applyAlignment="1" applyProtection="1">
      <alignment horizontal="right" vertical="top"/>
      <protection/>
    </xf>
    <xf numFmtId="4" fontId="20" fillId="0" borderId="35" xfId="0" applyNumberFormat="1" applyFont="1" applyBorder="1" applyAlignment="1" applyProtection="1">
      <alignment vertical="top"/>
      <protection/>
    </xf>
    <xf numFmtId="0" fontId="21" fillId="0" borderId="0" xfId="0" applyFont="1" applyAlignment="1" applyProtection="1">
      <alignment vertical="top"/>
      <protection/>
    </xf>
    <xf numFmtId="49" fontId="10" fillId="0" borderId="14" xfId="0" applyNumberFormat="1" applyFont="1" applyBorder="1" applyAlignment="1" applyProtection="1">
      <alignment horizontal="center" vertical="center"/>
      <protection/>
    </xf>
    <xf numFmtId="0" fontId="10" fillId="33" borderId="36" xfId="0" applyFont="1" applyFill="1" applyBorder="1" applyAlignment="1" applyProtection="1">
      <alignment vertical="top" wrapText="1"/>
      <protection/>
    </xf>
    <xf numFmtId="0" fontId="20" fillId="0" borderId="34" xfId="0" applyFont="1" applyBorder="1" applyAlignment="1" applyProtection="1">
      <alignment horizontal="right" vertical="top"/>
      <protection/>
    </xf>
    <xf numFmtId="4" fontId="9" fillId="0" borderId="13" xfId="0" applyNumberFormat="1" applyFont="1" applyFill="1" applyBorder="1" applyAlignment="1" applyProtection="1">
      <alignment horizontal="right" vertical="center"/>
      <protection/>
    </xf>
    <xf numFmtId="4" fontId="9" fillId="0" borderId="20" xfId="0" applyNumberFormat="1" applyFont="1" applyFill="1" applyBorder="1" applyAlignment="1" applyProtection="1">
      <alignment horizontal="right" vertical="center"/>
      <protection/>
    </xf>
    <xf numFmtId="4" fontId="9" fillId="0" borderId="20" xfId="0" applyNumberFormat="1" applyFont="1" applyFill="1" applyBorder="1" applyAlignment="1" applyProtection="1">
      <alignment vertical="top"/>
      <protection/>
    </xf>
    <xf numFmtId="4" fontId="10" fillId="0" borderId="37" xfId="0" applyNumberFormat="1" applyFont="1" applyFill="1" applyBorder="1" applyAlignment="1" applyProtection="1">
      <alignment vertical="top"/>
      <protection/>
    </xf>
    <xf numFmtId="2" fontId="10" fillId="0" borderId="15" xfId="0" applyNumberFormat="1" applyFont="1" applyFill="1" applyBorder="1" applyAlignment="1" applyProtection="1">
      <alignment vertical="top"/>
      <protection/>
    </xf>
    <xf numFmtId="4" fontId="10" fillId="0" borderId="16" xfId="0" applyNumberFormat="1" applyFont="1" applyFill="1" applyBorder="1" applyAlignment="1" applyProtection="1">
      <alignment vertical="top"/>
      <protection/>
    </xf>
    <xf numFmtId="0" fontId="10" fillId="0" borderId="15" xfId="0" applyFont="1" applyFill="1" applyBorder="1" applyAlignment="1" applyProtection="1">
      <alignment vertical="center" shrinkToFit="1"/>
      <protection/>
    </xf>
    <xf numFmtId="4" fontId="10" fillId="0" borderId="15" xfId="0" applyNumberFormat="1" applyFont="1" applyFill="1" applyBorder="1" applyAlignment="1" applyProtection="1">
      <alignment vertical="top"/>
      <protection/>
    </xf>
    <xf numFmtId="0" fontId="10" fillId="0" borderId="18" xfId="0" applyFont="1" applyFill="1" applyBorder="1" applyAlignment="1" applyProtection="1">
      <alignment vertical="center" shrinkToFit="1"/>
      <protection/>
    </xf>
    <xf numFmtId="0" fontId="10" fillId="0" borderId="20" xfId="0" applyFont="1" applyFill="1" applyBorder="1" applyAlignment="1" applyProtection="1">
      <alignment vertical="center" shrinkToFit="1"/>
      <protection/>
    </xf>
    <xf numFmtId="49" fontId="9" fillId="0" borderId="38" xfId="0" applyNumberFormat="1" applyFont="1" applyFill="1" applyBorder="1" applyAlignment="1" applyProtection="1">
      <alignment horizontal="left" vertical="center"/>
      <protection/>
    </xf>
    <xf numFmtId="0" fontId="9" fillId="0" borderId="39" xfId="0" applyNumberFormat="1" applyFont="1" applyFill="1" applyBorder="1" applyAlignment="1" applyProtection="1">
      <alignment horizontal="left" vertical="center"/>
      <protection/>
    </xf>
    <xf numFmtId="0" fontId="9" fillId="0" borderId="40" xfId="0" applyNumberFormat="1" applyFont="1" applyFill="1" applyBorder="1" applyAlignment="1" applyProtection="1">
      <alignment horizontal="left" vertical="center"/>
      <protection/>
    </xf>
    <xf numFmtId="49" fontId="9" fillId="0" borderId="41" xfId="0" applyNumberFormat="1" applyFont="1" applyFill="1" applyBorder="1" applyAlignment="1" applyProtection="1">
      <alignment horizontal="left" vertical="center"/>
      <protection/>
    </xf>
    <xf numFmtId="0" fontId="9" fillId="0" borderId="42" xfId="0" applyNumberFormat="1" applyFont="1" applyFill="1" applyBorder="1" applyAlignment="1" applyProtection="1">
      <alignment horizontal="left" vertical="center"/>
      <protection/>
    </xf>
    <xf numFmtId="49" fontId="9" fillId="0" borderId="25" xfId="0" applyNumberFormat="1" applyFont="1" applyFill="1" applyBorder="1" applyAlignment="1" applyProtection="1">
      <alignment horizontal="left" vertical="center"/>
      <protection/>
    </xf>
    <xf numFmtId="0" fontId="9" fillId="0" borderId="0" xfId="0" applyNumberFormat="1" applyFont="1" applyFill="1" applyBorder="1" applyAlignment="1" applyProtection="1">
      <alignment horizontal="left" vertical="center"/>
      <protection/>
    </xf>
    <xf numFmtId="0" fontId="9" fillId="0" borderId="43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left" vertical="center"/>
      <protection/>
    </xf>
    <xf numFmtId="0" fontId="9" fillId="0" borderId="24" xfId="0" applyNumberFormat="1" applyFont="1" applyFill="1" applyBorder="1" applyAlignment="1" applyProtection="1">
      <alignment horizontal="left" vertical="center"/>
      <protection/>
    </xf>
    <xf numFmtId="49" fontId="9" fillId="0" borderId="44" xfId="0" applyNumberFormat="1" applyFont="1" applyFill="1" applyBorder="1" applyAlignment="1" applyProtection="1">
      <alignment horizontal="left" vertical="center" shrinkToFit="1"/>
      <protection/>
    </xf>
    <xf numFmtId="0" fontId="9" fillId="0" borderId="0" xfId="0" applyNumberFormat="1" applyFont="1" applyFill="1" applyBorder="1" applyAlignment="1" applyProtection="1">
      <alignment horizontal="left" vertical="center" shrinkToFit="1"/>
      <protection/>
    </xf>
    <xf numFmtId="0" fontId="9" fillId="0" borderId="43" xfId="0" applyNumberFormat="1" applyFont="1" applyFill="1" applyBorder="1" applyAlignment="1" applyProtection="1">
      <alignment horizontal="left" vertical="center" shrinkToFit="1"/>
      <protection/>
    </xf>
    <xf numFmtId="49" fontId="9" fillId="0" borderId="45" xfId="0" applyNumberFormat="1" applyFont="1" applyFill="1" applyBorder="1" applyAlignment="1" applyProtection="1">
      <alignment horizontal="left" vertical="center"/>
      <protection/>
    </xf>
    <xf numFmtId="0" fontId="9" fillId="0" borderId="27" xfId="0" applyNumberFormat="1" applyFont="1" applyFill="1" applyBorder="1" applyAlignment="1" applyProtection="1">
      <alignment horizontal="left" vertical="center"/>
      <protection/>
    </xf>
    <xf numFmtId="0" fontId="9" fillId="0" borderId="46" xfId="0" applyNumberFormat="1" applyFont="1" applyFill="1" applyBorder="1" applyAlignment="1" applyProtection="1">
      <alignment horizontal="left" vertical="center"/>
      <protection/>
    </xf>
    <xf numFmtId="49" fontId="9" fillId="0" borderId="47" xfId="0" applyNumberFormat="1" applyFont="1" applyFill="1" applyBorder="1" applyAlignment="1" applyProtection="1">
      <alignment horizontal="left" vertical="center"/>
      <protection/>
    </xf>
    <xf numFmtId="0" fontId="9" fillId="0" borderId="48" xfId="0" applyNumberFormat="1" applyFont="1" applyFill="1" applyBorder="1" applyAlignment="1" applyProtection="1">
      <alignment horizontal="left" vertical="center"/>
      <protection/>
    </xf>
    <xf numFmtId="49" fontId="18" fillId="34" borderId="14" xfId="0" applyNumberFormat="1" applyFont="1" applyFill="1" applyBorder="1" applyAlignment="1" applyProtection="1">
      <alignment horizontal="left" vertical="center"/>
      <protection/>
    </xf>
    <xf numFmtId="0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34" borderId="15" xfId="0" applyNumberFormat="1" applyFont="1" applyFill="1" applyBorder="1" applyAlignment="1" applyProtection="1">
      <alignment horizontal="left" vertical="center"/>
      <protection/>
    </xf>
    <xf numFmtId="49" fontId="18" fillId="0" borderId="14" xfId="0" applyNumberFormat="1" applyFont="1" applyFill="1" applyBorder="1" applyAlignment="1" applyProtection="1">
      <alignment horizontal="left" vertical="center"/>
      <protection/>
    </xf>
    <xf numFmtId="0" fontId="18" fillId="0" borderId="15" xfId="0" applyNumberFormat="1" applyFont="1" applyFill="1" applyBorder="1" applyAlignment="1" applyProtection="1">
      <alignment horizontal="left" vertical="center"/>
      <protection/>
    </xf>
    <xf numFmtId="49" fontId="9" fillId="0" borderId="15" xfId="0" applyNumberFormat="1" applyFont="1" applyFill="1" applyBorder="1" applyAlignment="1" applyProtection="1">
      <alignment horizontal="left" vertical="center"/>
      <protection/>
    </xf>
    <xf numFmtId="0" fontId="9" fillId="0" borderId="15" xfId="0" applyNumberFormat="1" applyFont="1" applyFill="1" applyBorder="1" applyAlignment="1" applyProtection="1">
      <alignment horizontal="left" vertical="center"/>
      <protection/>
    </xf>
    <xf numFmtId="49" fontId="18" fillId="0" borderId="15" xfId="0" applyNumberFormat="1" applyFont="1" applyFill="1" applyBorder="1" applyAlignment="1" applyProtection="1">
      <alignment horizontal="left" vertical="center"/>
      <protection/>
    </xf>
    <xf numFmtId="49" fontId="15" fillId="0" borderId="25" xfId="0" applyNumberFormat="1" applyFont="1" applyFill="1" applyBorder="1" applyAlignment="1" applyProtection="1">
      <alignment horizontal="center" vertical="center"/>
      <protection/>
    </xf>
    <xf numFmtId="0" fontId="15" fillId="0" borderId="0" xfId="0" applyNumberFormat="1" applyFont="1" applyFill="1" applyBorder="1" applyAlignment="1" applyProtection="1">
      <alignment horizontal="center" vertical="center"/>
      <protection/>
    </xf>
    <xf numFmtId="0" fontId="15" fillId="0" borderId="24" xfId="0" applyNumberFormat="1" applyFont="1" applyFill="1" applyBorder="1" applyAlignment="1" applyProtection="1">
      <alignment horizontal="center" vertical="center"/>
      <protection/>
    </xf>
    <xf numFmtId="49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13" xfId="0" applyNumberFormat="1" applyFont="1" applyFill="1" applyBorder="1" applyAlignment="1" applyProtection="1">
      <alignment horizontal="left" vertical="center"/>
      <protection/>
    </xf>
    <xf numFmtId="0" fontId="17" fillId="0" borderId="28" xfId="0" applyNumberFormat="1" applyFont="1" applyFill="1" applyBorder="1" applyAlignment="1" applyProtection="1">
      <alignment horizontal="left" vertical="center"/>
      <protection/>
    </xf>
    <xf numFmtId="49" fontId="13" fillId="0" borderId="14" xfId="0" applyNumberFormat="1" applyFont="1" applyFill="1" applyBorder="1" applyAlignment="1" applyProtection="1">
      <alignment horizontal="left" vertical="center"/>
      <protection/>
    </xf>
    <xf numFmtId="0" fontId="13" fillId="0" borderId="15" xfId="0" applyNumberFormat="1" applyFont="1" applyFill="1" applyBorder="1" applyAlignment="1" applyProtection="1">
      <alignment horizontal="left" vertical="center"/>
      <protection/>
    </xf>
    <xf numFmtId="0" fontId="13" fillId="0" borderId="14" xfId="0" applyNumberFormat="1" applyFont="1" applyFill="1" applyBorder="1" applyAlignment="1" applyProtection="1">
      <alignment horizontal="left" vertical="center"/>
      <protection/>
    </xf>
    <xf numFmtId="49" fontId="13" fillId="0" borderId="15" xfId="0" applyNumberFormat="1" applyFont="1" applyFill="1" applyBorder="1" applyAlignment="1" applyProtection="1">
      <alignment horizontal="left" vertical="center"/>
      <protection/>
    </xf>
    <xf numFmtId="14" fontId="13" fillId="0" borderId="16" xfId="0" applyNumberFormat="1" applyFont="1" applyFill="1" applyBorder="1" applyAlignment="1" applyProtection="1">
      <alignment horizontal="left" vertical="center"/>
      <protection/>
    </xf>
    <xf numFmtId="0" fontId="13" fillId="0" borderId="16" xfId="0" applyNumberFormat="1" applyFont="1" applyFill="1" applyBorder="1" applyAlignment="1" applyProtection="1">
      <alignment horizontal="left" vertical="center"/>
      <protection/>
    </xf>
    <xf numFmtId="14" fontId="13" fillId="0" borderId="15" xfId="0" applyNumberFormat="1" applyFont="1" applyFill="1" applyBorder="1" applyAlignment="1" applyProtection="1">
      <alignment horizontal="left" vertical="center"/>
      <protection/>
    </xf>
    <xf numFmtId="49" fontId="22" fillId="0" borderId="15" xfId="0" applyNumberFormat="1" applyFont="1" applyFill="1" applyBorder="1" applyAlignment="1" applyProtection="1">
      <alignment horizontal="left" vertical="center"/>
      <protection/>
    </xf>
    <xf numFmtId="0" fontId="22" fillId="0" borderId="15" xfId="0" applyNumberFormat="1" applyFont="1" applyFill="1" applyBorder="1" applyAlignment="1" applyProtection="1">
      <alignment horizontal="left" vertical="center"/>
      <protection/>
    </xf>
    <xf numFmtId="49" fontId="13" fillId="0" borderId="16" xfId="0" applyNumberFormat="1" applyFont="1" applyFill="1" applyBorder="1" applyAlignment="1" applyProtection="1">
      <alignment horizontal="left" vertical="center"/>
      <protection/>
    </xf>
    <xf numFmtId="49" fontId="13" fillId="0" borderId="13" xfId="0" applyNumberFormat="1" applyFont="1" applyFill="1" applyBorder="1" applyAlignment="1" applyProtection="1">
      <alignment horizontal="center" vertical="center" wrapText="1"/>
      <protection/>
    </xf>
    <xf numFmtId="49" fontId="13" fillId="0" borderId="15" xfId="0" applyNumberFormat="1" applyFont="1" applyFill="1" applyBorder="1" applyAlignment="1" applyProtection="1">
      <alignment horizontal="center" vertical="center" wrapText="1"/>
      <protection/>
    </xf>
    <xf numFmtId="49" fontId="18" fillId="0" borderId="15" xfId="0" applyNumberFormat="1" applyFont="1" applyFill="1" applyBorder="1" applyAlignment="1" applyProtection="1">
      <alignment horizontal="center" vertical="center"/>
      <protection/>
    </xf>
    <xf numFmtId="0" fontId="13" fillId="0" borderId="15" xfId="0" applyNumberFormat="1" applyFont="1" applyFill="1" applyBorder="1" applyAlignment="1" applyProtection="1">
      <alignment horizontal="center" vertical="center"/>
      <protection/>
    </xf>
    <xf numFmtId="49" fontId="12" fillId="0" borderId="0" xfId="0" applyNumberFormat="1" applyFont="1" applyFill="1" applyBorder="1" applyAlignment="1" applyProtection="1">
      <alignment horizontal="center" vertical="center"/>
      <protection/>
    </xf>
    <xf numFmtId="0" fontId="12" fillId="0" borderId="0" xfId="0" applyNumberFormat="1" applyFont="1" applyFill="1" applyBorder="1" applyAlignment="1" applyProtection="1">
      <alignment horizontal="center" vertical="center"/>
      <protection/>
    </xf>
    <xf numFmtId="49" fontId="13" fillId="0" borderId="12" xfId="0" applyNumberFormat="1" applyFont="1" applyFill="1" applyBorder="1" applyAlignment="1" applyProtection="1">
      <alignment horizontal="left" vertical="center"/>
      <protection/>
    </xf>
    <xf numFmtId="0" fontId="13" fillId="0" borderId="13" xfId="0" applyNumberFormat="1" applyFont="1" applyFill="1" applyBorder="1" applyAlignment="1" applyProtection="1">
      <alignment horizontal="left" vertical="center"/>
      <protection/>
    </xf>
    <xf numFmtId="49" fontId="14" fillId="0" borderId="13" xfId="0" applyNumberFormat="1" applyFont="1" applyFill="1" applyBorder="1" applyAlignment="1" applyProtection="1">
      <alignment horizontal="center" vertical="center" wrapText="1"/>
      <protection/>
    </xf>
    <xf numFmtId="49" fontId="14" fillId="0" borderId="15" xfId="0" applyNumberFormat="1" applyFont="1" applyFill="1" applyBorder="1" applyAlignment="1" applyProtection="1">
      <alignment horizontal="center" vertical="center" wrapText="1"/>
      <protection/>
    </xf>
    <xf numFmtId="49" fontId="13" fillId="0" borderId="13" xfId="0" applyNumberFormat="1" applyFont="1" applyFill="1" applyBorder="1" applyAlignment="1" applyProtection="1">
      <alignment horizontal="left" vertical="center"/>
      <protection/>
    </xf>
    <xf numFmtId="49" fontId="13" fillId="0" borderId="28" xfId="0" applyNumberFormat="1" applyFont="1" applyFill="1" applyBorder="1" applyAlignment="1" applyProtection="1">
      <alignment horizontal="left" vertical="center"/>
      <protection/>
    </xf>
    <xf numFmtId="0" fontId="1" fillId="0" borderId="0" xfId="0" applyFont="1" applyAlignment="1" applyProtection="1">
      <alignment horizontal="center" vertical="center"/>
      <protection/>
    </xf>
  </cellXfs>
  <cellStyles count="47">
    <cellStyle name="Normal" xfId="0"/>
    <cellStyle name="20 % – Zvýraznění1" xfId="15"/>
    <cellStyle name="20 % – Zvýraznění2" xfId="16"/>
    <cellStyle name="20 % – Zvýraznění3" xfId="17"/>
    <cellStyle name="20 % – Zvýraznění4" xfId="18"/>
    <cellStyle name="20 % – Zvýraznění5" xfId="19"/>
    <cellStyle name="20 % – Zvýraznění6" xfId="20"/>
    <cellStyle name="40 % – Zvýraznění1" xfId="21"/>
    <cellStyle name="40 % – Zvýraznění2" xfId="22"/>
    <cellStyle name="40 % – Zvýraznění3" xfId="23"/>
    <cellStyle name="40 % – Zvýraznění4" xfId="24"/>
    <cellStyle name="40 % – Zvýraznění5" xfId="25"/>
    <cellStyle name="40 % – Zvýraznění6" xfId="26"/>
    <cellStyle name="60 % – Zvýraznění1" xfId="27"/>
    <cellStyle name="60 % – Zvýraznění2" xfId="28"/>
    <cellStyle name="60 % – Zvýraznění3" xfId="29"/>
    <cellStyle name="60 % – Zvýraznění4" xfId="30"/>
    <cellStyle name="60 % – Zvýraznění5" xfId="31"/>
    <cellStyle name="60 % – Zvýraznění6" xfId="32"/>
    <cellStyle name="Celkem" xfId="33"/>
    <cellStyle name="Comma" xfId="34"/>
    <cellStyle name="Comma [0]" xfId="35"/>
    <cellStyle name="Kontrolní buňka" xfId="36"/>
    <cellStyle name="Currency" xfId="37"/>
    <cellStyle name="Currency [0]" xfId="38"/>
    <cellStyle name="Nadpis 1" xfId="39"/>
    <cellStyle name="Nadpis 2" xfId="40"/>
    <cellStyle name="Nadpis 3" xfId="41"/>
    <cellStyle name="Nadpis 4" xfId="42"/>
    <cellStyle name="Název" xfId="43"/>
    <cellStyle name="Neutrální" xfId="44"/>
    <cellStyle name="Poznámka" xfId="45"/>
    <cellStyle name="Percent" xfId="46"/>
    <cellStyle name="Propojená buňka" xfId="47"/>
    <cellStyle name="Správně" xfId="48"/>
    <cellStyle name="Špatně" xfId="49"/>
    <cellStyle name="Text upozornění" xfId="50"/>
    <cellStyle name="Vstup" xfId="51"/>
    <cellStyle name="Výpočet" xfId="52"/>
    <cellStyle name="Výstup" xfId="53"/>
    <cellStyle name="Vysvětlující text" xfId="54"/>
    <cellStyle name="Zvýraznění 1" xfId="55"/>
    <cellStyle name="Zvýraznění 2" xfId="56"/>
    <cellStyle name="Zvýraznění 3" xfId="57"/>
    <cellStyle name="Zvýraznění 4" xfId="58"/>
    <cellStyle name="Zvýraznění 5" xfId="59"/>
    <cellStyle name="Zvýraznění 6" xfId="60"/>
  </cellStyle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styles" Target="styles.xml" /><Relationship Id="rId5" Type="http://schemas.openxmlformats.org/officeDocument/2006/relationships/sharedStrings" Target="sharedStrings.xml" /><Relationship Id="rId6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sheet1.xml><?xml version="1.0" encoding="utf-8"?>
<worksheet xmlns="http://schemas.openxmlformats.org/spreadsheetml/2006/main" xmlns:r="http://schemas.openxmlformats.org/officeDocument/2006/relationships">
  <dimension ref="A1:K33"/>
  <sheetViews>
    <sheetView zoomScalePageLayoutView="0" workbookViewId="0" topLeftCell="A1">
      <selection activeCell="M9" sqref="M9"/>
    </sheetView>
  </sheetViews>
  <sheetFormatPr defaultColWidth="13.33203125" defaultRowHeight="10.5"/>
  <cols>
    <col min="1" max="1" width="13.33203125" style="42" customWidth="1"/>
    <col min="2" max="2" width="11.83203125" style="42" customWidth="1"/>
    <col min="3" max="3" width="25.33203125" style="42" customWidth="1"/>
    <col min="4" max="4" width="11.83203125" style="42" customWidth="1"/>
    <col min="5" max="5" width="16.33203125" style="42" customWidth="1"/>
    <col min="6" max="6" width="26.33203125" style="42" customWidth="1"/>
    <col min="7" max="7" width="13.33203125" style="42" customWidth="1"/>
    <col min="8" max="8" width="13.83203125" style="42" customWidth="1"/>
    <col min="9" max="9" width="26.16015625" style="42" customWidth="1"/>
    <col min="10" max="10" width="13.33203125" style="42" customWidth="1"/>
    <col min="11" max="11" width="13.66015625" style="42" bestFit="1" customWidth="1"/>
    <col min="12" max="16384" width="13.33203125" style="42" customWidth="1"/>
  </cols>
  <sheetData>
    <row r="1" spans="1:9" ht="28.5" customHeight="1" thickBot="1">
      <c r="A1" s="205" t="s">
        <v>18</v>
      </c>
      <c r="B1" s="206"/>
      <c r="C1" s="206"/>
      <c r="D1" s="206"/>
      <c r="E1" s="206"/>
      <c r="F1" s="206"/>
      <c r="G1" s="206"/>
      <c r="H1" s="206"/>
      <c r="I1" s="206"/>
    </row>
    <row r="2" spans="1:10" ht="12.75" customHeight="1">
      <c r="A2" s="207" t="s">
        <v>19</v>
      </c>
      <c r="B2" s="208"/>
      <c r="C2" s="209" t="s">
        <v>110</v>
      </c>
      <c r="D2" s="209"/>
      <c r="E2" s="211" t="s">
        <v>20</v>
      </c>
      <c r="F2" s="211" t="s">
        <v>21</v>
      </c>
      <c r="G2" s="208"/>
      <c r="H2" s="211" t="s">
        <v>22</v>
      </c>
      <c r="I2" s="212"/>
      <c r="J2" s="43"/>
    </row>
    <row r="3" spans="1:10" ht="12.75">
      <c r="A3" s="193"/>
      <c r="B3" s="192"/>
      <c r="C3" s="210"/>
      <c r="D3" s="210"/>
      <c r="E3" s="192"/>
      <c r="F3" s="192"/>
      <c r="G3" s="192"/>
      <c r="H3" s="192"/>
      <c r="I3" s="196"/>
      <c r="J3" s="43"/>
    </row>
    <row r="4" spans="1:10" ht="12.75">
      <c r="A4" s="191" t="s">
        <v>23</v>
      </c>
      <c r="B4" s="192"/>
      <c r="C4" s="203" t="s">
        <v>107</v>
      </c>
      <c r="D4" s="204"/>
      <c r="E4" s="194" t="s">
        <v>24</v>
      </c>
      <c r="F4" s="194"/>
      <c r="G4" s="192"/>
      <c r="H4" s="194" t="s">
        <v>22</v>
      </c>
      <c r="I4" s="200"/>
      <c r="J4" s="43"/>
    </row>
    <row r="5" spans="1:10" ht="13.5" thickBot="1">
      <c r="A5" s="193"/>
      <c r="B5" s="192"/>
      <c r="C5" s="204"/>
      <c r="D5" s="204"/>
      <c r="E5" s="192"/>
      <c r="F5" s="192"/>
      <c r="G5" s="192"/>
      <c r="H5" s="192"/>
      <c r="I5" s="196"/>
      <c r="J5" s="43"/>
    </row>
    <row r="6" spans="1:10" ht="12.75" customHeight="1">
      <c r="A6" s="191" t="s">
        <v>25</v>
      </c>
      <c r="B6" s="192"/>
      <c r="C6" s="201" t="s">
        <v>110</v>
      </c>
      <c r="D6" s="201"/>
      <c r="E6" s="194" t="s">
        <v>26</v>
      </c>
      <c r="F6" s="194"/>
      <c r="G6" s="192"/>
      <c r="H6" s="194" t="s">
        <v>22</v>
      </c>
      <c r="I6" s="200"/>
      <c r="J6" s="43"/>
    </row>
    <row r="7" spans="1:10" ht="12.75">
      <c r="A7" s="193"/>
      <c r="B7" s="192"/>
      <c r="C7" s="202"/>
      <c r="D7" s="202"/>
      <c r="E7" s="192"/>
      <c r="F7" s="192"/>
      <c r="G7" s="192"/>
      <c r="H7" s="192"/>
      <c r="I7" s="196"/>
      <c r="J7" s="43"/>
    </row>
    <row r="8" spans="1:10" ht="12.75">
      <c r="A8" s="191" t="s">
        <v>27</v>
      </c>
      <c r="B8" s="192"/>
      <c r="C8" s="197"/>
      <c r="D8" s="192"/>
      <c r="E8" s="194" t="s">
        <v>28</v>
      </c>
      <c r="F8" s="197">
        <v>45199</v>
      </c>
      <c r="G8" s="192"/>
      <c r="H8" s="198" t="s">
        <v>29</v>
      </c>
      <c r="I8" s="200" t="s">
        <v>116</v>
      </c>
      <c r="J8" s="43"/>
    </row>
    <row r="9" spans="1:10" ht="12.75">
      <c r="A9" s="193"/>
      <c r="B9" s="192"/>
      <c r="C9" s="192"/>
      <c r="D9" s="192"/>
      <c r="E9" s="192"/>
      <c r="F9" s="192"/>
      <c r="G9" s="192"/>
      <c r="H9" s="199"/>
      <c r="I9" s="196"/>
      <c r="J9" s="43"/>
    </row>
    <row r="10" spans="1:10" ht="12.75">
      <c r="A10" s="191" t="s">
        <v>30</v>
      </c>
      <c r="B10" s="192"/>
      <c r="C10" s="194"/>
      <c r="D10" s="192"/>
      <c r="E10" s="194" t="s">
        <v>31</v>
      </c>
      <c r="F10" s="194" t="s">
        <v>108</v>
      </c>
      <c r="G10" s="192"/>
      <c r="H10" s="194" t="s">
        <v>32</v>
      </c>
      <c r="I10" s="195">
        <v>44936</v>
      </c>
      <c r="J10" s="43"/>
    </row>
    <row r="11" spans="1:10" ht="12.75">
      <c r="A11" s="193"/>
      <c r="B11" s="192"/>
      <c r="C11" s="192"/>
      <c r="D11" s="192"/>
      <c r="E11" s="192"/>
      <c r="F11" s="192"/>
      <c r="G11" s="192"/>
      <c r="H11" s="192"/>
      <c r="I11" s="196"/>
      <c r="J11" s="43"/>
    </row>
    <row r="12" spans="1:9" ht="23.25" customHeight="1" thickBot="1">
      <c r="A12" s="185" t="s">
        <v>33</v>
      </c>
      <c r="B12" s="186"/>
      <c r="C12" s="186"/>
      <c r="D12" s="186"/>
      <c r="E12" s="186"/>
      <c r="F12" s="186"/>
      <c r="G12" s="186"/>
      <c r="H12" s="186"/>
      <c r="I12" s="187"/>
    </row>
    <row r="13" spans="1:10" ht="26.25" customHeight="1">
      <c r="A13" s="44" t="s">
        <v>34</v>
      </c>
      <c r="B13" s="188" t="s">
        <v>35</v>
      </c>
      <c r="C13" s="189"/>
      <c r="D13" s="45" t="s">
        <v>36</v>
      </c>
      <c r="E13" s="188" t="s">
        <v>37</v>
      </c>
      <c r="F13" s="189"/>
      <c r="G13" s="45" t="s">
        <v>38</v>
      </c>
      <c r="H13" s="188" t="s">
        <v>39</v>
      </c>
      <c r="I13" s="190"/>
      <c r="J13" s="43"/>
    </row>
    <row r="14" spans="1:10" ht="15" customHeight="1">
      <c r="A14" s="46" t="s">
        <v>40</v>
      </c>
      <c r="B14" s="47" t="s">
        <v>41</v>
      </c>
      <c r="C14" s="48">
        <f>SUM(rozpočet!F32)</f>
        <v>400000</v>
      </c>
      <c r="D14" s="182" t="s">
        <v>42</v>
      </c>
      <c r="E14" s="183"/>
      <c r="F14" s="48">
        <v>0</v>
      </c>
      <c r="G14" s="182" t="s">
        <v>43</v>
      </c>
      <c r="H14" s="183"/>
      <c r="I14" s="49">
        <v>0</v>
      </c>
      <c r="J14" s="43"/>
    </row>
    <row r="15" spans="1:11" ht="15" customHeight="1">
      <c r="A15" s="46"/>
      <c r="B15" s="47" t="s">
        <v>44</v>
      </c>
      <c r="C15" s="48">
        <v>0</v>
      </c>
      <c r="D15" s="182" t="s">
        <v>45</v>
      </c>
      <c r="E15" s="183"/>
      <c r="F15" s="48">
        <v>0</v>
      </c>
      <c r="G15" s="182" t="s">
        <v>46</v>
      </c>
      <c r="H15" s="183"/>
      <c r="I15" s="49">
        <v>0</v>
      </c>
      <c r="J15" s="43"/>
      <c r="K15" s="50"/>
    </row>
    <row r="16" spans="1:10" ht="15" customHeight="1">
      <c r="A16" s="46" t="s">
        <v>47</v>
      </c>
      <c r="B16" s="47" t="s">
        <v>41</v>
      </c>
      <c r="C16" s="48">
        <v>0</v>
      </c>
      <c r="D16" s="182" t="s">
        <v>48</v>
      </c>
      <c r="E16" s="183"/>
      <c r="F16" s="48">
        <v>0</v>
      </c>
      <c r="G16" s="182" t="s">
        <v>49</v>
      </c>
      <c r="H16" s="183"/>
      <c r="I16" s="49">
        <v>0</v>
      </c>
      <c r="J16" s="43"/>
    </row>
    <row r="17" spans="1:10" ht="15" customHeight="1">
      <c r="A17" s="46"/>
      <c r="B17" s="47" t="s">
        <v>44</v>
      </c>
      <c r="C17" s="48">
        <v>0</v>
      </c>
      <c r="D17" s="182"/>
      <c r="E17" s="183"/>
      <c r="F17" s="51"/>
      <c r="G17" s="182" t="s">
        <v>50</v>
      </c>
      <c r="H17" s="183"/>
      <c r="I17" s="49">
        <v>0</v>
      </c>
      <c r="J17" s="43"/>
    </row>
    <row r="18" spans="1:10" ht="15" customHeight="1">
      <c r="A18" s="46" t="s">
        <v>51</v>
      </c>
      <c r="B18" s="47" t="s">
        <v>41</v>
      </c>
      <c r="C18" s="48">
        <v>0</v>
      </c>
      <c r="D18" s="182"/>
      <c r="E18" s="183"/>
      <c r="F18" s="51"/>
      <c r="G18" s="182" t="s">
        <v>52</v>
      </c>
      <c r="H18" s="183"/>
      <c r="I18" s="49">
        <v>0</v>
      </c>
      <c r="J18" s="43"/>
    </row>
    <row r="19" spans="1:10" ht="15" customHeight="1">
      <c r="A19" s="46"/>
      <c r="B19" s="47" t="s">
        <v>44</v>
      </c>
      <c r="C19" s="48">
        <v>0</v>
      </c>
      <c r="D19" s="182"/>
      <c r="E19" s="183"/>
      <c r="F19" s="51"/>
      <c r="G19" s="182" t="s">
        <v>53</v>
      </c>
      <c r="H19" s="183"/>
      <c r="I19" s="49">
        <v>0</v>
      </c>
      <c r="J19" s="43"/>
    </row>
    <row r="20" spans="1:10" ht="15" customHeight="1">
      <c r="A20" s="180" t="s">
        <v>54</v>
      </c>
      <c r="B20" s="181"/>
      <c r="C20" s="48">
        <v>0</v>
      </c>
      <c r="D20" s="182"/>
      <c r="E20" s="183"/>
      <c r="F20" s="51"/>
      <c r="G20" s="182"/>
      <c r="H20" s="183"/>
      <c r="I20" s="52"/>
      <c r="J20" s="43"/>
    </row>
    <row r="21" spans="1:10" ht="15" customHeight="1">
      <c r="A21" s="180" t="s">
        <v>55</v>
      </c>
      <c r="B21" s="181"/>
      <c r="C21" s="48">
        <v>0</v>
      </c>
      <c r="D21" s="182"/>
      <c r="E21" s="183"/>
      <c r="F21" s="51"/>
      <c r="G21" s="182"/>
      <c r="H21" s="183"/>
      <c r="I21" s="52"/>
      <c r="J21" s="43"/>
    </row>
    <row r="22" spans="1:10" ht="16.5" customHeight="1">
      <c r="A22" s="180" t="s">
        <v>56</v>
      </c>
      <c r="B22" s="181"/>
      <c r="C22" s="48">
        <f>SUM(C14:C21)</f>
        <v>400000</v>
      </c>
      <c r="D22" s="184" t="s">
        <v>57</v>
      </c>
      <c r="E22" s="181"/>
      <c r="F22" s="48">
        <f>SUM(F14:F21)</f>
        <v>0</v>
      </c>
      <c r="G22" s="184" t="s">
        <v>58</v>
      </c>
      <c r="H22" s="181"/>
      <c r="I22" s="49">
        <f>SUM(I14:I21)</f>
        <v>0</v>
      </c>
      <c r="J22" s="43"/>
    </row>
    <row r="23" spans="1:9" ht="12.75">
      <c r="A23" s="53"/>
      <c r="B23" s="54"/>
      <c r="C23" s="54"/>
      <c r="D23" s="54"/>
      <c r="E23" s="54"/>
      <c r="F23" s="54"/>
      <c r="G23" s="54"/>
      <c r="H23" s="54"/>
      <c r="I23" s="55"/>
    </row>
    <row r="24" spans="1:9" ht="15" customHeight="1">
      <c r="A24" s="177" t="s">
        <v>59</v>
      </c>
      <c r="B24" s="178"/>
      <c r="C24" s="56">
        <v>0</v>
      </c>
      <c r="D24" s="43"/>
      <c r="E24" s="43"/>
      <c r="F24" s="43"/>
      <c r="G24" s="43"/>
      <c r="H24" s="43"/>
      <c r="I24" s="57"/>
    </row>
    <row r="25" spans="1:10" ht="15" customHeight="1">
      <c r="A25" s="177" t="s">
        <v>60</v>
      </c>
      <c r="B25" s="178"/>
      <c r="C25" s="56">
        <v>0</v>
      </c>
      <c r="D25" s="179" t="s">
        <v>61</v>
      </c>
      <c r="E25" s="178"/>
      <c r="F25" s="56">
        <f>ROUND(C25*(14/100),2)</f>
        <v>0</v>
      </c>
      <c r="G25" s="179" t="s">
        <v>13</v>
      </c>
      <c r="H25" s="178"/>
      <c r="I25" s="58">
        <f>SUM(C24:C26)</f>
        <v>400000</v>
      </c>
      <c r="J25" s="43"/>
    </row>
    <row r="26" spans="1:10" ht="15" customHeight="1">
      <c r="A26" s="177" t="s">
        <v>62</v>
      </c>
      <c r="B26" s="178"/>
      <c r="C26" s="56">
        <f>C22+F22*I22</f>
        <v>400000</v>
      </c>
      <c r="D26" s="179" t="s">
        <v>6</v>
      </c>
      <c r="E26" s="178"/>
      <c r="F26" s="56">
        <f>ROUND(C26*(21/100),2)</f>
        <v>84000</v>
      </c>
      <c r="G26" s="179" t="s">
        <v>63</v>
      </c>
      <c r="H26" s="178"/>
      <c r="I26" s="58">
        <f>SUM(F25:F26)+I25</f>
        <v>484000</v>
      </c>
      <c r="J26" s="43"/>
    </row>
    <row r="27" spans="1:9" ht="12.75">
      <c r="A27" s="59"/>
      <c r="B27" s="43"/>
      <c r="C27" s="43"/>
      <c r="D27" s="43"/>
      <c r="E27" s="43"/>
      <c r="F27" s="43"/>
      <c r="G27" s="43"/>
      <c r="H27" s="43"/>
      <c r="I27" s="57"/>
    </row>
    <row r="28" spans="1:10" ht="14.25" customHeight="1">
      <c r="A28" s="172" t="s">
        <v>64</v>
      </c>
      <c r="B28" s="173"/>
      <c r="C28" s="174"/>
      <c r="D28" s="175" t="s">
        <v>65</v>
      </c>
      <c r="E28" s="173"/>
      <c r="F28" s="174"/>
      <c r="G28" s="175" t="s">
        <v>66</v>
      </c>
      <c r="H28" s="173"/>
      <c r="I28" s="176"/>
      <c r="J28" s="43"/>
    </row>
    <row r="29" spans="1:10" ht="14.25" customHeight="1">
      <c r="A29" s="164"/>
      <c r="B29" s="165"/>
      <c r="C29" s="166"/>
      <c r="D29" s="167"/>
      <c r="E29" s="165"/>
      <c r="F29" s="166"/>
      <c r="G29" s="167"/>
      <c r="H29" s="165"/>
      <c r="I29" s="168"/>
      <c r="J29" s="43"/>
    </row>
    <row r="30" spans="1:10" ht="14.25" customHeight="1">
      <c r="A30" s="164"/>
      <c r="B30" s="165"/>
      <c r="C30" s="166"/>
      <c r="D30" s="167"/>
      <c r="E30" s="165"/>
      <c r="F30" s="166"/>
      <c r="G30" s="167"/>
      <c r="H30" s="165"/>
      <c r="I30" s="168"/>
      <c r="J30" s="43"/>
    </row>
    <row r="31" spans="1:10" ht="14.25" customHeight="1">
      <c r="A31" s="164"/>
      <c r="B31" s="165"/>
      <c r="C31" s="166"/>
      <c r="D31" s="169" t="s">
        <v>109</v>
      </c>
      <c r="E31" s="170"/>
      <c r="F31" s="171"/>
      <c r="G31" s="167"/>
      <c r="H31" s="165"/>
      <c r="I31" s="168"/>
      <c r="J31" s="43"/>
    </row>
    <row r="32" spans="1:10" ht="14.25" customHeight="1" thickBot="1">
      <c r="A32" s="159" t="s">
        <v>67</v>
      </c>
      <c r="B32" s="160"/>
      <c r="C32" s="161"/>
      <c r="D32" s="162" t="s">
        <v>67</v>
      </c>
      <c r="E32" s="160"/>
      <c r="F32" s="161"/>
      <c r="G32" s="162" t="s">
        <v>67</v>
      </c>
      <c r="H32" s="160"/>
      <c r="I32" s="163"/>
      <c r="J32" s="43"/>
    </row>
    <row r="33" spans="1:9" ht="12.75">
      <c r="A33" s="43"/>
      <c r="B33" s="43"/>
      <c r="C33" s="43"/>
      <c r="D33" s="43"/>
      <c r="E33" s="43"/>
      <c r="F33" s="43"/>
      <c r="G33" s="43"/>
      <c r="H33" s="43"/>
      <c r="I33" s="43"/>
    </row>
  </sheetData>
  <sheetProtection/>
  <mergeCells count="78">
    <mergeCell ref="A1:I1"/>
    <mergeCell ref="A2:B3"/>
    <mergeCell ref="C2:D3"/>
    <mergeCell ref="E2:E3"/>
    <mergeCell ref="F2:G3"/>
    <mergeCell ref="H2:H3"/>
    <mergeCell ref="I2:I3"/>
    <mergeCell ref="A4:B5"/>
    <mergeCell ref="C4:D5"/>
    <mergeCell ref="E4:E5"/>
    <mergeCell ref="F4:G5"/>
    <mergeCell ref="H4:H5"/>
    <mergeCell ref="I4:I5"/>
    <mergeCell ref="A6:B7"/>
    <mergeCell ref="C6:D7"/>
    <mergeCell ref="E6:E7"/>
    <mergeCell ref="F6:G7"/>
    <mergeCell ref="H6:H7"/>
    <mergeCell ref="I6:I7"/>
    <mergeCell ref="A8:B9"/>
    <mergeCell ref="C8:D9"/>
    <mergeCell ref="E8:E9"/>
    <mergeCell ref="F8:G9"/>
    <mergeCell ref="H8:H9"/>
    <mergeCell ref="I8:I9"/>
    <mergeCell ref="A10:B11"/>
    <mergeCell ref="C10:D11"/>
    <mergeCell ref="E10:E11"/>
    <mergeCell ref="F10:G11"/>
    <mergeCell ref="H10:H11"/>
    <mergeCell ref="I10:I11"/>
    <mergeCell ref="A12:I12"/>
    <mergeCell ref="B13:C13"/>
    <mergeCell ref="E13:F13"/>
    <mergeCell ref="H13:I13"/>
    <mergeCell ref="D14:E14"/>
    <mergeCell ref="G14:H14"/>
    <mergeCell ref="D15:E15"/>
    <mergeCell ref="G15:H15"/>
    <mergeCell ref="D16:E16"/>
    <mergeCell ref="G16:H16"/>
    <mergeCell ref="D17:E17"/>
    <mergeCell ref="G17:H17"/>
    <mergeCell ref="D18:E18"/>
    <mergeCell ref="G18:H18"/>
    <mergeCell ref="D19:E19"/>
    <mergeCell ref="G19:H19"/>
    <mergeCell ref="A20:B20"/>
    <mergeCell ref="D20:E20"/>
    <mergeCell ref="G20:H20"/>
    <mergeCell ref="A21:B21"/>
    <mergeCell ref="D21:E21"/>
    <mergeCell ref="G21:H21"/>
    <mergeCell ref="A22:B22"/>
    <mergeCell ref="D22:E22"/>
    <mergeCell ref="G22:H22"/>
    <mergeCell ref="A24:B24"/>
    <mergeCell ref="A25:B25"/>
    <mergeCell ref="D25:E25"/>
    <mergeCell ref="G25:H25"/>
    <mergeCell ref="A26:B26"/>
    <mergeCell ref="D26:E26"/>
    <mergeCell ref="G26:H26"/>
    <mergeCell ref="A28:C28"/>
    <mergeCell ref="D28:F28"/>
    <mergeCell ref="G28:I28"/>
    <mergeCell ref="A29:C29"/>
    <mergeCell ref="D29:F29"/>
    <mergeCell ref="G29:I29"/>
    <mergeCell ref="A32:C32"/>
    <mergeCell ref="D32:F32"/>
    <mergeCell ref="G32:I32"/>
    <mergeCell ref="A30:C30"/>
    <mergeCell ref="D30:F30"/>
    <mergeCell ref="G30:I30"/>
    <mergeCell ref="A31:C31"/>
    <mergeCell ref="D31:F31"/>
    <mergeCell ref="G31:I31"/>
  </mergeCells>
  <printOptions/>
  <pageMargins left="0.25" right="0.25" top="0.75" bottom="0.75" header="0.3" footer="0.3"/>
  <pageSetup horizontalDpi="600" verticalDpi="600" orientation="landscape" paperSize="9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J40"/>
  <sheetViews>
    <sheetView showGridLines="0" tabSelected="1" zoomScalePageLayoutView="0" workbookViewId="0" topLeftCell="A4">
      <selection activeCell="B33" sqref="B33"/>
    </sheetView>
  </sheetViews>
  <sheetFormatPr defaultColWidth="10.5" defaultRowHeight="12" customHeight="1"/>
  <cols>
    <col min="1" max="1" width="16.33203125" style="2" customWidth="1"/>
    <col min="2" max="2" width="92.332031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" style="5" customWidth="1"/>
    <col min="7" max="7" width="14.33203125" style="72" hidden="1" customWidth="1"/>
    <col min="8" max="8" width="10.5" style="73" hidden="1" customWidth="1"/>
    <col min="9" max="9" width="2.33203125" style="1" hidden="1" customWidth="1"/>
    <col min="10" max="10" width="9.16015625" style="1" hidden="1" customWidth="1"/>
    <col min="11" max="16384" width="10.5" style="1" customWidth="1"/>
  </cols>
  <sheetData>
    <row r="1" spans="1:8" s="6" customFormat="1" ht="27.75" customHeight="1">
      <c r="A1" s="213" t="s">
        <v>5</v>
      </c>
      <c r="B1" s="213"/>
      <c r="C1" s="213"/>
      <c r="D1" s="213"/>
      <c r="E1" s="213"/>
      <c r="F1" s="213"/>
      <c r="H1" s="67"/>
    </row>
    <row r="2" spans="1:8" s="6" customFormat="1" ht="12.75" customHeight="1">
      <c r="A2" s="20" t="s">
        <v>104</v>
      </c>
      <c r="B2" s="7"/>
      <c r="C2" s="21" t="s">
        <v>5</v>
      </c>
      <c r="D2" s="7"/>
      <c r="E2" s="7"/>
      <c r="F2" s="7"/>
      <c r="G2" s="68"/>
      <c r="H2" s="67"/>
    </row>
    <row r="3" spans="1:8" s="6" customFormat="1" ht="12.75" customHeight="1">
      <c r="A3" s="20" t="s">
        <v>111</v>
      </c>
      <c r="B3" s="7"/>
      <c r="C3" s="7"/>
      <c r="D3" s="7"/>
      <c r="E3" s="14"/>
      <c r="F3" s="7"/>
      <c r="G3" s="68"/>
      <c r="H3" s="67"/>
    </row>
    <row r="4" spans="1:8" s="6" customFormat="1" ht="13.5" customHeight="1">
      <c r="A4" s="8"/>
      <c r="B4" s="7"/>
      <c r="C4" s="8"/>
      <c r="D4" s="7"/>
      <c r="E4" s="7"/>
      <c r="F4" s="7"/>
      <c r="G4" s="68"/>
      <c r="H4" s="67"/>
    </row>
    <row r="5" spans="1:8" s="6" customFormat="1" ht="1.5" customHeight="1">
      <c r="A5" s="9"/>
      <c r="B5" s="10"/>
      <c r="C5" s="11"/>
      <c r="D5" s="10"/>
      <c r="E5" s="12"/>
      <c r="F5" s="13"/>
      <c r="G5" s="69"/>
      <c r="H5" s="67"/>
    </row>
    <row r="6" spans="1:8" s="6" customFormat="1" ht="20.25" customHeight="1">
      <c r="A6" s="14" t="s">
        <v>15</v>
      </c>
      <c r="B6" s="14"/>
      <c r="C6" s="18"/>
      <c r="D6" s="14"/>
      <c r="E6" s="14"/>
      <c r="F6" s="14"/>
      <c r="G6" s="70"/>
      <c r="H6" s="67"/>
    </row>
    <row r="7" spans="1:8" s="6" customFormat="1" ht="12.75" customHeight="1">
      <c r="A7" s="14" t="s">
        <v>1</v>
      </c>
      <c r="B7" s="14"/>
      <c r="C7" s="18"/>
      <c r="D7" s="14" t="s">
        <v>105</v>
      </c>
      <c r="E7" s="14"/>
      <c r="F7" s="65" t="s">
        <v>5</v>
      </c>
      <c r="G7" s="70" t="s">
        <v>71</v>
      </c>
      <c r="H7" s="67"/>
    </row>
    <row r="8" spans="1:8" s="6" customFormat="1" ht="12.75" customHeight="1">
      <c r="A8" s="14" t="s">
        <v>68</v>
      </c>
      <c r="B8" s="15"/>
      <c r="C8" s="19"/>
      <c r="D8" s="15" t="s">
        <v>106</v>
      </c>
      <c r="E8" s="16" t="s">
        <v>5</v>
      </c>
      <c r="F8" s="66" t="s">
        <v>5</v>
      </c>
      <c r="G8" s="70" t="s">
        <v>72</v>
      </c>
      <c r="H8" s="67"/>
    </row>
    <row r="9" spans="1:8" s="6" customFormat="1" ht="6.75" customHeight="1">
      <c r="A9" s="17"/>
      <c r="B9" s="17"/>
      <c r="C9" s="17"/>
      <c r="D9" s="17"/>
      <c r="E9" s="17" t="s">
        <v>5</v>
      </c>
      <c r="F9" s="17"/>
      <c r="G9" s="71"/>
      <c r="H9" s="67"/>
    </row>
    <row r="10" ht="24" customHeight="1" thickBot="1">
      <c r="B10" s="3">
        <v>1</v>
      </c>
    </row>
    <row r="11" spans="1:10" s="22" customFormat="1" ht="35.25" customHeight="1" thickBot="1">
      <c r="A11" s="147" t="s">
        <v>100</v>
      </c>
      <c r="B11" s="23" t="s">
        <v>7</v>
      </c>
      <c r="C11" s="24" t="s">
        <v>0</v>
      </c>
      <c r="D11" s="23" t="s">
        <v>8</v>
      </c>
      <c r="E11" s="23" t="s">
        <v>9</v>
      </c>
      <c r="F11" s="25" t="s">
        <v>10</v>
      </c>
      <c r="G11" s="74" t="s">
        <v>87</v>
      </c>
      <c r="H11" s="75" t="s">
        <v>88</v>
      </c>
      <c r="I11" s="61"/>
      <c r="J11" s="61" t="s">
        <v>73</v>
      </c>
    </row>
    <row r="12" spans="1:10" s="22" customFormat="1" ht="15">
      <c r="A12" s="94" t="s">
        <v>11</v>
      </c>
      <c r="B12" s="95" t="s">
        <v>16</v>
      </c>
      <c r="C12" s="96" t="s">
        <v>12</v>
      </c>
      <c r="D12" s="97">
        <v>1</v>
      </c>
      <c r="E12" s="98"/>
      <c r="F12" s="99">
        <f aca="true" t="shared" si="0" ref="F12:F31">E12*D12</f>
        <v>0</v>
      </c>
      <c r="G12" s="76"/>
      <c r="H12" s="77"/>
      <c r="I12" s="78"/>
      <c r="J12" s="61"/>
    </row>
    <row r="13" spans="1:10" s="22" customFormat="1" ht="15">
      <c r="A13" s="100">
        <v>113728</v>
      </c>
      <c r="B13" s="101" t="s">
        <v>85</v>
      </c>
      <c r="C13" s="102" t="s">
        <v>75</v>
      </c>
      <c r="D13" s="103">
        <v>445</v>
      </c>
      <c r="E13" s="93"/>
      <c r="F13" s="104">
        <f t="shared" si="0"/>
        <v>0</v>
      </c>
      <c r="G13" s="79" t="s">
        <v>5</v>
      </c>
      <c r="H13" s="80" t="s">
        <v>5</v>
      </c>
      <c r="I13" s="81"/>
      <c r="J13" s="62"/>
    </row>
    <row r="14" spans="1:10" s="22" customFormat="1" ht="15">
      <c r="A14" s="100">
        <v>919111</v>
      </c>
      <c r="B14" s="101" t="s">
        <v>84</v>
      </c>
      <c r="C14" s="102" t="s">
        <v>17</v>
      </c>
      <c r="D14" s="103">
        <v>155</v>
      </c>
      <c r="E14" s="93"/>
      <c r="F14" s="104">
        <f t="shared" si="0"/>
        <v>0</v>
      </c>
      <c r="G14" s="79"/>
      <c r="H14" s="82"/>
      <c r="I14" s="81"/>
      <c r="J14" s="62" t="s">
        <v>5</v>
      </c>
    </row>
    <row r="15" spans="1:10" s="22" customFormat="1" ht="15">
      <c r="A15" s="100">
        <v>93818</v>
      </c>
      <c r="B15" s="101" t="s">
        <v>83</v>
      </c>
      <c r="C15" s="102" t="s">
        <v>2</v>
      </c>
      <c r="D15" s="103">
        <v>8831</v>
      </c>
      <c r="E15" s="93"/>
      <c r="F15" s="104">
        <f t="shared" si="0"/>
        <v>0</v>
      </c>
      <c r="G15" s="79"/>
      <c r="H15" s="82"/>
      <c r="I15" s="81"/>
      <c r="J15" s="62" t="s">
        <v>5</v>
      </c>
    </row>
    <row r="16" spans="1:10" s="22" customFormat="1" ht="15">
      <c r="A16" s="100" t="s">
        <v>90</v>
      </c>
      <c r="B16" s="101" t="s">
        <v>89</v>
      </c>
      <c r="C16" s="102" t="s">
        <v>75</v>
      </c>
      <c r="D16" s="103">
        <v>15</v>
      </c>
      <c r="E16" s="93"/>
      <c r="F16" s="104">
        <f t="shared" si="0"/>
        <v>0</v>
      </c>
      <c r="G16" s="79"/>
      <c r="H16" s="82"/>
      <c r="I16" s="81"/>
      <c r="J16" s="62"/>
    </row>
    <row r="17" spans="1:10" s="22" customFormat="1" ht="15">
      <c r="A17" s="100">
        <v>572223</v>
      </c>
      <c r="B17" s="101" t="s">
        <v>77</v>
      </c>
      <c r="C17" s="102" t="s">
        <v>2</v>
      </c>
      <c r="D17" s="103">
        <v>8831</v>
      </c>
      <c r="E17" s="93"/>
      <c r="F17" s="104">
        <f t="shared" si="0"/>
        <v>0</v>
      </c>
      <c r="G17" s="79"/>
      <c r="H17" s="82"/>
      <c r="I17" s="81"/>
      <c r="J17" s="62"/>
    </row>
    <row r="18" spans="1:10" s="60" customFormat="1" ht="15">
      <c r="A18" s="105" t="s">
        <v>76</v>
      </c>
      <c r="B18" s="106" t="s">
        <v>80</v>
      </c>
      <c r="C18" s="102" t="s">
        <v>2</v>
      </c>
      <c r="D18" s="107">
        <v>8151</v>
      </c>
      <c r="E18" s="108"/>
      <c r="F18" s="109">
        <f t="shared" si="0"/>
        <v>0</v>
      </c>
      <c r="G18" s="79"/>
      <c r="H18" s="82"/>
      <c r="I18" s="81"/>
      <c r="J18" s="62"/>
    </row>
    <row r="19" spans="1:10" s="22" customFormat="1" ht="21" customHeight="1">
      <c r="A19" s="100" t="s">
        <v>11</v>
      </c>
      <c r="B19" s="106" t="s">
        <v>69</v>
      </c>
      <c r="C19" s="102" t="s">
        <v>2</v>
      </c>
      <c r="D19" s="107">
        <v>565</v>
      </c>
      <c r="E19" s="108"/>
      <c r="F19" s="109">
        <f t="shared" si="0"/>
        <v>0</v>
      </c>
      <c r="G19" s="79"/>
      <c r="H19" s="82"/>
      <c r="I19" s="81"/>
      <c r="J19" s="64" t="s">
        <v>5</v>
      </c>
    </row>
    <row r="20" spans="1:10" s="22" customFormat="1" ht="15">
      <c r="A20" s="100">
        <v>89921</v>
      </c>
      <c r="B20" s="101" t="s">
        <v>81</v>
      </c>
      <c r="C20" s="102" t="s">
        <v>70</v>
      </c>
      <c r="D20" s="103">
        <v>35</v>
      </c>
      <c r="E20" s="93"/>
      <c r="F20" s="104">
        <f t="shared" si="0"/>
        <v>0</v>
      </c>
      <c r="G20" s="83"/>
      <c r="H20" s="84"/>
      <c r="I20" s="85"/>
      <c r="J20" s="63"/>
    </row>
    <row r="21" spans="1:10" s="22" customFormat="1" ht="15">
      <c r="A21" s="100">
        <v>89923</v>
      </c>
      <c r="B21" s="101" t="s">
        <v>86</v>
      </c>
      <c r="C21" s="102" t="s">
        <v>70</v>
      </c>
      <c r="D21" s="103">
        <v>5</v>
      </c>
      <c r="E21" s="93"/>
      <c r="F21" s="104">
        <f t="shared" si="0"/>
        <v>0</v>
      </c>
      <c r="G21" s="79"/>
      <c r="H21" s="82"/>
      <c r="I21" s="81"/>
      <c r="J21" s="64" t="s">
        <v>5</v>
      </c>
    </row>
    <row r="22" spans="1:10" s="22" customFormat="1" ht="15">
      <c r="A22" s="100">
        <v>113761</v>
      </c>
      <c r="B22" s="101" t="s">
        <v>82</v>
      </c>
      <c r="C22" s="102" t="s">
        <v>4</v>
      </c>
      <c r="D22" s="103">
        <v>155</v>
      </c>
      <c r="E22" s="93"/>
      <c r="F22" s="104">
        <f t="shared" si="0"/>
        <v>0</v>
      </c>
      <c r="G22" s="79"/>
      <c r="H22" s="82"/>
      <c r="I22" s="81"/>
      <c r="J22" s="62" t="s">
        <v>5</v>
      </c>
    </row>
    <row r="23" spans="1:10" s="22" customFormat="1" ht="15">
      <c r="A23" s="100">
        <v>931312</v>
      </c>
      <c r="B23" s="101" t="s">
        <v>91</v>
      </c>
      <c r="C23" s="102" t="s">
        <v>4</v>
      </c>
      <c r="D23" s="103">
        <v>155</v>
      </c>
      <c r="E23" s="93"/>
      <c r="F23" s="104">
        <f t="shared" si="0"/>
        <v>0</v>
      </c>
      <c r="G23" s="79"/>
      <c r="H23" s="82"/>
      <c r="I23" s="81"/>
      <c r="J23" s="62" t="s">
        <v>5</v>
      </c>
    </row>
    <row r="24" spans="1:10" s="22" customFormat="1" ht="15">
      <c r="A24" s="100">
        <v>113138</v>
      </c>
      <c r="B24" s="155" t="s">
        <v>115</v>
      </c>
      <c r="C24" s="102" t="s">
        <v>75</v>
      </c>
      <c r="D24" s="153">
        <v>80</v>
      </c>
      <c r="E24" s="156"/>
      <c r="F24" s="154">
        <f t="shared" si="0"/>
        <v>0</v>
      </c>
      <c r="G24" s="79"/>
      <c r="H24" s="82"/>
      <c r="I24" s="81"/>
      <c r="J24" s="62"/>
    </row>
    <row r="25" spans="1:10" s="22" customFormat="1" ht="15">
      <c r="A25" s="111" t="s">
        <v>92</v>
      </c>
      <c r="B25" s="101" t="s">
        <v>79</v>
      </c>
      <c r="C25" s="102" t="s">
        <v>3</v>
      </c>
      <c r="D25" s="103">
        <v>810</v>
      </c>
      <c r="E25" s="110"/>
      <c r="F25" s="104">
        <f t="shared" si="0"/>
        <v>0</v>
      </c>
      <c r="G25" s="79"/>
      <c r="H25" s="82"/>
      <c r="I25" s="81"/>
      <c r="J25" s="62"/>
    </row>
    <row r="26" spans="1:10" s="22" customFormat="1" ht="15">
      <c r="A26" s="112">
        <v>915111</v>
      </c>
      <c r="B26" s="113" t="s">
        <v>74</v>
      </c>
      <c r="C26" s="114" t="s">
        <v>2</v>
      </c>
      <c r="D26" s="41">
        <v>400</v>
      </c>
      <c r="E26" s="115"/>
      <c r="F26" s="116">
        <f t="shared" si="0"/>
        <v>0</v>
      </c>
      <c r="G26" s="76"/>
      <c r="H26" s="77"/>
      <c r="I26" s="78"/>
      <c r="J26" s="61"/>
    </row>
    <row r="27" spans="1:10" s="22" customFormat="1" ht="15">
      <c r="A27" s="112">
        <v>915211</v>
      </c>
      <c r="B27" s="113" t="s">
        <v>78</v>
      </c>
      <c r="C27" s="114" t="s">
        <v>2</v>
      </c>
      <c r="D27" s="41">
        <v>400</v>
      </c>
      <c r="E27" s="151"/>
      <c r="F27" s="116">
        <f t="shared" si="0"/>
        <v>0</v>
      </c>
      <c r="G27" s="90"/>
      <c r="H27" s="90"/>
      <c r="I27" s="91"/>
      <c r="J27" s="92" t="s">
        <v>5</v>
      </c>
    </row>
    <row r="28" spans="1:10" s="22" customFormat="1" ht="15">
      <c r="A28" s="112" t="s">
        <v>11</v>
      </c>
      <c r="B28" s="158" t="s">
        <v>117</v>
      </c>
      <c r="C28" s="114" t="s">
        <v>70</v>
      </c>
      <c r="D28" s="41">
        <v>4</v>
      </c>
      <c r="E28" s="151">
        <v>100000</v>
      </c>
      <c r="F28" s="116">
        <f>SUM(E28*D28)</f>
        <v>400000</v>
      </c>
      <c r="G28" s="87"/>
      <c r="H28" s="87"/>
      <c r="I28" s="88"/>
      <c r="J28" s="89"/>
    </row>
    <row r="29" spans="1:10" s="22" customFormat="1" ht="15">
      <c r="A29" s="100">
        <v>58212</v>
      </c>
      <c r="B29" s="155" t="s">
        <v>112</v>
      </c>
      <c r="C29" s="114" t="s">
        <v>2</v>
      </c>
      <c r="D29" s="103">
        <v>135</v>
      </c>
      <c r="E29" s="93"/>
      <c r="F29" s="104">
        <f t="shared" si="0"/>
        <v>0</v>
      </c>
      <c r="G29" s="87"/>
      <c r="H29" s="87"/>
      <c r="I29" s="88"/>
      <c r="J29" s="89"/>
    </row>
    <row r="30" spans="1:10" s="22" customFormat="1" ht="15">
      <c r="A30" s="100" t="s">
        <v>11</v>
      </c>
      <c r="B30" s="101" t="s">
        <v>113</v>
      </c>
      <c r="C30" s="102" t="s">
        <v>3</v>
      </c>
      <c r="D30" s="103">
        <v>5.4</v>
      </c>
      <c r="E30" s="93"/>
      <c r="F30" s="104">
        <f t="shared" si="0"/>
        <v>0</v>
      </c>
      <c r="G30" s="87"/>
      <c r="H30" s="87"/>
      <c r="I30" s="88"/>
      <c r="J30" s="89"/>
    </row>
    <row r="31" spans="1:10" s="22" customFormat="1" ht="15.75" thickBot="1">
      <c r="A31" s="117">
        <v>91744</v>
      </c>
      <c r="B31" s="157" t="s">
        <v>103</v>
      </c>
      <c r="C31" s="118" t="s">
        <v>4</v>
      </c>
      <c r="D31" s="119">
        <v>64</v>
      </c>
      <c r="E31" s="120"/>
      <c r="F31" s="121">
        <f t="shared" si="0"/>
        <v>0</v>
      </c>
      <c r="G31" s="87"/>
      <c r="H31" s="87"/>
      <c r="I31" s="88"/>
      <c r="J31" s="89"/>
    </row>
    <row r="32" spans="1:10" s="22" customFormat="1" ht="15">
      <c r="A32" s="122"/>
      <c r="B32" s="123" t="s">
        <v>13</v>
      </c>
      <c r="C32" s="123"/>
      <c r="D32" s="123"/>
      <c r="E32" s="124" t="s">
        <v>5</v>
      </c>
      <c r="F32" s="152">
        <f>SUM(F12:F31)</f>
        <v>400000</v>
      </c>
      <c r="G32" s="87"/>
      <c r="H32" s="87"/>
      <c r="I32" s="88"/>
      <c r="J32" s="89"/>
    </row>
    <row r="33" spans="1:10" s="22" customFormat="1" ht="15">
      <c r="A33" s="32"/>
      <c r="B33" s="30" t="s">
        <v>6</v>
      </c>
      <c r="C33" s="30"/>
      <c r="D33" s="30"/>
      <c r="E33" s="33" t="s">
        <v>5</v>
      </c>
      <c r="F33" s="34">
        <f>F32*0.21</f>
        <v>84000</v>
      </c>
      <c r="G33" s="87"/>
      <c r="H33" s="87"/>
      <c r="I33" s="88"/>
      <c r="J33" s="89"/>
    </row>
    <row r="34" spans="1:10" s="22" customFormat="1" ht="15.75" thickBot="1">
      <c r="A34" s="35"/>
      <c r="B34" s="36" t="s">
        <v>14</v>
      </c>
      <c r="C34" s="36"/>
      <c r="D34" s="36"/>
      <c r="E34" s="37" t="s">
        <v>5</v>
      </c>
      <c r="F34" s="38">
        <f>F33+F32</f>
        <v>484000</v>
      </c>
      <c r="G34" s="87"/>
      <c r="H34" s="87"/>
      <c r="I34" s="88"/>
      <c r="J34" s="89"/>
    </row>
    <row r="35" spans="7:10" ht="24" customHeight="1">
      <c r="G35" s="87"/>
      <c r="H35" s="87"/>
      <c r="I35" s="88"/>
      <c r="J35" s="89"/>
    </row>
    <row r="36" spans="7:10" ht="12" customHeight="1">
      <c r="G36" s="87"/>
      <c r="H36" s="87"/>
      <c r="I36" s="88"/>
      <c r="J36" s="89"/>
    </row>
    <row r="37" spans="7:10" ht="12" customHeight="1">
      <c r="G37" s="87"/>
      <c r="H37" s="87"/>
      <c r="I37" s="88"/>
      <c r="J37" s="89"/>
    </row>
    <row r="38" spans="7:10" ht="12" customHeight="1">
      <c r="G38" s="86"/>
      <c r="H38" s="86"/>
      <c r="I38" s="22"/>
      <c r="J38" s="22"/>
    </row>
    <row r="39" spans="7:10" ht="12" customHeight="1">
      <c r="G39" s="86"/>
      <c r="H39" s="86"/>
      <c r="I39" s="22"/>
      <c r="J39" s="22"/>
    </row>
    <row r="40" spans="7:10" ht="12" customHeight="1">
      <c r="G40" s="86"/>
      <c r="H40" s="86"/>
      <c r="I40" s="22"/>
      <c r="J40" s="22"/>
    </row>
  </sheetData>
  <sheetProtection/>
  <mergeCells count="1">
    <mergeCell ref="A1:F1"/>
  </mergeCells>
  <printOptions/>
  <pageMargins left="0.39370079040527345" right="0.39370079040527345" top="0.7874015808105469" bottom="0.7874015808105469" header="0" footer="0"/>
  <pageSetup blackAndWhite="1" fitToHeight="1" fitToWidth="1" horizontalDpi="600" verticalDpi="600" orientation="landscape" paperSize="9" scale="88" r:id="rId1"/>
  <headerFooter alignWithMargins="0">
    <oddFooter>&amp;C   Strana &amp;P  z &amp;N</oddFooter>
  </headerFooter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13"/>
  <sheetViews>
    <sheetView showGridLines="0" zoomScalePageLayoutView="0" workbookViewId="0" topLeftCell="A1">
      <selection activeCell="E21" sqref="E21"/>
    </sheetView>
  </sheetViews>
  <sheetFormatPr defaultColWidth="10.5" defaultRowHeight="12" customHeight="1"/>
  <cols>
    <col min="1" max="1" width="16.33203125" style="2" customWidth="1"/>
    <col min="2" max="2" width="110.16015625" style="3" customWidth="1"/>
    <col min="3" max="3" width="10.16015625" style="3" customWidth="1"/>
    <col min="4" max="4" width="15.33203125" style="3" customWidth="1"/>
    <col min="5" max="5" width="17.16015625" style="4" customWidth="1"/>
    <col min="6" max="6" width="18.66015625" style="5" customWidth="1"/>
    <col min="7" max="7" width="17.83203125" style="5" customWidth="1"/>
    <col min="8" max="9" width="10.5" style="1" customWidth="1"/>
    <col min="10" max="10" width="31.33203125" style="1" customWidth="1"/>
    <col min="11" max="16384" width="10.5" style="1" customWidth="1"/>
  </cols>
  <sheetData>
    <row r="1" spans="1:7" s="6" customFormat="1" ht="27.75" customHeight="1">
      <c r="A1" s="213" t="s">
        <v>5</v>
      </c>
      <c r="B1" s="213"/>
      <c r="C1" s="213"/>
      <c r="D1" s="213"/>
      <c r="E1" s="213"/>
      <c r="F1" s="213"/>
      <c r="G1" s="213"/>
    </row>
    <row r="2" spans="1:7" s="6" customFormat="1" ht="21.75" customHeight="1">
      <c r="A2" s="125" t="s">
        <v>93</v>
      </c>
      <c r="B2" s="7"/>
      <c r="C2" s="21" t="s">
        <v>5</v>
      </c>
      <c r="D2" s="7"/>
      <c r="E2" s="7"/>
      <c r="F2" s="7"/>
      <c r="G2" s="7"/>
    </row>
    <row r="3" spans="1:7" s="6" customFormat="1" ht="21.75" customHeight="1">
      <c r="A3" s="125"/>
      <c r="B3" s="7"/>
      <c r="C3" s="21"/>
      <c r="D3" s="7"/>
      <c r="E3" s="7"/>
      <c r="F3" s="7"/>
      <c r="G3" s="7"/>
    </row>
    <row r="4" spans="1:7" s="6" customFormat="1" ht="12.75" customHeight="1" thickBot="1">
      <c r="A4" s="20" t="s">
        <v>5</v>
      </c>
      <c r="B4" s="7"/>
      <c r="C4" s="7"/>
      <c r="D4" s="7"/>
      <c r="E4" s="14"/>
      <c r="F4" s="7"/>
      <c r="G4" s="7"/>
    </row>
    <row r="5" spans="1:6" s="22" customFormat="1" ht="35.25" customHeight="1" thickBot="1">
      <c r="A5" s="147" t="s">
        <v>100</v>
      </c>
      <c r="B5" s="23" t="s">
        <v>7</v>
      </c>
      <c r="C5" s="24" t="s">
        <v>0</v>
      </c>
      <c r="D5" s="23" t="s">
        <v>8</v>
      </c>
      <c r="E5" s="23" t="s">
        <v>9</v>
      </c>
      <c r="F5" s="25" t="s">
        <v>10</v>
      </c>
    </row>
    <row r="6" spans="1:11" s="22" customFormat="1" ht="15">
      <c r="A6" s="26">
        <v>21461</v>
      </c>
      <c r="B6" s="27" t="s">
        <v>114</v>
      </c>
      <c r="C6" s="28" t="s">
        <v>2</v>
      </c>
      <c r="D6" s="126">
        <v>1</v>
      </c>
      <c r="E6" s="149">
        <v>80</v>
      </c>
      <c r="F6" s="127">
        <f aca="true" t="shared" si="0" ref="F6:F11">E6*D6</f>
        <v>80</v>
      </c>
      <c r="I6" s="128"/>
      <c r="K6" s="129"/>
    </row>
    <row r="7" spans="1:11" s="133" customFormat="1" ht="30">
      <c r="A7" s="146" t="s">
        <v>99</v>
      </c>
      <c r="B7" s="130" t="s">
        <v>94</v>
      </c>
      <c r="C7" s="31" t="s">
        <v>3</v>
      </c>
      <c r="D7" s="131">
        <v>0.92</v>
      </c>
      <c r="E7" s="48">
        <v>257</v>
      </c>
      <c r="F7" s="132">
        <f t="shared" si="0"/>
        <v>236.44</v>
      </c>
      <c r="I7" s="134"/>
      <c r="K7" s="135"/>
    </row>
    <row r="8" spans="1:11" s="22" customFormat="1" ht="15">
      <c r="A8" s="29">
        <v>122938</v>
      </c>
      <c r="B8" s="30" t="s">
        <v>95</v>
      </c>
      <c r="C8" s="31" t="s">
        <v>75</v>
      </c>
      <c r="D8" s="131">
        <v>0.35</v>
      </c>
      <c r="E8" s="48">
        <v>1040</v>
      </c>
      <c r="F8" s="132">
        <f t="shared" si="0"/>
        <v>364</v>
      </c>
      <c r="I8" s="128"/>
      <c r="K8" s="129"/>
    </row>
    <row r="9" spans="1:11" s="22" customFormat="1" ht="15">
      <c r="A9" s="29">
        <v>56333</v>
      </c>
      <c r="B9" s="30" t="s">
        <v>96</v>
      </c>
      <c r="C9" s="31" t="s">
        <v>2</v>
      </c>
      <c r="D9" s="131">
        <v>1</v>
      </c>
      <c r="E9" s="48">
        <v>136</v>
      </c>
      <c r="F9" s="132">
        <f t="shared" si="0"/>
        <v>136</v>
      </c>
      <c r="I9" s="128"/>
      <c r="K9" s="129"/>
    </row>
    <row r="10" spans="1:11" s="22" customFormat="1" ht="15">
      <c r="A10" s="29">
        <v>567104</v>
      </c>
      <c r="B10" s="30" t="s">
        <v>97</v>
      </c>
      <c r="C10" s="31" t="s">
        <v>75</v>
      </c>
      <c r="D10" s="136">
        <v>0.12</v>
      </c>
      <c r="E10" s="48">
        <v>2110</v>
      </c>
      <c r="F10" s="132">
        <f t="shared" si="0"/>
        <v>253.2</v>
      </c>
      <c r="I10" s="128"/>
      <c r="K10" s="129"/>
    </row>
    <row r="11" spans="1:11" s="22" customFormat="1" ht="15">
      <c r="A11" s="29">
        <v>572223</v>
      </c>
      <c r="B11" s="30" t="s">
        <v>98</v>
      </c>
      <c r="C11" s="31" t="s">
        <v>2</v>
      </c>
      <c r="D11" s="131">
        <v>1</v>
      </c>
      <c r="E11" s="48">
        <v>23</v>
      </c>
      <c r="F11" s="132">
        <f t="shared" si="0"/>
        <v>23</v>
      </c>
      <c r="I11" s="128"/>
      <c r="K11" s="129"/>
    </row>
    <row r="12" spans="1:11" s="22" customFormat="1" ht="15.75" thickBot="1">
      <c r="A12" s="137" t="s">
        <v>90</v>
      </c>
      <c r="B12" s="39" t="s">
        <v>102</v>
      </c>
      <c r="C12" s="40" t="s">
        <v>75</v>
      </c>
      <c r="D12" s="138">
        <v>0.08</v>
      </c>
      <c r="E12" s="150">
        <v>5830</v>
      </c>
      <c r="F12" s="139">
        <f>ROUND(E12*D12,0)</f>
        <v>466</v>
      </c>
      <c r="I12" s="128"/>
      <c r="K12" s="129"/>
    </row>
    <row r="13" spans="1:6" s="145" customFormat="1" ht="16.5" thickBot="1">
      <c r="A13" s="140"/>
      <c r="B13" s="141" t="s">
        <v>101</v>
      </c>
      <c r="C13" s="142" t="s">
        <v>2</v>
      </c>
      <c r="D13" s="148">
        <v>1</v>
      </c>
      <c r="E13" s="143" t="s">
        <v>5</v>
      </c>
      <c r="F13" s="144">
        <f>SUM(F6:F12)</f>
        <v>1558.64</v>
      </c>
    </row>
    <row r="14" ht="24" customHeight="1"/>
    <row r="15" ht="30" customHeight="1"/>
  </sheetData>
  <sheetProtection/>
  <mergeCells count="1">
    <mergeCell ref="A1:G1"/>
  </mergeCells>
  <printOptions/>
  <pageMargins left="0.39370079040527345" right="0.39370079040527345" top="0.7874015808105469" bottom="0.7874015808105469" header="0" footer="0"/>
  <pageSetup blackAndWhite="1" fitToHeight="100" fitToWidth="1" horizontalDpi="600" verticalDpi="600" orientation="portrait" paperSize="9" scale="61" r:id="rId1"/>
  <headerFooter alignWithMargins="0">
    <oddFooter>&amp;C   Strana &amp;P  z &amp;N</oddFooter>
  </headerFooter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/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Stransky Miloslav</dc:creator>
  <cp:keywords/>
  <dc:description/>
  <cp:lastModifiedBy>Vít Bareš</cp:lastModifiedBy>
  <cp:lastPrinted>2021-01-29T05:24:56Z</cp:lastPrinted>
  <dcterms:created xsi:type="dcterms:W3CDTF">2014-05-16T09:31:30Z</dcterms:created>
  <dcterms:modified xsi:type="dcterms:W3CDTF">2023-05-11T14:49:08Z</dcterms:modified>
  <cp:category/>
  <cp:version/>
  <cp:contentType/>
  <cp:contentStatus/>
</cp:coreProperties>
</file>