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08" windowHeight="9360" activeTab="1"/>
  </bookViews>
  <sheets>
    <sheet name="Krycí list rozpočtu" sheetId="1" r:id="rId1"/>
    <sheet name="rozpočet" sheetId="2" r:id="rId2"/>
  </sheets>
  <definedNames>
    <definedName name="_xlnm.Print_Area" localSheetId="1">'rozpočet'!$A$2:$F$35</definedName>
  </definedNames>
  <calcPr fullCalcOnLoad="1"/>
</workbook>
</file>

<file path=xl/sharedStrings.xml><?xml version="1.0" encoding="utf-8"?>
<sst xmlns="http://schemas.openxmlformats.org/spreadsheetml/2006/main" count="141" uniqueCount="107">
  <si>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</si>
  <si>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</si>
  <si>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</si>
  <si>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</si>
  <si>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</si>
  <si>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</si>
  <si>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</si>
  <si>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</si>
  <si>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</si>
  <si>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</si>
  <si>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</si>
  <si>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</si>
  <si>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</si>
  <si>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</si>
  <si>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</si>
  <si>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</si>
  <si>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</si>
  <si>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</si>
  <si>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</si>
  <si>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</si>
  <si>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</si>
  <si>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</si>
  <si>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</si>
  <si>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</si>
  <si>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</si>
  <si>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</si>
  <si>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</si>
  <si>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</si>
  <si>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</si>
  <si>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</si>
  <si>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</si>
  <si>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</si>
  <si>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</si>
  <si>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</si>
  <si>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</si>
  <si>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</si>
  <si>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</si>
  <si>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</si>
  <si>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</si>
  <si>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</si>
  <si>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</si>
  <si>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</si>
  <si>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</si>
  <si>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</si>
  <si>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</si>
  <si>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</si>
  <si>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</si>
  <si>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</si>
  <si>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</si>
  <si>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</si>
  <si>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</si>
  <si>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</si>
  <si>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</si>
  <si>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</si>
  <si>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</si>
  <si>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</si>
  <si>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</si>
  <si>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</si>
  <si>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</si>
  <si>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</si>
  <si>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m3</t>
  </si>
  <si>
    <t>KSÚS Středočeského kraje příspěvková organizace</t>
  </si>
  <si>
    <t>t</t>
  </si>
  <si>
    <t xml:space="preserve">zpevnění krajnic z recykl.materiálu do tl. 100mm  </t>
  </si>
  <si>
    <t>čištění krajnic od nánosu  tl do 100 mm s odvozem na skládku</t>
  </si>
  <si>
    <t>OTSKP</t>
  </si>
  <si>
    <t>čistění vozovek samosběr</t>
  </si>
  <si>
    <t>113762</t>
  </si>
  <si>
    <t>ks</t>
  </si>
  <si>
    <t>Termín výstavby:</t>
  </si>
  <si>
    <t>Zdroj financování :</t>
  </si>
  <si>
    <t>ZO za KSUSSK</t>
  </si>
  <si>
    <t>PODPIS ZO:</t>
  </si>
  <si>
    <t>Objdnatel</t>
  </si>
  <si>
    <t>Zhotovitel</t>
  </si>
  <si>
    <t>00066001</t>
  </si>
  <si>
    <t>CZ00066001</t>
  </si>
  <si>
    <t>osoba zotpovědná za rozpočet (za KSUS SK)</t>
  </si>
  <si>
    <t>Ing. Aleš Čermák, Ph.D., MBA ředitel KSUS SK</t>
  </si>
  <si>
    <t>spojovací postřik ze sil. emulze do 0,5kg/m2</t>
  </si>
  <si>
    <t>574A34</t>
  </si>
  <si>
    <r>
      <t>poplatky za likvidaci odpadu nekontaminovaných</t>
    </r>
    <r>
      <rPr>
        <sz val="11"/>
        <rFont val="Arial"/>
        <family val="2"/>
      </rPr>
      <t xml:space="preserve"> (krajnice )</t>
    </r>
  </si>
  <si>
    <t>574C58</t>
  </si>
  <si>
    <t>015130</t>
  </si>
  <si>
    <t xml:space="preserve">frézování  asfalt. ploch, odvoz do 20km ( 100mm)  </t>
  </si>
  <si>
    <t>vozovkové vrstvy ze štěrkodrti tl. 300mm</t>
  </si>
  <si>
    <t>infiltrační postřik asfalt. do 2,0 kg/m2</t>
  </si>
  <si>
    <t>odkopávky a prokopávky obecné tř. III, odvoz do 20km (hl. 360mm)</t>
  </si>
  <si>
    <t>574E58</t>
  </si>
  <si>
    <t xml:space="preserve">výšková úprava šachty, vpusti </t>
  </si>
  <si>
    <t>výšková úprava  krycích hrnců</t>
  </si>
  <si>
    <t>poplatky za likvidaci odpadů nekontaminovaných - vybouraný asfalt. beton bez dehtu</t>
  </si>
  <si>
    <t>Stavba:    III-0066 Hostouň</t>
  </si>
  <si>
    <r>
      <t xml:space="preserve">Datum:   </t>
    </r>
    <r>
      <rPr>
        <sz val="9"/>
        <color indexed="10"/>
        <rFont val="Arial CE"/>
        <family val="0"/>
      </rPr>
      <t xml:space="preserve"> </t>
    </r>
  </si>
  <si>
    <t>VDZ barva hladká,  12,5cm dělící čára, přechody, zast. BUS-dodávka a pokládka</t>
  </si>
  <si>
    <t>VDZ plastem,  12,5cm dělící čára, přechody, zast. BUS-dodávka a pokládka</t>
  </si>
  <si>
    <t xml:space="preserve">Objekt:    sil.   III/0066       km 5,975 - 6,500   </t>
  </si>
  <si>
    <t>5,975 - 6,500</t>
  </si>
  <si>
    <t>III/0066 Hostouň</t>
  </si>
  <si>
    <t>Zpracoval:  Radek Vlasatý, Josef Raboch</t>
  </si>
  <si>
    <t xml:space="preserve">oprava živičného povrchu </t>
  </si>
  <si>
    <t>žlutě zvýrazněná pole vyplní uchateč</t>
  </si>
  <si>
    <t>frézování drážky o průř. do 200 mm2</t>
  </si>
  <si>
    <t>těsnění dilat.spar asfalt.zálivkou o průř. do 200 mm2</t>
  </si>
  <si>
    <t>asfaltový beton pro podkladní   ACP 22+,  tl. 60mm</t>
  </si>
  <si>
    <t>asfaltový beton pro ložní  ACL 22+,  tl. 60mm</t>
  </si>
  <si>
    <t>asfaltový beton ACO 11+, tl. 40mm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</si>
</sst>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7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sz val="9"/>
      <color indexed="10"/>
      <name val="Arial CE"/>
      <family val="0"/>
    </font>
    <font>
      <sz val="8"/>
      <name val="Arial"/>
      <family val="2"/>
    </font>
    <font>
      <sz val="12"/>
      <name val="Book Antiqua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 CE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9" fillId="33" borderId="10" xfId="0" applyFont="1" applyFill="1" applyBorder="1" applyAlignment="1" applyProtection="1">
      <alignment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15" fillId="34" borderId="13" xfId="0" applyNumberFormat="1" applyFont="1" applyFill="1" applyBorder="1" applyAlignment="1" applyProtection="1">
      <alignment horizontal="center" vertical="center"/>
      <protection/>
    </xf>
    <xf numFmtId="49" fontId="15" fillId="34" borderId="14" xfId="0" applyNumberFormat="1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0" fontId="12" fillId="0" borderId="18" xfId="0" applyNumberFormat="1" applyFont="1" applyFill="1" applyBorder="1" applyAlignment="1" applyProtection="1">
      <alignment vertical="center"/>
      <protection/>
    </xf>
    <xf numFmtId="0" fontId="12" fillId="0" borderId="19" xfId="0" applyNumberFormat="1" applyFont="1" applyFill="1" applyBorder="1" applyAlignment="1" applyProtection="1">
      <alignment vertical="center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4" fontId="17" fillId="34" borderId="16" xfId="0" applyNumberFormat="1" applyFont="1" applyFill="1" applyBorder="1" applyAlignment="1" applyProtection="1">
      <alignment horizontal="right" vertical="center"/>
      <protection/>
    </xf>
    <xf numFmtId="0" fontId="12" fillId="0" borderId="21" xfId="0" applyNumberFormat="1" applyFont="1" applyFill="1" applyBorder="1" applyAlignment="1" applyProtection="1">
      <alignment vertical="center"/>
      <protection/>
    </xf>
    <xf numFmtId="4" fontId="17" fillId="34" borderId="17" xfId="0" applyNumberFormat="1" applyFont="1" applyFill="1" applyBorder="1" applyAlignment="1" applyProtection="1">
      <alignment horizontal="right" vertical="center"/>
      <protection/>
    </xf>
    <xf numFmtId="0" fontId="12" fillId="0" borderId="22" xfId="0" applyNumberFormat="1" applyFont="1" applyFill="1" applyBorder="1" applyAlignment="1" applyProtection="1">
      <alignment vertical="center"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center" vertical="top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top"/>
      <protection/>
    </xf>
    <xf numFmtId="0" fontId="20" fillId="0" borderId="23" xfId="0" applyFont="1" applyBorder="1" applyAlignment="1" applyProtection="1">
      <alignment horizontal="center" vertical="top"/>
      <protection/>
    </xf>
    <xf numFmtId="37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top"/>
      <protection/>
    </xf>
    <xf numFmtId="3" fontId="22" fillId="0" borderId="0" xfId="0" applyNumberFormat="1" applyFont="1" applyBorder="1" applyAlignment="1" applyProtection="1">
      <alignment vertical="top"/>
      <protection/>
    </xf>
    <xf numFmtId="0" fontId="22" fillId="0" borderId="0" xfId="0" applyFont="1" applyBorder="1" applyAlignment="1" applyProtection="1">
      <alignment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2" fontId="20" fillId="0" borderId="0" xfId="0" applyNumberFormat="1" applyFont="1" applyBorder="1" applyAlignment="1" applyProtection="1">
      <alignment horizontal="center" vertical="top"/>
      <protection/>
    </xf>
    <xf numFmtId="3" fontId="20" fillId="0" borderId="0" xfId="0" applyNumberFormat="1" applyFont="1" applyBorder="1" applyAlignment="1" applyProtection="1">
      <alignment vertical="top"/>
      <protection/>
    </xf>
    <xf numFmtId="0" fontId="20" fillId="0" borderId="0" xfId="0" applyFont="1" applyBorder="1" applyAlignment="1" applyProtection="1">
      <alignment vertical="top"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3" fontId="20" fillId="0" borderId="0" xfId="0" applyNumberFormat="1" applyFont="1" applyFill="1" applyBorder="1" applyAlignment="1" applyProtection="1">
      <alignment vertical="top"/>
      <protection/>
    </xf>
    <xf numFmtId="0" fontId="20" fillId="0" borderId="0" xfId="0" applyFont="1" applyFill="1" applyBorder="1" applyAlignment="1" applyProtection="1">
      <alignment vertical="top"/>
      <protection/>
    </xf>
    <xf numFmtId="0" fontId="9" fillId="33" borderId="24" xfId="0" applyFont="1" applyFill="1" applyBorder="1" applyAlignment="1" applyProtection="1">
      <alignment vertical="top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5" xfId="0" applyFont="1" applyBorder="1" applyAlignment="1" applyProtection="1">
      <alignment vertical="top"/>
      <protection/>
    </xf>
    <xf numFmtId="0" fontId="20" fillId="0" borderId="15" xfId="0" applyFont="1" applyFill="1" applyBorder="1" applyAlignment="1" applyProtection="1">
      <alignment vertical="top"/>
      <protection/>
    </xf>
    <xf numFmtId="0" fontId="20" fillId="0" borderId="15" xfId="0" applyFont="1" applyFill="1" applyBorder="1" applyAlignment="1" applyProtection="1">
      <alignment vertical="top" wrapText="1"/>
      <protection/>
    </xf>
    <xf numFmtId="0" fontId="20" fillId="0" borderId="28" xfId="0" applyFont="1" applyBorder="1" applyAlignment="1" applyProtection="1">
      <alignment vertical="center" wrapText="1"/>
      <protection/>
    </xf>
    <xf numFmtId="0" fontId="20" fillId="0" borderId="29" xfId="0" applyFont="1" applyBorder="1" applyAlignment="1" applyProtection="1">
      <alignment vertical="center" wrapText="1"/>
      <protection/>
    </xf>
    <xf numFmtId="0" fontId="20" fillId="0" borderId="30" xfId="0" applyFont="1" applyBorder="1" applyAlignment="1" applyProtection="1">
      <alignment horizontal="center" vertical="top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2" fontId="20" fillId="0" borderId="14" xfId="0" applyNumberFormat="1" applyFont="1" applyBorder="1" applyAlignment="1" applyProtection="1">
      <alignment vertical="top"/>
      <protection/>
    </xf>
    <xf numFmtId="4" fontId="20" fillId="0" borderId="31" xfId="0" applyNumberFormat="1" applyFont="1" applyBorder="1" applyAlignment="1" applyProtection="1">
      <alignment vertical="top"/>
      <protection/>
    </xf>
    <xf numFmtId="2" fontId="20" fillId="0" borderId="16" xfId="0" applyNumberFormat="1" applyFont="1" applyBorder="1" applyAlignment="1" applyProtection="1">
      <alignment vertical="top"/>
      <protection/>
    </xf>
    <xf numFmtId="4" fontId="20" fillId="0" borderId="17" xfId="0" applyNumberFormat="1" applyFont="1" applyBorder="1" applyAlignment="1" applyProtection="1">
      <alignment vertical="top"/>
      <protection/>
    </xf>
    <xf numFmtId="2" fontId="20" fillId="0" borderId="16" xfId="0" applyNumberFormat="1" applyFont="1" applyFill="1" applyBorder="1" applyAlignment="1" applyProtection="1">
      <alignment vertical="top"/>
      <protection/>
    </xf>
    <xf numFmtId="4" fontId="20" fillId="0" borderId="17" xfId="0" applyNumberFormat="1" applyFont="1" applyFill="1" applyBorder="1" applyAlignment="1" applyProtection="1">
      <alignment vertical="top"/>
      <protection/>
    </xf>
    <xf numFmtId="2" fontId="20" fillId="0" borderId="16" xfId="0" applyNumberFormat="1" applyFont="1" applyFill="1" applyBorder="1" applyAlignment="1" applyProtection="1">
      <alignment horizontal="right" vertical="center"/>
      <protection/>
    </xf>
    <xf numFmtId="4" fontId="20" fillId="0" borderId="17" xfId="0" applyNumberFormat="1" applyFont="1" applyFill="1" applyBorder="1" applyAlignment="1" applyProtection="1">
      <alignment horizontal="right" vertical="center"/>
      <protection/>
    </xf>
    <xf numFmtId="4" fontId="20" fillId="0" borderId="32" xfId="0" applyNumberFormat="1" applyFont="1" applyBorder="1" applyAlignment="1" applyProtection="1">
      <alignment vertical="top"/>
      <protection/>
    </xf>
    <xf numFmtId="4" fontId="20" fillId="0" borderId="13" xfId="0" applyNumberFormat="1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4" fontId="20" fillId="0" borderId="14" xfId="0" applyNumberFormat="1" applyFont="1" applyBorder="1" applyAlignment="1" applyProtection="1">
      <alignment horizontal="right" vertical="top"/>
      <protection/>
    </xf>
    <xf numFmtId="4" fontId="20" fillId="0" borderId="15" xfId="0" applyNumberFormat="1" applyFon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vertical="top"/>
      <protection/>
    </xf>
    <xf numFmtId="4" fontId="20" fillId="0" borderId="16" xfId="0" applyNumberFormat="1" applyFont="1" applyBorder="1" applyAlignment="1" applyProtection="1">
      <alignment horizontal="right" vertical="top"/>
      <protection/>
    </xf>
    <xf numFmtId="4" fontId="21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4" fontId="21" fillId="0" borderId="34" xfId="0" applyNumberFormat="1" applyFont="1" applyBorder="1" applyAlignment="1" applyProtection="1">
      <alignment horizontal="right" vertical="top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vertical="center" wrapText="1"/>
      <protection/>
    </xf>
    <xf numFmtId="0" fontId="20" fillId="0" borderId="35" xfId="0" applyFont="1" applyBorder="1" applyAlignment="1" applyProtection="1">
      <alignment horizontal="center" vertical="top"/>
      <protection/>
    </xf>
    <xf numFmtId="2" fontId="20" fillId="0" borderId="36" xfId="0" applyNumberFormat="1" applyFont="1" applyBorder="1" applyAlignment="1" applyProtection="1">
      <alignment vertical="top"/>
      <protection/>
    </xf>
    <xf numFmtId="0" fontId="26" fillId="0" borderId="0" xfId="0" applyFont="1" applyAlignment="1" applyProtection="1">
      <alignment horizontal="left"/>
      <protection/>
    </xf>
    <xf numFmtId="0" fontId="67" fillId="0" borderId="0" xfId="0" applyFont="1" applyAlignment="1" applyProtection="1">
      <alignment horizontal="left"/>
      <protection/>
    </xf>
    <xf numFmtId="4" fontId="20" fillId="35" borderId="14" xfId="0" applyNumberFormat="1" applyFont="1" applyFill="1" applyBorder="1" applyAlignment="1" applyProtection="1">
      <alignment vertical="top"/>
      <protection/>
    </xf>
    <xf numFmtId="4" fontId="20" fillId="35" borderId="16" xfId="0" applyNumberFormat="1" applyFont="1" applyFill="1" applyBorder="1" applyAlignment="1" applyProtection="1">
      <alignment vertical="top"/>
      <protection/>
    </xf>
    <xf numFmtId="4" fontId="20" fillId="35" borderId="16" xfId="0" applyNumberFormat="1" applyFont="1" applyFill="1" applyBorder="1" applyAlignment="1" applyProtection="1">
      <alignment horizontal="right" vertical="center"/>
      <protection/>
    </xf>
    <xf numFmtId="4" fontId="20" fillId="35" borderId="36" xfId="0" applyNumberFormat="1" applyFont="1" applyFill="1" applyBorder="1" applyAlignment="1" applyProtection="1">
      <alignment vertical="top"/>
      <protection/>
    </xf>
    <xf numFmtId="0" fontId="22" fillId="35" borderId="0" xfId="0" applyFont="1" applyFill="1" applyBorder="1" applyAlignment="1">
      <alignment horizontal="left" vertical="top" wrapText="1"/>
    </xf>
    <xf numFmtId="49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49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49" fontId="20" fillId="0" borderId="40" xfId="0" applyNumberFormat="1" applyFont="1" applyFill="1" applyBorder="1" applyAlignment="1" applyProtection="1">
      <alignment horizontal="center" vertical="center" wrapText="1"/>
      <protection/>
    </xf>
    <xf numFmtId="0" fontId="68" fillId="0" borderId="41" xfId="0" applyFont="1" applyBorder="1" applyAlignment="1" applyProtection="1">
      <alignment horizontal="center" vertical="center" wrapText="1"/>
      <protection/>
    </xf>
    <xf numFmtId="0" fontId="68" fillId="0" borderId="42" xfId="0" applyFont="1" applyBorder="1" applyAlignment="1" applyProtection="1">
      <alignment horizontal="center" vertical="center" wrapText="1"/>
      <protection/>
    </xf>
    <xf numFmtId="0" fontId="68" fillId="0" borderId="43" xfId="0" applyFont="1" applyBorder="1" applyAlignment="1" applyProtection="1">
      <alignment horizontal="center" vertical="center" wrapText="1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43" xfId="0" applyNumberFormat="1" applyFont="1" applyFill="1" applyBorder="1" applyAlignment="1" applyProtection="1">
      <alignment horizontal="center" vertical="center" wrapText="1"/>
      <protection/>
    </xf>
    <xf numFmtId="49" fontId="24" fillId="0" borderId="44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Fill="1" applyBorder="1" applyAlignment="1" applyProtection="1">
      <alignment horizontal="left" vertical="center"/>
      <protection/>
    </xf>
    <xf numFmtId="49" fontId="20" fillId="0" borderId="46" xfId="0" applyNumberFormat="1" applyFont="1" applyFill="1" applyBorder="1" applyAlignment="1" applyProtection="1">
      <alignment horizontal="center" vertical="center"/>
      <protection/>
    </xf>
    <xf numFmtId="0" fontId="68" fillId="0" borderId="47" xfId="0" applyNumberFormat="1" applyFont="1" applyFill="1" applyBorder="1" applyAlignment="1" applyProtection="1">
      <alignment horizontal="center" vertical="center"/>
      <protection/>
    </xf>
    <xf numFmtId="0" fontId="68" fillId="0" borderId="42" xfId="0" applyNumberFormat="1" applyFont="1" applyFill="1" applyBorder="1" applyAlignment="1" applyProtection="1">
      <alignment horizontal="center" vertical="center"/>
      <protection/>
    </xf>
    <xf numFmtId="0" fontId="68" fillId="0" borderId="43" xfId="0" applyNumberFormat="1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49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46" xfId="0" applyNumberFormat="1" applyFont="1" applyFill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horizontal="center" vertical="center" wrapText="1"/>
      <protection/>
    </xf>
    <xf numFmtId="0" fontId="20" fillId="0" borderId="42" xfId="0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vertical="center" wrapText="1"/>
      <protection/>
    </xf>
    <xf numFmtId="49" fontId="24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14" fontId="24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16" xfId="0" applyNumberFormat="1" applyFont="1" applyFill="1" applyBorder="1" applyAlignment="1" applyProtection="1">
      <alignment horizontal="left" vertical="center"/>
      <protection/>
    </xf>
    <xf numFmtId="49" fontId="69" fillId="0" borderId="17" xfId="0" applyNumberFormat="1" applyFont="1" applyFill="1" applyBorder="1" applyAlignment="1" applyProtection="1">
      <alignment horizontal="left" vertical="center"/>
      <protection/>
    </xf>
    <xf numFmtId="0" fontId="69" fillId="0" borderId="17" xfId="0" applyNumberFormat="1" applyFont="1" applyFill="1" applyBorder="1" applyAlignment="1" applyProtection="1">
      <alignment horizontal="left" vertical="center"/>
      <protection/>
    </xf>
    <xf numFmtId="14" fontId="1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49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31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49" fontId="17" fillId="34" borderId="15" xfId="0" applyNumberFormat="1" applyFont="1" applyFill="1" applyBorder="1" applyAlignment="1" applyProtection="1">
      <alignment horizontal="left" vertical="center"/>
      <protection/>
    </xf>
    <xf numFmtId="0" fontId="17" fillId="34" borderId="16" xfId="0" applyNumberFormat="1" applyFont="1" applyFill="1" applyBorder="1" applyAlignment="1" applyProtection="1">
      <alignment horizontal="left" vertical="center"/>
      <protection/>
    </xf>
    <xf numFmtId="49" fontId="17" fillId="34" borderId="16" xfId="0" applyNumberFormat="1" applyFont="1" applyFill="1" applyBorder="1" applyAlignment="1" applyProtection="1">
      <alignment horizontal="left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4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49" fontId="8" fillId="0" borderId="49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50" xfId="0" applyNumberFormat="1" applyFont="1" applyFill="1" applyBorder="1" applyAlignment="1" applyProtection="1">
      <alignment horizontal="center" vertical="center"/>
      <protection/>
    </xf>
    <xf numFmtId="49" fontId="8" fillId="0" borderId="37" xfId="0" applyNumberFormat="1" applyFont="1" applyFill="1" applyBorder="1" applyAlignment="1" applyProtection="1">
      <alignment horizontal="center" vertical="center"/>
      <protection/>
    </xf>
    <xf numFmtId="49" fontId="8" fillId="0" borderId="51" xfId="0" applyNumberFormat="1" applyFont="1" applyFill="1" applyBorder="1" applyAlignment="1" applyProtection="1">
      <alignment horizontal="center" vertical="center"/>
      <protection/>
    </xf>
    <xf numFmtId="49" fontId="18" fillId="0" borderId="52" xfId="0" applyNumberFormat="1" applyFont="1" applyFill="1" applyBorder="1" applyAlignment="1" applyProtection="1">
      <alignment horizontal="left" vertical="center"/>
      <protection/>
    </xf>
    <xf numFmtId="0" fontId="18" fillId="0" borderId="37" xfId="0" applyNumberFormat="1" applyFont="1" applyFill="1" applyBorder="1" applyAlignment="1" applyProtection="1">
      <alignment horizontal="left" vertical="center"/>
      <protection/>
    </xf>
    <xf numFmtId="0" fontId="18" fillId="0" borderId="51" xfId="0" applyNumberFormat="1" applyFont="1" applyFill="1" applyBorder="1" applyAlignment="1" applyProtection="1">
      <alignment horizontal="left" vertical="center"/>
      <protection/>
    </xf>
    <xf numFmtId="0" fontId="18" fillId="0" borderId="53" xfId="0" applyNumberFormat="1" applyFont="1" applyFill="1" applyBorder="1" applyAlignment="1" applyProtection="1">
      <alignment horizontal="left" vertical="center"/>
      <protection/>
    </xf>
    <xf numFmtId="49" fontId="18" fillId="36" borderId="46" xfId="0" applyNumberFormat="1" applyFont="1" applyFill="1" applyBorder="1" applyAlignment="1" applyProtection="1">
      <alignment horizontal="center" vertical="center"/>
      <protection/>
    </xf>
    <xf numFmtId="0" fontId="18" fillId="36" borderId="49" xfId="0" applyNumberFormat="1" applyFont="1" applyFill="1" applyBorder="1" applyAlignment="1" applyProtection="1">
      <alignment horizontal="center" vertical="center"/>
      <protection/>
    </xf>
    <xf numFmtId="0" fontId="18" fillId="36" borderId="47" xfId="0" applyNumberFormat="1" applyFont="1" applyFill="1" applyBorder="1" applyAlignment="1" applyProtection="1">
      <alignment horizontal="center" vertical="center"/>
      <protection/>
    </xf>
    <xf numFmtId="49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49" fontId="25" fillId="0" borderId="4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41" xfId="0" applyNumberFormat="1" applyFont="1" applyFill="1" applyBorder="1" applyAlignment="1" applyProtection="1">
      <alignment horizontal="left" vertical="center"/>
      <protection/>
    </xf>
    <xf numFmtId="0" fontId="18" fillId="36" borderId="5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1076325</xdr:colOff>
      <xdr:row>30</xdr:row>
      <xdr:rowOff>9525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3">
      <selection activeCell="F38" sqref="F38"/>
    </sheetView>
  </sheetViews>
  <sheetFormatPr defaultColWidth="13.33203125" defaultRowHeight="10.5"/>
  <cols>
    <col min="1" max="1" width="13.33203125" style="25" customWidth="1"/>
    <col min="2" max="2" width="16.33203125" style="25" customWidth="1"/>
    <col min="3" max="3" width="25.33203125" style="25" customWidth="1"/>
    <col min="4" max="4" width="11.83203125" style="25" customWidth="1"/>
    <col min="5" max="5" width="17.5" style="25" customWidth="1"/>
    <col min="6" max="6" width="21.16015625" style="25" customWidth="1"/>
    <col min="7" max="7" width="13.33203125" style="25" customWidth="1"/>
    <col min="8" max="8" width="13.83203125" style="25" customWidth="1"/>
    <col min="9" max="9" width="21.5" style="25" customWidth="1"/>
    <col min="10" max="10" width="13.33203125" style="25" customWidth="1"/>
    <col min="11" max="11" width="13.66015625" style="25" bestFit="1" customWidth="1"/>
    <col min="12" max="16384" width="13.33203125" style="25" customWidth="1"/>
  </cols>
  <sheetData>
    <row r="1" spans="1:9" ht="28.5" customHeight="1" thickBot="1">
      <c r="A1" s="126" t="s">
        <v>17</v>
      </c>
      <c r="B1" s="127"/>
      <c r="C1" s="127"/>
      <c r="D1" s="127"/>
      <c r="E1" s="127"/>
      <c r="F1" s="127"/>
      <c r="G1" s="127"/>
      <c r="H1" s="127"/>
      <c r="I1" s="127"/>
    </row>
    <row r="2" spans="1:10" ht="12.75" customHeight="1">
      <c r="A2" s="128" t="s">
        <v>18</v>
      </c>
      <c r="B2" s="129"/>
      <c r="C2" s="132" t="s">
        <v>98</v>
      </c>
      <c r="D2" s="133"/>
      <c r="E2" s="136" t="s">
        <v>19</v>
      </c>
      <c r="F2" s="137" t="s">
        <v>61</v>
      </c>
      <c r="G2" s="138"/>
      <c r="H2" s="136" t="s">
        <v>20</v>
      </c>
      <c r="I2" s="141" t="s">
        <v>75</v>
      </c>
      <c r="J2" s="26"/>
    </row>
    <row r="3" spans="1:10" ht="12.75">
      <c r="A3" s="130"/>
      <c r="B3" s="131"/>
      <c r="C3" s="134"/>
      <c r="D3" s="135"/>
      <c r="E3" s="131"/>
      <c r="F3" s="139"/>
      <c r="G3" s="140"/>
      <c r="H3" s="131"/>
      <c r="I3" s="142"/>
      <c r="J3" s="26"/>
    </row>
    <row r="4" spans="1:10" ht="12.75" customHeight="1">
      <c r="A4" s="143" t="s">
        <v>21</v>
      </c>
      <c r="B4" s="131"/>
      <c r="C4" s="144" t="s">
        <v>100</v>
      </c>
      <c r="D4" s="145"/>
      <c r="E4" s="148" t="s">
        <v>22</v>
      </c>
      <c r="F4" s="148"/>
      <c r="G4" s="131"/>
      <c r="H4" s="148" t="s">
        <v>20</v>
      </c>
      <c r="I4" s="149" t="s">
        <v>76</v>
      </c>
      <c r="J4" s="26"/>
    </row>
    <row r="5" spans="1:10" ht="12.75" customHeight="1">
      <c r="A5" s="130"/>
      <c r="B5" s="131"/>
      <c r="C5" s="146"/>
      <c r="D5" s="147"/>
      <c r="E5" s="131"/>
      <c r="F5" s="131"/>
      <c r="G5" s="131"/>
      <c r="H5" s="131"/>
      <c r="I5" s="150"/>
      <c r="J5" s="26"/>
    </row>
    <row r="6" spans="1:10" ht="12.75" customHeight="1">
      <c r="A6" s="143" t="s">
        <v>23</v>
      </c>
      <c r="B6" s="131"/>
      <c r="C6" s="151" t="s">
        <v>97</v>
      </c>
      <c r="D6" s="152"/>
      <c r="E6" s="148" t="s">
        <v>24</v>
      </c>
      <c r="F6" s="155"/>
      <c r="G6" s="156"/>
      <c r="H6" s="148" t="s">
        <v>20</v>
      </c>
      <c r="I6" s="149"/>
      <c r="J6" s="26"/>
    </row>
    <row r="7" spans="1:10" ht="12.75">
      <c r="A7" s="130"/>
      <c r="B7" s="131"/>
      <c r="C7" s="153"/>
      <c r="D7" s="154"/>
      <c r="E7" s="131"/>
      <c r="F7" s="156"/>
      <c r="G7" s="156"/>
      <c r="H7" s="131"/>
      <c r="I7" s="150"/>
      <c r="J7" s="26"/>
    </row>
    <row r="8" spans="1:10" ht="12.75">
      <c r="A8" s="143" t="s">
        <v>69</v>
      </c>
      <c r="B8" s="131"/>
      <c r="C8" s="157" t="s">
        <v>4</v>
      </c>
      <c r="D8" s="156"/>
      <c r="E8" s="148" t="s">
        <v>71</v>
      </c>
      <c r="F8" s="158" t="s">
        <v>77</v>
      </c>
      <c r="G8" s="158"/>
      <c r="H8" s="148" t="s">
        <v>72</v>
      </c>
      <c r="I8" s="159"/>
      <c r="J8" s="26"/>
    </row>
    <row r="9" spans="1:10" ht="12.75">
      <c r="A9" s="130"/>
      <c r="B9" s="131"/>
      <c r="C9" s="156"/>
      <c r="D9" s="156"/>
      <c r="E9" s="131"/>
      <c r="F9" s="158"/>
      <c r="G9" s="158"/>
      <c r="H9" s="131"/>
      <c r="I9" s="160"/>
      <c r="J9" s="26"/>
    </row>
    <row r="10" spans="1:10" ht="12.75">
      <c r="A10" s="143" t="s">
        <v>70</v>
      </c>
      <c r="B10" s="131"/>
      <c r="C10" s="155" t="s">
        <v>4</v>
      </c>
      <c r="D10" s="156"/>
      <c r="E10" s="148" t="s">
        <v>25</v>
      </c>
      <c r="F10" s="155" t="s">
        <v>4</v>
      </c>
      <c r="G10" s="156"/>
      <c r="H10" s="148" t="s">
        <v>26</v>
      </c>
      <c r="I10" s="161" t="s">
        <v>4</v>
      </c>
      <c r="J10" s="26"/>
    </row>
    <row r="11" spans="1:10" ht="12.75">
      <c r="A11" s="130"/>
      <c r="B11" s="131"/>
      <c r="C11" s="156"/>
      <c r="D11" s="156"/>
      <c r="E11" s="131"/>
      <c r="F11" s="156"/>
      <c r="G11" s="156"/>
      <c r="H11" s="131"/>
      <c r="I11" s="162"/>
      <c r="J11" s="26"/>
    </row>
    <row r="12" spans="1:9" ht="23.25" customHeight="1" thickBot="1">
      <c r="A12" s="163" t="s">
        <v>27</v>
      </c>
      <c r="B12" s="164"/>
      <c r="C12" s="164"/>
      <c r="D12" s="164"/>
      <c r="E12" s="164"/>
      <c r="F12" s="164"/>
      <c r="G12" s="164"/>
      <c r="H12" s="164"/>
      <c r="I12" s="165"/>
    </row>
    <row r="13" spans="1:10" ht="26.25" customHeight="1">
      <c r="A13" s="27" t="s">
        <v>28</v>
      </c>
      <c r="B13" s="166" t="s">
        <v>29</v>
      </c>
      <c r="C13" s="167"/>
      <c r="D13" s="28" t="s">
        <v>30</v>
      </c>
      <c r="E13" s="166" t="s">
        <v>31</v>
      </c>
      <c r="F13" s="167"/>
      <c r="G13" s="28" t="s">
        <v>32</v>
      </c>
      <c r="H13" s="166" t="s">
        <v>33</v>
      </c>
      <c r="I13" s="168"/>
      <c r="J13" s="26"/>
    </row>
    <row r="14" spans="1:10" ht="15" customHeight="1">
      <c r="A14" s="29" t="s">
        <v>34</v>
      </c>
      <c r="B14" s="30" t="s">
        <v>35</v>
      </c>
      <c r="C14" s="31">
        <f>SUM(rozpočet!F32)</f>
        <v>0</v>
      </c>
      <c r="D14" s="169" t="s">
        <v>36</v>
      </c>
      <c r="E14" s="170"/>
      <c r="F14" s="31">
        <v>0</v>
      </c>
      <c r="G14" s="169" t="s">
        <v>37</v>
      </c>
      <c r="H14" s="170"/>
      <c r="I14" s="32">
        <v>0</v>
      </c>
      <c r="J14" s="26"/>
    </row>
    <row r="15" spans="1:11" ht="15" customHeight="1">
      <c r="A15" s="29"/>
      <c r="B15" s="30" t="s">
        <v>38</v>
      </c>
      <c r="C15" s="31">
        <v>0</v>
      </c>
      <c r="D15" s="169" t="s">
        <v>39</v>
      </c>
      <c r="E15" s="170"/>
      <c r="F15" s="31">
        <v>0</v>
      </c>
      <c r="G15" s="169" t="s">
        <v>40</v>
      </c>
      <c r="H15" s="170"/>
      <c r="I15" s="32">
        <v>0</v>
      </c>
      <c r="J15" s="26"/>
      <c r="K15" s="33"/>
    </row>
    <row r="16" spans="1:10" ht="15" customHeight="1">
      <c r="A16" s="29" t="s">
        <v>41</v>
      </c>
      <c r="B16" s="30" t="s">
        <v>35</v>
      </c>
      <c r="C16" s="31">
        <v>0</v>
      </c>
      <c r="D16" s="169" t="s">
        <v>42</v>
      </c>
      <c r="E16" s="170"/>
      <c r="F16" s="31">
        <v>0</v>
      </c>
      <c r="G16" s="169" t="s">
        <v>43</v>
      </c>
      <c r="H16" s="170"/>
      <c r="I16" s="32">
        <v>0</v>
      </c>
      <c r="J16" s="26"/>
    </row>
    <row r="17" spans="1:10" ht="15" customHeight="1">
      <c r="A17" s="29"/>
      <c r="B17" s="30" t="s">
        <v>38</v>
      </c>
      <c r="C17" s="31">
        <v>0</v>
      </c>
      <c r="D17" s="169"/>
      <c r="E17" s="170"/>
      <c r="F17" s="34"/>
      <c r="G17" s="169" t="s">
        <v>44</v>
      </c>
      <c r="H17" s="170"/>
      <c r="I17" s="32">
        <v>0</v>
      </c>
      <c r="J17" s="26"/>
    </row>
    <row r="18" spans="1:10" ht="15" customHeight="1">
      <c r="A18" s="29" t="s">
        <v>45</v>
      </c>
      <c r="B18" s="30" t="s">
        <v>35</v>
      </c>
      <c r="C18" s="31">
        <v>0</v>
      </c>
      <c r="D18" s="169"/>
      <c r="E18" s="170"/>
      <c r="F18" s="34"/>
      <c r="G18" s="169" t="s">
        <v>46</v>
      </c>
      <c r="H18" s="170"/>
      <c r="I18" s="32">
        <v>0</v>
      </c>
      <c r="J18" s="26"/>
    </row>
    <row r="19" spans="1:10" ht="15" customHeight="1">
      <c r="A19" s="29"/>
      <c r="B19" s="30" t="s">
        <v>38</v>
      </c>
      <c r="C19" s="31">
        <v>0</v>
      </c>
      <c r="D19" s="169"/>
      <c r="E19" s="170"/>
      <c r="F19" s="34"/>
      <c r="G19" s="169" t="s">
        <v>47</v>
      </c>
      <c r="H19" s="170"/>
      <c r="I19" s="32">
        <v>0</v>
      </c>
      <c r="J19" s="26"/>
    </row>
    <row r="20" spans="1:10" ht="15" customHeight="1">
      <c r="A20" s="176" t="s">
        <v>48</v>
      </c>
      <c r="B20" s="172"/>
      <c r="C20" s="31">
        <v>0</v>
      </c>
      <c r="D20" s="169"/>
      <c r="E20" s="170"/>
      <c r="F20" s="34"/>
      <c r="G20" s="169"/>
      <c r="H20" s="170"/>
      <c r="I20" s="35"/>
      <c r="J20" s="26"/>
    </row>
    <row r="21" spans="1:10" ht="15" customHeight="1">
      <c r="A21" s="176" t="s">
        <v>49</v>
      </c>
      <c r="B21" s="172"/>
      <c r="C21" s="31">
        <v>0</v>
      </c>
      <c r="D21" s="169"/>
      <c r="E21" s="170"/>
      <c r="F21" s="34"/>
      <c r="G21" s="169"/>
      <c r="H21" s="170"/>
      <c r="I21" s="35"/>
      <c r="J21" s="26"/>
    </row>
    <row r="22" spans="1:10" ht="16.5" customHeight="1">
      <c r="A22" s="176" t="s">
        <v>50</v>
      </c>
      <c r="B22" s="172"/>
      <c r="C22" s="31">
        <f>SUM(C14:C21)</f>
        <v>0</v>
      </c>
      <c r="D22" s="171" t="s">
        <v>51</v>
      </c>
      <c r="E22" s="172"/>
      <c r="F22" s="31">
        <f>SUM(F14:F21)</f>
        <v>0</v>
      </c>
      <c r="G22" s="171" t="s">
        <v>52</v>
      </c>
      <c r="H22" s="172"/>
      <c r="I22" s="32">
        <f>SUM(I14:I21)</f>
        <v>0</v>
      </c>
      <c r="J22" s="26"/>
    </row>
    <row r="23" spans="1:9" ht="12.75">
      <c r="A23" s="36"/>
      <c r="B23" s="37"/>
      <c r="C23" s="37"/>
      <c r="D23" s="37"/>
      <c r="E23" s="37"/>
      <c r="F23" s="37"/>
      <c r="G23" s="37"/>
      <c r="H23" s="37"/>
      <c r="I23" s="38"/>
    </row>
    <row r="24" spans="1:9" ht="15" customHeight="1">
      <c r="A24" s="173" t="s">
        <v>53</v>
      </c>
      <c r="B24" s="174"/>
      <c r="C24" s="39">
        <v>0</v>
      </c>
      <c r="D24" s="26"/>
      <c r="E24" s="26"/>
      <c r="F24" s="26"/>
      <c r="G24" s="26"/>
      <c r="H24" s="26"/>
      <c r="I24" s="40"/>
    </row>
    <row r="25" spans="1:10" ht="15" customHeight="1">
      <c r="A25" s="173" t="s">
        <v>54</v>
      </c>
      <c r="B25" s="174"/>
      <c r="C25" s="39">
        <v>0</v>
      </c>
      <c r="D25" s="175" t="s">
        <v>55</v>
      </c>
      <c r="E25" s="174"/>
      <c r="F25" s="39">
        <f>ROUND(C25*(14/100),2)</f>
        <v>0</v>
      </c>
      <c r="G25" s="175" t="s">
        <v>13</v>
      </c>
      <c r="H25" s="174"/>
      <c r="I25" s="41">
        <f>SUM(C24:C26)</f>
        <v>0</v>
      </c>
      <c r="J25" s="26"/>
    </row>
    <row r="26" spans="1:10" ht="15" customHeight="1">
      <c r="A26" s="173" t="s">
        <v>56</v>
      </c>
      <c r="B26" s="174"/>
      <c r="C26" s="39">
        <f>C22+F22*I22</f>
        <v>0</v>
      </c>
      <c r="D26" s="175" t="s">
        <v>5</v>
      </c>
      <c r="E26" s="174"/>
      <c r="F26" s="39">
        <f>ROUND(C26*(21/100),2)</f>
        <v>0</v>
      </c>
      <c r="G26" s="175" t="s">
        <v>57</v>
      </c>
      <c r="H26" s="174"/>
      <c r="I26" s="41">
        <f>SUM(F25:F26)+I25</f>
        <v>0</v>
      </c>
      <c r="J26" s="26"/>
    </row>
    <row r="27" spans="1:9" ht="12.75">
      <c r="A27" s="42"/>
      <c r="B27" s="26"/>
      <c r="C27" s="26"/>
      <c r="D27" s="26"/>
      <c r="E27" s="26"/>
      <c r="F27" s="26"/>
      <c r="G27" s="26"/>
      <c r="H27" s="26"/>
      <c r="I27" s="40"/>
    </row>
    <row r="28" spans="1:10" ht="14.25" customHeight="1">
      <c r="A28" s="180"/>
      <c r="B28" s="181"/>
      <c r="C28" s="182"/>
      <c r="D28" s="193" t="s">
        <v>73</v>
      </c>
      <c r="E28" s="194"/>
      <c r="F28" s="195"/>
      <c r="G28" s="193" t="s">
        <v>74</v>
      </c>
      <c r="H28" s="194"/>
      <c r="I28" s="203"/>
      <c r="J28" s="26"/>
    </row>
    <row r="29" spans="1:10" ht="14.25" customHeight="1">
      <c r="A29" s="183"/>
      <c r="B29" s="184"/>
      <c r="C29" s="185"/>
      <c r="D29" s="177"/>
      <c r="E29" s="178"/>
      <c r="F29" s="202"/>
      <c r="G29" s="177"/>
      <c r="H29" s="178"/>
      <c r="I29" s="179"/>
      <c r="J29" s="26"/>
    </row>
    <row r="30" spans="1:10" ht="30" customHeight="1">
      <c r="A30" s="183"/>
      <c r="B30" s="184"/>
      <c r="C30" s="185"/>
      <c r="D30" s="196" t="s">
        <v>78</v>
      </c>
      <c r="E30" s="197"/>
      <c r="F30" s="198"/>
      <c r="G30" s="199"/>
      <c r="H30" s="200"/>
      <c r="I30" s="201"/>
      <c r="J30" s="26"/>
    </row>
    <row r="31" spans="1:10" ht="14.25" customHeight="1">
      <c r="A31" s="183"/>
      <c r="B31" s="184"/>
      <c r="C31" s="185"/>
      <c r="D31" s="177"/>
      <c r="E31" s="178"/>
      <c r="F31" s="202"/>
      <c r="G31" s="177"/>
      <c r="H31" s="178"/>
      <c r="I31" s="179"/>
      <c r="J31" s="26"/>
    </row>
    <row r="32" spans="1:10" ht="14.25" customHeight="1" thickBot="1">
      <c r="A32" s="186"/>
      <c r="B32" s="187"/>
      <c r="C32" s="188"/>
      <c r="D32" s="189" t="s">
        <v>58</v>
      </c>
      <c r="E32" s="190"/>
      <c r="F32" s="191"/>
      <c r="G32" s="189" t="s">
        <v>58</v>
      </c>
      <c r="H32" s="190"/>
      <c r="I32" s="192"/>
      <c r="J32" s="26"/>
    </row>
    <row r="33" spans="1:9" ht="12.75">
      <c r="A33" s="26"/>
      <c r="B33" s="26"/>
      <c r="C33" s="26"/>
      <c r="D33" s="26"/>
      <c r="E33" s="26"/>
      <c r="F33" s="26"/>
      <c r="G33" s="26"/>
      <c r="H33" s="26"/>
      <c r="I33" s="26"/>
    </row>
    <row r="34" spans="2:5" ht="12.75">
      <c r="B34" s="95"/>
      <c r="C34" s="95"/>
      <c r="D34" s="95"/>
      <c r="E34" s="95"/>
    </row>
    <row r="35" spans="1:5" ht="12.75">
      <c r="A35" s="93"/>
      <c r="B35" s="95"/>
      <c r="C35" s="95"/>
      <c r="D35" s="95"/>
      <c r="E35" s="95"/>
    </row>
    <row r="36" spans="1:5" ht="12.75">
      <c r="A36" s="94"/>
      <c r="B36" s="93"/>
      <c r="C36" s="93"/>
      <c r="D36" s="93"/>
      <c r="E36" s="93"/>
    </row>
    <row r="37" spans="1:5" ht="12.75">
      <c r="A37" s="94"/>
      <c r="B37" s="93"/>
      <c r="C37" s="93"/>
      <c r="D37" s="93"/>
      <c r="E37" s="93"/>
    </row>
    <row r="38" spans="1:5" ht="12.75">
      <c r="A38" s="94"/>
      <c r="B38" s="93"/>
      <c r="C38" s="93"/>
      <c r="D38" s="93"/>
      <c r="E38" s="93"/>
    </row>
    <row r="39" spans="1:5" ht="12.75">
      <c r="A39" s="94"/>
      <c r="B39" s="93"/>
      <c r="C39" s="93"/>
      <c r="D39" s="93"/>
      <c r="E39" s="93"/>
    </row>
    <row r="40" spans="1:5" ht="12.75">
      <c r="A40" s="94"/>
      <c r="B40" s="93"/>
      <c r="C40" s="93"/>
      <c r="D40" s="93"/>
      <c r="E40" s="93"/>
    </row>
    <row r="41" spans="2:5" ht="12.75">
      <c r="B41" s="95"/>
      <c r="C41" s="95"/>
      <c r="D41" s="95"/>
      <c r="E41" s="95"/>
    </row>
  </sheetData>
  <sheetProtection/>
  <mergeCells count="74"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ignoredErrors>
    <ignoredError sqref="I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zoomScalePageLayoutView="0" workbookViewId="0" topLeftCell="A19">
      <selection activeCell="B15" sqref="B15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5.5" style="5" customWidth="1"/>
    <col min="7" max="7" width="14.33203125" style="49" customWidth="1"/>
    <col min="8" max="8" width="10.5" style="50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4" customHeight="1">
      <c r="A1" s="204" t="s">
        <v>4</v>
      </c>
      <c r="B1" s="204"/>
      <c r="C1" s="204"/>
      <c r="D1" s="204"/>
      <c r="E1" s="204"/>
      <c r="F1" s="204"/>
      <c r="H1" s="44"/>
    </row>
    <row r="2" spans="1:6" s="6" customFormat="1" ht="12.75" customHeight="1">
      <c r="A2" s="19" t="s">
        <v>92</v>
      </c>
      <c r="B2" s="19"/>
      <c r="C2" s="119" t="s">
        <v>4</v>
      </c>
      <c r="D2" s="19"/>
      <c r="E2" s="19"/>
      <c r="F2" s="19"/>
    </row>
    <row r="3" spans="1:6" s="6" customFormat="1" ht="12.75" customHeight="1">
      <c r="A3" s="19" t="s">
        <v>96</v>
      </c>
      <c r="B3" s="19"/>
      <c r="C3" s="19"/>
      <c r="D3" s="19"/>
      <c r="E3" s="14"/>
      <c r="F3" s="19"/>
    </row>
    <row r="4" spans="1:8" s="6" customFormat="1" ht="13.5" customHeight="1">
      <c r="A4" s="8"/>
      <c r="B4" s="7"/>
      <c r="C4" s="8"/>
      <c r="D4" s="7"/>
      <c r="E4" s="7"/>
      <c r="F4" s="7"/>
      <c r="G4" s="45"/>
      <c r="H4" s="44"/>
    </row>
    <row r="5" spans="1:8" s="6" customFormat="1" ht="1.5" customHeight="1">
      <c r="A5" s="9"/>
      <c r="B5" s="10"/>
      <c r="C5" s="11"/>
      <c r="D5" s="10"/>
      <c r="E5" s="12"/>
      <c r="F5" s="13"/>
      <c r="G5" s="46"/>
      <c r="H5" s="44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47"/>
      <c r="H6" s="44"/>
    </row>
    <row r="7" spans="1:8" s="6" customFormat="1" ht="12.75" customHeight="1">
      <c r="A7" s="14" t="s">
        <v>1</v>
      </c>
      <c r="B7" s="120" t="s">
        <v>4</v>
      </c>
      <c r="C7" s="17"/>
      <c r="D7" s="205" t="s">
        <v>99</v>
      </c>
      <c r="E7" s="205"/>
      <c r="F7" s="205"/>
      <c r="G7" s="47"/>
      <c r="H7" s="44"/>
    </row>
    <row r="8" spans="1:8" s="6" customFormat="1" ht="12.75" customHeight="1">
      <c r="A8" s="14" t="s">
        <v>59</v>
      </c>
      <c r="B8" s="15" t="s">
        <v>65</v>
      </c>
      <c r="C8" s="18"/>
      <c r="D8" s="15" t="s">
        <v>93</v>
      </c>
      <c r="E8" s="55"/>
      <c r="F8" s="43" t="s">
        <v>4</v>
      </c>
      <c r="G8" s="47"/>
      <c r="H8" s="44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48"/>
      <c r="H9" s="44"/>
    </row>
    <row r="10" ht="24" customHeight="1" thickBot="1"/>
    <row r="11" spans="1:10" s="20" customFormat="1" ht="15" thickBot="1">
      <c r="A11" s="78" t="s">
        <v>6</v>
      </c>
      <c r="B11" s="21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96"/>
      <c r="H11" s="67"/>
      <c r="I11" s="54"/>
      <c r="J11" s="54"/>
    </row>
    <row r="12" spans="1:10" s="57" customFormat="1" ht="15">
      <c r="A12" s="79" t="s">
        <v>11</v>
      </c>
      <c r="B12" s="85" t="s">
        <v>16</v>
      </c>
      <c r="C12" s="56" t="s">
        <v>12</v>
      </c>
      <c r="D12" s="97">
        <v>1</v>
      </c>
      <c r="E12" s="121">
        <v>0</v>
      </c>
      <c r="F12" s="98">
        <f aca="true" t="shared" si="0" ref="F12:F31">E12*D12</f>
        <v>0</v>
      </c>
      <c r="G12" s="68"/>
      <c r="H12" s="68"/>
      <c r="I12" s="69"/>
      <c r="J12" s="70"/>
    </row>
    <row r="13" spans="1:10" s="57" customFormat="1" ht="15">
      <c r="A13" s="80">
        <v>113728</v>
      </c>
      <c r="B13" s="86" t="s">
        <v>84</v>
      </c>
      <c r="C13" s="58" t="s">
        <v>60</v>
      </c>
      <c r="D13" s="99">
        <v>365</v>
      </c>
      <c r="E13" s="122">
        <v>0</v>
      </c>
      <c r="F13" s="100">
        <f t="shared" si="0"/>
        <v>0</v>
      </c>
      <c r="G13" s="71"/>
      <c r="H13" s="72"/>
      <c r="I13" s="73"/>
      <c r="J13" s="74"/>
    </row>
    <row r="14" spans="1:10" s="60" customFormat="1" ht="15">
      <c r="A14" s="81">
        <v>93818</v>
      </c>
      <c r="B14" s="87" t="s">
        <v>66</v>
      </c>
      <c r="C14" s="59" t="s">
        <v>2</v>
      </c>
      <c r="D14" s="101">
        <v>3650</v>
      </c>
      <c r="E14" s="122">
        <v>0</v>
      </c>
      <c r="F14" s="102">
        <f t="shared" si="0"/>
        <v>0</v>
      </c>
      <c r="G14" s="75"/>
      <c r="H14" s="75"/>
      <c r="I14" s="76"/>
      <c r="J14" s="77"/>
    </row>
    <row r="15" spans="1:10" s="60" customFormat="1" ht="15">
      <c r="A15" s="81">
        <v>122938</v>
      </c>
      <c r="B15" s="87" t="s">
        <v>87</v>
      </c>
      <c r="C15" s="59" t="s">
        <v>60</v>
      </c>
      <c r="D15" s="101">
        <v>540</v>
      </c>
      <c r="E15" s="122">
        <v>0</v>
      </c>
      <c r="F15" s="102">
        <f t="shared" si="0"/>
        <v>0</v>
      </c>
      <c r="G15" s="75"/>
      <c r="H15" s="75"/>
      <c r="I15" s="76"/>
      <c r="J15" s="77"/>
    </row>
    <row r="16" spans="1:10" s="60" customFormat="1" ht="15">
      <c r="A16" s="81">
        <v>56336</v>
      </c>
      <c r="B16" s="87" t="s">
        <v>85</v>
      </c>
      <c r="C16" s="59" t="s">
        <v>2</v>
      </c>
      <c r="D16" s="101">
        <v>1500</v>
      </c>
      <c r="E16" s="122">
        <v>0</v>
      </c>
      <c r="F16" s="102">
        <f t="shared" si="0"/>
        <v>0</v>
      </c>
      <c r="G16" s="75"/>
      <c r="H16" s="75"/>
      <c r="I16" s="76"/>
      <c r="J16" s="77"/>
    </row>
    <row r="17" spans="1:10" s="60" customFormat="1" ht="15">
      <c r="A17" s="81">
        <v>572141</v>
      </c>
      <c r="B17" s="87" t="s">
        <v>86</v>
      </c>
      <c r="C17" s="59" t="s">
        <v>2</v>
      </c>
      <c r="D17" s="101">
        <v>1500</v>
      </c>
      <c r="E17" s="122">
        <v>0</v>
      </c>
      <c r="F17" s="102">
        <f t="shared" si="0"/>
        <v>0</v>
      </c>
      <c r="G17" s="75"/>
      <c r="H17" s="75"/>
      <c r="I17" s="76"/>
      <c r="J17" s="77"/>
    </row>
    <row r="18" spans="1:10" s="60" customFormat="1" ht="15">
      <c r="A18" s="82" t="s">
        <v>88</v>
      </c>
      <c r="B18" s="87" t="s">
        <v>104</v>
      </c>
      <c r="C18" s="59" t="s">
        <v>2</v>
      </c>
      <c r="D18" s="101">
        <v>1500</v>
      </c>
      <c r="E18" s="122">
        <v>0</v>
      </c>
      <c r="F18" s="102">
        <f t="shared" si="0"/>
        <v>0</v>
      </c>
      <c r="G18" s="75"/>
      <c r="H18" s="75"/>
      <c r="I18" s="76"/>
      <c r="J18" s="77"/>
    </row>
    <row r="19" spans="1:10" s="60" customFormat="1" ht="15.75" customHeight="1">
      <c r="A19" s="81">
        <v>572211</v>
      </c>
      <c r="B19" s="87" t="s">
        <v>79</v>
      </c>
      <c r="C19" s="59" t="s">
        <v>2</v>
      </c>
      <c r="D19" s="101">
        <v>7300</v>
      </c>
      <c r="E19" s="122">
        <v>0</v>
      </c>
      <c r="F19" s="102">
        <f t="shared" si="0"/>
        <v>0</v>
      </c>
      <c r="G19" s="75"/>
      <c r="H19" s="75"/>
      <c r="I19" s="76"/>
      <c r="J19" s="77"/>
    </row>
    <row r="20" spans="1:10" s="60" customFormat="1" ht="15">
      <c r="A20" s="81" t="s">
        <v>82</v>
      </c>
      <c r="B20" s="87" t="s">
        <v>105</v>
      </c>
      <c r="C20" s="59" t="s">
        <v>2</v>
      </c>
      <c r="D20" s="101">
        <v>3650</v>
      </c>
      <c r="E20" s="122">
        <v>0</v>
      </c>
      <c r="F20" s="102">
        <f t="shared" si="0"/>
        <v>0</v>
      </c>
      <c r="G20" s="75"/>
      <c r="H20" s="75"/>
      <c r="I20" s="76"/>
      <c r="J20" s="77"/>
    </row>
    <row r="21" spans="1:10" s="60" customFormat="1" ht="14.25" customHeight="1">
      <c r="A21" s="82" t="s">
        <v>80</v>
      </c>
      <c r="B21" s="88" t="s">
        <v>106</v>
      </c>
      <c r="C21" s="59" t="s">
        <v>2</v>
      </c>
      <c r="D21" s="103">
        <v>3650</v>
      </c>
      <c r="E21" s="123">
        <v>0</v>
      </c>
      <c r="F21" s="104">
        <f t="shared" si="0"/>
        <v>0</v>
      </c>
      <c r="G21" s="75"/>
      <c r="H21" s="75"/>
      <c r="I21" s="76"/>
      <c r="J21" s="77"/>
    </row>
    <row r="22" spans="1:10" s="60" customFormat="1" ht="14.25" customHeight="1">
      <c r="A22" s="82" t="s">
        <v>67</v>
      </c>
      <c r="B22" s="88" t="s">
        <v>102</v>
      </c>
      <c r="C22" s="59" t="s">
        <v>3</v>
      </c>
      <c r="D22" s="103">
        <v>93</v>
      </c>
      <c r="E22" s="123">
        <v>0</v>
      </c>
      <c r="F22" s="104">
        <f t="shared" si="0"/>
        <v>0</v>
      </c>
      <c r="G22" s="75"/>
      <c r="H22" s="75"/>
      <c r="I22" s="76"/>
      <c r="J22" s="77"/>
    </row>
    <row r="23" spans="1:10" s="57" customFormat="1" ht="15">
      <c r="A23" s="80">
        <v>931312</v>
      </c>
      <c r="B23" s="86" t="s">
        <v>103</v>
      </c>
      <c r="C23" s="58" t="s">
        <v>3</v>
      </c>
      <c r="D23" s="99">
        <v>93</v>
      </c>
      <c r="E23" s="122">
        <v>0</v>
      </c>
      <c r="F23" s="100">
        <f t="shared" si="0"/>
        <v>0</v>
      </c>
      <c r="G23" s="71"/>
      <c r="H23" s="71"/>
      <c r="I23" s="73"/>
      <c r="J23" s="74"/>
    </row>
    <row r="24" spans="1:10" s="57" customFormat="1" ht="15">
      <c r="A24" s="83">
        <v>12922</v>
      </c>
      <c r="B24" s="89" t="s">
        <v>64</v>
      </c>
      <c r="C24" s="61" t="s">
        <v>2</v>
      </c>
      <c r="D24" s="99">
        <v>153</v>
      </c>
      <c r="E24" s="122">
        <v>0</v>
      </c>
      <c r="F24" s="100">
        <f t="shared" si="0"/>
        <v>0</v>
      </c>
      <c r="G24" s="71"/>
      <c r="H24" s="71"/>
      <c r="I24" s="73"/>
      <c r="J24" s="74"/>
    </row>
    <row r="25" spans="1:10" s="57" customFormat="1" ht="17.25" customHeight="1">
      <c r="A25" s="115" t="s">
        <v>83</v>
      </c>
      <c r="B25" s="116" t="s">
        <v>91</v>
      </c>
      <c r="C25" s="117" t="s">
        <v>62</v>
      </c>
      <c r="D25" s="99">
        <v>1404</v>
      </c>
      <c r="E25" s="122">
        <v>0</v>
      </c>
      <c r="F25" s="100">
        <f t="shared" si="0"/>
        <v>0</v>
      </c>
      <c r="G25" s="71"/>
      <c r="H25" s="71"/>
      <c r="I25" s="73"/>
      <c r="J25" s="74"/>
    </row>
    <row r="26" spans="1:10" s="57" customFormat="1" ht="15">
      <c r="A26" s="80">
        <v>15112</v>
      </c>
      <c r="B26" s="86" t="s">
        <v>81</v>
      </c>
      <c r="C26" s="58" t="s">
        <v>62</v>
      </c>
      <c r="D26" s="99">
        <v>16.5</v>
      </c>
      <c r="E26" s="122">
        <v>0</v>
      </c>
      <c r="F26" s="100">
        <f t="shared" si="0"/>
        <v>0</v>
      </c>
      <c r="G26" s="71"/>
      <c r="H26" s="71"/>
      <c r="I26" s="73"/>
      <c r="J26" s="74"/>
    </row>
    <row r="27" spans="1:10" s="60" customFormat="1" ht="15">
      <c r="A27" s="81">
        <v>56962</v>
      </c>
      <c r="B27" s="87" t="s">
        <v>63</v>
      </c>
      <c r="C27" s="59" t="s">
        <v>2</v>
      </c>
      <c r="D27" s="101">
        <v>153</v>
      </c>
      <c r="E27" s="122">
        <v>0</v>
      </c>
      <c r="F27" s="102">
        <f t="shared" si="0"/>
        <v>0</v>
      </c>
      <c r="G27" s="75"/>
      <c r="H27" s="75"/>
      <c r="I27" s="76"/>
      <c r="J27" s="77"/>
    </row>
    <row r="28" spans="1:10" s="60" customFormat="1" ht="15">
      <c r="A28" s="92">
        <v>89921</v>
      </c>
      <c r="B28" s="87" t="s">
        <v>89</v>
      </c>
      <c r="C28" s="59" t="s">
        <v>68</v>
      </c>
      <c r="D28" s="101">
        <v>3</v>
      </c>
      <c r="E28" s="122">
        <v>0</v>
      </c>
      <c r="F28" s="102">
        <f t="shared" si="0"/>
        <v>0</v>
      </c>
      <c r="G28" s="75"/>
      <c r="H28" s="75"/>
      <c r="I28" s="76"/>
      <c r="J28" s="77"/>
    </row>
    <row r="29" spans="1:10" s="60" customFormat="1" ht="15">
      <c r="A29" s="92">
        <v>89923</v>
      </c>
      <c r="B29" s="87" t="s">
        <v>90</v>
      </c>
      <c r="C29" s="59" t="s">
        <v>68</v>
      </c>
      <c r="D29" s="101">
        <v>7</v>
      </c>
      <c r="E29" s="122">
        <v>0</v>
      </c>
      <c r="F29" s="102">
        <f t="shared" si="0"/>
        <v>0</v>
      </c>
      <c r="G29" s="75"/>
      <c r="H29" s="75"/>
      <c r="I29" s="76"/>
      <c r="J29" s="77"/>
    </row>
    <row r="30" spans="1:10" s="57" customFormat="1" ht="15">
      <c r="A30" s="84">
        <v>915111</v>
      </c>
      <c r="B30" s="86" t="s">
        <v>94</v>
      </c>
      <c r="C30" s="58" t="s">
        <v>2</v>
      </c>
      <c r="D30" s="99">
        <v>98</v>
      </c>
      <c r="E30" s="122">
        <v>0</v>
      </c>
      <c r="F30" s="100">
        <f t="shared" si="0"/>
        <v>0</v>
      </c>
      <c r="G30" s="71"/>
      <c r="H30" s="71"/>
      <c r="I30" s="73"/>
      <c r="J30" s="74"/>
    </row>
    <row r="31" spans="1:10" s="57" customFormat="1" ht="15.75" thickBot="1">
      <c r="A31" s="83">
        <v>915211</v>
      </c>
      <c r="B31" s="90" t="s">
        <v>95</v>
      </c>
      <c r="C31" s="91" t="s">
        <v>2</v>
      </c>
      <c r="D31" s="118">
        <v>98</v>
      </c>
      <c r="E31" s="124">
        <v>0</v>
      </c>
      <c r="F31" s="105">
        <f t="shared" si="0"/>
        <v>0</v>
      </c>
      <c r="G31" s="71"/>
      <c r="H31" s="71"/>
      <c r="I31" s="73"/>
      <c r="J31" s="74"/>
    </row>
    <row r="32" spans="1:10" s="57" customFormat="1" ht="15">
      <c r="A32" s="106"/>
      <c r="B32" s="107" t="s">
        <v>13</v>
      </c>
      <c r="C32" s="107"/>
      <c r="D32" s="107"/>
      <c r="E32" s="108" t="s">
        <v>4</v>
      </c>
      <c r="F32" s="98">
        <f>SUM(F12:F31)</f>
        <v>0</v>
      </c>
      <c r="G32" s="68"/>
      <c r="H32" s="68"/>
      <c r="I32" s="69"/>
      <c r="J32" s="70"/>
    </row>
    <row r="33" spans="1:10" s="57" customFormat="1" ht="15">
      <c r="A33" s="109"/>
      <c r="B33" s="110" t="s">
        <v>5</v>
      </c>
      <c r="C33" s="110"/>
      <c r="D33" s="110"/>
      <c r="E33" s="111" t="s">
        <v>4</v>
      </c>
      <c r="F33" s="100">
        <f>F32*0.21</f>
        <v>0</v>
      </c>
      <c r="G33" s="68"/>
      <c r="H33" s="68"/>
      <c r="I33" s="69"/>
      <c r="J33" s="70"/>
    </row>
    <row r="34" spans="1:10" s="57" customFormat="1" ht="15.75" thickBot="1">
      <c r="A34" s="112"/>
      <c r="B34" s="113" t="s">
        <v>14</v>
      </c>
      <c r="C34" s="113"/>
      <c r="D34" s="113"/>
      <c r="E34" s="114" t="s">
        <v>4</v>
      </c>
      <c r="F34" s="105">
        <f>F33+F32</f>
        <v>0</v>
      </c>
      <c r="G34" s="68"/>
      <c r="H34" s="68"/>
      <c r="I34" s="69"/>
      <c r="J34" s="70"/>
    </row>
    <row r="35" spans="7:10" ht="24" customHeight="1">
      <c r="G35" s="52"/>
      <c r="H35" s="52"/>
      <c r="I35" s="53"/>
      <c r="J35" s="54"/>
    </row>
    <row r="36" spans="1:10" ht="12" customHeight="1">
      <c r="A36" s="62"/>
      <c r="B36" s="125" t="s">
        <v>101</v>
      </c>
      <c r="C36" s="63"/>
      <c r="D36" s="63"/>
      <c r="G36" s="52"/>
      <c r="H36" s="52"/>
      <c r="I36" s="53"/>
      <c r="J36" s="54"/>
    </row>
    <row r="37" spans="1:10" ht="12" customHeight="1">
      <c r="A37" s="64"/>
      <c r="B37" s="65"/>
      <c r="C37" s="66"/>
      <c r="D37" s="63"/>
      <c r="G37" s="52"/>
      <c r="H37" s="52"/>
      <c r="I37" s="53"/>
      <c r="J37" s="54"/>
    </row>
    <row r="38" spans="1:10" ht="12" customHeight="1">
      <c r="A38" s="64"/>
      <c r="B38" s="65"/>
      <c r="C38" s="66"/>
      <c r="D38" s="63"/>
      <c r="G38" s="51"/>
      <c r="H38" s="51"/>
      <c r="I38" s="20"/>
      <c r="J38" s="20"/>
    </row>
    <row r="39" spans="1:10" ht="12" customHeight="1">
      <c r="A39" s="64"/>
      <c r="B39" s="65"/>
      <c r="C39" s="66"/>
      <c r="D39" s="63"/>
      <c r="G39" s="51"/>
      <c r="H39" s="51"/>
      <c r="I39" s="20"/>
      <c r="J39" s="20"/>
    </row>
    <row r="40" spans="1:10" ht="12" customHeight="1">
      <c r="A40" s="62"/>
      <c r="B40" s="63"/>
      <c r="C40" s="63"/>
      <c r="D40" s="63"/>
      <c r="G40" s="51"/>
      <c r="H40" s="51"/>
      <c r="I40" s="20"/>
      <c r="J40" s="20"/>
    </row>
    <row r="41" spans="1:4" ht="12" customHeight="1">
      <c r="A41" s="62"/>
      <c r="B41" s="63"/>
      <c r="C41" s="63"/>
      <c r="D41" s="63"/>
    </row>
    <row r="42" spans="1:4" ht="12" customHeight="1">
      <c r="A42" s="62"/>
      <c r="B42" s="63"/>
      <c r="C42" s="63"/>
      <c r="D42" s="63"/>
    </row>
    <row r="43" spans="1:4" ht="12" customHeight="1">
      <c r="A43" s="62"/>
      <c r="B43" s="63"/>
      <c r="C43" s="63"/>
      <c r="D43" s="63"/>
    </row>
  </sheetData>
  <sheetProtection/>
  <mergeCells count="2">
    <mergeCell ref="A1:F1"/>
    <mergeCell ref="D7:F7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Drozenova Dagmar</cp:lastModifiedBy>
  <cp:lastPrinted>2022-02-03T06:44:59Z</cp:lastPrinted>
  <dcterms:created xsi:type="dcterms:W3CDTF">2014-05-16T09:31:30Z</dcterms:created>
  <dcterms:modified xsi:type="dcterms:W3CDTF">2023-05-09T12:24:49Z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