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<sst xmlns="http://schemas.openxmlformats.org/spreadsheetml/2006/main" count="156" uniqueCount="106">
  <si>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</si>
  <si>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</si>
  <si>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</si>
  <si>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</si>
  <si>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</si>
  <si>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</si>
  <si>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</si>
  <si>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</si>
  <si>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</si>
  <si>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</si>
  <si>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</si>
  <si>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</si>
  <si>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</si>
  <si>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</si>
  <si>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</si>
  <si>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</si>
  <si>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</si>
  <si>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</si>
  <si>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</si>
  <si>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</si>
  <si>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</si>
  <si>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</si>
  <si>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</si>
  <si>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</si>
  <si>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</si>
  <si>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</si>
  <si>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</si>
  <si>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</si>
  <si>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</si>
  <si>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</si>
  <si>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</si>
  <si>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</si>
  <si>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</si>
  <si>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</si>
  <si>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</si>
  <si>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</si>
  <si>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</si>
  <si>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</si>
  <si>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</si>
  <si>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</si>
  <si>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</si>
  <si>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</si>
  <si>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</si>
  <si>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</si>
  <si>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</si>
  <si>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</si>
  <si>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</si>
  <si>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</si>
  <si>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</si>
  <si>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</si>
  <si>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</si>
  <si>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</si>
  <si>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</si>
  <si>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</si>
  <si>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</si>
  <si>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</si>
  <si>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</si>
  <si>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</si>
  <si>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</si>
  <si>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</si>
  <si>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</si>
  <si>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</si>
  <si>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</si>
  <si>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</si>
  <si>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</si>
  <si>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</si>
  <si>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</si>
  <si>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</si>
  <si>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</si>
  <si>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</si>
  <si>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</si>
  <si>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</si>
  <si>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</si>
  <si>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</si>
  <si>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</si>
  <si>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</si>
  <si>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</si>
  <si>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</si>
  <si>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</si>
  <si>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</si>
  <si>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</si>
  <si>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</si>
  <si>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</si>
  <si>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</si>
  <si>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</si>
  <si>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</si>
  <si>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</si>
  <si>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</si>
  <si>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</si>
  <si>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</si>
  <si>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</si>
  <si>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</si>
  <si>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</si>
  <si>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</si>
  <si>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</si>
  <si>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</si>
  <si>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</si>
  <si>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poplatky za likvidaci odpadu nebezpečných, kontaminovaných (recyklát)</t>
  </si>
  <si>
    <t>Stavba:    III/0093 Zlonín - Jiřice</t>
  </si>
  <si>
    <r>
      <t xml:space="preserve">Objekt:    sil.    </t>
    </r>
    <r>
      <rPr>
        <b/>
        <sz val="9"/>
        <rFont val="Arial CE"/>
        <family val="0"/>
      </rPr>
      <t xml:space="preserve">III/0093 </t>
    </r>
    <r>
      <rPr>
        <b/>
        <sz val="9"/>
        <rFont val="Arial CE"/>
        <family val="2"/>
      </rPr>
      <t xml:space="preserve">              km  1,320 - 5,100</t>
    </r>
  </si>
  <si>
    <r>
      <t xml:space="preserve">Datum:   </t>
    </r>
    <r>
      <rPr>
        <sz val="9"/>
        <rFont val="Arial CE"/>
        <family val="0"/>
      </rPr>
      <t>21.3.2023</t>
    </r>
  </si>
  <si>
    <r>
      <t>Zpracoval:</t>
    </r>
    <r>
      <rPr>
        <sz val="9"/>
        <rFont val="Arial CE"/>
        <family val="0"/>
      </rPr>
      <t xml:space="preserve">   Tomáš Pecka</t>
    </r>
  </si>
  <si>
    <t>III/0093 Zlonín - Jiřice</t>
  </si>
  <si>
    <t>staničení km 1,320 - 5,100</t>
  </si>
  <si>
    <t>Bc.Pavel Zabilka</t>
  </si>
  <si>
    <t>Bc.Pavel Zabilka, Tomáš Pecka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</si>
</sst>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sz val="9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1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4" fontId="18" fillId="0" borderId="32" xfId="0" applyNumberFormat="1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horizontal="center" vertical="center"/>
      <protection/>
    </xf>
    <xf numFmtId="4" fontId="18" fillId="0" borderId="33" xfId="0" applyNumberFormat="1" applyFont="1" applyBorder="1" applyAlignment="1" applyProtection="1">
      <alignment horizontal="right" vertical="top"/>
      <protection/>
    </xf>
    <xf numFmtId="4" fontId="20" fillId="0" borderId="34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39" fontId="9" fillId="0" borderId="18" xfId="0" applyNumberFormat="1" applyFont="1" applyFill="1" applyBorder="1" applyAlignment="1" applyProtection="1">
      <alignment vertical="top"/>
      <protection/>
    </xf>
    <xf numFmtId="0" fontId="24" fillId="0" borderId="0" xfId="0" applyFont="1" applyAlignment="1">
      <alignment horizontal="left" vertical="top" wrapText="1"/>
    </xf>
    <xf numFmtId="2" fontId="9" fillId="35" borderId="13" xfId="0" applyNumberFormat="1" applyFont="1" applyFill="1" applyBorder="1" applyAlignment="1" applyProtection="1">
      <alignment vertical="top"/>
      <protection/>
    </xf>
    <xf numFmtId="2" fontId="9" fillId="35" borderId="15" xfId="0" applyNumberFormat="1" applyFont="1" applyFill="1" applyBorder="1" applyAlignment="1" applyProtection="1">
      <alignment vertical="top"/>
      <protection/>
    </xf>
    <xf numFmtId="2" fontId="9" fillId="35" borderId="18" xfId="0" applyNumberFormat="1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 horizontal="left"/>
      <protection/>
    </xf>
    <xf numFmtId="49" fontId="22" fillId="0" borderId="36" xfId="0" applyNumberFormat="1" applyFont="1" applyFill="1" applyBorder="1" applyAlignment="1" applyProtection="1">
      <alignment horizontal="left" vertical="center"/>
      <protection/>
    </xf>
    <xf numFmtId="0" fontId="22" fillId="0" borderId="37" xfId="0" applyNumberFormat="1" applyFont="1" applyFill="1" applyBorder="1" applyAlignment="1" applyProtection="1">
      <alignment horizontal="left" vertical="center"/>
      <protection/>
    </xf>
    <xf numFmtId="0" fontId="22" fillId="0" borderId="38" xfId="0" applyNumberFormat="1" applyFont="1" applyFill="1" applyBorder="1" applyAlignment="1" applyProtection="1">
      <alignment horizontal="left" vertical="center"/>
      <protection/>
    </xf>
    <xf numFmtId="49" fontId="67" fillId="0" borderId="39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41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22" fillId="36" borderId="42" xfId="0" applyNumberFormat="1" applyFont="1" applyFill="1" applyBorder="1" applyAlignment="1" applyProtection="1">
      <alignment horizontal="center" vertical="center"/>
      <protection/>
    </xf>
    <xf numFmtId="0" fontId="22" fillId="36" borderId="43" xfId="0" applyNumberFormat="1" applyFont="1" applyFill="1" applyBorder="1" applyAlignment="1" applyProtection="1">
      <alignment horizontal="center" vertical="center"/>
      <protection/>
    </xf>
    <xf numFmtId="0" fontId="22" fillId="36" borderId="44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41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center" vertical="center"/>
      <protection/>
    </xf>
    <xf numFmtId="49" fontId="15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49" fontId="17" fillId="0" borderId="48" xfId="0" applyNumberFormat="1" applyFont="1" applyFill="1" applyBorder="1" applyAlignment="1" applyProtection="1">
      <alignment horizontal="left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68" fillId="0" borderId="15" xfId="0" applyNumberFormat="1" applyFont="1" applyFill="1" applyBorder="1" applyAlignment="1" applyProtection="1">
      <alignment horizontal="left" vertical="center"/>
      <protection/>
    </xf>
    <xf numFmtId="0" fontId="68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68" fillId="0" borderId="42" xfId="0" applyNumberFormat="1" applyFont="1" applyFill="1" applyBorder="1" applyAlignment="1" applyProtection="1">
      <alignment horizontal="center" vertical="center"/>
      <protection/>
    </xf>
    <xf numFmtId="14" fontId="68" fillId="0" borderId="50" xfId="0" applyNumberFormat="1" applyFont="1" applyFill="1" applyBorder="1" applyAlignment="1" applyProtection="1">
      <alignment horizontal="center" vertical="center"/>
      <protection/>
    </xf>
    <xf numFmtId="14" fontId="68" fillId="0" borderId="51" xfId="0" applyNumberFormat="1" applyFont="1" applyFill="1" applyBorder="1" applyAlignment="1" applyProtection="1">
      <alignment horizontal="center" vertical="center"/>
      <protection/>
    </xf>
    <xf numFmtId="14" fontId="68" fillId="0" borderId="52" xfId="0" applyNumberFormat="1" applyFont="1" applyFill="1" applyBorder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9" fillId="0" borderId="16" xfId="0" applyNumberFormat="1" applyFont="1" applyFill="1" applyBorder="1" applyAlignment="1" applyProtection="1">
      <alignment horizontal="left" vertical="center"/>
      <protection/>
    </xf>
    <xf numFmtId="0" fontId="69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68" fillId="0" borderId="27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51" xfId="0" applyNumberFormat="1" applyFont="1" applyFill="1" applyBorder="1" applyAlignment="1" applyProtection="1">
      <alignment horizontal="center" vertical="center"/>
      <protection/>
    </xf>
    <xf numFmtId="0" fontId="19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49" fontId="22" fillId="0" borderId="53" xfId="0" applyNumberFormat="1" applyFont="1" applyFill="1" applyBorder="1" applyAlignment="1" applyProtection="1">
      <alignment horizontal="left" vertical="center"/>
      <protection/>
    </xf>
    <xf numFmtId="49" fontId="22" fillId="36" borderId="43" xfId="0" applyNumberFormat="1" applyFont="1" applyFill="1" applyBorder="1" applyAlignment="1" applyProtection="1">
      <alignment horizontal="center" vertical="center"/>
      <protection/>
    </xf>
    <xf numFmtId="49" fontId="22" fillId="36" borderId="50" xfId="0" applyNumberFormat="1" applyFont="1" applyFill="1" applyBorder="1" applyAlignment="1" applyProtection="1">
      <alignment horizontal="center" vertical="center"/>
      <protection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25" fillId="0" borderId="56" xfId="0" applyNumberFormat="1" applyFont="1" applyFill="1" applyBorder="1" applyAlignment="1" applyProtection="1">
      <alignment horizontal="center" vertical="center" wrapText="1"/>
      <protection/>
    </xf>
    <xf numFmtId="0" fontId="69" fillId="0" borderId="57" xfId="0" applyFont="1" applyBorder="1" applyAlignment="1" applyProtection="1">
      <alignment horizontal="center" vertical="center" wrapText="1"/>
      <protection/>
    </xf>
    <xf numFmtId="0" fontId="69" fillId="0" borderId="51" xfId="0" applyFont="1" applyBorder="1" applyAlignment="1" applyProtection="1">
      <alignment horizontal="center" vertical="center" wrapText="1"/>
      <protection/>
    </xf>
    <xf numFmtId="0" fontId="69" fillId="0" borderId="52" xfId="0" applyFont="1" applyBorder="1" applyAlignment="1" applyProtection="1">
      <alignment horizontal="center" vertical="center" wrapText="1"/>
      <protection/>
    </xf>
    <xf numFmtId="49" fontId="14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1">
      <selection activeCell="L12" sqref="L12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223" t="s">
        <v>18</v>
      </c>
      <c r="B1" s="224"/>
      <c r="C1" s="224"/>
      <c r="D1" s="224"/>
      <c r="E1" s="224"/>
      <c r="F1" s="224"/>
      <c r="G1" s="224"/>
      <c r="H1" s="224"/>
      <c r="I1" s="224"/>
    </row>
    <row r="2" spans="1:10" ht="12.75" customHeight="1">
      <c r="A2" s="225" t="s">
        <v>19</v>
      </c>
      <c r="B2" s="226"/>
      <c r="C2" s="227" t="s">
        <v>102</v>
      </c>
      <c r="D2" s="228"/>
      <c r="E2" s="203" t="s">
        <v>20</v>
      </c>
      <c r="F2" s="231" t="s">
        <v>88</v>
      </c>
      <c r="G2" s="232"/>
      <c r="H2" s="203" t="s">
        <v>21</v>
      </c>
      <c r="I2" s="204"/>
      <c r="J2" s="41"/>
    </row>
    <row r="3" spans="1:10" ht="12.75">
      <c r="A3" s="182"/>
      <c r="B3" s="181"/>
      <c r="C3" s="229"/>
      <c r="D3" s="230"/>
      <c r="E3" s="181"/>
      <c r="F3" s="233"/>
      <c r="G3" s="234"/>
      <c r="H3" s="181"/>
      <c r="I3" s="202"/>
      <c r="J3" s="41"/>
    </row>
    <row r="4" spans="1:10" ht="12.75" customHeight="1">
      <c r="A4" s="180" t="s">
        <v>22</v>
      </c>
      <c r="B4" s="181"/>
      <c r="C4" s="205" t="s">
        <v>93</v>
      </c>
      <c r="D4" s="206"/>
      <c r="E4" s="185" t="s">
        <v>23</v>
      </c>
      <c r="F4" s="185"/>
      <c r="G4" s="181"/>
      <c r="H4" s="185" t="s">
        <v>21</v>
      </c>
      <c r="I4" s="209"/>
      <c r="J4" s="41"/>
    </row>
    <row r="5" spans="1:10" ht="12.75" customHeight="1">
      <c r="A5" s="182"/>
      <c r="B5" s="181"/>
      <c r="C5" s="207"/>
      <c r="D5" s="208"/>
      <c r="E5" s="181"/>
      <c r="F5" s="181"/>
      <c r="G5" s="181"/>
      <c r="H5" s="181"/>
      <c r="I5" s="188"/>
      <c r="J5" s="41"/>
    </row>
    <row r="6" spans="1:10" ht="12.75" customHeight="1">
      <c r="A6" s="180" t="s">
        <v>24</v>
      </c>
      <c r="B6" s="181"/>
      <c r="C6" s="197" t="s">
        <v>103</v>
      </c>
      <c r="D6" s="198"/>
      <c r="E6" s="185" t="s">
        <v>25</v>
      </c>
      <c r="F6" s="183"/>
      <c r="G6" s="184"/>
      <c r="H6" s="185" t="s">
        <v>21</v>
      </c>
      <c r="I6" s="201"/>
      <c r="J6" s="41"/>
    </row>
    <row r="7" spans="1:10" ht="12.75">
      <c r="A7" s="182"/>
      <c r="B7" s="181"/>
      <c r="C7" s="199"/>
      <c r="D7" s="200"/>
      <c r="E7" s="181"/>
      <c r="F7" s="184"/>
      <c r="G7" s="184"/>
      <c r="H7" s="181"/>
      <c r="I7" s="202"/>
      <c r="J7" s="41"/>
    </row>
    <row r="8" spans="1:10" ht="12.75">
      <c r="A8" s="180" t="s">
        <v>89</v>
      </c>
      <c r="B8" s="181"/>
      <c r="C8" s="189"/>
      <c r="D8" s="190"/>
      <c r="E8" s="185" t="s">
        <v>90</v>
      </c>
      <c r="F8" s="186" t="s">
        <v>104</v>
      </c>
      <c r="G8" s="184"/>
      <c r="H8" s="193" t="s">
        <v>91</v>
      </c>
      <c r="I8" s="195"/>
      <c r="J8" s="41"/>
    </row>
    <row r="9" spans="1:10" ht="12.75">
      <c r="A9" s="182"/>
      <c r="B9" s="181"/>
      <c r="C9" s="191"/>
      <c r="D9" s="192"/>
      <c r="E9" s="181"/>
      <c r="F9" s="184"/>
      <c r="G9" s="184"/>
      <c r="H9" s="194"/>
      <c r="I9" s="196"/>
      <c r="J9" s="41"/>
    </row>
    <row r="10" spans="1:10" ht="12.75">
      <c r="A10" s="180" t="s">
        <v>92</v>
      </c>
      <c r="B10" s="181"/>
      <c r="C10" s="183"/>
      <c r="D10" s="184"/>
      <c r="E10" s="185" t="s">
        <v>26</v>
      </c>
      <c r="F10" s="186" t="s">
        <v>105</v>
      </c>
      <c r="G10" s="184"/>
      <c r="H10" s="185" t="s">
        <v>27</v>
      </c>
      <c r="I10" s="187"/>
      <c r="J10" s="41"/>
    </row>
    <row r="11" spans="1:10" ht="12.75">
      <c r="A11" s="182"/>
      <c r="B11" s="181"/>
      <c r="C11" s="184"/>
      <c r="D11" s="184"/>
      <c r="E11" s="181"/>
      <c r="F11" s="184"/>
      <c r="G11" s="184"/>
      <c r="H11" s="181"/>
      <c r="I11" s="188"/>
      <c r="J11" s="41"/>
    </row>
    <row r="12" spans="1:9" ht="23.25" customHeight="1" thickBot="1">
      <c r="A12" s="172" t="s">
        <v>28</v>
      </c>
      <c r="B12" s="173"/>
      <c r="C12" s="173"/>
      <c r="D12" s="173"/>
      <c r="E12" s="173"/>
      <c r="F12" s="173"/>
      <c r="G12" s="173"/>
      <c r="H12" s="173"/>
      <c r="I12" s="174"/>
    </row>
    <row r="13" spans="1:10" ht="26.25" customHeight="1">
      <c r="A13" s="42" t="s">
        <v>29</v>
      </c>
      <c r="B13" s="175" t="s">
        <v>30</v>
      </c>
      <c r="C13" s="176"/>
      <c r="D13" s="43" t="s">
        <v>31</v>
      </c>
      <c r="E13" s="177" t="s">
        <v>32</v>
      </c>
      <c r="F13" s="178"/>
      <c r="G13" s="43" t="s">
        <v>33</v>
      </c>
      <c r="H13" s="177" t="s">
        <v>34</v>
      </c>
      <c r="I13" s="179"/>
      <c r="J13" s="41"/>
    </row>
    <row r="14" spans="1:10" ht="15" customHeight="1">
      <c r="A14" s="44" t="s">
        <v>35</v>
      </c>
      <c r="B14" s="45" t="s">
        <v>36</v>
      </c>
      <c r="C14" s="46">
        <f>SUM(rozpočet!F25)</f>
        <v>0</v>
      </c>
      <c r="D14" s="165" t="s">
        <v>37</v>
      </c>
      <c r="E14" s="166"/>
      <c r="F14" s="46">
        <v>0</v>
      </c>
      <c r="G14" s="167" t="s">
        <v>38</v>
      </c>
      <c r="H14" s="168"/>
      <c r="I14" s="47">
        <v>0</v>
      </c>
      <c r="J14" s="41"/>
    </row>
    <row r="15" spans="1:11" ht="15" customHeight="1">
      <c r="A15" s="44"/>
      <c r="B15" s="45" t="s">
        <v>39</v>
      </c>
      <c r="C15" s="46">
        <v>0</v>
      </c>
      <c r="D15" s="165" t="s">
        <v>40</v>
      </c>
      <c r="E15" s="166"/>
      <c r="F15" s="46">
        <v>0</v>
      </c>
      <c r="G15" s="167" t="s">
        <v>41</v>
      </c>
      <c r="H15" s="168"/>
      <c r="I15" s="47">
        <v>0</v>
      </c>
      <c r="J15" s="41"/>
      <c r="K15" s="48"/>
    </row>
    <row r="16" spans="1:10" ht="15" customHeight="1">
      <c r="A16" s="44" t="s">
        <v>42</v>
      </c>
      <c r="B16" s="45" t="s">
        <v>36</v>
      </c>
      <c r="C16" s="46">
        <v>0</v>
      </c>
      <c r="D16" s="165" t="s">
        <v>43</v>
      </c>
      <c r="E16" s="166"/>
      <c r="F16" s="46">
        <v>0</v>
      </c>
      <c r="G16" s="167" t="s">
        <v>44</v>
      </c>
      <c r="H16" s="168"/>
      <c r="I16" s="47">
        <v>0</v>
      </c>
      <c r="J16" s="41"/>
    </row>
    <row r="17" spans="1:10" ht="15" customHeight="1">
      <c r="A17" s="44"/>
      <c r="B17" s="45" t="s">
        <v>39</v>
      </c>
      <c r="C17" s="46">
        <v>0</v>
      </c>
      <c r="D17" s="165"/>
      <c r="E17" s="166"/>
      <c r="F17" s="49"/>
      <c r="G17" s="167" t="s">
        <v>45</v>
      </c>
      <c r="H17" s="168"/>
      <c r="I17" s="47">
        <v>0</v>
      </c>
      <c r="J17" s="41"/>
    </row>
    <row r="18" spans="1:10" ht="15" customHeight="1">
      <c r="A18" s="44" t="s">
        <v>46</v>
      </c>
      <c r="B18" s="45" t="s">
        <v>36</v>
      </c>
      <c r="C18" s="46">
        <v>0</v>
      </c>
      <c r="D18" s="165"/>
      <c r="E18" s="166"/>
      <c r="F18" s="49"/>
      <c r="G18" s="167" t="s">
        <v>47</v>
      </c>
      <c r="H18" s="168"/>
      <c r="I18" s="47">
        <v>0</v>
      </c>
      <c r="J18" s="41"/>
    </row>
    <row r="19" spans="1:10" ht="15" customHeight="1">
      <c r="A19" s="44"/>
      <c r="B19" s="45" t="s">
        <v>39</v>
      </c>
      <c r="C19" s="46">
        <v>0</v>
      </c>
      <c r="D19" s="165"/>
      <c r="E19" s="166"/>
      <c r="F19" s="49"/>
      <c r="G19" s="167" t="s">
        <v>48</v>
      </c>
      <c r="H19" s="168"/>
      <c r="I19" s="47">
        <v>0</v>
      </c>
      <c r="J19" s="41"/>
    </row>
    <row r="20" spans="1:10" ht="15" customHeight="1">
      <c r="A20" s="163" t="s">
        <v>49</v>
      </c>
      <c r="B20" s="164"/>
      <c r="C20" s="46">
        <v>0</v>
      </c>
      <c r="D20" s="165"/>
      <c r="E20" s="166"/>
      <c r="F20" s="49"/>
      <c r="G20" s="167"/>
      <c r="H20" s="168"/>
      <c r="I20" s="50"/>
      <c r="J20" s="41"/>
    </row>
    <row r="21" spans="1:10" ht="15" customHeight="1">
      <c r="A21" s="163" t="s">
        <v>50</v>
      </c>
      <c r="B21" s="164"/>
      <c r="C21" s="46">
        <v>0</v>
      </c>
      <c r="D21" s="165"/>
      <c r="E21" s="166"/>
      <c r="F21" s="49"/>
      <c r="G21" s="167"/>
      <c r="H21" s="168"/>
      <c r="I21" s="50"/>
      <c r="J21" s="41"/>
    </row>
    <row r="22" spans="1:10" ht="16.5" customHeight="1">
      <c r="A22" s="163" t="s">
        <v>51</v>
      </c>
      <c r="B22" s="164"/>
      <c r="C22" s="46">
        <f>SUM(C14:C21)</f>
        <v>0</v>
      </c>
      <c r="D22" s="169" t="s">
        <v>52</v>
      </c>
      <c r="E22" s="170"/>
      <c r="F22" s="46">
        <f>SUM(F14:F21)</f>
        <v>0</v>
      </c>
      <c r="G22" s="171" t="s">
        <v>53</v>
      </c>
      <c r="H22" s="164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55" t="s">
        <v>54</v>
      </c>
      <c r="B24" s="156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55" t="s">
        <v>55</v>
      </c>
      <c r="B25" s="156"/>
      <c r="C25" s="54">
        <v>0</v>
      </c>
      <c r="D25" s="157" t="s">
        <v>56</v>
      </c>
      <c r="E25" s="158"/>
      <c r="F25" s="54">
        <f>ROUND(C25*(14/100),2)</f>
        <v>0</v>
      </c>
      <c r="G25" s="159" t="s">
        <v>13</v>
      </c>
      <c r="H25" s="156"/>
      <c r="I25" s="56">
        <f>SUM(C24:C26)</f>
        <v>0</v>
      </c>
      <c r="J25" s="41"/>
    </row>
    <row r="26" spans="1:10" ht="15" customHeight="1">
      <c r="A26" s="155" t="s">
        <v>57</v>
      </c>
      <c r="B26" s="156"/>
      <c r="C26" s="54">
        <f>C22+F22*I22</f>
        <v>0</v>
      </c>
      <c r="D26" s="157" t="s">
        <v>6</v>
      </c>
      <c r="E26" s="158"/>
      <c r="F26" s="54">
        <f>ROUND(C26*(21/100),2)</f>
        <v>0</v>
      </c>
      <c r="G26" s="159" t="s">
        <v>58</v>
      </c>
      <c r="H26" s="156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214"/>
      <c r="B28" s="215"/>
      <c r="C28" s="216"/>
      <c r="D28" s="160"/>
      <c r="E28" s="212"/>
      <c r="F28" s="213"/>
      <c r="G28" s="160" t="s">
        <v>59</v>
      </c>
      <c r="H28" s="161"/>
      <c r="I28" s="162"/>
      <c r="J28" s="41"/>
    </row>
    <row r="29" spans="1:10" ht="14.25" customHeight="1">
      <c r="A29" s="217"/>
      <c r="B29" s="218"/>
      <c r="C29" s="219"/>
      <c r="D29" s="152"/>
      <c r="E29" s="153"/>
      <c r="F29" s="154"/>
      <c r="G29" s="152"/>
      <c r="H29" s="150"/>
      <c r="I29" s="151"/>
      <c r="J29" s="41"/>
    </row>
    <row r="30" spans="1:10" ht="14.25" customHeight="1">
      <c r="A30" s="217"/>
      <c r="B30" s="218"/>
      <c r="C30" s="219"/>
      <c r="D30" s="152"/>
      <c r="E30" s="153"/>
      <c r="F30" s="154"/>
      <c r="G30" s="149"/>
      <c r="H30" s="150"/>
      <c r="I30" s="151"/>
      <c r="J30" s="41"/>
    </row>
    <row r="31" spans="1:10" ht="14.25" customHeight="1">
      <c r="A31" s="217"/>
      <c r="B31" s="218"/>
      <c r="C31" s="219"/>
      <c r="D31" s="152"/>
      <c r="E31" s="153"/>
      <c r="F31" s="154"/>
      <c r="G31" s="152"/>
      <c r="H31" s="150"/>
      <c r="I31" s="151"/>
      <c r="J31" s="41"/>
    </row>
    <row r="32" spans="1:10" ht="14.25" customHeight="1" thickBot="1">
      <c r="A32" s="220"/>
      <c r="B32" s="221"/>
      <c r="C32" s="222"/>
      <c r="D32" s="146"/>
      <c r="E32" s="210"/>
      <c r="F32" s="211"/>
      <c r="G32" s="146"/>
      <c r="H32" s="147"/>
      <c r="I32" s="148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3"/>
      <c r="C34" s="133"/>
      <c r="D34" s="133"/>
      <c r="E34" s="133"/>
    </row>
    <row r="35" spans="1:5" ht="12.75">
      <c r="A35" s="134"/>
      <c r="B35" s="133"/>
      <c r="C35" s="133"/>
      <c r="D35" s="133"/>
      <c r="E35" s="133"/>
    </row>
    <row r="36" spans="1:5" ht="12.75">
      <c r="A36" s="135"/>
      <c r="B36" s="134"/>
      <c r="C36" s="134"/>
      <c r="D36" s="134"/>
      <c r="E36" s="134"/>
    </row>
    <row r="37" spans="1:5" ht="12.75">
      <c r="A37" s="135"/>
      <c r="B37" s="134"/>
      <c r="C37" s="134"/>
      <c r="D37" s="134"/>
      <c r="E37" s="134"/>
    </row>
    <row r="38" spans="1:5" ht="12.75">
      <c r="A38" s="135"/>
      <c r="B38" s="134"/>
      <c r="C38" s="134"/>
      <c r="D38" s="134"/>
      <c r="E38" s="134"/>
    </row>
    <row r="39" spans="1:5" ht="12.75">
      <c r="A39" s="135"/>
      <c r="B39" s="134"/>
      <c r="C39" s="134"/>
      <c r="D39" s="134"/>
      <c r="E39" s="134"/>
    </row>
    <row r="40" spans="1:5" ht="12.75">
      <c r="A40" s="135"/>
      <c r="B40" s="134"/>
      <c r="C40" s="134"/>
      <c r="D40" s="134"/>
      <c r="E40" s="134"/>
    </row>
    <row r="41" spans="2:5" ht="12.75">
      <c r="B41" s="133"/>
      <c r="C41" s="133"/>
      <c r="D41" s="133"/>
      <c r="E41" s="133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E31" sqref="E31"/>
    </sheetView>
  </sheetViews>
  <sheetFormatPr defaultColWidth="10.5" defaultRowHeight="12" customHeight="1"/>
  <cols>
    <col min="1" max="1" width="16.33203125" style="2" customWidth="1"/>
    <col min="2" max="2" width="91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.33203125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8.33203125" style="1" hidden="1" customWidth="1"/>
    <col min="11" max="16384" width="10.5" style="1" customWidth="1"/>
  </cols>
  <sheetData>
    <row r="1" spans="1:8" s="6" customFormat="1" ht="27.75" customHeight="1">
      <c r="A1" s="235" t="s">
        <v>5</v>
      </c>
      <c r="B1" s="235"/>
      <c r="C1" s="235"/>
      <c r="D1" s="235"/>
      <c r="E1" s="235"/>
      <c r="F1" s="235"/>
      <c r="H1" s="64"/>
    </row>
    <row r="2" spans="1:8" s="6" customFormat="1" ht="12.75" customHeight="1">
      <c r="A2" s="145" t="s">
        <v>98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19" t="s">
        <v>99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4" t="s">
        <v>101</v>
      </c>
      <c r="E7" s="14"/>
      <c r="F7" s="62" t="s">
        <v>5</v>
      </c>
      <c r="G7" s="67" t="s">
        <v>61</v>
      </c>
      <c r="H7" s="64"/>
    </row>
    <row r="8" spans="1:8" s="6" customFormat="1" ht="12.75" customHeight="1">
      <c r="A8" s="14" t="s">
        <v>94</v>
      </c>
      <c r="B8" s="15"/>
      <c r="C8" s="18"/>
      <c r="D8" s="137" t="s">
        <v>100</v>
      </c>
      <c r="E8" s="136" t="s">
        <v>5</v>
      </c>
      <c r="F8" s="63" t="s">
        <v>5</v>
      </c>
      <c r="G8" s="67" t="s">
        <v>62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38.25" customHeight="1" thickBot="1">
      <c r="A11" s="129" t="s">
        <v>86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74</v>
      </c>
      <c r="H11" s="72" t="s">
        <v>75</v>
      </c>
      <c r="I11" s="59"/>
      <c r="J11" s="59" t="s">
        <v>63</v>
      </c>
    </row>
    <row r="12" spans="1:10" s="21" customFormat="1" ht="15">
      <c r="A12" s="85" t="s">
        <v>11</v>
      </c>
      <c r="B12" s="86" t="s">
        <v>16</v>
      </c>
      <c r="C12" s="87" t="s">
        <v>12</v>
      </c>
      <c r="D12" s="142">
        <v>1</v>
      </c>
      <c r="E12" s="88"/>
      <c r="F12" s="89">
        <f aca="true" t="shared" si="0" ref="F12:F24">E12*D12</f>
        <v>0</v>
      </c>
      <c r="G12" s="73"/>
      <c r="H12" s="74"/>
      <c r="I12" s="75"/>
      <c r="J12" s="59"/>
    </row>
    <row r="13" spans="1:10" s="21" customFormat="1" ht="15">
      <c r="A13" s="90">
        <v>113728</v>
      </c>
      <c r="B13" s="91" t="s">
        <v>73</v>
      </c>
      <c r="C13" s="92" t="s">
        <v>65</v>
      </c>
      <c r="D13" s="143">
        <v>149.45</v>
      </c>
      <c r="E13" s="84"/>
      <c r="F13" s="93">
        <f t="shared" si="0"/>
        <v>0</v>
      </c>
      <c r="G13" s="76" t="s">
        <v>5</v>
      </c>
      <c r="H13" s="77" t="s">
        <v>5</v>
      </c>
      <c r="I13" s="78"/>
      <c r="J13" s="60"/>
    </row>
    <row r="14" spans="1:10" s="21" customFormat="1" ht="15">
      <c r="A14" s="28">
        <v>15670</v>
      </c>
      <c r="B14" s="29" t="s">
        <v>97</v>
      </c>
      <c r="C14" s="30" t="s">
        <v>3</v>
      </c>
      <c r="D14" s="143">
        <v>18</v>
      </c>
      <c r="E14" s="138"/>
      <c r="F14" s="139">
        <f t="shared" si="0"/>
        <v>0</v>
      </c>
      <c r="G14" s="76"/>
      <c r="H14" s="77"/>
      <c r="I14" s="78"/>
      <c r="J14" s="60"/>
    </row>
    <row r="15" spans="1:10" s="21" customFormat="1" ht="15">
      <c r="A15" s="90">
        <v>919111</v>
      </c>
      <c r="B15" s="91" t="s">
        <v>72</v>
      </c>
      <c r="C15" s="92" t="s">
        <v>17</v>
      </c>
      <c r="D15" s="143">
        <v>110</v>
      </c>
      <c r="E15" s="84"/>
      <c r="F15" s="93">
        <f t="shared" si="0"/>
        <v>0</v>
      </c>
      <c r="G15" s="76"/>
      <c r="H15" s="79"/>
      <c r="I15" s="78"/>
      <c r="J15" s="60" t="s">
        <v>5</v>
      </c>
    </row>
    <row r="16" spans="1:10" s="21" customFormat="1" ht="15">
      <c r="A16" s="90">
        <v>93818</v>
      </c>
      <c r="B16" s="91" t="s">
        <v>71</v>
      </c>
      <c r="C16" s="92" t="s">
        <v>2</v>
      </c>
      <c r="D16" s="143">
        <v>38875.2</v>
      </c>
      <c r="E16" s="84"/>
      <c r="F16" s="93">
        <f t="shared" si="0"/>
        <v>0</v>
      </c>
      <c r="G16" s="76"/>
      <c r="H16" s="79"/>
      <c r="I16" s="78"/>
      <c r="J16" s="60" t="s">
        <v>5</v>
      </c>
    </row>
    <row r="17" spans="1:10" s="21" customFormat="1" ht="15">
      <c r="A17" s="90" t="s">
        <v>77</v>
      </c>
      <c r="B17" s="91" t="s">
        <v>76</v>
      </c>
      <c r="C17" s="92" t="s">
        <v>65</v>
      </c>
      <c r="D17" s="143">
        <v>971.88</v>
      </c>
      <c r="E17" s="84"/>
      <c r="F17" s="93">
        <f t="shared" si="0"/>
        <v>0</v>
      </c>
      <c r="G17" s="76"/>
      <c r="H17" s="79"/>
      <c r="I17" s="78"/>
      <c r="J17" s="60"/>
    </row>
    <row r="18" spans="1:10" s="21" customFormat="1" ht="15">
      <c r="A18" s="90">
        <v>572223</v>
      </c>
      <c r="B18" s="91" t="s">
        <v>67</v>
      </c>
      <c r="C18" s="92" t="s">
        <v>2</v>
      </c>
      <c r="D18" s="143">
        <v>38875.2</v>
      </c>
      <c r="E18" s="84"/>
      <c r="F18" s="93">
        <f t="shared" si="0"/>
        <v>0</v>
      </c>
      <c r="G18" s="76"/>
      <c r="H18" s="79"/>
      <c r="I18" s="78"/>
      <c r="J18" s="60"/>
    </row>
    <row r="19" spans="1:10" s="58" customFormat="1" ht="15">
      <c r="A19" s="94" t="s">
        <v>66</v>
      </c>
      <c r="B19" s="95" t="s">
        <v>69</v>
      </c>
      <c r="C19" s="92" t="s">
        <v>2</v>
      </c>
      <c r="D19" s="143">
        <v>19437.6</v>
      </c>
      <c r="E19" s="96"/>
      <c r="F19" s="97">
        <f t="shared" si="0"/>
        <v>0</v>
      </c>
      <c r="G19" s="76"/>
      <c r="H19" s="79"/>
      <c r="I19" s="78"/>
      <c r="J19" s="60"/>
    </row>
    <row r="20" spans="1:10" s="21" customFormat="1" ht="21" customHeight="1">
      <c r="A20" s="90" t="s">
        <v>11</v>
      </c>
      <c r="B20" s="91" t="s">
        <v>60</v>
      </c>
      <c r="C20" s="92" t="s">
        <v>2</v>
      </c>
      <c r="D20" s="143">
        <v>7656</v>
      </c>
      <c r="E20" s="84">
        <f>SUM(sanace!F13)</f>
        <v>0</v>
      </c>
      <c r="F20" s="93">
        <f t="shared" si="0"/>
        <v>0</v>
      </c>
      <c r="G20" s="76"/>
      <c r="H20" s="79"/>
      <c r="I20" s="78"/>
      <c r="J20" s="61" t="s">
        <v>5</v>
      </c>
    </row>
    <row r="21" spans="1:10" s="21" customFormat="1" ht="15">
      <c r="A21" s="90">
        <v>113761</v>
      </c>
      <c r="B21" s="91" t="s">
        <v>70</v>
      </c>
      <c r="C21" s="92" t="s">
        <v>4</v>
      </c>
      <c r="D21" s="143">
        <v>110</v>
      </c>
      <c r="E21" s="84"/>
      <c r="F21" s="93">
        <f t="shared" si="0"/>
        <v>0</v>
      </c>
      <c r="G21" s="76"/>
      <c r="H21" s="79"/>
      <c r="I21" s="78"/>
      <c r="J21" s="60" t="s">
        <v>5</v>
      </c>
    </row>
    <row r="22" spans="1:10" s="21" customFormat="1" ht="15">
      <c r="A22" s="90">
        <v>931312</v>
      </c>
      <c r="B22" s="91" t="s">
        <v>78</v>
      </c>
      <c r="C22" s="92" t="s">
        <v>4</v>
      </c>
      <c r="D22" s="143">
        <v>110</v>
      </c>
      <c r="E22" s="84"/>
      <c r="F22" s="93">
        <f t="shared" si="0"/>
        <v>0</v>
      </c>
      <c r="G22" s="76"/>
      <c r="H22" s="79"/>
      <c r="I22" s="78"/>
      <c r="J22" s="60" t="s">
        <v>5</v>
      </c>
    </row>
    <row r="23" spans="1:10" s="21" customFormat="1" ht="15">
      <c r="A23" s="90">
        <v>56962</v>
      </c>
      <c r="B23" s="91" t="s">
        <v>68</v>
      </c>
      <c r="C23" s="92" t="s">
        <v>2</v>
      </c>
      <c r="D23" s="143">
        <v>7024</v>
      </c>
      <c r="E23" s="98"/>
      <c r="F23" s="93">
        <f t="shared" si="0"/>
        <v>0</v>
      </c>
      <c r="G23" s="76"/>
      <c r="H23" s="79"/>
      <c r="I23" s="78"/>
      <c r="J23" s="60"/>
    </row>
    <row r="24" spans="1:10" s="21" customFormat="1" ht="15.75" thickBot="1">
      <c r="A24" s="100">
        <v>915111</v>
      </c>
      <c r="B24" s="101" t="s">
        <v>64</v>
      </c>
      <c r="C24" s="102" t="s">
        <v>2</v>
      </c>
      <c r="D24" s="144">
        <v>950</v>
      </c>
      <c r="E24" s="140"/>
      <c r="F24" s="99">
        <f t="shared" si="0"/>
        <v>0</v>
      </c>
      <c r="G24" s="73"/>
      <c r="H24" s="74"/>
      <c r="I24" s="75"/>
      <c r="J24" s="59"/>
    </row>
    <row r="25" spans="1:10" s="21" customFormat="1" ht="15">
      <c r="A25" s="103"/>
      <c r="B25" s="104" t="s">
        <v>13</v>
      </c>
      <c r="C25" s="104"/>
      <c r="D25" s="104"/>
      <c r="E25" s="105" t="s">
        <v>5</v>
      </c>
      <c r="F25" s="106">
        <f>SUM(F12:F24)</f>
        <v>0</v>
      </c>
      <c r="G25" s="81"/>
      <c r="H25" s="81"/>
      <c r="I25" s="82"/>
      <c r="J25" s="83"/>
    </row>
    <row r="26" spans="1:10" s="21" customFormat="1" ht="15">
      <c r="A26" s="31"/>
      <c r="B26" s="29" t="s">
        <v>6</v>
      </c>
      <c r="C26" s="29"/>
      <c r="D26" s="29"/>
      <c r="E26" s="32" t="s">
        <v>5</v>
      </c>
      <c r="F26" s="33">
        <f>F25*0.21</f>
        <v>0</v>
      </c>
      <c r="G26" s="81"/>
      <c r="H26" s="81"/>
      <c r="I26" s="82"/>
      <c r="J26" s="83"/>
    </row>
    <row r="27" spans="1:10" s="21" customFormat="1" ht="15.75" thickBot="1">
      <c r="A27" s="34"/>
      <c r="B27" s="35" t="s">
        <v>14</v>
      </c>
      <c r="C27" s="35"/>
      <c r="D27" s="35"/>
      <c r="E27" s="36" t="s">
        <v>5</v>
      </c>
      <c r="F27" s="37">
        <f>F26+F25</f>
        <v>0</v>
      </c>
      <c r="G27" s="81"/>
      <c r="H27" s="81"/>
      <c r="I27" s="82"/>
      <c r="J27" s="83"/>
    </row>
    <row r="28" spans="7:10" ht="24" customHeight="1">
      <c r="G28" s="81"/>
      <c r="H28" s="81"/>
      <c r="I28" s="82"/>
      <c r="J28" s="83"/>
    </row>
    <row r="29" spans="7:10" ht="12" customHeight="1">
      <c r="G29" s="81"/>
      <c r="H29" s="81"/>
      <c r="I29" s="82"/>
      <c r="J29" s="83"/>
    </row>
    <row r="30" spans="7:10" ht="12" customHeight="1">
      <c r="G30" s="81"/>
      <c r="H30" s="81"/>
      <c r="I30" s="82"/>
      <c r="J30" s="83"/>
    </row>
    <row r="31" spans="7:10" ht="12" customHeight="1">
      <c r="G31" s="80"/>
      <c r="H31" s="80"/>
      <c r="I31" s="21"/>
      <c r="J31" s="21"/>
    </row>
    <row r="32" spans="7:10" ht="12" customHeight="1">
      <c r="G32" s="80"/>
      <c r="H32" s="80"/>
      <c r="I32" s="21"/>
      <c r="J32" s="21"/>
    </row>
    <row r="33" spans="7:10" ht="12" customHeight="1">
      <c r="G33" s="80"/>
      <c r="H33" s="80"/>
      <c r="I33" s="21"/>
      <c r="J33" s="21"/>
    </row>
    <row r="36" ht="12" customHeight="1">
      <c r="B36" s="14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18" sqref="D18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35" t="s">
        <v>5</v>
      </c>
      <c r="B1" s="235"/>
      <c r="C1" s="235"/>
      <c r="D1" s="235"/>
      <c r="E1" s="235"/>
      <c r="F1" s="235"/>
      <c r="G1" s="235"/>
    </row>
    <row r="2" spans="1:7" s="6" customFormat="1" ht="21.75" customHeight="1">
      <c r="A2" s="107" t="s">
        <v>79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07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29" t="s">
        <v>86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80</v>
      </c>
      <c r="C6" s="27" t="s">
        <v>2</v>
      </c>
      <c r="D6" s="108">
        <v>1</v>
      </c>
      <c r="E6" s="131"/>
      <c r="F6" s="109">
        <f aca="true" t="shared" si="0" ref="F6:F11">E6*D6</f>
        <v>0</v>
      </c>
      <c r="I6" s="110"/>
      <c r="K6" s="111"/>
    </row>
    <row r="7" spans="1:11" s="115" customFormat="1" ht="30">
      <c r="A7" s="128" t="s">
        <v>85</v>
      </c>
      <c r="B7" s="112" t="s">
        <v>81</v>
      </c>
      <c r="C7" s="30" t="s">
        <v>3</v>
      </c>
      <c r="D7" s="113">
        <v>0.92</v>
      </c>
      <c r="E7" s="46"/>
      <c r="F7" s="114">
        <f t="shared" si="0"/>
        <v>0</v>
      </c>
      <c r="I7" s="116"/>
      <c r="K7" s="117"/>
    </row>
    <row r="8" spans="1:11" s="21" customFormat="1" ht="15">
      <c r="A8" s="28">
        <v>122938</v>
      </c>
      <c r="B8" s="29" t="s">
        <v>82</v>
      </c>
      <c r="C8" s="30" t="s">
        <v>65</v>
      </c>
      <c r="D8" s="113">
        <v>0.35</v>
      </c>
      <c r="E8" s="46"/>
      <c r="F8" s="114">
        <f t="shared" si="0"/>
        <v>0</v>
      </c>
      <c r="I8" s="110"/>
      <c r="K8" s="111"/>
    </row>
    <row r="9" spans="1:11" s="21" customFormat="1" ht="15">
      <c r="A9" s="28">
        <v>56333</v>
      </c>
      <c r="B9" s="29" t="s">
        <v>83</v>
      </c>
      <c r="C9" s="30" t="s">
        <v>2</v>
      </c>
      <c r="D9" s="113">
        <v>1</v>
      </c>
      <c r="E9" s="46"/>
      <c r="F9" s="114">
        <f t="shared" si="0"/>
        <v>0</v>
      </c>
      <c r="I9" s="110"/>
      <c r="K9" s="111"/>
    </row>
    <row r="10" spans="1:11" s="21" customFormat="1" ht="15">
      <c r="A10" s="28">
        <v>567104</v>
      </c>
      <c r="B10" s="29" t="s">
        <v>96</v>
      </c>
      <c r="C10" s="30" t="s">
        <v>65</v>
      </c>
      <c r="D10" s="118">
        <v>0.13</v>
      </c>
      <c r="E10" s="46"/>
      <c r="F10" s="114">
        <f t="shared" si="0"/>
        <v>0</v>
      </c>
      <c r="I10" s="110"/>
      <c r="K10" s="111"/>
    </row>
    <row r="11" spans="1:11" s="21" customFormat="1" ht="15">
      <c r="A11" s="28">
        <v>572223</v>
      </c>
      <c r="B11" s="29" t="s">
        <v>84</v>
      </c>
      <c r="C11" s="30" t="s">
        <v>2</v>
      </c>
      <c r="D11" s="113">
        <v>1</v>
      </c>
      <c r="E11" s="46"/>
      <c r="F11" s="114">
        <f t="shared" si="0"/>
        <v>0</v>
      </c>
      <c r="I11" s="110"/>
      <c r="K11" s="111"/>
    </row>
    <row r="12" spans="1:11" s="21" customFormat="1" ht="15.75" thickBot="1">
      <c r="A12" s="119" t="s">
        <v>77</v>
      </c>
      <c r="B12" s="38" t="s">
        <v>95</v>
      </c>
      <c r="C12" s="39" t="s">
        <v>65</v>
      </c>
      <c r="D12" s="120">
        <v>0.07</v>
      </c>
      <c r="E12" s="132"/>
      <c r="F12" s="121">
        <f>ROUND(E12*D12,0)</f>
        <v>0</v>
      </c>
      <c r="I12" s="110"/>
      <c r="K12" s="111"/>
    </row>
    <row r="13" spans="1:6" s="127" customFormat="1" ht="16.5" thickBot="1">
      <c r="A13" s="122"/>
      <c r="B13" s="123" t="s">
        <v>87</v>
      </c>
      <c r="C13" s="124" t="s">
        <v>2</v>
      </c>
      <c r="D13" s="130">
        <v>1</v>
      </c>
      <c r="E13" s="125" t="s">
        <v>5</v>
      </c>
      <c r="F13" s="126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2023-03-21T06:04:10Z</cp:lastPrinted>
  <dcterms:created xsi:type="dcterms:W3CDTF">2014-05-16T09:31:30Z</dcterms:created>
  <dcterms:modified xsi:type="dcterms:W3CDTF">2023-03-21T06:40:05Z</dcterms:modified>
  <cp:category/>
  <cp:version/>
  <cp:contentType/>
  <cp:contentStatus/>
</cp:coreProperties>
</file>