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filterPrivacy="1" defaultThemeVersion="124226"/>
  <bookViews>
    <workbookView xWindow="65428" yWindow="65428" windowWidth="23256" windowHeight="12456" activeTab="1"/>
  </bookViews>
  <sheets>
    <sheet name="Soupis prací" sheetId="1" r:id="rId1"/>
    <sheet name="PD" sheetId="12" r:id="rId2"/>
    <sheet name="TP" sheetId="4" r:id="rId3"/>
  </sheets>
  <externalReferences>
    <externalReference r:id="rId6"/>
  </externalReferences>
  <definedNames>
    <definedName name="Excel_BuiltIn__FilterDatabase_1">#REF!</definedName>
  </definedNames>
  <calcPr calcId="191029"/>
  <extLst/>
</workbook>
</file>

<file path=xl/sharedStrings.xml><?xml version="1.0" encoding="utf-8"?>
<sst xmlns="http://schemas.openxmlformats.org/spreadsheetml/2006/main" count="116" uniqueCount="91">
  <si>
    <t>Nabídka uchazeč v Kč bez DPH</t>
  </si>
  <si>
    <t>*) Uchazeč použije při ocenění % poměr ze stavebních nákladů uvedený v Rámcové smlouvě. Tento % poměr může být buď shodný nebo nižší než je % poměr uvedený v Rámcové smlouvě. Podrobnější popis viz čl. 6 "Cena" v Rámcové smlouvě</t>
  </si>
  <si>
    <t>x</t>
  </si>
  <si>
    <t xml:space="preserve">% změna ceny Nabídka/Předpoklad </t>
  </si>
  <si>
    <t>žlutě - vyplní uchazeč</t>
  </si>
  <si>
    <t>Předpokládaná hodnota stavebních nákladů v Kč bez DPH</t>
  </si>
  <si>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</si>
  <si>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</si>
  <si>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</si>
  <si>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</si>
  <si>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</si>
  <si>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</si>
  <si>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</si>
  <si>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</si>
  <si>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</si>
  <si>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</si>
  <si>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</si>
  <si>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</si>
  <si>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</si>
  <si>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Předpokládaná hodnota dílčí části Veřejné zakázky ***)</t>
  </si>
  <si>
    <t>Předpokládaný celkový počet hod technické pomoci</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</si>
  <si>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</si>
  <si>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</si>
  <si>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</si>
  <si>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</si>
  <si>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</si>
  <si>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</si>
  <si>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</si>
  <si>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SOUPIS SLUŽEB</t>
  </si>
  <si>
    <t>AKCE</t>
  </si>
  <si>
    <t>**) Uchazeč použije při ocenění hodinovou sazbu (bez DPH) ve stejné výši nebo nižší než, je příslušná hodinová sazba bez DPH uvedené v přišlušném rozmezí předpokládaných stavebních nákladů uvedených v Soupisu prací v tabulce "IV.C) Položkový rozpočet - technická pomoc objednateli" přišlušného typového příkladu, který je součástí Rámcové smlouvy. Bližší popis viz čl. 6 "Cena" v Rámcové smlouvě. Hodinovou sazbu doplní do příslušné tabulky technické pomoci</t>
  </si>
  <si>
    <t>***)  Předpokládanou hodnotu dílčí části Veřejné zakázky považuje Zadavatel jako maximální a nepřekročitelnou. V případě jejího překročení si zadavatel vyhrazuje právo zadávací řízení zrušit</t>
  </si>
  <si>
    <r>
      <t xml:space="preserve">****) Celková cena bez DPH uvedená v </t>
    </r>
    <r>
      <rPr>
        <b/>
        <sz val="11"/>
        <color theme="1"/>
        <rFont val="Calibri"/>
        <family val="2"/>
        <scheme val="minor"/>
      </rPr>
      <t xml:space="preserve">Tabulce soupisu prací </t>
    </r>
    <r>
      <rPr>
        <sz val="11"/>
        <color theme="1"/>
        <rFont val="Calibri"/>
        <family val="2"/>
        <scheme val="minor"/>
      </rPr>
      <t xml:space="preserve">musí být shodná s Celkovou cenou v Kč bez DPH uvedenou v </t>
    </r>
    <r>
      <rPr>
        <b/>
        <sz val="11"/>
        <color theme="1"/>
        <rFont val="Calibri"/>
        <family val="2"/>
        <scheme val="minor"/>
      </rPr>
      <t>Nabídkové tabulce</t>
    </r>
    <r>
      <rPr>
        <sz val="11"/>
        <color theme="1"/>
        <rFont val="Calibri"/>
        <family val="2"/>
        <scheme val="minor"/>
      </rPr>
      <t xml:space="preserve"> uchazeče.</t>
    </r>
  </si>
  <si>
    <t>Cena celkem v Kč bez DPH****)</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</si>
  <si>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</si>
  <si>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</si>
  <si>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</si>
  <si>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</si>
  <si>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</si>
  <si>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</si>
  <si>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</si>
  <si>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Tabulka č. 1</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</si>
  <si>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</si>
  <si>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Kontrola rovnosti dílčích cen v tabulce č. 1 a rozepsaných cen v tabulce č. 2 - 6</t>
  </si>
  <si>
    <t>AD</t>
  </si>
  <si>
    <t xml:space="preserve">Procentní poměr ze stavebních nákladů nabídnutý uchazečem v Rámcové smlouvě - část VD-ZDS*)  </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</si>
  <si>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</si>
  <si>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</si>
  <si>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</si>
  <si>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</si>
  <si>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</si>
  <si>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</si>
  <si>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</si>
  <si>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</si>
  <si>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</si>
  <si>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</si>
  <si>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</si>
  <si>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</si>
  <si>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</si>
  <si>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majetkoprávní podklady</t>
  </si>
  <si>
    <t>podání žádosti bez poplatků</t>
  </si>
  <si>
    <t>IČ celkem</t>
  </si>
  <si>
    <t>PDPS</t>
  </si>
  <si>
    <t>Technická zpráva</t>
  </si>
  <si>
    <t xml:space="preserve">Výkresová část </t>
  </si>
  <si>
    <t>ZTKP</t>
  </si>
  <si>
    <t>Soupis prací a rozpočet</t>
  </si>
  <si>
    <t>PDPS celkem</t>
  </si>
  <si>
    <t>celkem bez DPH</t>
  </si>
  <si>
    <t>Kontrolní propočet Tab. č. 1 a 2.  část VD-ZDS Rozdíl:</t>
  </si>
  <si>
    <t>Příloha č. 2</t>
  </si>
  <si>
    <t>Podrobná specifikace ceny</t>
  </si>
  <si>
    <t>Technická pomoc objednateli - Autorský dozor</t>
  </si>
  <si>
    <t>Cena Technická pomoc v rámci výběrového řízení na zhotovitele stavby</t>
  </si>
  <si>
    <t>Cena Technická pomoc v rámci majetkoprávího projednání - vedení aplikace MPP</t>
  </si>
  <si>
    <t>Celkem</t>
  </si>
  <si>
    <t>Technická pomoc objednateli    (v Kč bez DPH/hod)**)</t>
  </si>
  <si>
    <t>Zjištění průběhu a zákres IS, zaměření, záborový elaborát, digitální katastrální mapa</t>
  </si>
  <si>
    <t>Průzkumy a podklady - DUSP</t>
  </si>
  <si>
    <t xml:space="preserve">DUSP </t>
  </si>
  <si>
    <t>DUSP celkem</t>
  </si>
  <si>
    <t>DUSP celkem včetně průzkumů</t>
  </si>
  <si>
    <t>IČ-zajištění vydání společného povolení</t>
  </si>
  <si>
    <t xml:space="preserve">Procentní poměr ze stavebních nákladů nabídnutý uchazečem v Rámcové smlouvě - část DUSP*) </t>
  </si>
  <si>
    <t xml:space="preserve">Procentní poměr ze stavebních nákladů nabídnutý uchazečem v Rámcové smlouvě - část Výkon IČ ke společnému povolení včetně majetkoprávního projednání*) </t>
  </si>
  <si>
    <t>Průzkumy DUSP celkem</t>
  </si>
  <si>
    <t>Kontrolní propočet Tab. č. 1 a 2  část DUSP Rozdíl:</t>
  </si>
  <si>
    <t>Kontrolní propočet Tab. č. 1 a 2.  část IČ ke společnému povolení Rozdíl:</t>
  </si>
  <si>
    <t>Průzkumy pro DUSP ( Dendrologický průzkum, diagnostika vozovky dle vyhl.130/2019, hydrotechnické posouzení, diagnostika mostu apod)</t>
  </si>
  <si>
    <t>Geotechnický průzkum dle TP 76</t>
  </si>
  <si>
    <t>VY11626 Mníšek pod Brdy, most ev.č. VY11626 – 1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</si>
</sst>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_-* #,##0.00&quot; Kč&quot;_-;\-* #,##0.00&quot; Kč&quot;_-;_-* \-??&quot; Kč&quot;_-;_-@_-"/>
    <numFmt numFmtId="165" formatCode="#,##0.000"/>
    <numFmt numFmtId="166" formatCode="0.000%"/>
    <numFmt numFmtId="167" formatCode="0.000000%"/>
    <numFmt numFmtId="168" formatCode="0.000"/>
  </numFmts>
  <fonts count="29">
    <font>
      <sz val="11"/>
      <color theme="1"/>
      <name val="Calibri"/>
      <family val="2"/>
      <scheme val="minor"/>
    </font>
    <font>
      <sz val="10"/>
      <name val="Arial"/>
      <family val="2"/>
    </font>
    <font>
      <b/>
      <sz val="11"/>
      <color indexed="8"/>
      <name val="Calibri"/>
      <family val="2"/>
    </font>
    <font>
      <b/>
      <sz val="16"/>
      <color indexed="8"/>
      <name val="Calibri"/>
      <family val="2"/>
    </font>
    <font>
      <b/>
      <sz val="12"/>
      <color indexed="8"/>
      <name val="Calibri"/>
      <family val="2"/>
    </font>
    <font>
      <sz val="12"/>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b/>
      <sz val="18"/>
      <name val="Arial"/>
      <family val="2"/>
    </font>
    <font>
      <sz val="11"/>
      <color rgb="FFFF0000"/>
      <name val="Calibri"/>
      <family val="2"/>
      <scheme val="minor"/>
    </font>
    <font>
      <b/>
      <sz val="12"/>
      <color theme="1"/>
      <name val="Calibri"/>
      <family val="2"/>
      <scheme val="minor"/>
    </font>
    <font>
      <b/>
      <sz val="12"/>
      <color rgb="FFFF0000"/>
      <name val="Calibri"/>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18"/>
      <color theme="1"/>
      <name val="Calibri"/>
      <family val="2"/>
      <scheme val="minor"/>
    </font>
    <font>
      <b/>
      <sz val="16"/>
      <color theme="1"/>
      <name val="Calibri"/>
      <family val="2"/>
      <scheme val="minor"/>
    </font>
  </fonts>
  <fills count="12">
    <fill>
      <patternFill/>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indexed="41"/>
        <bgColor indexed="64"/>
      </patternFill>
    </fill>
    <fill>
      <patternFill patternType="solid">
        <fgColor rgb="FFFFE05B"/>
        <bgColor indexed="64"/>
      </patternFill>
    </fill>
    <fill>
      <patternFill patternType="solid">
        <fgColor theme="9" tint="0.39998000860214233"/>
        <bgColor indexed="64"/>
      </patternFill>
    </fill>
  </fills>
  <borders count="27">
    <border>
      <left/>
      <right/>
      <top/>
      <bottom/>
      <diagonal/>
    </border>
    <border>
      <left style="thin"/>
      <right style="thin"/>
      <top style="thin"/>
      <bottom style="medium"/>
    </border>
    <border>
      <left style="thin"/>
      <right style="medium"/>
      <top style="thin"/>
      <bottom style="medium"/>
    </border>
    <border>
      <left style="thin"/>
      <right style="thin"/>
      <top style="thin"/>
      <bottom style="thin"/>
    </border>
    <border>
      <left/>
      <right/>
      <top/>
      <bottom style="medium"/>
    </border>
    <border>
      <left style="thin"/>
      <right style="thin"/>
      <top style="medium"/>
      <bottom/>
    </border>
    <border>
      <left style="thin"/>
      <right style="medium"/>
      <top style="medium"/>
      <bottom/>
    </border>
    <border>
      <left style="thin"/>
      <right style="medium"/>
      <top/>
      <bottom style="thin"/>
    </border>
    <border>
      <left style="thin"/>
      <right style="medium"/>
      <top/>
      <bottom/>
    </border>
    <border>
      <left/>
      <right/>
      <top/>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medium"/>
      <bottom style="medium"/>
    </border>
    <border>
      <left style="medium"/>
      <right style="thin"/>
      <top style="thin"/>
      <bottom style="thin"/>
    </border>
    <border>
      <left style="thin"/>
      <right style="medium"/>
      <top style="thin"/>
      <bottom style="thin"/>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style="medium"/>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7" fillId="0" borderId="0" applyFill="0" applyBorder="0" applyAlignment="0" applyProtection="0"/>
    <xf numFmtId="0" fontId="10" fillId="0" borderId="0">
      <alignment/>
      <protection/>
    </xf>
    <xf numFmtId="0" fontId="7" fillId="0" borderId="0">
      <alignment/>
      <protection/>
    </xf>
    <xf numFmtId="0" fontId="1" fillId="0" borderId="0">
      <alignment/>
      <protection/>
    </xf>
    <xf numFmtId="0" fontId="1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108">
    <xf numFmtId="0" fontId="0" fillId="0" borderId="0" xfId="0"/>
    <xf numFmtId="0" fontId="3" fillId="0" borderId="0" xfId="0" applyFont="1"/>
    <xf numFmtId="3" fontId="0" fillId="0" borderId="0" xfId="0" applyNumberFormat="1"/>
    <xf numFmtId="3" fontId="3" fillId="0" borderId="0" xfId="0" applyNumberFormat="1" applyFont="1"/>
    <xf numFmtId="10" fontId="0" fillId="0" borderId="1" xfId="0" applyNumberFormat="1" applyBorder="1" applyAlignment="1">
      <alignment horizontal="center" vertical="center"/>
    </xf>
    <xf numFmtId="10" fontId="0" fillId="0" borderId="2" xfId="0" applyNumberFormat="1" applyBorder="1" applyAlignment="1">
      <alignment horizontal="center" vertical="center"/>
    </xf>
    <xf numFmtId="3" fontId="0" fillId="0" borderId="3" xfId="0" applyNumberFormat="1" applyBorder="1" applyAlignment="1">
      <alignment horizontal="center" vertical="center"/>
    </xf>
    <xf numFmtId="3" fontId="5" fillId="2" borderId="0" xfId="0" applyNumberFormat="1" applyFont="1" applyFill="1"/>
    <xf numFmtId="0" fontId="7" fillId="0" borderId="0" xfId="22">
      <alignment/>
      <protection/>
    </xf>
    <xf numFmtId="0" fontId="9" fillId="3" borderId="4" xfId="22" applyFont="1" applyFill="1" applyBorder="1" applyAlignment="1">
      <alignment horizontal="left" vertical="center" wrapText="1"/>
      <protection/>
    </xf>
    <xf numFmtId="0" fontId="0" fillId="0" borderId="5" xfId="0" applyBorder="1" applyAlignment="1">
      <alignment horizontal="center" vertical="center" wrapText="1"/>
    </xf>
    <xf numFmtId="0" fontId="0" fillId="0" borderId="6" xfId="0" applyBorder="1" applyAlignment="1">
      <alignment horizontal="center" vertical="center" wrapText="1"/>
    </xf>
    <xf numFmtId="3" fontId="0" fillId="0" borderId="7" xfId="0" applyNumberFormat="1" applyBorder="1"/>
    <xf numFmtId="3" fontId="0" fillId="0" borderId="0" xfId="0" applyNumberFormat="1" applyAlignment="1">
      <alignment vertical="center"/>
    </xf>
    <xf numFmtId="3" fontId="0" fillId="0" borderId="8" xfId="0" applyNumberFormat="1" applyBorder="1" applyAlignment="1">
      <alignment vertical="center"/>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165" fontId="0" fillId="0" borderId="0" xfId="0" applyNumberFormat="1"/>
    <xf numFmtId="3" fontId="4" fillId="0" borderId="0" xfId="0" applyNumberFormat="1" applyFont="1"/>
    <xf numFmtId="10" fontId="12" fillId="0" borderId="0" xfId="26" applyNumberFormat="1" applyFont="1"/>
    <xf numFmtId="44" fontId="12" fillId="0" borderId="0" xfId="25" applyFont="1"/>
    <xf numFmtId="3" fontId="14" fillId="0" borderId="0" xfId="0" applyNumberFormat="1" applyFont="1"/>
    <xf numFmtId="0" fontId="8" fillId="0" borderId="0" xfId="0" applyFont="1" applyAlignment="1">
      <alignment horizontal="center" vertical="center"/>
    </xf>
    <xf numFmtId="0" fontId="15" fillId="3" borderId="4" xfId="22" applyFont="1" applyFill="1" applyBorder="1" applyAlignment="1">
      <alignment horizontal="left" vertical="center"/>
      <protection/>
    </xf>
    <xf numFmtId="0" fontId="16" fillId="0" borderId="0" xfId="0" applyFont="1" applyAlignment="1">
      <alignment vertical="center"/>
    </xf>
    <xf numFmtId="0" fontId="17" fillId="0" borderId="0" xfId="0" applyFont="1"/>
    <xf numFmtId="0" fontId="10" fillId="0" borderId="9" xfId="24" applyBorder="1" applyAlignment="1">
      <alignment vertical="center" wrapText="1"/>
      <protection/>
    </xf>
    <xf numFmtId="0" fontId="0" fillId="4" borderId="0" xfId="0" applyFill="1"/>
    <xf numFmtId="0" fontId="1" fillId="4" borderId="0" xfId="24" applyFont="1" applyFill="1" applyAlignment="1">
      <alignment vertical="center"/>
      <protection/>
    </xf>
    <xf numFmtId="0" fontId="1" fillId="4" borderId="0" xfId="24" applyFont="1" applyFill="1" applyAlignment="1">
      <alignment horizontal="center" vertical="center"/>
      <protection/>
    </xf>
    <xf numFmtId="0" fontId="18" fillId="4" borderId="0" xfId="24" applyFont="1" applyFill="1" applyAlignment="1">
      <alignment vertical="center"/>
      <protection/>
    </xf>
    <xf numFmtId="0" fontId="11" fillId="0" borderId="0" xfId="24" applyFont="1" applyAlignment="1">
      <alignment vertical="center"/>
      <protection/>
    </xf>
    <xf numFmtId="0" fontId="13" fillId="0" borderId="0" xfId="0" applyFont="1"/>
    <xf numFmtId="0" fontId="19" fillId="5" borderId="3" xfId="0" applyFont="1" applyFill="1" applyBorder="1" applyAlignment="1">
      <alignment wrapText="1"/>
    </xf>
    <xf numFmtId="0" fontId="7" fillId="3" borderId="0" xfId="22" applyFill="1">
      <alignment/>
      <protection/>
    </xf>
    <xf numFmtId="0" fontId="15" fillId="3" borderId="10" xfId="22" applyFont="1" applyFill="1" applyBorder="1" applyAlignment="1">
      <alignment horizontal="center" vertical="center" wrapText="1"/>
      <protection/>
    </xf>
    <xf numFmtId="0" fontId="15" fillId="3" borderId="11" xfId="22" applyFont="1" applyFill="1" applyBorder="1" applyAlignment="1">
      <alignment horizontal="center" vertical="center" wrapText="1"/>
      <protection/>
    </xf>
    <xf numFmtId="3" fontId="7" fillId="3" borderId="3" xfId="22" applyNumberFormat="1" applyFill="1" applyBorder="1">
      <alignment/>
      <protection/>
    </xf>
    <xf numFmtId="0" fontId="7" fillId="3" borderId="3" xfId="22" applyFill="1" applyBorder="1">
      <alignment/>
      <protection/>
    </xf>
    <xf numFmtId="0" fontId="6" fillId="6" borderId="3" xfId="22" applyFont="1" applyFill="1" applyBorder="1">
      <alignment/>
      <protection/>
    </xf>
    <xf numFmtId="3" fontId="6" fillId="6" borderId="3" xfId="22" applyNumberFormat="1" applyFont="1" applyFill="1" applyBorder="1">
      <alignment/>
      <protection/>
    </xf>
    <xf numFmtId="0" fontId="6" fillId="6" borderId="12" xfId="22" applyFont="1" applyFill="1" applyBorder="1">
      <alignment/>
      <protection/>
    </xf>
    <xf numFmtId="0" fontId="22" fillId="0" borderId="0" xfId="24" applyFont="1">
      <alignment/>
      <protection/>
    </xf>
    <xf numFmtId="0" fontId="22" fillId="0" borderId="13" xfId="24" applyFont="1" applyBorder="1" applyAlignment="1">
      <alignment horizontal="center" vertical="center" wrapText="1"/>
      <protection/>
    </xf>
    <xf numFmtId="0" fontId="22" fillId="0" borderId="10" xfId="24" applyFont="1" applyBorder="1" applyAlignment="1">
      <alignment horizontal="center" vertical="center" wrapText="1"/>
      <protection/>
    </xf>
    <xf numFmtId="0" fontId="23" fillId="0" borderId="14" xfId="24" applyFont="1" applyBorder="1" applyAlignment="1">
      <alignment wrapText="1"/>
      <protection/>
    </xf>
    <xf numFmtId="0" fontId="23" fillId="0" borderId="14" xfId="24" applyFont="1" applyBorder="1" applyAlignment="1">
      <alignment vertical="top" wrapText="1"/>
      <protection/>
    </xf>
    <xf numFmtId="0" fontId="23" fillId="0" borderId="14" xfId="24" applyFont="1" applyBorder="1" applyAlignment="1">
      <alignment horizontal="left" wrapText="1"/>
      <protection/>
    </xf>
    <xf numFmtId="0" fontId="23" fillId="0" borderId="0" xfId="24" applyFont="1">
      <alignment/>
      <protection/>
    </xf>
    <xf numFmtId="0" fontId="23" fillId="0" borderId="0" xfId="24" applyFont="1" applyAlignment="1">
      <alignment vertical="center" wrapText="1"/>
      <protection/>
    </xf>
    <xf numFmtId="0" fontId="23" fillId="0" borderId="0" xfId="24" applyFont="1" applyAlignment="1">
      <alignment horizontal="center" vertical="center" wrapText="1"/>
      <protection/>
    </xf>
    <xf numFmtId="3" fontId="22" fillId="7" borderId="3" xfId="24" applyNumberFormat="1" applyFont="1" applyFill="1" applyBorder="1" applyAlignment="1">
      <alignment horizontal="center" vertical="center" wrapText="1"/>
      <protection/>
    </xf>
    <xf numFmtId="0" fontId="2" fillId="8" borderId="3" xfId="22" applyFont="1" applyFill="1" applyBorder="1" applyAlignment="1">
      <alignment horizontal="center" vertical="top" wrapText="1"/>
      <protection/>
    </xf>
    <xf numFmtId="166" fontId="0" fillId="0" borderId="0" xfId="26" applyNumberFormat="1" applyFont="1"/>
    <xf numFmtId="4" fontId="0" fillId="0" borderId="0" xfId="0" applyNumberFormat="1"/>
    <xf numFmtId="167" fontId="0" fillId="0" borderId="0" xfId="26" applyNumberFormat="1" applyFont="1"/>
    <xf numFmtId="166" fontId="0" fillId="2" borderId="3" xfId="0" applyNumberFormat="1" applyFill="1" applyBorder="1" applyAlignment="1">
      <alignment horizontal="center"/>
    </xf>
    <xf numFmtId="0" fontId="23" fillId="5" borderId="3" xfId="24" applyFont="1" applyFill="1" applyBorder="1" applyAlignment="1">
      <alignment horizontal="center" vertical="center" wrapText="1"/>
      <protection/>
    </xf>
    <xf numFmtId="0" fontId="23" fillId="5" borderId="12" xfId="24" applyFont="1" applyFill="1" applyBorder="1" applyAlignment="1">
      <alignment horizontal="center" vertical="center" wrapText="1"/>
      <protection/>
    </xf>
    <xf numFmtId="0" fontId="25" fillId="0" borderId="3" xfId="0" applyFont="1" applyBorder="1" applyAlignment="1">
      <alignment vertical="center"/>
    </xf>
    <xf numFmtId="0" fontId="25" fillId="0" borderId="3" xfId="0" applyFont="1" applyBorder="1" applyAlignment="1">
      <alignment vertical="center" wrapText="1"/>
    </xf>
    <xf numFmtId="0" fontId="26" fillId="0" borderId="3" xfId="0" applyFont="1" applyBorder="1" applyAlignment="1">
      <alignment vertical="center"/>
    </xf>
    <xf numFmtId="4" fontId="26" fillId="4" borderId="3" xfId="0" applyNumberFormat="1" applyFont="1" applyFill="1" applyBorder="1" applyAlignment="1">
      <alignment vertical="center"/>
    </xf>
    <xf numFmtId="4" fontId="26" fillId="8" borderId="3" xfId="0" applyNumberFormat="1" applyFont="1" applyFill="1" applyBorder="1" applyAlignment="1">
      <alignment vertical="center"/>
    </xf>
    <xf numFmtId="0" fontId="26" fillId="0" borderId="3" xfId="0" applyFont="1" applyBorder="1" applyAlignment="1">
      <alignment vertical="center" wrapText="1"/>
    </xf>
    <xf numFmtId="4" fontId="26" fillId="0" borderId="3" xfId="0" applyNumberFormat="1" applyFont="1" applyBorder="1" applyAlignment="1">
      <alignment vertical="center"/>
    </xf>
    <xf numFmtId="4" fontId="25" fillId="8" borderId="3" xfId="0" applyNumberFormat="1" applyFont="1" applyFill="1" applyBorder="1" applyAlignment="1">
      <alignment vertical="center"/>
    </xf>
    <xf numFmtId="0" fontId="28" fillId="0" borderId="0" xfId="0" applyFont="1"/>
    <xf numFmtId="0" fontId="6" fillId="6" borderId="0" xfId="22" applyFont="1" applyFill="1">
      <alignment/>
      <protection/>
    </xf>
    <xf numFmtId="3" fontId="6" fillId="6" borderId="0" xfId="22" applyNumberFormat="1" applyFont="1" applyFill="1">
      <alignment/>
      <protection/>
    </xf>
    <xf numFmtId="0" fontId="6" fillId="7" borderId="3" xfId="22" applyFont="1" applyFill="1" applyBorder="1" applyAlignment="1">
      <alignment horizontal="center" vertical="center"/>
      <protection/>
    </xf>
    <xf numFmtId="168" fontId="0" fillId="2" borderId="3" xfId="0" applyNumberFormat="1" applyFill="1" applyBorder="1" applyAlignment="1">
      <alignment horizontal="center"/>
    </xf>
    <xf numFmtId="3" fontId="1" fillId="0" borderId="0" xfId="24" applyNumberFormat="1" applyFont="1" applyAlignment="1">
      <alignment vertical="center"/>
      <protection/>
    </xf>
    <xf numFmtId="3" fontId="6" fillId="9" borderId="3" xfId="0" applyNumberFormat="1" applyFont="1" applyFill="1" applyBorder="1" applyAlignment="1">
      <alignment horizontal="center" vertical="center"/>
    </xf>
    <xf numFmtId="3" fontId="6" fillId="8" borderId="3" xfId="0" applyNumberFormat="1" applyFont="1" applyFill="1" applyBorder="1" applyAlignment="1">
      <alignment horizontal="center"/>
    </xf>
    <xf numFmtId="3" fontId="2" fillId="9" borderId="15" xfId="0" applyNumberFormat="1" applyFont="1" applyFill="1" applyBorder="1" applyAlignment="1">
      <alignment horizontal="center" vertical="center"/>
    </xf>
    <xf numFmtId="3" fontId="6" fillId="8" borderId="15" xfId="0" applyNumberFormat="1" applyFont="1" applyFill="1" applyBorder="1" applyAlignment="1">
      <alignment horizontal="center"/>
    </xf>
    <xf numFmtId="0" fontId="21" fillId="5" borderId="3" xfId="0" applyFont="1" applyFill="1" applyBorder="1" applyAlignment="1">
      <alignment horizontal="center"/>
    </xf>
    <xf numFmtId="3" fontId="6" fillId="7" borderId="3" xfId="0" applyNumberFormat="1" applyFont="1" applyFill="1" applyBorder="1" applyAlignment="1">
      <alignment horizontal="center" vertical="center"/>
    </xf>
    <xf numFmtId="0" fontId="27" fillId="0" borderId="0" xfId="0" applyFont="1" applyAlignment="1">
      <alignment horizontal="right"/>
    </xf>
    <xf numFmtId="0" fontId="28" fillId="0" borderId="0" xfId="0" applyFont="1" applyAlignment="1">
      <alignment horizontal="center" vertical="center"/>
    </xf>
    <xf numFmtId="0" fontId="0" fillId="0" borderId="0" xfId="0" applyAlignment="1">
      <alignment horizontal="left" wrapText="1"/>
    </xf>
    <xf numFmtId="0" fontId="20" fillId="0" borderId="9" xfId="0" applyFont="1" applyBorder="1" applyAlignment="1">
      <alignment horizontal="center" wrapText="1"/>
    </xf>
    <xf numFmtId="0" fontId="11" fillId="5" borderId="0" xfId="24" applyFont="1" applyFill="1" applyAlignment="1">
      <alignment horizontal="center" vertical="center" wrapText="1"/>
      <protection/>
    </xf>
    <xf numFmtId="3" fontId="0" fillId="0" borderId="0" xfId="0" applyNumberFormat="1" applyAlignment="1">
      <alignment horizontal="left"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3" fontId="14" fillId="10" borderId="18" xfId="0" applyNumberFormat="1" applyFont="1" applyFill="1" applyBorder="1" applyAlignment="1">
      <alignment horizontal="center" vertical="center" wrapText="1"/>
    </xf>
    <xf numFmtId="3" fontId="14" fillId="10" borderId="19" xfId="0" applyNumberFormat="1" applyFont="1" applyFill="1" applyBorder="1" applyAlignment="1">
      <alignment horizontal="center" vertical="center" wrapText="1"/>
    </xf>
    <xf numFmtId="3" fontId="0" fillId="0" borderId="18" xfId="0" applyNumberFormat="1" applyBorder="1" applyAlignment="1">
      <alignment horizontal="center" wrapText="1"/>
    </xf>
    <xf numFmtId="3" fontId="0" fillId="0" borderId="19" xfId="0" applyNumberFormat="1" applyBorder="1" applyAlignment="1">
      <alignment horizontal="center" wrapText="1"/>
    </xf>
    <xf numFmtId="3" fontId="2" fillId="0" borderId="18" xfId="0" applyNumberFormat="1" applyFont="1" applyBorder="1" applyAlignment="1">
      <alignment horizontal="center" wrapText="1"/>
    </xf>
    <xf numFmtId="3" fontId="2" fillId="0" borderId="19" xfId="0" applyNumberFormat="1" applyFont="1"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xf>
    <xf numFmtId="0" fontId="8" fillId="11" borderId="22" xfId="0" applyFont="1" applyFill="1" applyBorder="1" applyAlignment="1">
      <alignment horizontal="center" vertical="center"/>
    </xf>
    <xf numFmtId="0" fontId="8" fillId="11" borderId="23" xfId="0" applyFont="1" applyFill="1" applyBorder="1" applyAlignment="1">
      <alignment horizontal="center" vertical="center"/>
    </xf>
    <xf numFmtId="0" fontId="8" fillId="11" borderId="24" xfId="0" applyFont="1" applyFill="1" applyBorder="1" applyAlignment="1">
      <alignment horizontal="center" vertical="center"/>
    </xf>
    <xf numFmtId="0" fontId="23" fillId="0" borderId="0" xfId="24" applyFont="1" applyAlignment="1">
      <alignment vertical="center" wrapText="1"/>
      <protection/>
    </xf>
    <xf numFmtId="0" fontId="8" fillId="11" borderId="13"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25" xfId="0" applyFont="1" applyFill="1" applyBorder="1" applyAlignment="1">
      <alignment horizontal="center" vertical="center"/>
    </xf>
    <xf numFmtId="0" fontId="8" fillId="11" borderId="11" xfId="0" applyFont="1" applyFill="1" applyBorder="1" applyAlignment="1">
      <alignment horizontal="center" vertical="center"/>
    </xf>
    <xf numFmtId="3" fontId="6" fillId="5" borderId="26" xfId="22" applyNumberFormat="1" applyFont="1" applyFill="1" applyBorder="1" applyAlignment="1">
      <alignment horizontal="center" vertical="center"/>
      <protection/>
    </xf>
    <xf numFmtId="3" fontId="6" fillId="5" borderId="12" xfId="22" applyNumberFormat="1" applyFont="1" applyFill="1" applyBorder="1" applyAlignment="1">
      <alignment horizontal="center" vertical="center"/>
      <protection/>
    </xf>
  </cellXfs>
  <cellStyles count="16">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Měna" xfId="25"/>
    <cellStyle name="Procenta" xfId="26"/>
    <cellStyle name="Normální 6" xfId="27"/>
    <cellStyle name="Normální 3 2" xfId="28"/>
    <cellStyle name="Normální 5 2"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zoomScale="90" zoomScaleNormal="90" zoomScalePageLayoutView="80" workbookViewId="0" topLeftCell="A17">
      <selection activeCell="I20" sqref="I20"/>
    </sheetView>
  </sheetViews>
  <sheetFormatPr defaultColWidth="9.140625" defaultRowHeight="15"/>
  <cols>
    <col min="2" max="2" width="36.7109375" style="0" customWidth="1"/>
    <col min="3" max="3" width="16.57421875" style="0" customWidth="1"/>
    <col min="4" max="4" width="15.421875" style="0" customWidth="1"/>
    <col min="5" max="5" width="16.57421875" style="0" customWidth="1"/>
    <col min="6" max="6" width="15.00390625" style="0" customWidth="1"/>
    <col min="7" max="7" width="16.00390625" style="0" customWidth="1"/>
    <col min="8" max="8" width="11.57421875" style="0" customWidth="1"/>
    <col min="9" max="9" width="17.00390625" style="0" customWidth="1"/>
    <col min="10" max="10" width="17.421875" style="0" customWidth="1"/>
    <col min="11" max="11" width="10.7109375" style="0" bestFit="1" customWidth="1"/>
    <col min="13" max="13" width="11.28125" style="0" bestFit="1" customWidth="1"/>
  </cols>
  <sheetData>
    <row r="1" spans="2:3" ht="21">
      <c r="B1" s="33" t="s">
        <v>28</v>
      </c>
      <c r="C1" s="1"/>
    </row>
    <row r="2" ht="7.5" customHeight="1"/>
    <row r="3" spans="2:7" ht="42" customHeight="1">
      <c r="B3" s="81" t="s">
        <v>71</v>
      </c>
      <c r="C3" s="81"/>
      <c r="D3" s="81"/>
      <c r="E3" s="81"/>
      <c r="F3" s="81"/>
      <c r="G3" s="81"/>
    </row>
    <row r="4" spans="2:7" ht="27" customHeight="1">
      <c r="B4" s="68" t="s">
        <v>29</v>
      </c>
      <c r="F4" s="80" t="s">
        <v>70</v>
      </c>
      <c r="G4" s="80"/>
    </row>
    <row r="5" spans="2:14" ht="39.6" customHeight="1">
      <c r="B5" s="84" t="s">
        <v>90</v>
      </c>
      <c r="C5" s="84"/>
      <c r="D5" s="84"/>
      <c r="E5" s="84"/>
      <c r="F5" s="84"/>
      <c r="G5" s="84"/>
      <c r="H5" s="32"/>
      <c r="I5" s="32"/>
      <c r="J5" s="32"/>
      <c r="K5" s="32"/>
      <c r="L5" s="32"/>
      <c r="M5" s="32"/>
      <c r="N5" s="32"/>
    </row>
    <row r="6" spans="2:6" s="2" customFormat="1" ht="15.6">
      <c r="B6" s="7" t="s">
        <v>4</v>
      </c>
      <c r="C6" s="19"/>
      <c r="D6" s="19"/>
      <c r="E6" s="19"/>
      <c r="F6" s="19"/>
    </row>
    <row r="7" spans="2:6" s="2" customFormat="1" ht="21">
      <c r="B7" s="3"/>
      <c r="C7" s="20"/>
      <c r="D7" s="20"/>
      <c r="E7" s="20"/>
      <c r="F7" s="21"/>
    </row>
    <row r="8" spans="2:6" s="2" customFormat="1" ht="16.2" thickBot="1">
      <c r="B8" s="19" t="s">
        <v>41</v>
      </c>
      <c r="C8" s="22"/>
      <c r="D8" s="22"/>
      <c r="E8" s="22"/>
      <c r="F8" s="22"/>
    </row>
    <row r="9" spans="2:8" s="2" customFormat="1" ht="144">
      <c r="B9" s="86" t="s">
        <v>5</v>
      </c>
      <c r="C9" s="87"/>
      <c r="D9" s="10" t="s">
        <v>83</v>
      </c>
      <c r="E9" s="10" t="s">
        <v>84</v>
      </c>
      <c r="F9" s="10" t="s">
        <v>45</v>
      </c>
      <c r="G9" s="10" t="s">
        <v>76</v>
      </c>
      <c r="H9" s="11" t="s">
        <v>33</v>
      </c>
    </row>
    <row r="10" spans="2:8" s="13" customFormat="1" ht="21" customHeight="1">
      <c r="B10" s="88">
        <v>12000000</v>
      </c>
      <c r="C10" s="89"/>
      <c r="D10" s="57">
        <v>0.0518</v>
      </c>
      <c r="E10" s="57">
        <v>0.0298</v>
      </c>
      <c r="F10" s="57">
        <v>0.0113</v>
      </c>
      <c r="G10" s="72">
        <v>1000</v>
      </c>
      <c r="H10" s="14"/>
    </row>
    <row r="11" spans="2:8" ht="28.95" customHeight="1">
      <c r="B11" s="90" t="s">
        <v>20</v>
      </c>
      <c r="C11" s="91"/>
      <c r="D11" s="6" t="s">
        <v>2</v>
      </c>
      <c r="E11" s="6" t="s">
        <v>2</v>
      </c>
      <c r="F11" s="6" t="s">
        <v>2</v>
      </c>
      <c r="G11" s="6">
        <f>+TP!B12</f>
        <v>190</v>
      </c>
      <c r="H11" s="12"/>
    </row>
    <row r="12" spans="2:9" ht="72.75" customHeight="1">
      <c r="B12" s="92" t="s">
        <v>19</v>
      </c>
      <c r="C12" s="93"/>
      <c r="D12" s="74">
        <v>610000</v>
      </c>
      <c r="E12" s="74">
        <v>350000</v>
      </c>
      <c r="F12" s="74">
        <v>150000</v>
      </c>
      <c r="G12" s="74">
        <v>190000</v>
      </c>
      <c r="H12" s="76">
        <f>SUM(C12:G12)</f>
        <v>1300000</v>
      </c>
      <c r="I12" s="2"/>
    </row>
    <row r="13" spans="2:15" ht="21" customHeight="1">
      <c r="B13" s="92" t="s">
        <v>0</v>
      </c>
      <c r="C13" s="93"/>
      <c r="D13" s="75">
        <v>0</v>
      </c>
      <c r="E13" s="75">
        <v>0</v>
      </c>
      <c r="F13" s="79">
        <v>0</v>
      </c>
      <c r="G13" s="75">
        <v>0</v>
      </c>
      <c r="H13" s="77">
        <v>0</v>
      </c>
      <c r="L13" s="2"/>
      <c r="M13" s="2"/>
      <c r="N13" s="2"/>
      <c r="O13" s="2"/>
    </row>
    <row r="14" spans="2:15" ht="22.5" customHeight="1" thickBot="1">
      <c r="B14" s="94" t="s">
        <v>3</v>
      </c>
      <c r="C14" s="95"/>
      <c r="D14" s="4">
        <f aca="true" t="shared" si="0" ref="D14:F14">D13/D12</f>
        <v>0</v>
      </c>
      <c r="E14" s="4">
        <f t="shared" si="0"/>
        <v>0</v>
      </c>
      <c r="F14" s="4">
        <f t="shared" si="0"/>
        <v>0</v>
      </c>
      <c r="G14" s="4">
        <f>G13/G12</f>
        <v>0</v>
      </c>
      <c r="H14" s="5">
        <f>H13/H12</f>
        <v>0</v>
      </c>
      <c r="K14" s="2"/>
      <c r="L14" s="2"/>
      <c r="M14" s="2"/>
      <c r="N14" s="2"/>
      <c r="O14" s="2"/>
    </row>
    <row r="15" spans="2:13" ht="31.5" customHeight="1">
      <c r="B15" s="85" t="s">
        <v>1</v>
      </c>
      <c r="C15" s="85"/>
      <c r="D15" s="85"/>
      <c r="E15" s="85"/>
      <c r="F15" s="85"/>
      <c r="G15" s="85"/>
      <c r="H15" s="85"/>
      <c r="I15" s="2"/>
      <c r="J15" s="2"/>
      <c r="K15" s="2"/>
      <c r="L15" s="2"/>
      <c r="M15" s="2"/>
    </row>
    <row r="16" spans="2:13" ht="46.5" customHeight="1">
      <c r="B16" s="85" t="s">
        <v>30</v>
      </c>
      <c r="C16" s="85"/>
      <c r="D16" s="85"/>
      <c r="E16" s="85"/>
      <c r="F16" s="85"/>
      <c r="G16" s="85"/>
      <c r="H16" s="85"/>
      <c r="I16" s="2"/>
      <c r="J16" s="2"/>
      <c r="K16" s="2"/>
      <c r="L16" s="2"/>
      <c r="M16" s="2"/>
    </row>
    <row r="17" spans="2:13" ht="30" customHeight="1">
      <c r="B17" s="82" t="s">
        <v>31</v>
      </c>
      <c r="C17" s="82"/>
      <c r="D17" s="82"/>
      <c r="E17" s="82"/>
      <c r="F17" s="82"/>
      <c r="G17" s="82"/>
      <c r="H17" s="82"/>
      <c r="I17" s="2"/>
      <c r="J17" s="2"/>
      <c r="K17" s="2"/>
      <c r="L17" s="2"/>
      <c r="M17" s="2"/>
    </row>
    <row r="18" spans="2:13" ht="17.4" customHeight="1">
      <c r="B18" s="82" t="s">
        <v>32</v>
      </c>
      <c r="C18" s="82"/>
      <c r="D18" s="82"/>
      <c r="E18" s="82"/>
      <c r="F18" s="82"/>
      <c r="G18" s="82"/>
      <c r="H18" s="82"/>
      <c r="I18" s="2"/>
      <c r="J18" s="2"/>
      <c r="K18" s="2"/>
      <c r="L18" s="2"/>
      <c r="M18" s="2"/>
    </row>
    <row r="19" spans="2:9" ht="15">
      <c r="B19" s="55"/>
      <c r="C19" s="54"/>
      <c r="I19" s="18"/>
    </row>
    <row r="20" spans="2:5" ht="28.95" customHeight="1">
      <c r="B20" s="83" t="s">
        <v>43</v>
      </c>
      <c r="C20" s="83"/>
      <c r="E20" s="56"/>
    </row>
    <row r="21" spans="2:3" ht="28.8">
      <c r="B21" s="34" t="s">
        <v>86</v>
      </c>
      <c r="C21" s="78" t="str">
        <f>IF(ROUND(D13-PD!C19,-5)=0,"Ok","Chyba")</f>
        <v>Ok</v>
      </c>
    </row>
    <row r="22" spans="2:3" ht="28.8">
      <c r="B22" s="34" t="s">
        <v>87</v>
      </c>
      <c r="C22" s="78" t="str">
        <f>IF(ROUND(E13-PD!C25,-4)=0,"Ok","Chyba")</f>
        <v>Ok</v>
      </c>
    </row>
    <row r="23" spans="2:3" ht="28.8">
      <c r="B23" s="34" t="s">
        <v>69</v>
      </c>
      <c r="C23" s="78" t="str">
        <f>IF(ROUND(F13-PD!C32,-5)=0,"Ok","Chyba")</f>
        <v>Ok</v>
      </c>
    </row>
    <row r="29" spans="2:3" ht="15">
      <c r="B29" s="28" t="s">
        <v>24</v>
      </c>
      <c r="C29" s="27"/>
    </row>
    <row r="30" spans="2:3" ht="15">
      <c r="B30" s="15"/>
      <c r="C30" s="28" t="s">
        <v>25</v>
      </c>
    </row>
    <row r="31" spans="2:3" ht="15">
      <c r="B31" s="15"/>
      <c r="C31" s="31" t="s">
        <v>26</v>
      </c>
    </row>
    <row r="32" ht="15">
      <c r="C32" s="28" t="s">
        <v>27</v>
      </c>
    </row>
    <row r="33" spans="2:3" ht="15">
      <c r="B33" s="15"/>
      <c r="C33" s="15"/>
    </row>
    <row r="34" spans="2:3" ht="15">
      <c r="B34" s="15"/>
      <c r="C34" s="15"/>
    </row>
  </sheetData>
  <mergeCells count="14">
    <mergeCell ref="F4:G4"/>
    <mergeCell ref="B3:G3"/>
    <mergeCell ref="B18:H18"/>
    <mergeCell ref="B20:C20"/>
    <mergeCell ref="B5:G5"/>
    <mergeCell ref="B15:H15"/>
    <mergeCell ref="B16:H16"/>
    <mergeCell ref="B17:H17"/>
    <mergeCell ref="B9:C9"/>
    <mergeCell ref="B10:C10"/>
    <mergeCell ref="B11:C11"/>
    <mergeCell ref="B12:C12"/>
    <mergeCell ref="B13:C13"/>
    <mergeCell ref="B14:C14"/>
  </mergeCells>
  <printOptions horizontalCentered="1"/>
  <pageMargins left="0.31496062992125984" right="0.31496062992125984" top="0.2755905511811024" bottom="0.35433070866141736" header="0.31496062992125984" footer="0.31496062992125984"/>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tabSelected="1" workbookViewId="0" topLeftCell="A2">
      <selection activeCell="C41" sqref="C41"/>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96" t="str">
        <f>'Soupis prací'!B5:G5</f>
        <v>VY11626 Mníšek pod Brdy, most ev.č. VY11626 – 1 PD</v>
      </c>
      <c r="C1" s="96"/>
    </row>
    <row r="2" spans="2:3" ht="15.6">
      <c r="B2" s="97"/>
      <c r="C2" s="97"/>
    </row>
    <row r="3" ht="15">
      <c r="B3" s="28" t="s">
        <v>47</v>
      </c>
    </row>
    <row r="4" spans="1:3" ht="15">
      <c r="A4">
        <f>PD!B159</f>
        <v>0</v>
      </c>
      <c r="B4" s="60" t="s">
        <v>48</v>
      </c>
      <c r="C4" s="61" t="s">
        <v>49</v>
      </c>
    </row>
    <row r="5" spans="2:3" ht="15">
      <c r="B5" s="60"/>
      <c r="C5" s="60"/>
    </row>
    <row r="6" spans="2:3" ht="15">
      <c r="B6" s="60" t="s">
        <v>78</v>
      </c>
      <c r="C6" s="60"/>
    </row>
    <row r="7" spans="2:3" ht="26.4">
      <c r="B7" s="65" t="s">
        <v>77</v>
      </c>
      <c r="C7" s="63">
        <v>0</v>
      </c>
    </row>
    <row r="8" spans="2:3" ht="15">
      <c r="B8" s="65" t="s">
        <v>89</v>
      </c>
      <c r="C8" s="63">
        <v>0</v>
      </c>
    </row>
    <row r="9" spans="2:3" ht="52.8">
      <c r="B9" s="65" t="s">
        <v>88</v>
      </c>
      <c r="C9" s="63">
        <v>0</v>
      </c>
    </row>
    <row r="10" spans="2:3" ht="15">
      <c r="B10" s="60" t="s">
        <v>85</v>
      </c>
      <c r="C10" s="67">
        <v>0</v>
      </c>
    </row>
    <row r="11" spans="2:4" ht="15">
      <c r="B11" s="60" t="s">
        <v>79</v>
      </c>
      <c r="C11" s="62">
        <v>0</v>
      </c>
      <c r="D11" t="s">
        <v>50</v>
      </c>
    </row>
    <row r="12" spans="2:3" ht="15">
      <c r="B12" s="62" t="s">
        <v>51</v>
      </c>
      <c r="C12" s="63">
        <v>0</v>
      </c>
    </row>
    <row r="13" spans="2:3" ht="15">
      <c r="B13" s="62" t="s">
        <v>52</v>
      </c>
      <c r="C13" s="63">
        <v>0</v>
      </c>
    </row>
    <row r="14" spans="2:4" ht="15">
      <c r="B14" s="62" t="s">
        <v>53</v>
      </c>
      <c r="C14" s="63">
        <v>0</v>
      </c>
      <c r="D14" t="s">
        <v>50</v>
      </c>
    </row>
    <row r="15" spans="2:4" ht="15">
      <c r="B15" s="62" t="s">
        <v>54</v>
      </c>
      <c r="C15" s="63">
        <v>0</v>
      </c>
      <c r="D15" t="s">
        <v>50</v>
      </c>
    </row>
    <row r="16" spans="2:4" ht="26.4">
      <c r="B16" s="65" t="s">
        <v>55</v>
      </c>
      <c r="C16" s="63">
        <v>0</v>
      </c>
      <c r="D16" t="s">
        <v>50</v>
      </c>
    </row>
    <row r="17" spans="2:6" ht="15">
      <c r="B17" s="62" t="s">
        <v>56</v>
      </c>
      <c r="C17" s="63">
        <v>0</v>
      </c>
      <c r="D17" t="s">
        <v>50</v>
      </c>
      <c r="F17" t="s">
        <v>50</v>
      </c>
    </row>
    <row r="18" spans="2:3" ht="15">
      <c r="B18" s="60" t="s">
        <v>80</v>
      </c>
      <c r="C18" s="64">
        <v>0</v>
      </c>
    </row>
    <row r="19" spans="2:4" ht="15">
      <c r="B19" s="60" t="s">
        <v>81</v>
      </c>
      <c r="C19" s="67">
        <f>C18+C10</f>
        <v>0</v>
      </c>
      <c r="D19" s="2"/>
    </row>
    <row r="20" spans="2:3" ht="15">
      <c r="B20" s="60"/>
      <c r="C20" s="66"/>
    </row>
    <row r="21" spans="2:4" ht="15">
      <c r="B21" s="60" t="s">
        <v>82</v>
      </c>
      <c r="C21" s="62"/>
      <c r="D21" t="s">
        <v>58</v>
      </c>
    </row>
    <row r="22" spans="2:6" ht="15">
      <c r="B22" s="62" t="s">
        <v>57</v>
      </c>
      <c r="C22" s="63">
        <v>0</v>
      </c>
      <c r="D22" t="s">
        <v>50</v>
      </c>
      <c r="F22" t="s">
        <v>50</v>
      </c>
    </row>
    <row r="23" spans="2:4" ht="15">
      <c r="B23" s="62" t="s">
        <v>59</v>
      </c>
      <c r="C23" s="63">
        <v>0</v>
      </c>
      <c r="D23" t="s">
        <v>50</v>
      </c>
    </row>
    <row r="24" spans="2:3" ht="15">
      <c r="B24" s="62" t="s">
        <v>60</v>
      </c>
      <c r="C24" s="63">
        <v>0</v>
      </c>
    </row>
    <row r="25" spans="2:4" ht="15">
      <c r="B25" s="60" t="s">
        <v>61</v>
      </c>
      <c r="C25" s="67">
        <v>0</v>
      </c>
      <c r="D25" s="2"/>
    </row>
    <row r="26" spans="2:3" ht="15">
      <c r="B26" s="60"/>
      <c r="C26" s="62"/>
    </row>
    <row r="27" spans="2:6" ht="15">
      <c r="B27" s="60" t="s">
        <v>62</v>
      </c>
      <c r="C27" s="62"/>
      <c r="F27" s="55" t="s">
        <v>50</v>
      </c>
    </row>
    <row r="28" spans="2:6" ht="15">
      <c r="B28" s="62" t="s">
        <v>63</v>
      </c>
      <c r="C28" s="63">
        <v>0</v>
      </c>
      <c r="D28" t="s">
        <v>50</v>
      </c>
      <c r="F28" s="55"/>
    </row>
    <row r="29" spans="2:4" ht="15">
      <c r="B29" s="62" t="s">
        <v>64</v>
      </c>
      <c r="C29" s="63">
        <v>0</v>
      </c>
      <c r="D29" t="s">
        <v>50</v>
      </c>
    </row>
    <row r="30" spans="2:4" ht="15">
      <c r="B30" s="62" t="s">
        <v>65</v>
      </c>
      <c r="C30" s="63">
        <v>0</v>
      </c>
      <c r="D30" t="s">
        <v>50</v>
      </c>
    </row>
    <row r="31" spans="2:4" ht="15">
      <c r="B31" s="62" t="s">
        <v>66</v>
      </c>
      <c r="C31" s="63">
        <v>0</v>
      </c>
      <c r="D31" t="s">
        <v>50</v>
      </c>
    </row>
    <row r="32" spans="2:4" ht="15">
      <c r="B32" s="60" t="s">
        <v>67</v>
      </c>
      <c r="C32" s="67">
        <v>0</v>
      </c>
      <c r="D32" s="2"/>
    </row>
    <row r="33" spans="2:3" ht="15">
      <c r="B33" s="60"/>
      <c r="C33" s="66"/>
    </row>
    <row r="34" ht="15">
      <c r="D34" t="s">
        <v>50</v>
      </c>
    </row>
    <row r="35" spans="2:3" ht="15">
      <c r="B35" s="60" t="s">
        <v>68</v>
      </c>
      <c r="C35" s="67">
        <f>C19+C25+C32</f>
        <v>0</v>
      </c>
    </row>
    <row r="39" spans="3:5" ht="15">
      <c r="C39" s="27"/>
      <c r="D39" s="27"/>
      <c r="E39" s="27"/>
    </row>
    <row r="40" spans="2:5" ht="15">
      <c r="B40" s="28" t="s">
        <v>24</v>
      </c>
      <c r="C40" s="28" t="s">
        <v>25</v>
      </c>
      <c r="D40" s="29"/>
      <c r="E40" s="30"/>
    </row>
    <row r="41" spans="2:5" ht="15">
      <c r="B41" s="15"/>
      <c r="C41" s="31" t="s">
        <v>26</v>
      </c>
      <c r="D41" s="28"/>
      <c r="E41" s="28"/>
    </row>
    <row r="42" spans="2:5" ht="15">
      <c r="B42" s="15"/>
      <c r="C42" s="28" t="s">
        <v>27</v>
      </c>
      <c r="D42" s="28"/>
      <c r="E42" s="28"/>
    </row>
    <row r="43" spans="3:5" ht="15">
      <c r="C43" s="15"/>
      <c r="D43" s="15"/>
      <c r="E43" s="16"/>
    </row>
    <row r="44" spans="2:5" ht="15">
      <c r="B44" s="15"/>
      <c r="C44" s="15"/>
      <c r="D44" s="15"/>
      <c r="E44" s="16"/>
    </row>
    <row r="45" ht="15">
      <c r="B45" s="15"/>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1"/>
  <sheetViews>
    <sheetView zoomScalePageLayoutView="80" workbookViewId="0" topLeftCell="A17">
      <selection activeCell="C9" sqref="C9:C11"/>
    </sheetView>
  </sheetViews>
  <sheetFormatPr defaultColWidth="9.140625" defaultRowHeight="15"/>
  <cols>
    <col min="1" max="1" width="74.57421875" style="15" customWidth="1"/>
    <col min="2" max="3" width="16.00390625" style="15" customWidth="1"/>
    <col min="4" max="4" width="16.00390625" style="16" customWidth="1"/>
    <col min="5" max="5" width="7.140625" style="15" customWidth="1"/>
    <col min="6" max="6" width="9.57421875" style="15" customWidth="1"/>
    <col min="7" max="8" width="7.140625" style="15" customWidth="1"/>
    <col min="9" max="16384" width="9.140625" style="15" customWidth="1"/>
  </cols>
  <sheetData>
    <row r="1" spans="1:4" ht="13.8" thickBot="1">
      <c r="A1" s="9" t="s">
        <v>22</v>
      </c>
      <c r="B1" s="24" t="s">
        <v>23</v>
      </c>
      <c r="C1" s="9"/>
      <c r="D1" s="9"/>
    </row>
    <row r="2" spans="1:4" ht="30" customHeight="1" thickBot="1">
      <c r="A2" s="98" t="s">
        <v>72</v>
      </c>
      <c r="B2" s="99"/>
      <c r="C2" s="99"/>
      <c r="D2" s="100"/>
    </row>
    <row r="3" spans="1:4" ht="13.8" thickBot="1">
      <c r="A3" s="9"/>
      <c r="B3" s="24"/>
      <c r="C3" s="24"/>
      <c r="D3" s="9"/>
    </row>
    <row r="4" spans="1:4" ht="30" customHeight="1" thickBot="1">
      <c r="A4" s="102" t="s">
        <v>90</v>
      </c>
      <c r="B4" s="103"/>
      <c r="C4" s="104"/>
      <c r="D4" s="105"/>
    </row>
    <row r="5" spans="1:4" ht="17.4">
      <c r="A5" s="23"/>
      <c r="B5" s="23"/>
      <c r="C5" s="23"/>
      <c r="D5" s="23"/>
    </row>
    <row r="6" ht="13.5" customHeight="1" thickBot="1">
      <c r="D6" s="15"/>
    </row>
    <row r="7" spans="1:4" ht="15" thickBot="1">
      <c r="A7" s="35"/>
      <c r="B7" s="36" t="s">
        <v>34</v>
      </c>
      <c r="C7" s="36" t="s">
        <v>35</v>
      </c>
      <c r="D7" s="37" t="s">
        <v>36</v>
      </c>
    </row>
    <row r="8" spans="1:5" ht="14.4">
      <c r="A8" s="35"/>
      <c r="B8" s="38"/>
      <c r="C8" s="39"/>
      <c r="D8" s="39"/>
      <c r="E8" s="15"/>
    </row>
    <row r="9" spans="1:5" ht="14.4">
      <c r="A9" s="42" t="s">
        <v>74</v>
      </c>
      <c r="B9" s="40">
        <v>50</v>
      </c>
      <c r="C9" s="106"/>
      <c r="D9" s="41">
        <f>+B9*C9</f>
        <v>0</v>
      </c>
      <c r="E9" s="15"/>
    </row>
    <row r="10" spans="1:5" ht="14.4">
      <c r="A10" s="42" t="s">
        <v>73</v>
      </c>
      <c r="B10" s="40">
        <v>20</v>
      </c>
      <c r="C10" s="106"/>
      <c r="D10" s="41">
        <f>+B10*C9</f>
        <v>0</v>
      </c>
      <c r="E10" s="15"/>
    </row>
    <row r="11" spans="1:4" ht="14.4">
      <c r="A11" s="42" t="s">
        <v>37</v>
      </c>
      <c r="B11" s="40">
        <f>+B23</f>
        <v>120</v>
      </c>
      <c r="C11" s="107"/>
      <c r="D11" s="41">
        <f>+B11*C9</f>
        <v>0</v>
      </c>
    </row>
    <row r="12" spans="1:6" ht="14.4">
      <c r="A12" s="69" t="s">
        <v>75</v>
      </c>
      <c r="B12" s="69">
        <f>SUM(B9:B11)</f>
        <v>190</v>
      </c>
      <c r="C12" s="70"/>
      <c r="D12" s="70">
        <f>SUM(D9:D11)</f>
        <v>0</v>
      </c>
      <c r="F12" s="73"/>
    </row>
    <row r="13" spans="1:4" ht="14.4">
      <c r="A13" s="35" t="s">
        <v>38</v>
      </c>
      <c r="B13" s="8"/>
      <c r="D13" s="15"/>
    </row>
    <row r="14" ht="15">
      <c r="D14" s="15"/>
    </row>
    <row r="15" spans="1:4" ht="15" thickBot="1">
      <c r="A15" s="43" t="s">
        <v>39</v>
      </c>
      <c r="B15" s="53" t="s">
        <v>44</v>
      </c>
      <c r="D15" s="15"/>
    </row>
    <row r="16" spans="1:4" ht="15" thickBot="1">
      <c r="A16" s="44" t="s">
        <v>7</v>
      </c>
      <c r="B16" s="45" t="s">
        <v>8</v>
      </c>
      <c r="D16" s="15"/>
    </row>
    <row r="17" spans="1:8" ht="89.25" customHeight="1">
      <c r="A17" s="46" t="s">
        <v>9</v>
      </c>
      <c r="B17" s="58">
        <v>10</v>
      </c>
      <c r="D17" s="15"/>
      <c r="F17" s="25"/>
      <c r="H17"/>
    </row>
    <row r="18" spans="1:4" ht="72">
      <c r="A18" s="46" t="s">
        <v>10</v>
      </c>
      <c r="B18" s="58">
        <v>15</v>
      </c>
      <c r="D18" s="15"/>
    </row>
    <row r="19" spans="1:4" ht="43.2">
      <c r="A19" s="46" t="s">
        <v>11</v>
      </c>
      <c r="B19" s="59">
        <v>10</v>
      </c>
      <c r="D19" s="15"/>
    </row>
    <row r="20" spans="1:4" ht="14.4">
      <c r="A20" s="46" t="s">
        <v>12</v>
      </c>
      <c r="B20" s="58">
        <v>20</v>
      </c>
      <c r="D20" s="15"/>
    </row>
    <row r="21" spans="1:4" ht="72">
      <c r="A21" s="47" t="s">
        <v>13</v>
      </c>
      <c r="B21" s="58">
        <v>15</v>
      </c>
      <c r="D21" s="15"/>
    </row>
    <row r="22" spans="1:4" ht="162.75" customHeight="1">
      <c r="A22" s="47" t="s">
        <v>42</v>
      </c>
      <c r="B22" s="58">
        <v>50</v>
      </c>
      <c r="D22" s="15"/>
    </row>
    <row r="23" spans="1:4" ht="14.4">
      <c r="A23" s="48" t="s">
        <v>14</v>
      </c>
      <c r="B23" s="71">
        <f>SUM(B17:B22)</f>
        <v>120</v>
      </c>
      <c r="D23" s="15"/>
    </row>
    <row r="24" spans="1:4" ht="14.4">
      <c r="A24" s="48" t="s">
        <v>6</v>
      </c>
      <c r="B24" s="52">
        <f>+'Soupis prací'!G10</f>
        <v>1000</v>
      </c>
      <c r="D24" s="15"/>
    </row>
    <row r="25" spans="1:8" ht="14.4">
      <c r="A25" s="48" t="s">
        <v>46</v>
      </c>
      <c r="B25" s="52">
        <f>B23*B24</f>
        <v>120000</v>
      </c>
      <c r="D25" s="15"/>
      <c r="F25" s="17"/>
      <c r="G25" s="17"/>
      <c r="H25" s="17"/>
    </row>
    <row r="26" spans="1:8" ht="14.4">
      <c r="A26" s="43" t="s">
        <v>21</v>
      </c>
      <c r="B26" s="49"/>
      <c r="D26" s="15"/>
      <c r="H26" s="26"/>
    </row>
    <row r="27" spans="1:4" ht="14.4">
      <c r="A27" s="50" t="s">
        <v>15</v>
      </c>
      <c r="B27" s="50"/>
      <c r="C27" s="50"/>
      <c r="D27" s="51"/>
    </row>
    <row r="28" spans="1:8" ht="78" customHeight="1">
      <c r="A28" s="101" t="s">
        <v>16</v>
      </c>
      <c r="B28" s="101"/>
      <c r="C28" s="101"/>
      <c r="D28" s="101"/>
      <c r="F28"/>
      <c r="G28" s="2"/>
      <c r="H28" s="26"/>
    </row>
    <row r="29" spans="1:7" ht="52.5" customHeight="1">
      <c r="A29" s="101" t="s">
        <v>40</v>
      </c>
      <c r="B29" s="101"/>
      <c r="C29" s="101"/>
      <c r="D29" s="101"/>
      <c r="F29"/>
      <c r="G29" s="2"/>
    </row>
    <row r="30" spans="1:4" ht="51.75" customHeight="1">
      <c r="A30" s="101" t="s">
        <v>17</v>
      </c>
      <c r="B30" s="101"/>
      <c r="C30" s="101"/>
      <c r="D30" s="101"/>
    </row>
    <row r="31" spans="1:4" ht="19.5" customHeight="1">
      <c r="A31" s="101" t="s">
        <v>18</v>
      </c>
      <c r="B31" s="101"/>
      <c r="C31" s="101"/>
      <c r="D31" s="101"/>
    </row>
    <row r="38" spans="1:4" ht="14.4">
      <c r="A38" s="28" t="s">
        <v>24</v>
      </c>
      <c r="B38" s="27"/>
      <c r="C38" s="27"/>
      <c r="D38" s="27"/>
    </row>
    <row r="39" spans="2:4" ht="14.4">
      <c r="B39" s="28" t="s">
        <v>25</v>
      </c>
      <c r="C39" s="29"/>
      <c r="D39" s="30"/>
    </row>
    <row r="40" spans="2:4" ht="14.4">
      <c r="B40" s="31" t="s">
        <v>26</v>
      </c>
      <c r="C40" s="28"/>
      <c r="D40" s="28"/>
    </row>
    <row r="41" spans="1:4" ht="14.4">
      <c r="A41"/>
      <c r="B41" s="28" t="s">
        <v>27</v>
      </c>
      <c r="C41" s="28"/>
      <c r="D41" s="28"/>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2023-05-04T07:31:59Z</dcterms:modified>
  <cp:category/>
  <cp:version/>
  <cp:contentType/>
  <cp:contentStatus/>
</cp:coreProperties>
</file>