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oupis prací" sheetId="1" r:id="rId1"/>
  </sheets>
  <definedNames>
    <definedName name="_r" localSheetId="0">'Soupis prací'!$A$5:$J$228</definedName>
    <definedName name="_xlnm.Print_Titles" localSheetId="0">'Soupis prací'!$6:$8</definedName>
    <definedName name="_xlnm.Print_Area" localSheetId="0">'Soupis prací'!$A$3:$K$230</definedName>
  </definedNames>
  <calcPr fullCalcOnLoad="1"/>
</workbook>
</file>

<file path=xl/sharedStrings.xml><?xml version="1.0" encoding="utf-8"?>
<sst xmlns="http://schemas.openxmlformats.org/spreadsheetml/2006/main" count="565" uniqueCount="239">
  <si>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</si>
  <si>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</si>
  <si>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</si>
  <si>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</si>
  <si>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</si>
  <si>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</si>
  <si>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</si>
  <si>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</si>
  <si>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</si>
  <si>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</si>
  <si>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</si>
  <si>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</si>
  <si>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</si>
  <si>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</si>
  <si>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</si>
  <si>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</si>
  <si>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</si>
  <si>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</si>
  <si>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</si>
  <si>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</si>
  <si>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</si>
  <si>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Zaměření studní a vztažných objektů</t>
  </si>
  <si>
    <t>ks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</si>
  <si>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</si>
  <si>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</si>
  <si>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</si>
  <si>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</si>
  <si>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</si>
  <si>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</si>
  <si>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</si>
  <si>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</si>
  <si>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</si>
  <si>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</si>
  <si>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</si>
  <si>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</si>
  <si>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</si>
  <si>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</si>
  <si>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</si>
  <si>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</si>
  <si>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</si>
  <si>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</si>
  <si>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</si>
  <si>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</si>
  <si>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</si>
  <si>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</si>
  <si>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</si>
  <si>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</si>
  <si>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</si>
  <si>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</si>
  <si>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</si>
  <si>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</si>
  <si>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Presiometrické zkoušky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</si>
  <si>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</si>
  <si>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</si>
  <si>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</si>
  <si>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</si>
  <si>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</si>
  <si>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</si>
  <si>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</si>
  <si>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</si>
  <si>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</si>
  <si>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</si>
  <si>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</si>
  <si>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</si>
  <si>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PEDOLOGICKÝ PRŮZKUM</t>
  </si>
  <si>
    <t>Likvidace vrtů jílocementovou suspenzí</t>
  </si>
  <si>
    <t>Skartace vrtného jádra</t>
  </si>
  <si>
    <t>Archivace vybraných částí vrtného jádra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</si>
  <si>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</si>
  <si>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</si>
  <si>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</si>
  <si>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</si>
  <si>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</si>
  <si>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</si>
  <si>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</si>
  <si>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</si>
  <si>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</si>
  <si>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</si>
  <si>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dílčí mezisoučet - pol. 9.</t>
  </si>
  <si>
    <t>9.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</si>
  <si>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</si>
  <si>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</si>
  <si>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</si>
  <si>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Stanovení agresivity zemin (hornin)</t>
  </si>
  <si>
    <t>Zkoušky vzorků 1 (2) A (neporušených vzorků) - stlačitelnost s časovým průběhem</t>
  </si>
  <si>
    <t>Stanovení obsahu organických látek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</si>
  <si>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</si>
  <si>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</si>
  <si>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</si>
  <si>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</si>
  <si>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</si>
  <si>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</si>
  <si>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</si>
  <si>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</si>
  <si>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</si>
  <si>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</si>
  <si>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</si>
  <si>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</si>
  <si>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</si>
  <si>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</si>
  <si>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</si>
  <si>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</si>
  <si>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</si>
  <si>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</si>
  <si>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</si>
  <si>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</si>
  <si>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</si>
  <si>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</si>
  <si>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</si>
  <si>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</si>
  <si>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Vertikální elektrické sondování (VES)</t>
  </si>
  <si>
    <t>Placená meteorologická data ČHMÚ - srážkové úhrny, hladiny podzemních vod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</si>
  <si>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</si>
  <si>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</si>
  <si>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</si>
  <si>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</si>
  <si>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Odběr vzorků  hornin - neporušené -  třída 1 (2) A - z vrtného jádra vrtaného dvojitou jádrovkou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</si>
  <si>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</si>
  <si>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</si>
  <si>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</si>
  <si>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</si>
  <si>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Extenzometrické měření</t>
  </si>
  <si>
    <t>Technologické rozbory (PS + CBR + CBRsat + IBI)</t>
  </si>
  <si>
    <t xml:space="preserve">Stanovení znečištění zemin v rozsahu dle Vyhl. 294/2005 Sb. 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</si>
  <si>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</si>
  <si>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</si>
  <si>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</si>
  <si>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</si>
  <si>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</si>
  <si>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</si>
  <si>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</si>
  <si>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</si>
  <si>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</si>
  <si>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</si>
  <si>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</si>
  <si>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</si>
  <si>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</si>
  <si>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</si>
  <si>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</si>
  <si>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</si>
  <si>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</si>
  <si>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</si>
  <si>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</si>
  <si>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kpl</t>
  </si>
  <si>
    <t>Zajištění DIR a DIO</t>
  </si>
  <si>
    <t>*) Pozn. uchazeč tyto položky neoceňuje, jejich výše je závislá na konkrétním typu a rozsahu stavby. Výše položky je pro všechny uchazeče stejná (ve stejné výši)</t>
  </si>
  <si>
    <t xml:space="preserve">Instalace měřidla pórového tlaku do vrtu </t>
  </si>
  <si>
    <t>*)  Předpokládanou hodnotu dílčí části Veřejné zakázky považuje Zadavatel jako maximální a nepřekročitelnou. V případě jejího překročení si zadavatel vyhrazuje právo zadávací řízení zrušit</t>
  </si>
  <si>
    <t>Příloha č.3</t>
  </si>
  <si>
    <t>Jádrové vrty vrtané dvojitou DIA jádrovkou s výplachem v hloubkovém intervalu 0,0 - 30,0 m</t>
  </si>
  <si>
    <t>Jádrové vrty vrtané dvojitou DIA jádrovkou s výplachem v hloubkovém intervalu 30,0 - 75,0 m</t>
  </si>
  <si>
    <t>Jádrové vrty vrtané dvojitou DIA jádrovkou s výplachem v hloubkovém intervalu 75,0 - 150,0 m</t>
  </si>
  <si>
    <t>Jádrové vrty vrtané dvojitou DIA jádrovkou  s výplachem v hloubce &gt; 150,0 m</t>
  </si>
  <si>
    <t>Jádrové vrty vrtané dvojitou DIA jádrovkou  s výplachem, speciální soupravou do obtížně přístupných míst (např. pásový podvozek) v hloubkovém intervalu 0,0 - 30,0 m</t>
  </si>
  <si>
    <t>Jádrové vrty vrtané dvojitou DIA jádrovkou  s výplachem, speciální soupravou do obtížně přístupných míst (např. pásový podvozek) příplatek za 1 m vrtu k jednotkovým cenám dle výše  uvedených hloubkových intervalů</t>
  </si>
  <si>
    <t>Jádrové vrty horizontální vrtané dvojitou DIA jádrovkou v hloubkovém intervalu 0,00 - 30,0 m</t>
  </si>
  <si>
    <t>Jádrové vrty horizontální vrtané dvojitou DIA jádrovkou v hloubce &gt; 30,0 m</t>
  </si>
  <si>
    <t>odhad - cca 45% ze základu položek 1-8</t>
  </si>
  <si>
    <t>pozn:</t>
  </si>
  <si>
    <t>Celkem (45% ze základu položek 1-8)</t>
  </si>
  <si>
    <t>základ</t>
  </si>
  <si>
    <t>Modře doplní uchazeč</t>
  </si>
  <si>
    <t>II/204 a II/101, přeložka silnic v úseku D7-D8 I. etapa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</si>
  <si>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</si>
  <si>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</si>
  <si>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DIA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</si>
  <si>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</si>
  <si>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</si>
  <si>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</si>
  <si>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Jádrové vrty vrtané horolezeckou technikou - příplatek za 1 m vrtu k jednotkovým cenám dle výše uvedených hloubkových intervalů</t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</si>
  <si>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 až 254 mm</t>
    </r>
  </si>
  <si>
    <t>HG vrt hloubený rotačně příklepovým pneumatickým kladivem (Ø120 až 254 mm)</t>
  </si>
  <si>
    <r>
      <t>B-</t>
    </r>
    <r>
      <rPr>
        <sz val="9"/>
        <rFont val="Arial CE"/>
        <family val="0"/>
      </rPr>
      <t xml:space="preserve"> SOUVISEJÍCÍ PRÁCE </t>
    </r>
  </si>
  <si>
    <t>Bezpečnostní předkopy pro ověření polohy podzemních inženýrských sítí</t>
  </si>
  <si>
    <t>neoceňuje se</t>
  </si>
  <si>
    <r>
      <t>C-</t>
    </r>
    <r>
      <rPr>
        <sz val="9"/>
        <rFont val="Arial CE"/>
        <family val="2"/>
      </rPr>
      <t xml:space="preserve"> ODBĚR VZORKŮ</t>
    </r>
  </si>
  <si>
    <t>Dilatometrické zkoušky</t>
  </si>
  <si>
    <t>Příprava a likvidace pracoviště a techniky pro dilatometrickou zkoušku</t>
  </si>
  <si>
    <t>Příprava a likvidace pracoviště a techniky pro dynamickou penetrační zkoušku</t>
  </si>
  <si>
    <t>Příprava a likvidace pracoviště a techniky pro CPT, CPTU penetrační zkoušku</t>
  </si>
  <si>
    <t>Inklinometrické měření (do hl. 40 m)</t>
  </si>
  <si>
    <t>Škody na pozemcích (odhad nákladů celkem)*</t>
  </si>
  <si>
    <t>Seismické metody - mělká refrakční seismika (RXS)</t>
  </si>
  <si>
    <t>Elektromagnetické sondování (např. CSAMT, TDEM)</t>
  </si>
  <si>
    <t>Spektrometrie - gama aktivita (SG)</t>
  </si>
  <si>
    <t>Kamerová prohlídka vrtu se záznamem</t>
  </si>
  <si>
    <t>Zkoušky vzorků 1 (2) A (neporušených vzorků) - stanovení bobtnacího tlaku</t>
  </si>
  <si>
    <t>Zkoušky vzorků 1 (2) A (neporušených vzorků) - stanovení bobtnavosti / prosedavosti</t>
  </si>
  <si>
    <t>Zkoušky vzorků 1 (2) A (neporušených vzorků) - krabicový smyk (4 krabice) - efektivní pevnost</t>
  </si>
  <si>
    <t xml:space="preserve">Zkoušky vzorků 1 (2) A (neporušených vzorků) - krabicový smyk (4 krabice) - reziduální pevnost </t>
  </si>
  <si>
    <t xml:space="preserve">Zkoušky vzorků 1 (2) A (neporušených vzorků) - triaxiální zkouška UU </t>
  </si>
  <si>
    <t>Zkoušky vzorků 1 (2) A (neporušených vzorků) - stanovení propustnosti</t>
  </si>
  <si>
    <t>Zkoušky vzorků 1 (2) A (neporušených vzorků) - prostý tlak</t>
  </si>
  <si>
    <t>Technologické rozbory s přidáním pojiva  (PS + CBR + CBR s aditivy + IBI s aditivy) - 1 sada při 1 vlhkosti</t>
  </si>
  <si>
    <t xml:space="preserve">Stanovení znečištění zemin v rozsahu dle Vyhl. 294/2005 Sb., tab. 2.1. a 4.1. - skládky </t>
  </si>
  <si>
    <t xml:space="preserve">Stanovení znečištění zemin v rozsahu dle Vyhl. 294/2005 Sb., tab. 10.1. a 10.2. - povrch terénu </t>
  </si>
  <si>
    <t>Stanovení znečištění zemin v rozsahu dle Vyhl. 294/2005 Sb. - arsen</t>
  </si>
  <si>
    <t>Stanovení znečištění zemin kovy (Cd, Cr, Cu, Hg, Ni, Pb, Zn, V) v sušině</t>
  </si>
  <si>
    <t>Petrografický nebo geochronologický rozbor horniny</t>
  </si>
  <si>
    <t>Polohopisné a výškopisné zaměření sond a zkoušek JTSK, Bpv</t>
  </si>
  <si>
    <t>Zřízení, stabilizace a údržba geodetických bodů</t>
  </si>
  <si>
    <t>Přípravné práce a rešerše pro hydrogeologické práce</t>
  </si>
  <si>
    <t>Neoceňuje se</t>
  </si>
  <si>
    <t>Příprava a likvidace sondážního pracoviště na provozovaných dálnicích a silnicích</t>
  </si>
  <si>
    <t>Rekognoskace terénu a hydrogeologická dokumentace</t>
  </si>
  <si>
    <t>Hydrodynamické zkoušky - krátkodobé (orientační) po dobu 24 hod</t>
  </si>
  <si>
    <t>Hydrodynamické zkoušky - dlouhodobé (poloprovozní)</t>
  </si>
  <si>
    <t>Vsakovací zkoušky (nesaturovaná zóna)</t>
  </si>
  <si>
    <t>Hydrodynamické nálevové zkoušky a Slug testy</t>
  </si>
  <si>
    <t>Provizorní vystrojení vrtů pro realizaci vsakovacích zkoušek a Slug testů</t>
  </si>
  <si>
    <t>Osazení čidla s automatickým odečtem hladiny podzemní vody po dobu realizace vrtných prací</t>
  </si>
  <si>
    <t>Osazení čidla s automatickým odečtem hladiny podzemní vody po dobu realizace průzkumu</t>
  </si>
  <si>
    <t>Odběr vzorků vody - dynamicky</t>
  </si>
  <si>
    <t>Rozbor vody - stanovení agresivity na beton a ocelové konstrukce</t>
  </si>
  <si>
    <t>Rozbor vody - kontaminace celkový organický uhlík TOC</t>
  </si>
  <si>
    <t>Rozbor vody - kontaminace polycyklické aromatické uhlovodíky PAH (MP MŽP)</t>
  </si>
  <si>
    <t>Rozbor vody - kontaminace chlorované etyleny CLET</t>
  </si>
  <si>
    <t>Měření fyzikálně chemických parametrů vody - pH, EC, t (in situ)</t>
  </si>
  <si>
    <t>Zkoušky vzorků 1 (2) A (neporušených vzorků) - triaxiální zkouška CIUP (1 těleso)</t>
  </si>
  <si>
    <t>Rozbor vody - základní chemický a fyzikální rozbor (ZCHR), včetně CO2 agresivity (Heyer)</t>
  </si>
  <si>
    <t>Rozbor vody - kontaminace C10 - C40</t>
  </si>
  <si>
    <t>den</t>
  </si>
  <si>
    <t>měsíc</t>
  </si>
  <si>
    <t>Doprava vzorků do laboratoře</t>
  </si>
  <si>
    <t>Doprava vrtné a doprovodné techniky</t>
  </si>
  <si>
    <t>Doprava karotážní soupravy, měřící aparatury a měřící skupiny</t>
  </si>
  <si>
    <t xml:space="preserve">Doprava karotážní soupravy, měřící aparatury a měřící skupiny </t>
  </si>
  <si>
    <t xml:space="preserve">Doprava měřící aparatury a měřičské skupiny </t>
  </si>
  <si>
    <t xml:space="preserve">Doprava </t>
  </si>
  <si>
    <t>Doprava</t>
  </si>
  <si>
    <t>Zpracování souhrnné zprávy o laboratorních zkouškách**</t>
  </si>
  <si>
    <t>Zpracování dat, vypracování závěrečné zprávy**</t>
  </si>
  <si>
    <t>** pozn.1 : Uchazeč tyto položky neoceňuje, jsou obsaženy v odhadu dle bodu 9</t>
  </si>
  <si>
    <t>* pozn.: Uchazeč tyto položky noceňuje - jsou odhadnuty pevnou cenou z důvodu porovnatelnosti nabídek.</t>
  </si>
  <si>
    <t>4</t>
  </si>
  <si>
    <t>Zajištění vstupu na pozemky s využitím zákona č. 200/1994 Sb. nebo zákona č. 416/2009 Sb. (odhad nákladů celkem)*</t>
  </si>
  <si>
    <t>Zajištění vyjádření správců podzemních inženýrských sítí a vytyčení (odhad nákladů celkem)*</t>
  </si>
  <si>
    <t>Vybudování přístupových cest (odhad nákladů celkem)*</t>
  </si>
  <si>
    <t>Měření geodetických bodů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</si>
</sst>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K_č_-;\-* #,##0\ _K_č_-;_-* &quot;-&quot;\ _K_č_-;_-@_-"/>
    <numFmt numFmtId="179" formatCode="_-* #,##0.00\ _K_č_-;\-* #,##0.00\ _K_č_-;_-* &quot;-&quot;??\ _K_č_-;_-@_-"/>
    <numFmt numFmtId="180" formatCode="0.000"/>
    <numFmt numFmtId="181" formatCode="0.0"/>
    <numFmt numFmtId="182" formatCode="000.000"/>
    <numFmt numFmtId="183" formatCode="#,##0.0"/>
    <numFmt numFmtId="184" formatCode="0.0000"/>
    <numFmt numFmtId="185" formatCode="00.000"/>
    <numFmt numFmtId="186" formatCode="#,##0.0\ _K_č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.##0.00,&quot;Kč&quot;"/>
    <numFmt numFmtId="192" formatCode="#,##0\ &quot;Kč&quot;"/>
    <numFmt numFmtId="193" formatCode="#,##0.00&quot; Kč&quot;;\-#,##0.00&quot; Kč&quot;"/>
    <numFmt numFmtId="194" formatCode="#,##0.00\ &quot;Kč&quot;"/>
    <numFmt numFmtId="195" formatCode="0.0%"/>
    <numFmt numFmtId="196" formatCode="#,##0\ [$Kč-405]"/>
    <numFmt numFmtId="197" formatCode="#,##0.00\ [$Kč-405]"/>
    <numFmt numFmtId="198" formatCode="&quot;£&quot;#,##0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Times New Roman CE"/>
      <family val="0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i/>
      <sz val="9"/>
      <name val="Arial CE"/>
      <family val="2"/>
    </font>
    <font>
      <b/>
      <u val="single"/>
      <sz val="9"/>
      <name val="Arial CE"/>
      <family val="0"/>
    </font>
    <font>
      <sz val="9"/>
      <color indexed="10"/>
      <name val="Arial"/>
      <family val="2"/>
    </font>
    <font>
      <b/>
      <sz val="9"/>
      <name val="Arial CE"/>
      <family val="2"/>
    </font>
    <font>
      <sz val="9"/>
      <name val="Symbol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10"/>
      <name val="Times New Roman"/>
      <family val="1"/>
    </font>
    <font>
      <b/>
      <sz val="8"/>
      <color indexed="10"/>
      <name val="Times New Roman CE"/>
      <family val="0"/>
    </font>
    <font>
      <sz val="9"/>
      <color indexed="10"/>
      <name val="Arial CE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b/>
      <sz val="8"/>
      <color rgb="FFFF0000"/>
      <name val="Times New Roman CE"/>
      <family val="0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4" fillId="0" borderId="0">
      <alignment/>
      <protection/>
    </xf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8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83" fontId="12" fillId="0" borderId="14" xfId="0" applyNumberFormat="1" applyFont="1" applyFill="1" applyBorder="1" applyAlignment="1">
      <alignment horizontal="right"/>
    </xf>
    <xf numFmtId="183" fontId="8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12" fillId="0" borderId="16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183" fontId="12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9" fontId="9" fillId="0" borderId="0" xfId="0" applyNumberFormat="1" applyFont="1" applyBorder="1" applyAlignment="1" quotePrefix="1">
      <alignment horizontal="left"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195" fontId="9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94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0" fontId="68" fillId="0" borderId="12" xfId="0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183" fontId="68" fillId="0" borderId="14" xfId="0" applyNumberFormat="1" applyFont="1" applyFill="1" applyBorder="1" applyAlignment="1">
      <alignment horizontal="center"/>
    </xf>
    <xf numFmtId="0" fontId="68" fillId="0" borderId="11" xfId="0" applyFont="1" applyBorder="1" applyAlignment="1">
      <alignment/>
    </xf>
    <xf numFmtId="0" fontId="68" fillId="0" borderId="16" xfId="0" applyFont="1" applyBorder="1" applyAlignment="1">
      <alignment horizontal="right"/>
    </xf>
    <xf numFmtId="0" fontId="6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3" fontId="9" fillId="0" borderId="1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184" fontId="12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192" fontId="12" fillId="0" borderId="2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 quotePrefix="1">
      <alignment horizontal="right"/>
    </xf>
    <xf numFmtId="0" fontId="13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right"/>
    </xf>
    <xf numFmtId="3" fontId="12" fillId="0" borderId="3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68" fillId="0" borderId="11" xfId="0" applyFont="1" applyBorder="1" applyAlignment="1">
      <alignment horizontal="right"/>
    </xf>
    <xf numFmtId="0" fontId="68" fillId="0" borderId="11" xfId="0" applyFont="1" applyFill="1" applyBorder="1" applyAlignment="1">
      <alignment horizontal="center"/>
    </xf>
    <xf numFmtId="3" fontId="68" fillId="0" borderId="11" xfId="0" applyNumberFormat="1" applyFont="1" applyFill="1" applyBorder="1" applyAlignment="1">
      <alignment horizontal="center"/>
    </xf>
    <xf numFmtId="3" fontId="69" fillId="0" borderId="11" xfId="0" applyNumberFormat="1" applyFont="1" applyFill="1" applyBorder="1" applyAlignment="1">
      <alignment/>
    </xf>
    <xf numFmtId="3" fontId="68" fillId="0" borderId="17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20" fillId="0" borderId="11" xfId="0" applyFont="1" applyBorder="1" applyAlignment="1" quotePrefix="1">
      <alignment horizontal="right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0" fillId="0" borderId="32" xfId="0" applyFont="1" applyBorder="1" applyAlignment="1" quotePrefix="1">
      <alignment horizontal="right"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/>
    </xf>
    <xf numFmtId="0" fontId="20" fillId="0" borderId="32" xfId="0" applyFont="1" applyBorder="1" applyAlignment="1">
      <alignment horizontal="center"/>
    </xf>
    <xf numFmtId="1" fontId="8" fillId="0" borderId="33" xfId="0" applyNumberFormat="1" applyFont="1" applyFill="1" applyBorder="1" applyAlignment="1" quotePrefix="1">
      <alignment horizontal="right"/>
    </xf>
    <xf numFmtId="0" fontId="0" fillId="0" borderId="11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0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 horizontal="center"/>
    </xf>
    <xf numFmtId="1" fontId="8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0" fontId="8" fillId="0" borderId="34" xfId="0" applyFont="1" applyBorder="1" applyAlignment="1" quotePrefix="1">
      <alignment horizontal="right"/>
    </xf>
    <xf numFmtId="0" fontId="19" fillId="0" borderId="0" xfId="0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12" fillId="34" borderId="16" xfId="0" applyFont="1" applyFill="1" applyBorder="1" applyAlignment="1" quotePrefix="1">
      <alignment horizontal="left"/>
    </xf>
    <xf numFmtId="0" fontId="12" fillId="34" borderId="11" xfId="0" applyFont="1" applyFill="1" applyBorder="1" applyAlignment="1" quotePrefix="1">
      <alignment horizontal="center"/>
    </xf>
    <xf numFmtId="0" fontId="12" fillId="34" borderId="11" xfId="0" applyFont="1" applyFill="1" applyBorder="1" applyAlignment="1" quotePrefix="1">
      <alignment horizontal="left"/>
    </xf>
    <xf numFmtId="0" fontId="12" fillId="34" borderId="11" xfId="0" applyFont="1" applyFill="1" applyBorder="1" applyAlignment="1">
      <alignment/>
    </xf>
    <xf numFmtId="0" fontId="12" fillId="34" borderId="33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3" fontId="12" fillId="34" borderId="33" xfId="0" applyNumberFormat="1" applyFont="1" applyFill="1" applyBorder="1" applyAlignment="1">
      <alignment horizontal="center"/>
    </xf>
    <xf numFmtId="183" fontId="12" fillId="34" borderId="17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0" xfId="0" applyFont="1" applyFill="1" applyBorder="1" applyAlignment="1" quotePrefix="1">
      <alignment horizontal="center"/>
    </xf>
    <xf numFmtId="3" fontId="12" fillId="34" borderId="18" xfId="0" applyNumberFormat="1" applyFont="1" applyFill="1" applyBorder="1" applyAlignment="1">
      <alignment horizontal="center"/>
    </xf>
    <xf numFmtId="183" fontId="12" fillId="34" borderId="14" xfId="0" applyNumberFormat="1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1" fontId="19" fillId="0" borderId="35" xfId="0" applyNumberFormat="1" applyFont="1" applyFill="1" applyBorder="1" applyAlignment="1">
      <alignment horizontal="right" vertical="top"/>
    </xf>
    <xf numFmtId="196" fontId="19" fillId="0" borderId="35" xfId="0" applyNumberFormat="1" applyFont="1" applyFill="1" applyBorder="1" applyAlignment="1">
      <alignment horizontal="right" vertical="top"/>
    </xf>
    <xf numFmtId="1" fontId="9" fillId="0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left" vertical="top"/>
    </xf>
    <xf numFmtId="0" fontId="19" fillId="0" borderId="35" xfId="0" applyFont="1" applyFill="1" applyBorder="1" applyAlignment="1">
      <alignment vertical="top"/>
    </xf>
    <xf numFmtId="0" fontId="19" fillId="0" borderId="35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196" fontId="9" fillId="0" borderId="35" xfId="0" applyNumberFormat="1" applyFont="1" applyFill="1" applyBorder="1" applyAlignment="1">
      <alignment horizontal="right" vertical="top"/>
    </xf>
    <xf numFmtId="0" fontId="12" fillId="35" borderId="36" xfId="0" applyFont="1" applyFill="1" applyBorder="1" applyAlignment="1">
      <alignment horizontal="right"/>
    </xf>
    <xf numFmtId="0" fontId="14" fillId="35" borderId="37" xfId="0" applyFont="1" applyFill="1" applyBorder="1" applyAlignment="1">
      <alignment horizontal="center"/>
    </xf>
    <xf numFmtId="1" fontId="8" fillId="35" borderId="37" xfId="0" applyNumberFormat="1" applyFont="1" applyFill="1" applyBorder="1" applyAlignment="1">
      <alignment horizontal="right"/>
    </xf>
    <xf numFmtId="0" fontId="8" fillId="35" borderId="37" xfId="0" applyFont="1" applyFill="1" applyBorder="1" applyAlignment="1">
      <alignment horizontal="center"/>
    </xf>
    <xf numFmtId="3" fontId="8" fillId="35" borderId="37" xfId="0" applyNumberFormat="1" applyFont="1" applyFill="1" applyBorder="1" applyAlignment="1">
      <alignment horizontal="center"/>
    </xf>
    <xf numFmtId="3" fontId="9" fillId="35" borderId="38" xfId="0" applyNumberFormat="1" applyFont="1" applyFill="1" applyBorder="1" applyAlignment="1">
      <alignment horizontal="right"/>
    </xf>
    <xf numFmtId="0" fontId="9" fillId="35" borderId="39" xfId="0" applyFont="1" applyFill="1" applyBorder="1" applyAlignment="1" quotePrefix="1">
      <alignment horizontal="right"/>
    </xf>
    <xf numFmtId="0" fontId="19" fillId="0" borderId="39" xfId="0" applyFont="1" applyBorder="1" applyAlignment="1">
      <alignment horizontal="right" vertical="top"/>
    </xf>
    <xf numFmtId="3" fontId="19" fillId="0" borderId="40" xfId="0" applyNumberFormat="1" applyFont="1" applyFill="1" applyBorder="1" applyAlignment="1">
      <alignment horizontal="right" vertical="top"/>
    </xf>
    <xf numFmtId="0" fontId="19" fillId="0" borderId="39" xfId="0" applyFont="1" applyFill="1" applyBorder="1" applyAlignment="1">
      <alignment horizontal="right" vertical="top"/>
    </xf>
    <xf numFmtId="0" fontId="19" fillId="0" borderId="41" xfId="0" applyFont="1" applyBorder="1" applyAlignment="1">
      <alignment horizontal="right" vertical="top"/>
    </xf>
    <xf numFmtId="0" fontId="19" fillId="0" borderId="42" xfId="0" applyFont="1" applyBorder="1" applyAlignment="1">
      <alignment horizontal="center" vertical="top"/>
    </xf>
    <xf numFmtId="1" fontId="19" fillId="0" borderId="42" xfId="0" applyNumberFormat="1" applyFont="1" applyFill="1" applyBorder="1" applyAlignment="1">
      <alignment horizontal="right" vertical="top"/>
    </xf>
    <xf numFmtId="196" fontId="19" fillId="0" borderId="42" xfId="0" applyNumberFormat="1" applyFont="1" applyFill="1" applyBorder="1" applyAlignment="1">
      <alignment horizontal="right" vertical="top"/>
    </xf>
    <xf numFmtId="3" fontId="19" fillId="0" borderId="43" xfId="0" applyNumberFormat="1" applyFont="1" applyFill="1" applyBorder="1" applyAlignment="1">
      <alignment horizontal="right" vertical="top"/>
    </xf>
    <xf numFmtId="192" fontId="24" fillId="0" borderId="42" xfId="0" applyNumberFormat="1" applyFont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right" vertical="center"/>
    </xf>
    <xf numFmtId="192" fontId="28" fillId="0" borderId="0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top"/>
    </xf>
    <xf numFmtId="0" fontId="9" fillId="0" borderId="39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1" fontId="9" fillId="0" borderId="35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/>
    </xf>
    <xf numFmtId="1" fontId="71" fillId="0" borderId="35" xfId="0" applyNumberFormat="1" applyFont="1" applyFill="1" applyBorder="1" applyAlignment="1">
      <alignment horizontal="right"/>
    </xf>
    <xf numFmtId="0" fontId="71" fillId="0" borderId="35" xfId="0" applyFont="1" applyFill="1" applyBorder="1" applyAlignment="1">
      <alignment horizontal="center"/>
    </xf>
    <xf numFmtId="3" fontId="71" fillId="0" borderId="35" xfId="0" applyNumberFormat="1" applyFont="1" applyFill="1" applyBorder="1" applyAlignment="1">
      <alignment horizontal="right"/>
    </xf>
    <xf numFmtId="1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1" fontId="71" fillId="0" borderId="42" xfId="0" applyNumberFormat="1" applyFont="1" applyFill="1" applyBorder="1" applyAlignment="1">
      <alignment horizontal="right"/>
    </xf>
    <xf numFmtId="0" fontId="72" fillId="0" borderId="42" xfId="0" applyFont="1" applyFill="1" applyBorder="1" applyAlignment="1">
      <alignment horizontal="center"/>
    </xf>
    <xf numFmtId="3" fontId="71" fillId="0" borderId="42" xfId="0" applyNumberFormat="1" applyFont="1" applyFill="1" applyBorder="1" applyAlignment="1">
      <alignment horizontal="right"/>
    </xf>
    <xf numFmtId="1" fontId="9" fillId="35" borderId="35" xfId="0" applyNumberFormat="1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3" fontId="9" fillId="35" borderId="35" xfId="0" applyNumberFormat="1" applyFont="1" applyFill="1" applyBorder="1" applyAlignment="1">
      <alignment horizontal="left"/>
    </xf>
    <xf numFmtId="3" fontId="9" fillId="35" borderId="40" xfId="0" applyNumberFormat="1" applyFont="1" applyFill="1" applyBorder="1" applyAlignment="1">
      <alignment horizontal="left"/>
    </xf>
    <xf numFmtId="0" fontId="9" fillId="35" borderId="36" xfId="0" applyFont="1" applyFill="1" applyBorder="1" applyAlignment="1">
      <alignment horizontal="right"/>
    </xf>
    <xf numFmtId="0" fontId="9" fillId="35" borderId="37" xfId="0" applyFont="1" applyFill="1" applyBorder="1" applyAlignment="1">
      <alignment horizontal="center"/>
    </xf>
    <xf numFmtId="1" fontId="9" fillId="35" borderId="37" xfId="0" applyNumberFormat="1" applyFont="1" applyFill="1" applyBorder="1" applyAlignment="1">
      <alignment horizontal="right"/>
    </xf>
    <xf numFmtId="3" fontId="9" fillId="35" borderId="37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 vertical="top"/>
    </xf>
    <xf numFmtId="0" fontId="0" fillId="35" borderId="37" xfId="0" applyFont="1" applyFill="1" applyBorder="1" applyAlignment="1">
      <alignment horizontal="center"/>
    </xf>
    <xf numFmtId="1" fontId="12" fillId="35" borderId="37" xfId="0" applyNumberFormat="1" applyFont="1" applyFill="1" applyBorder="1" applyAlignment="1">
      <alignment horizontal="right"/>
    </xf>
    <xf numFmtId="3" fontId="8" fillId="35" borderId="3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/>
    </xf>
    <xf numFmtId="1" fontId="12" fillId="35" borderId="35" xfId="0" applyNumberFormat="1" applyFont="1" applyFill="1" applyBorder="1" applyAlignment="1">
      <alignment horizontal="right"/>
    </xf>
    <xf numFmtId="3" fontId="8" fillId="35" borderId="35" xfId="0" applyNumberFormat="1" applyFont="1" applyFill="1" applyBorder="1" applyAlignment="1">
      <alignment horizontal="right"/>
    </xf>
    <xf numFmtId="0" fontId="9" fillId="0" borderId="35" xfId="0" applyFont="1" applyBorder="1" applyAlignment="1" quotePrefix="1">
      <alignment horizontal="right"/>
    </xf>
    <xf numFmtId="0" fontId="19" fillId="0" borderId="35" xfId="0" applyFont="1" applyBorder="1" applyAlignment="1">
      <alignment horizontal="center"/>
    </xf>
    <xf numFmtId="0" fontId="12" fillId="35" borderId="36" xfId="0" applyFont="1" applyFill="1" applyBorder="1" applyAlignment="1" quotePrefix="1">
      <alignment horizontal="right"/>
    </xf>
    <xf numFmtId="0" fontId="13" fillId="35" borderId="37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right"/>
    </xf>
    <xf numFmtId="0" fontId="19" fillId="0" borderId="39" xfId="0" applyFont="1" applyBorder="1" applyAlignment="1" quotePrefix="1">
      <alignment horizontal="right"/>
    </xf>
    <xf numFmtId="0" fontId="19" fillId="0" borderId="39" xfId="0" applyFont="1" applyFill="1" applyBorder="1" applyAlignment="1" quotePrefix="1">
      <alignment horizontal="right"/>
    </xf>
    <xf numFmtId="0" fontId="19" fillId="0" borderId="3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8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/>
    </xf>
    <xf numFmtId="49" fontId="27" fillId="35" borderId="37" xfId="0" applyNumberFormat="1" applyFont="1" applyFill="1" applyBorder="1" applyAlignment="1">
      <alignment/>
    </xf>
    <xf numFmtId="1" fontId="19" fillId="35" borderId="37" xfId="0" applyNumberFormat="1" applyFont="1" applyFill="1" applyBorder="1" applyAlignment="1">
      <alignment horizontal="right"/>
    </xf>
    <xf numFmtId="0" fontId="9" fillId="0" borderId="41" xfId="0" applyFont="1" applyBorder="1" applyAlignment="1" quotePrefix="1">
      <alignment horizontal="right"/>
    </xf>
    <xf numFmtId="3" fontId="72" fillId="0" borderId="42" xfId="0" applyNumberFormat="1" applyFont="1" applyFill="1" applyBorder="1" applyAlignment="1">
      <alignment horizontal="right"/>
    </xf>
    <xf numFmtId="196" fontId="9" fillId="0" borderId="35" xfId="0" applyNumberFormat="1" applyFont="1" applyFill="1" applyBorder="1" applyAlignment="1">
      <alignment horizontal="right"/>
    </xf>
    <xf numFmtId="196" fontId="19" fillId="0" borderId="35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/>
    </xf>
    <xf numFmtId="196" fontId="19" fillId="36" borderId="35" xfId="0" applyNumberFormat="1" applyFont="1" applyFill="1" applyBorder="1" applyAlignment="1">
      <alignment horizontal="right"/>
    </xf>
    <xf numFmtId="1" fontId="12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 horizontal="right"/>
    </xf>
    <xf numFmtId="49" fontId="19" fillId="0" borderId="39" xfId="0" applyNumberFormat="1" applyFont="1" applyBorder="1" applyAlignment="1">
      <alignment horizontal="center" vertical="center"/>
    </xf>
    <xf numFmtId="49" fontId="19" fillId="37" borderId="39" xfId="0" applyNumberFormat="1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1" fontId="72" fillId="0" borderId="35" xfId="0" applyNumberFormat="1" applyFont="1" applyFill="1" applyBorder="1" applyAlignment="1">
      <alignment horizontal="right"/>
    </xf>
    <xf numFmtId="49" fontId="19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 vertical="top"/>
    </xf>
    <xf numFmtId="196" fontId="19" fillId="36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center" vertical="center"/>
    </xf>
    <xf numFmtId="3" fontId="72" fillId="0" borderId="35" xfId="0" applyNumberFormat="1" applyFont="1" applyFill="1" applyBorder="1" applyAlignment="1">
      <alignment horizontal="right"/>
    </xf>
    <xf numFmtId="0" fontId="72" fillId="0" borderId="35" xfId="0" applyFont="1" applyFill="1" applyBorder="1" applyAlignment="1">
      <alignment horizontal="center" vertical="center"/>
    </xf>
    <xf numFmtId="0" fontId="19" fillId="0" borderId="39" xfId="0" applyFont="1" applyBorder="1" applyAlignment="1" quotePrefix="1">
      <alignment horizontal="center" vertical="center"/>
    </xf>
    <xf numFmtId="0" fontId="19" fillId="0" borderId="41" xfId="0" applyFont="1" applyBorder="1" applyAlignment="1" quotePrefix="1">
      <alignment horizontal="center" vertical="center"/>
    </xf>
    <xf numFmtId="49" fontId="27" fillId="35" borderId="44" xfId="0" applyNumberFormat="1" applyFont="1" applyFill="1" applyBorder="1" applyAlignment="1">
      <alignment horizontal="right"/>
    </xf>
    <xf numFmtId="0" fontId="13" fillId="35" borderId="33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3" fontId="19" fillId="35" borderId="45" xfId="0" applyNumberFormat="1" applyFont="1" applyFill="1" applyBorder="1" applyAlignment="1">
      <alignment horizontal="right" vertical="top"/>
    </xf>
    <xf numFmtId="0" fontId="19" fillId="0" borderId="36" xfId="0" applyFont="1" applyBorder="1" applyAlignment="1" quotePrefix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96" fontId="19" fillId="36" borderId="37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0" fontId="19" fillId="0" borderId="35" xfId="47" applyFont="1" applyBorder="1" applyAlignment="1">
      <alignment horizontal="center" vertical="center"/>
      <protection/>
    </xf>
    <xf numFmtId="0" fontId="19" fillId="37" borderId="35" xfId="47" applyFont="1" applyFill="1" applyBorder="1" applyAlignment="1">
      <alignment horizontal="center" vertical="center"/>
      <protection/>
    </xf>
    <xf numFmtId="0" fontId="19" fillId="0" borderId="42" xfId="47" applyFont="1" applyBorder="1" applyAlignment="1">
      <alignment horizontal="center" vertical="center"/>
      <protection/>
    </xf>
    <xf numFmtId="192" fontId="19" fillId="36" borderId="35" xfId="46" applyNumberFormat="1" applyFont="1" applyFill="1" applyBorder="1" applyAlignment="1">
      <alignment horizontal="right" vertical="center"/>
      <protection/>
    </xf>
    <xf numFmtId="3" fontId="19" fillId="0" borderId="35" xfId="47" applyNumberFormat="1" applyFont="1" applyFill="1" applyBorder="1" applyAlignment="1">
      <alignment horizontal="right"/>
      <protection/>
    </xf>
    <xf numFmtId="3" fontId="19" fillId="0" borderId="35" xfId="0" applyNumberFormat="1" applyFont="1" applyFill="1" applyBorder="1" applyAlignment="1">
      <alignment horizontal="right"/>
    </xf>
    <xf numFmtId="0" fontId="72" fillId="0" borderId="35" xfId="0" applyFont="1" applyBorder="1" applyAlignment="1">
      <alignment horizontal="center" vertical="center"/>
    </xf>
    <xf numFmtId="0" fontId="19" fillId="0" borderId="41" xfId="0" applyFont="1" applyBorder="1" applyAlignment="1" quotePrefix="1">
      <alignment horizontal="right"/>
    </xf>
    <xf numFmtId="192" fontId="21" fillId="0" borderId="46" xfId="0" applyNumberFormat="1" applyFont="1" applyFill="1" applyBorder="1" applyAlignment="1">
      <alignment horizontal="right"/>
    </xf>
    <xf numFmtId="181" fontId="19" fillId="0" borderId="35" xfId="0" applyNumberFormat="1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0" fontId="20" fillId="0" borderId="10" xfId="0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8" fillId="0" borderId="13" xfId="0" applyFont="1" applyBorder="1" applyAlignment="1" quotePrefix="1">
      <alignment horizontal="right"/>
    </xf>
    <xf numFmtId="1" fontId="8" fillId="0" borderId="47" xfId="0" applyNumberFormat="1" applyFont="1" applyFill="1" applyBorder="1" applyAlignment="1" quotePrefix="1">
      <alignment horizontal="right"/>
    </xf>
    <xf numFmtId="0" fontId="0" fillId="0" borderId="20" xfId="0" applyFont="1" applyBorder="1" applyAlignment="1">
      <alignment/>
    </xf>
    <xf numFmtId="49" fontId="27" fillId="35" borderId="35" xfId="0" applyNumberFormat="1" applyFont="1" applyFill="1" applyBorder="1" applyAlignment="1">
      <alignment horizontal="right"/>
    </xf>
    <xf numFmtId="3" fontId="19" fillId="35" borderId="35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/>
    </xf>
    <xf numFmtId="0" fontId="19" fillId="0" borderId="42" xfId="0" applyFont="1" applyBorder="1" applyAlignment="1">
      <alignment horizontal="center"/>
    </xf>
    <xf numFmtId="194" fontId="0" fillId="0" borderId="0" xfId="0" applyNumberFormat="1" applyFont="1" applyAlignment="1">
      <alignment horizontal="center"/>
    </xf>
    <xf numFmtId="0" fontId="8" fillId="0" borderId="48" xfId="0" applyFont="1" applyFill="1" applyBorder="1" applyAlignment="1">
      <alignment horizontal="right"/>
    </xf>
    <xf numFmtId="0" fontId="8" fillId="0" borderId="49" xfId="0" applyFont="1" applyBorder="1" applyAlignment="1">
      <alignment horizontal="center"/>
    </xf>
    <xf numFmtId="3" fontId="8" fillId="0" borderId="48" xfId="0" applyNumberFormat="1" applyFont="1" applyBorder="1" applyAlignment="1">
      <alignment horizontal="right"/>
    </xf>
    <xf numFmtId="183" fontId="8" fillId="35" borderId="38" xfId="0" applyNumberFormat="1" applyFont="1" applyFill="1" applyBorder="1" applyAlignment="1">
      <alignment horizontal="right"/>
    </xf>
    <xf numFmtId="0" fontId="22" fillId="0" borderId="42" xfId="0" applyFont="1" applyBorder="1" applyAlignment="1" quotePrefix="1">
      <alignment horizontal="left"/>
    </xf>
    <xf numFmtId="0" fontId="9" fillId="0" borderId="42" xfId="0" applyFont="1" applyBorder="1" applyAlignment="1">
      <alignment/>
    </xf>
    <xf numFmtId="0" fontId="9" fillId="0" borderId="42" xfId="46" applyFont="1" applyBorder="1" applyAlignment="1">
      <alignment horizontal="right"/>
      <protection/>
    </xf>
    <xf numFmtId="0" fontId="9" fillId="0" borderId="42" xfId="46" applyFont="1" applyBorder="1" applyAlignment="1">
      <alignment horizontal="center"/>
      <protection/>
    </xf>
    <xf numFmtId="196" fontId="19" fillId="0" borderId="43" xfId="0" applyNumberFormat="1" applyFont="1" applyBorder="1" applyAlignment="1">
      <alignment horizontal="right"/>
    </xf>
    <xf numFmtId="196" fontId="19" fillId="0" borderId="14" xfId="0" applyNumberFormat="1" applyFont="1" applyFill="1" applyBorder="1" applyAlignment="1">
      <alignment horizontal="right" vertical="top"/>
    </xf>
    <xf numFmtId="196" fontId="19" fillId="0" borderId="17" xfId="0" applyNumberFormat="1" applyFont="1" applyFill="1" applyBorder="1" applyAlignment="1">
      <alignment horizontal="right" vertical="top"/>
    </xf>
    <xf numFmtId="196" fontId="19" fillId="0" borderId="40" xfId="0" applyNumberFormat="1" applyFont="1" applyFill="1" applyBorder="1" applyAlignment="1">
      <alignment horizontal="right" vertical="top"/>
    </xf>
    <xf numFmtId="192" fontId="19" fillId="0" borderId="35" xfId="46" applyNumberFormat="1" applyFont="1" applyFill="1" applyBorder="1" applyAlignment="1">
      <alignment horizontal="right" vertical="center"/>
      <protection/>
    </xf>
    <xf numFmtId="196" fontId="19" fillId="35" borderId="42" xfId="0" applyNumberFormat="1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right"/>
    </xf>
    <xf numFmtId="0" fontId="72" fillId="0" borderId="42" xfId="0" applyFont="1" applyBorder="1" applyAlignment="1">
      <alignment horizontal="center" vertical="center"/>
    </xf>
    <xf numFmtId="3" fontId="72" fillId="0" borderId="43" xfId="0" applyNumberFormat="1" applyFont="1" applyFill="1" applyBorder="1" applyAlignment="1">
      <alignment horizontal="right" vertical="top"/>
    </xf>
    <xf numFmtId="3" fontId="72" fillId="0" borderId="40" xfId="0" applyNumberFormat="1" applyFont="1" applyFill="1" applyBorder="1" applyAlignment="1">
      <alignment horizontal="right" vertical="top"/>
    </xf>
    <xf numFmtId="49" fontId="19" fillId="0" borderId="50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9" fillId="0" borderId="35" xfId="0" applyFont="1" applyBorder="1" applyAlignment="1" quotePrefix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9" fillId="0" borderId="35" xfId="0" applyFont="1" applyFill="1" applyBorder="1" applyAlignment="1" quotePrefix="1">
      <alignment horizontal="left"/>
    </xf>
    <xf numFmtId="0" fontId="12" fillId="35" borderId="37" xfId="0" applyFont="1" applyFill="1" applyBorder="1" applyAlignment="1">
      <alignment horizontal="left"/>
    </xf>
    <xf numFmtId="0" fontId="19" fillId="37" borderId="35" xfId="47" applyFont="1" applyFill="1" applyBorder="1" applyAlignment="1">
      <alignment horizontal="left" vertical="center" wrapText="1"/>
      <protection/>
    </xf>
    <xf numFmtId="0" fontId="12" fillId="35" borderId="35" xfId="0" applyFont="1" applyFill="1" applyBorder="1" applyAlignment="1">
      <alignment horizontal="left"/>
    </xf>
    <xf numFmtId="0" fontId="72" fillId="0" borderId="35" xfId="0" applyFont="1" applyBorder="1" applyAlignment="1">
      <alignment horizontal="left" vertical="center"/>
    </xf>
    <xf numFmtId="0" fontId="19" fillId="37" borderId="35" xfId="47" applyFont="1" applyFill="1" applyBorder="1" applyAlignment="1">
      <alignment horizontal="left" vertical="center"/>
      <protection/>
    </xf>
    <xf numFmtId="0" fontId="72" fillId="0" borderId="42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5" xfId="0" applyFont="1" applyBorder="1" applyAlignment="1" quotePrefix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9" fillId="37" borderId="35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29" xfId="0" applyFont="1" applyBorder="1" applyAlignment="1" quotePrefix="1">
      <alignment horizontal="left" vertical="center"/>
    </xf>
    <xf numFmtId="0" fontId="19" fillId="0" borderId="30" xfId="0" applyFont="1" applyBorder="1" applyAlignment="1" quotePrefix="1">
      <alignment horizontal="left" vertical="center"/>
    </xf>
    <xf numFmtId="0" fontId="19" fillId="0" borderId="52" xfId="0" applyFont="1" applyBorder="1" applyAlignment="1" quotePrefix="1">
      <alignment horizontal="left" vertical="center"/>
    </xf>
    <xf numFmtId="0" fontId="12" fillId="35" borderId="53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54" xfId="0" applyFont="1" applyFill="1" applyBorder="1" applyAlignment="1">
      <alignment horizontal="left"/>
    </xf>
    <xf numFmtId="0" fontId="19" fillId="0" borderId="42" xfId="0" applyFont="1" applyBorder="1" applyAlignment="1">
      <alignment horizontal="left" vertical="center"/>
    </xf>
    <xf numFmtId="0" fontId="12" fillId="35" borderId="37" xfId="0" applyFont="1" applyFill="1" applyBorder="1" applyAlignment="1" quotePrefix="1">
      <alignment horizontal="left"/>
    </xf>
    <xf numFmtId="0" fontId="19" fillId="0" borderId="35" xfId="0" applyFont="1" applyBorder="1" applyAlignment="1" quotePrefix="1">
      <alignment horizontal="left"/>
    </xf>
    <xf numFmtId="0" fontId="71" fillId="0" borderId="42" xfId="0" applyFont="1" applyBorder="1" applyAlignment="1">
      <alignment horizontal="left"/>
    </xf>
    <xf numFmtId="0" fontId="12" fillId="35" borderId="55" xfId="0" applyFont="1" applyFill="1" applyBorder="1" applyAlignment="1" quotePrefix="1">
      <alignment horizontal="left"/>
    </xf>
    <xf numFmtId="0" fontId="12" fillId="35" borderId="24" xfId="0" applyFont="1" applyFill="1" applyBorder="1" applyAlignment="1" quotePrefix="1">
      <alignment horizontal="left"/>
    </xf>
    <xf numFmtId="0" fontId="12" fillId="35" borderId="56" xfId="0" applyFont="1" applyFill="1" applyBorder="1" applyAlignment="1" quotePrefix="1">
      <alignment horizontal="left"/>
    </xf>
    <xf numFmtId="0" fontId="25" fillId="35" borderId="29" xfId="0" applyFont="1" applyFill="1" applyBorder="1" applyAlignment="1">
      <alignment horizontal="left"/>
    </xf>
    <xf numFmtId="0" fontId="25" fillId="35" borderId="30" xfId="0" applyFont="1" applyFill="1" applyBorder="1" applyAlignment="1">
      <alignment horizontal="left"/>
    </xf>
    <xf numFmtId="0" fontId="25" fillId="35" borderId="52" xfId="0" applyFont="1" applyFill="1" applyBorder="1" applyAlignment="1">
      <alignment horizontal="left"/>
    </xf>
    <xf numFmtId="0" fontId="25" fillId="35" borderId="55" xfId="0" applyFont="1" applyFill="1" applyBorder="1" applyAlignment="1">
      <alignment horizontal="left"/>
    </xf>
    <xf numFmtId="0" fontId="25" fillId="35" borderId="24" xfId="0" applyFont="1" applyFill="1" applyBorder="1" applyAlignment="1">
      <alignment horizontal="left"/>
    </xf>
    <xf numFmtId="0" fontId="25" fillId="35" borderId="56" xfId="0" applyFont="1" applyFill="1" applyBorder="1" applyAlignment="1">
      <alignment horizontal="left"/>
    </xf>
    <xf numFmtId="0" fontId="19" fillId="0" borderId="29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52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19" fillId="0" borderId="35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/>
    </xf>
    <xf numFmtId="0" fontId="19" fillId="0" borderId="35" xfId="47" applyFont="1" applyBorder="1" applyAlignment="1">
      <alignment horizontal="left" vertical="center"/>
      <protection/>
    </xf>
    <xf numFmtId="0" fontId="19" fillId="0" borderId="35" xfId="0" applyFont="1" applyFill="1" applyBorder="1" applyAlignment="1" quotePrefix="1">
      <alignment horizontal="left" vertical="top" wrapText="1"/>
    </xf>
    <xf numFmtId="0" fontId="9" fillId="0" borderId="35" xfId="0" applyFont="1" applyBorder="1" applyAlignment="1">
      <alignment horizontal="left" vertical="top"/>
    </xf>
    <xf numFmtId="0" fontId="19" fillId="0" borderId="57" xfId="0" applyFont="1" applyBorder="1" applyAlignment="1">
      <alignment horizontal="left" vertical="top"/>
    </xf>
    <xf numFmtId="0" fontId="19" fillId="0" borderId="58" xfId="0" applyFont="1" applyBorder="1" applyAlignment="1">
      <alignment horizontal="left" vertical="top"/>
    </xf>
    <xf numFmtId="0" fontId="19" fillId="0" borderId="59" xfId="0" applyFont="1" applyBorder="1" applyAlignment="1">
      <alignment horizontal="left" vertical="top"/>
    </xf>
    <xf numFmtId="0" fontId="25" fillId="35" borderId="37" xfId="0" applyFont="1" applyFill="1" applyBorder="1" applyAlignment="1">
      <alignment horizontal="left"/>
    </xf>
    <xf numFmtId="0" fontId="71" fillId="0" borderId="35" xfId="0" applyFont="1" applyFill="1" applyBorder="1" applyAlignment="1">
      <alignment horizontal="left"/>
    </xf>
    <xf numFmtId="0" fontId="19" fillId="0" borderId="42" xfId="47" applyFont="1" applyBorder="1" applyAlignment="1">
      <alignment horizontal="left" vertical="center" wrapText="1"/>
      <protection/>
    </xf>
    <xf numFmtId="0" fontId="72" fillId="0" borderId="35" xfId="47" applyFont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3" fillId="0" borderId="0" xfId="0" applyFont="1" applyFill="1" applyAlignment="1">
      <alignment horizontal="center" wrapText="1"/>
    </xf>
    <xf numFmtId="0" fontId="8" fillId="36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9" fillId="0" borderId="35" xfId="0" applyFont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183" fontId="17" fillId="0" borderId="29" xfId="0" applyNumberFormat="1" applyFont="1" applyFill="1" applyBorder="1" applyAlignment="1">
      <alignment horizontal="center" vertical="center"/>
    </xf>
    <xf numFmtId="183" fontId="17" fillId="0" borderId="3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D11-SGGT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14"/>
  <sheetViews>
    <sheetView tabSelected="1" view="pageBreakPreview" zoomScaleNormal="115" zoomScaleSheetLayoutView="100" zoomScalePageLayoutView="0" workbookViewId="0" topLeftCell="A1">
      <selection activeCell="K215" sqref="K215"/>
    </sheetView>
  </sheetViews>
  <sheetFormatPr defaultColWidth="9.33203125" defaultRowHeight="12.75"/>
  <cols>
    <col min="1" max="1" width="5.66015625" style="13" customWidth="1"/>
    <col min="2" max="2" width="5" style="4" customWidth="1"/>
    <col min="3" max="3" width="22.66015625" style="8" customWidth="1"/>
    <col min="4" max="4" width="15.16015625" style="8" customWidth="1"/>
    <col min="5" max="5" width="13.33203125" style="8" customWidth="1"/>
    <col min="6" max="6" width="57.5" style="8" customWidth="1"/>
    <col min="7" max="7" width="8.5" style="26" customWidth="1"/>
    <col min="8" max="8" width="13.16015625" style="4" customWidth="1"/>
    <col min="9" max="9" width="14.5" style="36" customWidth="1"/>
    <col min="10" max="10" width="16.83203125" style="12" customWidth="1"/>
    <col min="11" max="11" width="37.16015625" style="1" customWidth="1"/>
    <col min="12" max="13" width="9.33203125" style="1" customWidth="1"/>
    <col min="14" max="14" width="10.5" style="0" customWidth="1"/>
    <col min="15" max="15" width="28.16015625" style="55" customWidth="1"/>
    <col min="16" max="16" width="15.83203125" style="44" bestFit="1" customWidth="1"/>
  </cols>
  <sheetData>
    <row r="3" spans="3:8" ht="59.25" customHeight="1">
      <c r="C3" s="382"/>
      <c r="D3" s="382"/>
      <c r="E3" s="382"/>
      <c r="F3" s="382"/>
      <c r="G3" s="382"/>
      <c r="H3" s="382"/>
    </row>
    <row r="4" ht="13.5" thickBot="1">
      <c r="G4" s="27"/>
    </row>
    <row r="5" spans="1:16" ht="12.75">
      <c r="A5" s="32" t="s">
        <v>148</v>
      </c>
      <c r="B5" s="15"/>
      <c r="C5" s="14"/>
      <c r="D5" s="383" t="s">
        <v>161</v>
      </c>
      <c r="E5" s="383"/>
      <c r="F5" s="14"/>
      <c r="G5" s="28"/>
      <c r="H5" s="33"/>
      <c r="I5" s="35"/>
      <c r="J5" s="34"/>
      <c r="K5" s="55"/>
      <c r="L5" s="44"/>
      <c r="M5"/>
      <c r="O5"/>
      <c r="P5"/>
    </row>
    <row r="6" spans="1:16" ht="12.75">
      <c r="A6" s="384" t="s">
        <v>162</v>
      </c>
      <c r="B6" s="385"/>
      <c r="C6" s="385"/>
      <c r="D6" s="385"/>
      <c r="E6" s="385"/>
      <c r="F6" s="385"/>
      <c r="G6" s="385"/>
      <c r="H6" s="385"/>
      <c r="I6" s="385"/>
      <c r="J6" s="386"/>
      <c r="K6" s="55"/>
      <c r="L6" s="44"/>
      <c r="M6"/>
      <c r="O6"/>
      <c r="P6"/>
    </row>
    <row r="7" spans="1:16" ht="13.5" thickBot="1">
      <c r="A7" s="66"/>
      <c r="B7" s="67"/>
      <c r="C7" s="68"/>
      <c r="D7" s="68"/>
      <c r="E7" s="68"/>
      <c r="F7" s="68"/>
      <c r="G7" s="69"/>
      <c r="H7" s="67"/>
      <c r="I7" s="70"/>
      <c r="J7" s="71"/>
      <c r="K7" s="55"/>
      <c r="L7" s="44"/>
      <c r="M7"/>
      <c r="O7"/>
      <c r="P7"/>
    </row>
    <row r="8" spans="1:16" ht="12.75">
      <c r="A8" s="153" t="s">
        <v>0</v>
      </c>
      <c r="B8" s="154"/>
      <c r="C8" s="155" t="s">
        <v>1</v>
      </c>
      <c r="D8" s="156"/>
      <c r="E8" s="156"/>
      <c r="F8" s="156"/>
      <c r="G8" s="157" t="s">
        <v>38</v>
      </c>
      <c r="H8" s="158"/>
      <c r="I8" s="159" t="s">
        <v>2</v>
      </c>
      <c r="J8" s="160" t="s">
        <v>3</v>
      </c>
      <c r="K8" s="55"/>
      <c r="L8" s="44"/>
      <c r="M8"/>
      <c r="O8"/>
      <c r="P8"/>
    </row>
    <row r="9" spans="1:16" ht="12" customHeight="1" thickBot="1">
      <c r="A9" s="161"/>
      <c r="B9" s="162"/>
      <c r="C9" s="163"/>
      <c r="D9" s="163"/>
      <c r="E9" s="163"/>
      <c r="F9" s="163"/>
      <c r="G9" s="164" t="s">
        <v>46</v>
      </c>
      <c r="H9" s="165" t="s">
        <v>2</v>
      </c>
      <c r="I9" s="166" t="s">
        <v>3</v>
      </c>
      <c r="J9" s="167" t="s">
        <v>4</v>
      </c>
      <c r="K9" s="55" t="s">
        <v>158</v>
      </c>
      <c r="L9" s="44"/>
      <c r="M9"/>
      <c r="O9"/>
      <c r="P9"/>
    </row>
    <row r="10" spans="1:12" s="16" customFormat="1" ht="15.75" customHeight="1">
      <c r="A10" s="179" t="s">
        <v>5</v>
      </c>
      <c r="B10" s="180"/>
      <c r="C10" s="352" t="s">
        <v>6</v>
      </c>
      <c r="D10" s="353"/>
      <c r="E10" s="353"/>
      <c r="F10" s="354"/>
      <c r="G10" s="181"/>
      <c r="H10" s="182"/>
      <c r="I10" s="183"/>
      <c r="J10" s="184"/>
      <c r="K10" s="56"/>
      <c r="L10" s="45"/>
    </row>
    <row r="11" spans="1:12" s="6" customFormat="1" ht="12" customHeight="1">
      <c r="A11" s="185" t="s">
        <v>7</v>
      </c>
      <c r="B11" s="169"/>
      <c r="C11" s="355" t="s">
        <v>163</v>
      </c>
      <c r="D11" s="356"/>
      <c r="E11" s="356"/>
      <c r="F11" s="357"/>
      <c r="G11" s="214"/>
      <c r="H11" s="215"/>
      <c r="I11" s="216"/>
      <c r="J11" s="217"/>
      <c r="K11" s="40"/>
      <c r="L11" s="46"/>
    </row>
    <row r="12" spans="1:15" s="6" customFormat="1" ht="12" customHeight="1">
      <c r="A12" s="186" t="s">
        <v>7</v>
      </c>
      <c r="B12" s="170">
        <v>1</v>
      </c>
      <c r="C12" s="361" t="s">
        <v>127</v>
      </c>
      <c r="D12" s="362"/>
      <c r="E12" s="362"/>
      <c r="F12" s="363"/>
      <c r="G12" s="171">
        <v>1414</v>
      </c>
      <c r="H12" s="170" t="s">
        <v>8</v>
      </c>
      <c r="I12" s="260"/>
      <c r="J12" s="187">
        <f>I12*G12</f>
        <v>0</v>
      </c>
      <c r="L12" s="46"/>
      <c r="O12" s="152"/>
    </row>
    <row r="13" spans="1:15" s="6" customFormat="1" ht="12" customHeight="1">
      <c r="A13" s="186" t="s">
        <v>7</v>
      </c>
      <c r="B13" s="170">
        <v>2</v>
      </c>
      <c r="C13" s="361" t="s">
        <v>130</v>
      </c>
      <c r="D13" s="362"/>
      <c r="E13" s="362"/>
      <c r="F13" s="363"/>
      <c r="G13" s="171">
        <v>892</v>
      </c>
      <c r="H13" s="170" t="s">
        <v>8</v>
      </c>
      <c r="I13" s="260"/>
      <c r="J13" s="187">
        <f aca="true" t="shared" si="0" ref="J13:J37">I13*G13</f>
        <v>0</v>
      </c>
      <c r="L13" s="46"/>
      <c r="O13" s="152"/>
    </row>
    <row r="14" spans="1:15" s="6" customFormat="1" ht="24" customHeight="1">
      <c r="A14" s="186" t="s">
        <v>7</v>
      </c>
      <c r="B14" s="170">
        <v>3</v>
      </c>
      <c r="C14" s="387" t="s">
        <v>128</v>
      </c>
      <c r="D14" s="387"/>
      <c r="E14" s="387"/>
      <c r="F14" s="387"/>
      <c r="G14" s="171"/>
      <c r="H14" s="170" t="s">
        <v>8</v>
      </c>
      <c r="I14" s="172"/>
      <c r="J14" s="187">
        <f t="shared" si="0"/>
        <v>0</v>
      </c>
      <c r="L14" s="46"/>
      <c r="O14" s="152"/>
    </row>
    <row r="15" spans="1:15" s="6" customFormat="1" ht="24" customHeight="1">
      <c r="A15" s="186" t="s">
        <v>7</v>
      </c>
      <c r="B15" s="170">
        <v>4</v>
      </c>
      <c r="C15" s="387" t="s">
        <v>129</v>
      </c>
      <c r="D15" s="387"/>
      <c r="E15" s="387"/>
      <c r="F15" s="387"/>
      <c r="G15" s="171"/>
      <c r="H15" s="170" t="s">
        <v>8</v>
      </c>
      <c r="I15" s="172"/>
      <c r="J15" s="187">
        <f t="shared" si="0"/>
        <v>0</v>
      </c>
      <c r="L15" s="46"/>
      <c r="O15" s="152"/>
    </row>
    <row r="16" spans="1:15" s="6" customFormat="1" ht="12" customHeight="1">
      <c r="A16" s="186" t="s">
        <v>7</v>
      </c>
      <c r="B16" s="170">
        <v>5</v>
      </c>
      <c r="C16" s="361" t="s">
        <v>102</v>
      </c>
      <c r="D16" s="362"/>
      <c r="E16" s="362"/>
      <c r="F16" s="363"/>
      <c r="G16" s="171"/>
      <c r="H16" s="170" t="s">
        <v>8</v>
      </c>
      <c r="I16" s="172"/>
      <c r="J16" s="187">
        <f t="shared" si="0"/>
        <v>0</v>
      </c>
      <c r="L16" s="46"/>
      <c r="O16" s="152"/>
    </row>
    <row r="17" spans="1:15" s="6" customFormat="1" ht="12" customHeight="1">
      <c r="A17" s="186" t="s">
        <v>7</v>
      </c>
      <c r="B17" s="170">
        <v>6</v>
      </c>
      <c r="C17" s="361" t="s">
        <v>103</v>
      </c>
      <c r="D17" s="362"/>
      <c r="E17" s="362"/>
      <c r="F17" s="363"/>
      <c r="G17" s="171"/>
      <c r="H17" s="170" t="s">
        <v>8</v>
      </c>
      <c r="I17" s="172"/>
      <c r="J17" s="187">
        <f t="shared" si="0"/>
        <v>0</v>
      </c>
      <c r="L17" s="46"/>
      <c r="O17" s="152"/>
    </row>
    <row r="18" spans="1:15" s="6" customFormat="1" ht="12" customHeight="1">
      <c r="A18" s="186" t="s">
        <v>7</v>
      </c>
      <c r="B18" s="170">
        <v>7</v>
      </c>
      <c r="C18" s="367" t="s">
        <v>149</v>
      </c>
      <c r="D18" s="367"/>
      <c r="E18" s="367"/>
      <c r="F18" s="367"/>
      <c r="G18" s="171">
        <v>63</v>
      </c>
      <c r="H18" s="170" t="s">
        <v>8</v>
      </c>
      <c r="I18" s="259"/>
      <c r="J18" s="187">
        <f t="shared" si="0"/>
        <v>0</v>
      </c>
      <c r="L18" s="46"/>
      <c r="O18" s="152"/>
    </row>
    <row r="19" spans="1:15" s="6" customFormat="1" ht="12" customHeight="1">
      <c r="A19" s="186" t="s">
        <v>7</v>
      </c>
      <c r="B19" s="170">
        <v>8</v>
      </c>
      <c r="C19" s="367" t="s">
        <v>150</v>
      </c>
      <c r="D19" s="367"/>
      <c r="E19" s="367"/>
      <c r="F19" s="367"/>
      <c r="G19" s="171"/>
      <c r="H19" s="170" t="s">
        <v>8</v>
      </c>
      <c r="I19" s="172"/>
      <c r="J19" s="187">
        <f t="shared" si="0"/>
        <v>0</v>
      </c>
      <c r="L19" s="46"/>
      <c r="O19" s="152"/>
    </row>
    <row r="20" spans="1:15" s="6" customFormat="1" ht="12" customHeight="1">
      <c r="A20" s="186" t="s">
        <v>7</v>
      </c>
      <c r="B20" s="170">
        <v>9</v>
      </c>
      <c r="C20" s="367" t="s">
        <v>151</v>
      </c>
      <c r="D20" s="367"/>
      <c r="E20" s="367"/>
      <c r="F20" s="367"/>
      <c r="G20" s="171"/>
      <c r="H20" s="170" t="s">
        <v>8</v>
      </c>
      <c r="I20" s="172"/>
      <c r="J20" s="187">
        <f t="shared" si="0"/>
        <v>0</v>
      </c>
      <c r="L20" s="46"/>
      <c r="O20" s="152"/>
    </row>
    <row r="21" spans="1:15" s="6" customFormat="1" ht="12.75" customHeight="1">
      <c r="A21" s="186" t="s">
        <v>7</v>
      </c>
      <c r="B21" s="170">
        <v>10</v>
      </c>
      <c r="C21" s="367" t="s">
        <v>152</v>
      </c>
      <c r="D21" s="367"/>
      <c r="E21" s="367"/>
      <c r="F21" s="367"/>
      <c r="G21" s="171"/>
      <c r="H21" s="170" t="s">
        <v>8</v>
      </c>
      <c r="I21" s="172"/>
      <c r="J21" s="187">
        <f t="shared" si="0"/>
        <v>0</v>
      </c>
      <c r="L21" s="46"/>
      <c r="O21" s="152"/>
    </row>
    <row r="22" spans="1:15" s="6" customFormat="1" ht="24" customHeight="1">
      <c r="A22" s="186" t="s">
        <v>7</v>
      </c>
      <c r="B22" s="170">
        <v>11</v>
      </c>
      <c r="C22" s="367" t="s">
        <v>153</v>
      </c>
      <c r="D22" s="367"/>
      <c r="E22" s="367"/>
      <c r="F22" s="367"/>
      <c r="G22" s="171"/>
      <c r="H22" s="170" t="s">
        <v>8</v>
      </c>
      <c r="I22" s="172"/>
      <c r="J22" s="187">
        <f t="shared" si="0"/>
        <v>0</v>
      </c>
      <c r="L22" s="46"/>
      <c r="O22" s="152"/>
    </row>
    <row r="23" spans="1:15" s="6" customFormat="1" ht="36" customHeight="1">
      <c r="A23" s="186" t="s">
        <v>7</v>
      </c>
      <c r="B23" s="170">
        <v>12</v>
      </c>
      <c r="C23" s="367" t="s">
        <v>154</v>
      </c>
      <c r="D23" s="367"/>
      <c r="E23" s="367"/>
      <c r="F23" s="367"/>
      <c r="G23" s="171"/>
      <c r="H23" s="170" t="s">
        <v>8</v>
      </c>
      <c r="I23" s="172"/>
      <c r="J23" s="187">
        <f t="shared" si="0"/>
        <v>0</v>
      </c>
      <c r="L23" s="46"/>
      <c r="O23" s="152"/>
    </row>
    <row r="24" spans="1:15" s="6" customFormat="1" ht="12" customHeight="1">
      <c r="A24" s="186" t="s">
        <v>7</v>
      </c>
      <c r="B24" s="170">
        <v>13</v>
      </c>
      <c r="C24" s="367" t="s">
        <v>155</v>
      </c>
      <c r="D24" s="367"/>
      <c r="E24" s="367"/>
      <c r="F24" s="367"/>
      <c r="G24" s="171"/>
      <c r="H24" s="170" t="s">
        <v>8</v>
      </c>
      <c r="I24" s="172"/>
      <c r="J24" s="187">
        <f t="shared" si="0"/>
        <v>0</v>
      </c>
      <c r="L24" s="46"/>
      <c r="O24" s="152"/>
    </row>
    <row r="25" spans="1:15" s="6" customFormat="1" ht="12" customHeight="1">
      <c r="A25" s="186" t="s">
        <v>7</v>
      </c>
      <c r="B25" s="170">
        <v>14</v>
      </c>
      <c r="C25" s="367" t="s">
        <v>156</v>
      </c>
      <c r="D25" s="367"/>
      <c r="E25" s="367"/>
      <c r="F25" s="367"/>
      <c r="G25" s="171"/>
      <c r="H25" s="170" t="s">
        <v>8</v>
      </c>
      <c r="I25" s="172"/>
      <c r="J25" s="187">
        <f t="shared" si="0"/>
        <v>0</v>
      </c>
      <c r="L25" s="46"/>
      <c r="O25" s="152"/>
    </row>
    <row r="26" spans="1:15" s="6" customFormat="1" ht="24" customHeight="1">
      <c r="A26" s="186" t="s">
        <v>7</v>
      </c>
      <c r="B26" s="170">
        <v>15</v>
      </c>
      <c r="C26" s="367" t="s">
        <v>164</v>
      </c>
      <c r="D26" s="367"/>
      <c r="E26" s="367"/>
      <c r="F26" s="367"/>
      <c r="G26" s="171"/>
      <c r="H26" s="170" t="s">
        <v>8</v>
      </c>
      <c r="I26" s="172"/>
      <c r="J26" s="187">
        <f t="shared" si="0"/>
        <v>0</v>
      </c>
      <c r="L26" s="46"/>
      <c r="O26" s="152"/>
    </row>
    <row r="27" spans="1:15" s="6" customFormat="1" ht="24" customHeight="1">
      <c r="A27" s="186" t="s">
        <v>7</v>
      </c>
      <c r="B27" s="170">
        <v>16</v>
      </c>
      <c r="C27" s="370" t="s">
        <v>165</v>
      </c>
      <c r="D27" s="370"/>
      <c r="E27" s="370"/>
      <c r="F27" s="370"/>
      <c r="G27" s="173"/>
      <c r="H27" s="170" t="s">
        <v>8</v>
      </c>
      <c r="I27" s="172"/>
      <c r="J27" s="187">
        <f t="shared" si="0"/>
        <v>0</v>
      </c>
      <c r="L27" s="46"/>
      <c r="O27" s="152"/>
    </row>
    <row r="28" spans="1:15" s="6" customFormat="1" ht="24" customHeight="1">
      <c r="A28" s="186">
        <v>1.1</v>
      </c>
      <c r="B28" s="170">
        <v>17</v>
      </c>
      <c r="C28" s="370" t="s">
        <v>169</v>
      </c>
      <c r="D28" s="370"/>
      <c r="E28" s="370"/>
      <c r="F28" s="370"/>
      <c r="G28" s="173"/>
      <c r="H28" s="170" t="s">
        <v>8</v>
      </c>
      <c r="I28" s="172"/>
      <c r="J28" s="187">
        <f t="shared" si="0"/>
        <v>0</v>
      </c>
      <c r="L28" s="46"/>
      <c r="O28" s="152"/>
    </row>
    <row r="29" spans="1:15" s="6" customFormat="1" ht="12" customHeight="1">
      <c r="A29" s="186" t="s">
        <v>7</v>
      </c>
      <c r="B29" s="170">
        <v>18</v>
      </c>
      <c r="C29" s="174" t="s">
        <v>132</v>
      </c>
      <c r="D29" s="175"/>
      <c r="E29" s="175"/>
      <c r="F29" s="175"/>
      <c r="G29" s="173"/>
      <c r="H29" s="170" t="s">
        <v>8</v>
      </c>
      <c r="I29" s="172"/>
      <c r="J29" s="187">
        <f t="shared" si="0"/>
        <v>0</v>
      </c>
      <c r="L29" s="46"/>
      <c r="O29" s="152"/>
    </row>
    <row r="30" spans="1:15" s="6" customFormat="1" ht="15.75" customHeight="1">
      <c r="A30" s="186" t="s">
        <v>7</v>
      </c>
      <c r="B30" s="170">
        <v>19</v>
      </c>
      <c r="C30" s="367" t="s">
        <v>166</v>
      </c>
      <c r="D30" s="367"/>
      <c r="E30" s="367"/>
      <c r="F30" s="367"/>
      <c r="G30" s="171"/>
      <c r="H30" s="170" t="s">
        <v>8</v>
      </c>
      <c r="I30" s="172"/>
      <c r="J30" s="187">
        <f t="shared" si="0"/>
        <v>0</v>
      </c>
      <c r="L30" s="46"/>
      <c r="O30" s="152"/>
    </row>
    <row r="31" spans="1:15" s="6" customFormat="1" ht="12" customHeight="1">
      <c r="A31" s="186" t="s">
        <v>7</v>
      </c>
      <c r="B31" s="170">
        <v>20</v>
      </c>
      <c r="C31" s="367" t="s">
        <v>167</v>
      </c>
      <c r="D31" s="367"/>
      <c r="E31" s="367"/>
      <c r="F31" s="367"/>
      <c r="G31" s="171"/>
      <c r="H31" s="170" t="s">
        <v>8</v>
      </c>
      <c r="I31" s="172"/>
      <c r="J31" s="187">
        <f t="shared" si="0"/>
        <v>0</v>
      </c>
      <c r="L31" s="46"/>
      <c r="O31" s="152"/>
    </row>
    <row r="32" spans="1:15" s="6" customFormat="1" ht="12" customHeight="1">
      <c r="A32" s="188" t="s">
        <v>7</v>
      </c>
      <c r="B32" s="176">
        <v>21</v>
      </c>
      <c r="C32" s="367" t="s">
        <v>146</v>
      </c>
      <c r="D32" s="367"/>
      <c r="E32" s="367"/>
      <c r="F32" s="367"/>
      <c r="G32" s="171"/>
      <c r="H32" s="170" t="s">
        <v>22</v>
      </c>
      <c r="I32" s="172"/>
      <c r="J32" s="187">
        <f t="shared" si="0"/>
        <v>0</v>
      </c>
      <c r="L32" s="46"/>
      <c r="O32" s="152"/>
    </row>
    <row r="33" spans="1:15" s="6" customFormat="1" ht="12" customHeight="1">
      <c r="A33" s="186" t="s">
        <v>7</v>
      </c>
      <c r="B33" s="170">
        <v>22</v>
      </c>
      <c r="C33" s="364" t="s">
        <v>170</v>
      </c>
      <c r="D33" s="365"/>
      <c r="E33" s="365"/>
      <c r="F33" s="366"/>
      <c r="G33" s="173"/>
      <c r="H33" s="177" t="s">
        <v>8</v>
      </c>
      <c r="I33" s="178"/>
      <c r="J33" s="187">
        <f t="shared" si="0"/>
        <v>0</v>
      </c>
      <c r="L33" s="46"/>
      <c r="O33" s="152"/>
    </row>
    <row r="34" spans="1:15" s="6" customFormat="1" ht="12" customHeight="1">
      <c r="A34" s="186" t="s">
        <v>7</v>
      </c>
      <c r="B34" s="170">
        <v>23</v>
      </c>
      <c r="C34" s="371" t="s">
        <v>171</v>
      </c>
      <c r="D34" s="371"/>
      <c r="E34" s="371"/>
      <c r="F34" s="371"/>
      <c r="G34" s="173"/>
      <c r="H34" s="177" t="s">
        <v>8</v>
      </c>
      <c r="I34" s="178"/>
      <c r="J34" s="187">
        <f t="shared" si="0"/>
        <v>0</v>
      </c>
      <c r="L34" s="46"/>
      <c r="O34" s="152"/>
    </row>
    <row r="35" spans="1:15" s="6" customFormat="1" ht="12" customHeight="1">
      <c r="A35" s="186" t="s">
        <v>7</v>
      </c>
      <c r="B35" s="170">
        <v>24</v>
      </c>
      <c r="C35" s="364" t="s">
        <v>168</v>
      </c>
      <c r="D35" s="365"/>
      <c r="E35" s="365"/>
      <c r="F35" s="366"/>
      <c r="G35" s="173"/>
      <c r="H35" s="177" t="s">
        <v>8</v>
      </c>
      <c r="I35" s="178"/>
      <c r="J35" s="187">
        <f t="shared" si="0"/>
        <v>0</v>
      </c>
      <c r="L35" s="46"/>
      <c r="O35" s="152"/>
    </row>
    <row r="36" spans="1:15" s="6" customFormat="1" ht="12" customHeight="1">
      <c r="A36" s="186" t="s">
        <v>7</v>
      </c>
      <c r="B36" s="170">
        <v>25</v>
      </c>
      <c r="C36" s="361" t="s">
        <v>104</v>
      </c>
      <c r="D36" s="362"/>
      <c r="E36" s="362"/>
      <c r="F36" s="363"/>
      <c r="G36" s="171"/>
      <c r="H36" s="170" t="s">
        <v>22</v>
      </c>
      <c r="I36" s="172"/>
      <c r="J36" s="187">
        <f t="shared" si="0"/>
        <v>0</v>
      </c>
      <c r="L36" s="46"/>
      <c r="O36" s="152"/>
    </row>
    <row r="37" spans="1:15" s="6" customFormat="1" ht="12" customHeight="1" thickBot="1">
      <c r="A37" s="189" t="s">
        <v>7</v>
      </c>
      <c r="B37" s="190">
        <v>26</v>
      </c>
      <c r="C37" s="372" t="s">
        <v>124</v>
      </c>
      <c r="D37" s="373"/>
      <c r="E37" s="373"/>
      <c r="F37" s="374"/>
      <c r="G37" s="191"/>
      <c r="H37" s="190" t="s">
        <v>8</v>
      </c>
      <c r="I37" s="192"/>
      <c r="J37" s="193">
        <f t="shared" si="0"/>
        <v>0</v>
      </c>
      <c r="L37" s="46"/>
      <c r="O37" s="152"/>
    </row>
    <row r="38" spans="1:12" s="6" customFormat="1" ht="12" customHeight="1">
      <c r="A38" s="218" t="s">
        <v>9</v>
      </c>
      <c r="B38" s="219"/>
      <c r="C38" s="358" t="s">
        <v>172</v>
      </c>
      <c r="D38" s="359"/>
      <c r="E38" s="359"/>
      <c r="F38" s="360"/>
      <c r="G38" s="220"/>
      <c r="H38" s="219"/>
      <c r="I38" s="221"/>
      <c r="J38" s="222"/>
      <c r="K38" s="40"/>
      <c r="L38" s="46"/>
    </row>
    <row r="39" spans="1:12" s="6" customFormat="1" ht="12" customHeight="1">
      <c r="A39" s="198" t="s">
        <v>9</v>
      </c>
      <c r="B39" s="199">
        <v>1</v>
      </c>
      <c r="C39" s="326" t="s">
        <v>105</v>
      </c>
      <c r="D39" s="326"/>
      <c r="E39" s="326"/>
      <c r="F39" s="326"/>
      <c r="G39" s="200">
        <v>230</v>
      </c>
      <c r="H39" s="199" t="s">
        <v>50</v>
      </c>
      <c r="I39" s="248"/>
      <c r="J39" s="187">
        <f>I39*G39</f>
        <v>0</v>
      </c>
      <c r="L39" s="46"/>
    </row>
    <row r="40" spans="1:21" s="6" customFormat="1" ht="12" customHeight="1">
      <c r="A40" s="198" t="s">
        <v>9</v>
      </c>
      <c r="B40" s="199">
        <v>2</v>
      </c>
      <c r="C40" s="326" t="s">
        <v>106</v>
      </c>
      <c r="D40" s="326"/>
      <c r="E40" s="326"/>
      <c r="F40" s="326"/>
      <c r="G40" s="200"/>
      <c r="H40" s="199" t="s">
        <v>50</v>
      </c>
      <c r="I40" s="246"/>
      <c r="J40" s="187">
        <f aca="true" t="shared" si="1" ref="J40:J53">I40*G40</f>
        <v>0</v>
      </c>
      <c r="L40" s="46"/>
      <c r="U40" s="152"/>
    </row>
    <row r="41" spans="1:21" s="6" customFormat="1" ht="12" customHeight="1">
      <c r="A41" s="198" t="s">
        <v>9</v>
      </c>
      <c r="B41" s="199">
        <v>3</v>
      </c>
      <c r="C41" s="325" t="s">
        <v>115</v>
      </c>
      <c r="D41" s="325"/>
      <c r="E41" s="325"/>
      <c r="F41" s="325"/>
      <c r="G41" s="200"/>
      <c r="H41" s="202" t="s">
        <v>50</v>
      </c>
      <c r="I41" s="246"/>
      <c r="J41" s="187">
        <f t="shared" si="1"/>
        <v>0</v>
      </c>
      <c r="L41" s="46"/>
      <c r="U41" s="152"/>
    </row>
    <row r="42" spans="1:21" s="6" customFormat="1" ht="15" customHeight="1">
      <c r="A42" s="198" t="s">
        <v>9</v>
      </c>
      <c r="B42" s="199">
        <v>4</v>
      </c>
      <c r="C42" s="325" t="s">
        <v>203</v>
      </c>
      <c r="D42" s="325"/>
      <c r="E42" s="325"/>
      <c r="F42" s="325"/>
      <c r="G42" s="200"/>
      <c r="H42" s="202" t="s">
        <v>50</v>
      </c>
      <c r="I42" s="246"/>
      <c r="J42" s="187">
        <f t="shared" si="1"/>
        <v>0</v>
      </c>
      <c r="L42" s="46"/>
      <c r="M42" s="368"/>
      <c r="N42" s="368"/>
      <c r="O42" s="368"/>
      <c r="P42" s="368"/>
      <c r="U42" s="152"/>
    </row>
    <row r="43" spans="1:21" s="6" customFormat="1" ht="15" customHeight="1">
      <c r="A43" s="198" t="s">
        <v>9</v>
      </c>
      <c r="B43" s="199">
        <v>5</v>
      </c>
      <c r="C43" s="325" t="s">
        <v>173</v>
      </c>
      <c r="D43" s="325"/>
      <c r="E43" s="325"/>
      <c r="F43" s="325"/>
      <c r="G43" s="200"/>
      <c r="H43" s="202" t="s">
        <v>50</v>
      </c>
      <c r="I43" s="246"/>
      <c r="J43" s="187">
        <f t="shared" si="1"/>
        <v>0</v>
      </c>
      <c r="L43" s="46"/>
      <c r="M43" s="130"/>
      <c r="N43" s="130"/>
      <c r="O43" s="130"/>
      <c r="P43" s="130"/>
      <c r="U43" s="152"/>
    </row>
    <row r="44" spans="1:21" s="6" customFormat="1" ht="15" customHeight="1">
      <c r="A44" s="198" t="s">
        <v>9</v>
      </c>
      <c r="B44" s="199">
        <v>6</v>
      </c>
      <c r="C44" s="376" t="s">
        <v>237</v>
      </c>
      <c r="D44" s="376"/>
      <c r="E44" s="376"/>
      <c r="F44" s="376"/>
      <c r="G44" s="203">
        <v>1</v>
      </c>
      <c r="H44" s="204" t="s">
        <v>143</v>
      </c>
      <c r="I44" s="205"/>
      <c r="J44" s="318">
        <v>90000</v>
      </c>
      <c r="L44" s="46"/>
      <c r="U44" s="152"/>
    </row>
    <row r="45" spans="1:21" s="6" customFormat="1" ht="12">
      <c r="A45" s="198" t="s">
        <v>9</v>
      </c>
      <c r="B45" s="199">
        <v>7</v>
      </c>
      <c r="C45" s="324" t="s">
        <v>47</v>
      </c>
      <c r="D45" s="324"/>
      <c r="E45" s="324"/>
      <c r="F45" s="324"/>
      <c r="G45" s="200">
        <v>483</v>
      </c>
      <c r="H45" s="199" t="s">
        <v>8</v>
      </c>
      <c r="I45" s="248"/>
      <c r="J45" s="187">
        <f t="shared" si="1"/>
        <v>0</v>
      </c>
      <c r="L45" s="46"/>
      <c r="U45" s="195"/>
    </row>
    <row r="46" spans="1:21" s="6" customFormat="1" ht="12">
      <c r="A46" s="198" t="s">
        <v>9</v>
      </c>
      <c r="B46" s="199">
        <v>8</v>
      </c>
      <c r="C46" s="326" t="s">
        <v>48</v>
      </c>
      <c r="D46" s="326"/>
      <c r="E46" s="326"/>
      <c r="F46" s="326"/>
      <c r="G46" s="200"/>
      <c r="H46" s="199" t="s">
        <v>22</v>
      </c>
      <c r="I46" s="246"/>
      <c r="J46" s="187">
        <f t="shared" si="1"/>
        <v>0</v>
      </c>
      <c r="L46" s="46"/>
      <c r="U46" s="152"/>
    </row>
    <row r="47" spans="1:21" s="6" customFormat="1" ht="12">
      <c r="A47" s="198" t="s">
        <v>9</v>
      </c>
      <c r="B47" s="199">
        <v>9</v>
      </c>
      <c r="C47" s="325" t="s">
        <v>131</v>
      </c>
      <c r="D47" s="325"/>
      <c r="E47" s="325"/>
      <c r="F47" s="325"/>
      <c r="G47" s="200"/>
      <c r="H47" s="202" t="s">
        <v>16</v>
      </c>
      <c r="I47" s="246"/>
      <c r="J47" s="187">
        <f t="shared" si="1"/>
        <v>0</v>
      </c>
      <c r="L47" s="46"/>
      <c r="U47" s="152"/>
    </row>
    <row r="48" spans="1:21" s="127" customFormat="1" ht="12.75">
      <c r="A48" s="198" t="s">
        <v>9</v>
      </c>
      <c r="B48" s="199">
        <v>10</v>
      </c>
      <c r="C48" s="326" t="s">
        <v>49</v>
      </c>
      <c r="D48" s="326"/>
      <c r="E48" s="326"/>
      <c r="F48" s="326"/>
      <c r="G48" s="200">
        <v>2306</v>
      </c>
      <c r="H48" s="199" t="s">
        <v>25</v>
      </c>
      <c r="I48" s="248"/>
      <c r="J48" s="187">
        <f t="shared" si="1"/>
        <v>0</v>
      </c>
      <c r="L48" s="126"/>
      <c r="M48" s="6"/>
      <c r="U48" s="152"/>
    </row>
    <row r="49" spans="1:21" ht="12.75">
      <c r="A49" s="198" t="s">
        <v>9</v>
      </c>
      <c r="B49" s="199">
        <v>11</v>
      </c>
      <c r="C49" s="326" t="s">
        <v>65</v>
      </c>
      <c r="D49" s="326"/>
      <c r="E49" s="326"/>
      <c r="F49" s="326"/>
      <c r="G49" s="200"/>
      <c r="H49" s="199" t="s">
        <v>25</v>
      </c>
      <c r="I49" s="246"/>
      <c r="J49" s="187">
        <f t="shared" si="1"/>
        <v>0</v>
      </c>
      <c r="L49" s="44"/>
      <c r="M49" s="6"/>
      <c r="O49"/>
      <c r="P49"/>
      <c r="U49" s="152"/>
    </row>
    <row r="50" spans="1:21" s="127" customFormat="1" ht="12.75">
      <c r="A50" s="198" t="s">
        <v>9</v>
      </c>
      <c r="B50" s="199">
        <v>12</v>
      </c>
      <c r="C50" s="326" t="s">
        <v>66</v>
      </c>
      <c r="D50" s="326"/>
      <c r="E50" s="326"/>
      <c r="F50" s="326"/>
      <c r="G50" s="200">
        <f>G48</f>
        <v>2306</v>
      </c>
      <c r="H50" s="199" t="s">
        <v>25</v>
      </c>
      <c r="I50" s="248"/>
      <c r="J50" s="187">
        <f t="shared" si="1"/>
        <v>0</v>
      </c>
      <c r="L50" s="126"/>
      <c r="M50" s="6"/>
      <c r="U50" s="152"/>
    </row>
    <row r="51" spans="1:21" ht="12.75">
      <c r="A51" s="198" t="s">
        <v>9</v>
      </c>
      <c r="B51" s="199">
        <v>13</v>
      </c>
      <c r="C51" s="326" t="s">
        <v>67</v>
      </c>
      <c r="D51" s="326"/>
      <c r="E51" s="326"/>
      <c r="F51" s="326"/>
      <c r="G51" s="200"/>
      <c r="H51" s="199" t="s">
        <v>25</v>
      </c>
      <c r="I51" s="246"/>
      <c r="J51" s="187">
        <f t="shared" si="1"/>
        <v>0</v>
      </c>
      <c r="L51" s="44"/>
      <c r="M51" s="6"/>
      <c r="O51"/>
      <c r="P51"/>
      <c r="U51" s="152"/>
    </row>
    <row r="52" spans="1:21" s="16" customFormat="1" ht="13.5" customHeight="1" thickBot="1">
      <c r="A52" s="198" t="s">
        <v>9</v>
      </c>
      <c r="B52" s="199">
        <v>14</v>
      </c>
      <c r="C52" s="326" t="s">
        <v>224</v>
      </c>
      <c r="D52" s="326"/>
      <c r="E52" s="326"/>
      <c r="F52" s="326"/>
      <c r="G52" s="249"/>
      <c r="H52" s="314" t="s">
        <v>10</v>
      </c>
      <c r="I52" s="249"/>
      <c r="J52" s="187">
        <f>I52*G52</f>
        <v>0</v>
      </c>
      <c r="L52" s="45"/>
      <c r="M52" s="6"/>
      <c r="R52" s="152"/>
      <c r="U52" s="152"/>
    </row>
    <row r="53" spans="1:21" s="16" customFormat="1" ht="13.5" customHeight="1">
      <c r="A53" s="198" t="s">
        <v>9</v>
      </c>
      <c r="B53" s="199">
        <v>15</v>
      </c>
      <c r="C53" s="327" t="s">
        <v>144</v>
      </c>
      <c r="D53" s="327"/>
      <c r="E53" s="327"/>
      <c r="F53" s="327"/>
      <c r="G53" s="206">
        <v>4</v>
      </c>
      <c r="H53" s="207" t="s">
        <v>22</v>
      </c>
      <c r="I53" s="249"/>
      <c r="J53" s="187">
        <f t="shared" si="1"/>
        <v>0</v>
      </c>
      <c r="L53" s="45"/>
      <c r="M53" s="6"/>
      <c r="R53" s="152"/>
      <c r="U53" s="195"/>
    </row>
    <row r="54" spans="1:21" s="16" customFormat="1" ht="13.5" customHeight="1" thickBot="1">
      <c r="A54" s="209" t="s">
        <v>9</v>
      </c>
      <c r="B54" s="210">
        <v>16</v>
      </c>
      <c r="C54" s="351" t="s">
        <v>181</v>
      </c>
      <c r="D54" s="351"/>
      <c r="E54" s="351"/>
      <c r="F54" s="351"/>
      <c r="G54" s="211">
        <v>1</v>
      </c>
      <c r="H54" s="212" t="s">
        <v>143</v>
      </c>
      <c r="I54" s="213"/>
      <c r="J54" s="317">
        <v>150000</v>
      </c>
      <c r="L54" s="45"/>
      <c r="M54" s="6"/>
      <c r="R54" s="152"/>
      <c r="U54" s="196"/>
    </row>
    <row r="55" spans="1:21" s="16" customFormat="1" ht="13.5" customHeight="1">
      <c r="A55" s="218" t="s">
        <v>107</v>
      </c>
      <c r="B55" s="223"/>
      <c r="C55" s="375" t="s">
        <v>175</v>
      </c>
      <c r="D55" s="375"/>
      <c r="E55" s="375"/>
      <c r="F55" s="375"/>
      <c r="G55" s="224"/>
      <c r="H55" s="182"/>
      <c r="I55" s="225"/>
      <c r="J55" s="222"/>
      <c r="K55" s="56"/>
      <c r="L55" s="45"/>
      <c r="M55" s="6"/>
      <c r="R55" s="152"/>
      <c r="U55" s="195"/>
    </row>
    <row r="56" spans="1:18" s="16" customFormat="1" ht="13.5" customHeight="1">
      <c r="A56" s="198" t="s">
        <v>107</v>
      </c>
      <c r="B56" s="199">
        <v>1</v>
      </c>
      <c r="C56" s="324" t="s">
        <v>61</v>
      </c>
      <c r="D56" s="324"/>
      <c r="E56" s="324"/>
      <c r="F56" s="324"/>
      <c r="G56" s="200">
        <v>421</v>
      </c>
      <c r="H56" s="202" t="s">
        <v>22</v>
      </c>
      <c r="I56" s="248"/>
      <c r="J56" s="187">
        <f>I56*G56</f>
        <v>0</v>
      </c>
      <c r="L56" s="45"/>
      <c r="M56" s="6"/>
      <c r="R56" s="152"/>
    </row>
    <row r="57" spans="1:18" s="16" customFormat="1" ht="13.5" customHeight="1">
      <c r="A57" s="198" t="s">
        <v>107</v>
      </c>
      <c r="B57" s="199">
        <v>2</v>
      </c>
      <c r="C57" s="350" t="s">
        <v>62</v>
      </c>
      <c r="D57" s="350"/>
      <c r="E57" s="350"/>
      <c r="F57" s="350"/>
      <c r="G57" s="206">
        <v>47</v>
      </c>
      <c r="H57" s="207" t="s">
        <v>22</v>
      </c>
      <c r="I57" s="248"/>
      <c r="J57" s="187">
        <f aca="true" t="shared" si="2" ref="J57:J63">I57*G57</f>
        <v>0</v>
      </c>
      <c r="L57" s="45"/>
      <c r="M57" s="6"/>
      <c r="R57" s="152"/>
    </row>
    <row r="58" spans="1:18" s="16" customFormat="1" ht="13.5" customHeight="1">
      <c r="A58" s="198" t="s">
        <v>107</v>
      </c>
      <c r="B58" s="199">
        <v>3</v>
      </c>
      <c r="C58" s="350" t="s">
        <v>136</v>
      </c>
      <c r="D58" s="350"/>
      <c r="E58" s="350"/>
      <c r="F58" s="350"/>
      <c r="G58" s="206"/>
      <c r="H58" s="207" t="s">
        <v>22</v>
      </c>
      <c r="I58" s="247"/>
      <c r="J58" s="187">
        <f t="shared" si="2"/>
        <v>0</v>
      </c>
      <c r="L58" s="45"/>
      <c r="M58" s="6"/>
      <c r="R58" s="152"/>
    </row>
    <row r="59" spans="1:18" s="16" customFormat="1" ht="13.5" customHeight="1">
      <c r="A59" s="198" t="s">
        <v>107</v>
      </c>
      <c r="B59" s="199">
        <v>4</v>
      </c>
      <c r="C59" s="324" t="s">
        <v>108</v>
      </c>
      <c r="D59" s="324"/>
      <c r="E59" s="324"/>
      <c r="F59" s="324"/>
      <c r="G59" s="200">
        <v>51</v>
      </c>
      <c r="H59" s="202" t="s">
        <v>22</v>
      </c>
      <c r="I59" s="248"/>
      <c r="J59" s="187">
        <f t="shared" si="2"/>
        <v>0</v>
      </c>
      <c r="L59" s="45"/>
      <c r="M59" s="6"/>
      <c r="R59" s="152"/>
    </row>
    <row r="60" spans="1:18" s="16" customFormat="1" ht="13.5" customHeight="1">
      <c r="A60" s="198" t="s">
        <v>107</v>
      </c>
      <c r="B60" s="199">
        <v>5</v>
      </c>
      <c r="C60" s="324" t="s">
        <v>109</v>
      </c>
      <c r="D60" s="324"/>
      <c r="E60" s="324"/>
      <c r="F60" s="324"/>
      <c r="G60" s="200"/>
      <c r="H60" s="202" t="s">
        <v>22</v>
      </c>
      <c r="I60" s="246"/>
      <c r="J60" s="187">
        <f t="shared" si="2"/>
        <v>0</v>
      </c>
      <c r="L60" s="45"/>
      <c r="M60" s="6"/>
      <c r="R60" s="195"/>
    </row>
    <row r="61" spans="1:13" s="16" customFormat="1" ht="13.5" customHeight="1">
      <c r="A61" s="198" t="s">
        <v>107</v>
      </c>
      <c r="B61" s="199">
        <v>6</v>
      </c>
      <c r="C61" s="324" t="s">
        <v>116</v>
      </c>
      <c r="D61" s="324"/>
      <c r="E61" s="324"/>
      <c r="F61" s="324"/>
      <c r="G61" s="200">
        <v>215</v>
      </c>
      <c r="H61" s="202" t="s">
        <v>22</v>
      </c>
      <c r="I61" s="249"/>
      <c r="J61" s="187">
        <f t="shared" si="2"/>
        <v>0</v>
      </c>
      <c r="L61" s="45"/>
      <c r="M61" s="6"/>
    </row>
    <row r="62" spans="1:13" s="16" customFormat="1" ht="13.5" customHeight="1">
      <c r="A62" s="198" t="s">
        <v>107</v>
      </c>
      <c r="B62" s="199">
        <v>7</v>
      </c>
      <c r="C62" s="327" t="s">
        <v>63</v>
      </c>
      <c r="D62" s="327"/>
      <c r="E62" s="327"/>
      <c r="F62" s="327"/>
      <c r="G62" s="206">
        <v>17</v>
      </c>
      <c r="H62" s="207" t="s">
        <v>22</v>
      </c>
      <c r="I62" s="249"/>
      <c r="J62" s="187">
        <f t="shared" si="2"/>
        <v>0</v>
      </c>
      <c r="L62" s="45"/>
      <c r="M62" s="6"/>
    </row>
    <row r="63" spans="1:13" s="16" customFormat="1" ht="13.5" customHeight="1">
      <c r="A63" s="198" t="s">
        <v>107</v>
      </c>
      <c r="B63" s="199">
        <v>8</v>
      </c>
      <c r="C63" s="327" t="s">
        <v>139</v>
      </c>
      <c r="D63" s="327"/>
      <c r="E63" s="327"/>
      <c r="F63" s="327"/>
      <c r="G63" s="206"/>
      <c r="H63" s="207" t="s">
        <v>22</v>
      </c>
      <c r="I63" s="247"/>
      <c r="J63" s="187">
        <f t="shared" si="2"/>
        <v>0</v>
      </c>
      <c r="L63" s="45"/>
      <c r="M63" s="6"/>
    </row>
    <row r="64" spans="1:13" s="16" customFormat="1" ht="13.5" customHeight="1" thickBot="1">
      <c r="A64" s="209" t="s">
        <v>107</v>
      </c>
      <c r="B64" s="210">
        <v>9</v>
      </c>
      <c r="C64" s="328" t="s">
        <v>223</v>
      </c>
      <c r="D64" s="328"/>
      <c r="E64" s="328"/>
      <c r="F64" s="328"/>
      <c r="G64" s="249"/>
      <c r="H64" s="314" t="s">
        <v>10</v>
      </c>
      <c r="I64" s="249"/>
      <c r="J64" s="187">
        <f>I64*G64</f>
        <v>0</v>
      </c>
      <c r="L64" s="45"/>
      <c r="M64" s="6"/>
    </row>
    <row r="65" spans="1:12" s="6" customFormat="1" ht="13.5" thickBot="1">
      <c r="A65" s="132"/>
      <c r="B65" s="15"/>
      <c r="C65" s="133" t="s">
        <v>11</v>
      </c>
      <c r="D65" s="134" t="s">
        <v>12</v>
      </c>
      <c r="E65" s="135"/>
      <c r="F65" s="136"/>
      <c r="G65" s="142"/>
      <c r="H65" s="143"/>
      <c r="I65" s="144"/>
      <c r="J65" s="310">
        <f>SUM(J12:J64)</f>
        <v>240000</v>
      </c>
      <c r="K65" s="41"/>
      <c r="L65" s="54"/>
    </row>
    <row r="66" spans="1:12" s="6" customFormat="1" ht="15" customHeight="1">
      <c r="A66" s="232" t="s">
        <v>13</v>
      </c>
      <c r="B66" s="233"/>
      <c r="C66" s="349" t="s">
        <v>14</v>
      </c>
      <c r="D66" s="349"/>
      <c r="E66" s="349"/>
      <c r="F66" s="349"/>
      <c r="G66" s="224"/>
      <c r="H66" s="182"/>
      <c r="I66" s="225"/>
      <c r="J66" s="222"/>
      <c r="L66" s="46"/>
    </row>
    <row r="67" spans="1:16" s="6" customFormat="1" ht="12">
      <c r="A67" s="234" t="s">
        <v>13</v>
      </c>
      <c r="B67" s="199">
        <v>1</v>
      </c>
      <c r="C67" s="324" t="s">
        <v>51</v>
      </c>
      <c r="D67" s="324"/>
      <c r="E67" s="324"/>
      <c r="F67" s="324"/>
      <c r="G67" s="200"/>
      <c r="H67" s="199" t="s">
        <v>15</v>
      </c>
      <c r="I67" s="246"/>
      <c r="J67" s="187">
        <f>G67*(I67)</f>
        <v>0</v>
      </c>
      <c r="L67" s="46"/>
      <c r="P67" s="226"/>
    </row>
    <row r="68" spans="1:16" s="6" customFormat="1" ht="12">
      <c r="A68" s="234" t="s">
        <v>13</v>
      </c>
      <c r="B68" s="199">
        <v>2</v>
      </c>
      <c r="C68" s="324" t="s">
        <v>52</v>
      </c>
      <c r="D68" s="324"/>
      <c r="E68" s="324"/>
      <c r="F68" s="324"/>
      <c r="G68" s="200"/>
      <c r="H68" s="199" t="s">
        <v>15</v>
      </c>
      <c r="I68" s="246"/>
      <c r="J68" s="187">
        <f aca="true" t="shared" si="3" ref="J68:J83">G68*(I68)</f>
        <v>0</v>
      </c>
      <c r="L68" s="46"/>
      <c r="P68" s="152"/>
    </row>
    <row r="69" spans="1:16" s="6" customFormat="1" ht="12">
      <c r="A69" s="234" t="s">
        <v>13</v>
      </c>
      <c r="B69" s="199">
        <v>3</v>
      </c>
      <c r="C69" s="326" t="s">
        <v>176</v>
      </c>
      <c r="D69" s="326"/>
      <c r="E69" s="326"/>
      <c r="F69" s="326"/>
      <c r="G69" s="201"/>
      <c r="H69" s="199" t="s">
        <v>15</v>
      </c>
      <c r="I69" s="246"/>
      <c r="J69" s="187">
        <f t="shared" si="3"/>
        <v>0</v>
      </c>
      <c r="L69" s="46"/>
      <c r="P69" s="152"/>
    </row>
    <row r="70" spans="1:16" ht="13.5" customHeight="1">
      <c r="A70" s="234" t="s">
        <v>13</v>
      </c>
      <c r="B70" s="199">
        <v>4</v>
      </c>
      <c r="C70" s="326" t="s">
        <v>177</v>
      </c>
      <c r="D70" s="326"/>
      <c r="E70" s="326"/>
      <c r="F70" s="326"/>
      <c r="G70" s="200"/>
      <c r="H70" s="199" t="s">
        <v>15</v>
      </c>
      <c r="I70" s="246"/>
      <c r="J70" s="187">
        <f t="shared" si="3"/>
        <v>0</v>
      </c>
      <c r="L70" s="44"/>
      <c r="M70" s="6"/>
      <c r="O70"/>
      <c r="P70" s="152"/>
    </row>
    <row r="71" spans="1:16" s="2" customFormat="1" ht="12">
      <c r="A71" s="235" t="s">
        <v>13</v>
      </c>
      <c r="B71" s="199">
        <v>5</v>
      </c>
      <c r="C71" s="327" t="s">
        <v>42</v>
      </c>
      <c r="D71" s="327"/>
      <c r="E71" s="327"/>
      <c r="F71" s="327"/>
      <c r="G71" s="206"/>
      <c r="H71" s="231" t="s">
        <v>8</v>
      </c>
      <c r="I71" s="247"/>
      <c r="J71" s="187">
        <f t="shared" si="3"/>
        <v>0</v>
      </c>
      <c r="L71" s="47"/>
      <c r="M71" s="6"/>
      <c r="P71" s="152"/>
    </row>
    <row r="72" spans="1:16" s="3" customFormat="1" ht="12">
      <c r="A72" s="236" t="s">
        <v>13</v>
      </c>
      <c r="B72" s="199">
        <v>6</v>
      </c>
      <c r="C72" s="326" t="s">
        <v>178</v>
      </c>
      <c r="D72" s="326"/>
      <c r="E72" s="326"/>
      <c r="F72" s="326"/>
      <c r="G72" s="206"/>
      <c r="H72" s="207" t="s">
        <v>15</v>
      </c>
      <c r="I72" s="247"/>
      <c r="J72" s="187">
        <f t="shared" si="3"/>
        <v>0</v>
      </c>
      <c r="L72" s="48"/>
      <c r="M72" s="6"/>
      <c r="P72" s="152"/>
    </row>
    <row r="73" spans="1:16" s="3" customFormat="1" ht="12">
      <c r="A73" s="234" t="s">
        <v>13</v>
      </c>
      <c r="B73" s="199">
        <v>7</v>
      </c>
      <c r="C73" s="327" t="s">
        <v>117</v>
      </c>
      <c r="D73" s="327"/>
      <c r="E73" s="327"/>
      <c r="F73" s="327"/>
      <c r="G73" s="206">
        <v>350</v>
      </c>
      <c r="H73" s="231" t="s">
        <v>8</v>
      </c>
      <c r="I73" s="249"/>
      <c r="J73" s="187">
        <f t="shared" si="3"/>
        <v>0</v>
      </c>
      <c r="L73" s="48"/>
      <c r="M73" s="6"/>
      <c r="P73" s="152"/>
    </row>
    <row r="74" spans="1:16" s="3" customFormat="1" ht="12">
      <c r="A74" s="234" t="s">
        <v>13</v>
      </c>
      <c r="B74" s="199">
        <v>8</v>
      </c>
      <c r="C74" s="327" t="s">
        <v>118</v>
      </c>
      <c r="D74" s="327"/>
      <c r="E74" s="327"/>
      <c r="F74" s="327"/>
      <c r="G74" s="206"/>
      <c r="H74" s="231" t="s">
        <v>8</v>
      </c>
      <c r="I74" s="247"/>
      <c r="J74" s="187">
        <f t="shared" si="3"/>
        <v>0</v>
      </c>
      <c r="L74" s="48"/>
      <c r="M74" s="6"/>
      <c r="P74" s="152"/>
    </row>
    <row r="75" spans="1:16" s="3" customFormat="1" ht="12">
      <c r="A75" s="235" t="s">
        <v>13</v>
      </c>
      <c r="B75" s="199">
        <v>9</v>
      </c>
      <c r="C75" s="327" t="s">
        <v>179</v>
      </c>
      <c r="D75" s="327"/>
      <c r="E75" s="327"/>
      <c r="F75" s="327"/>
      <c r="G75" s="208">
        <v>21</v>
      </c>
      <c r="H75" s="231" t="s">
        <v>15</v>
      </c>
      <c r="I75" s="249"/>
      <c r="J75" s="187">
        <f t="shared" si="3"/>
        <v>0</v>
      </c>
      <c r="L75" s="48"/>
      <c r="M75" s="6"/>
      <c r="P75" s="152"/>
    </row>
    <row r="76" spans="1:16" s="3" customFormat="1" ht="12">
      <c r="A76" s="235" t="s">
        <v>13</v>
      </c>
      <c r="B76" s="199">
        <v>10</v>
      </c>
      <c r="C76" s="326" t="s">
        <v>180</v>
      </c>
      <c r="D76" s="326"/>
      <c r="E76" s="326"/>
      <c r="F76" s="326"/>
      <c r="G76" s="206"/>
      <c r="H76" s="207" t="s">
        <v>22</v>
      </c>
      <c r="I76" s="247"/>
      <c r="J76" s="187">
        <f t="shared" si="3"/>
        <v>0</v>
      </c>
      <c r="L76" s="48"/>
      <c r="M76" s="6"/>
      <c r="P76" s="152"/>
    </row>
    <row r="77" spans="1:16" s="3" customFormat="1" ht="12">
      <c r="A77" s="235" t="s">
        <v>13</v>
      </c>
      <c r="B77" s="199">
        <v>11</v>
      </c>
      <c r="C77" s="326" t="s">
        <v>121</v>
      </c>
      <c r="D77" s="326"/>
      <c r="E77" s="326"/>
      <c r="F77" s="326"/>
      <c r="G77" s="206"/>
      <c r="H77" s="207" t="s">
        <v>22</v>
      </c>
      <c r="I77" s="247"/>
      <c r="J77" s="187">
        <f t="shared" si="3"/>
        <v>0</v>
      </c>
      <c r="L77" s="48"/>
      <c r="M77" s="6"/>
      <c r="P77" s="152"/>
    </row>
    <row r="78" spans="1:16" s="3" customFormat="1" ht="12">
      <c r="A78" s="236" t="s">
        <v>13</v>
      </c>
      <c r="B78" s="199">
        <v>12</v>
      </c>
      <c r="C78" s="326" t="s">
        <v>113</v>
      </c>
      <c r="D78" s="326"/>
      <c r="E78" s="326"/>
      <c r="F78" s="326"/>
      <c r="G78" s="206"/>
      <c r="H78" s="207" t="s">
        <v>15</v>
      </c>
      <c r="I78" s="247"/>
      <c r="J78" s="187">
        <f t="shared" si="3"/>
        <v>0</v>
      </c>
      <c r="L78" s="48"/>
      <c r="M78" s="6"/>
      <c r="P78" s="152"/>
    </row>
    <row r="79" spans="1:16" s="3" customFormat="1" ht="12">
      <c r="A79" s="234" t="s">
        <v>13</v>
      </c>
      <c r="B79" s="199">
        <v>13</v>
      </c>
      <c r="C79" s="326" t="s">
        <v>68</v>
      </c>
      <c r="D79" s="326"/>
      <c r="E79" s="326"/>
      <c r="F79" s="326"/>
      <c r="G79" s="206">
        <v>421</v>
      </c>
      <c r="H79" s="207" t="s">
        <v>25</v>
      </c>
      <c r="I79" s="249"/>
      <c r="J79" s="187">
        <f t="shared" si="3"/>
        <v>0</v>
      </c>
      <c r="L79" s="48"/>
      <c r="M79" s="6"/>
      <c r="P79" s="152"/>
    </row>
    <row r="80" spans="1:16" s="3" customFormat="1" ht="12">
      <c r="A80" s="198" t="s">
        <v>13</v>
      </c>
      <c r="B80" s="199">
        <v>14</v>
      </c>
      <c r="C80" s="325" t="s">
        <v>141</v>
      </c>
      <c r="D80" s="325"/>
      <c r="E80" s="325"/>
      <c r="F80" s="325"/>
      <c r="G80" s="206"/>
      <c r="H80" s="207" t="s">
        <v>22</v>
      </c>
      <c r="I80" s="247"/>
      <c r="J80" s="187">
        <f t="shared" si="3"/>
        <v>0</v>
      </c>
      <c r="L80" s="48"/>
      <c r="M80" s="6"/>
      <c r="P80" s="152"/>
    </row>
    <row r="81" spans="1:16" s="3" customFormat="1" ht="12">
      <c r="A81" s="198" t="s">
        <v>13</v>
      </c>
      <c r="B81" s="199">
        <v>15</v>
      </c>
      <c r="C81" s="325" t="s">
        <v>142</v>
      </c>
      <c r="D81" s="325"/>
      <c r="E81" s="325"/>
      <c r="F81" s="325"/>
      <c r="G81" s="206"/>
      <c r="H81" s="207" t="s">
        <v>22</v>
      </c>
      <c r="I81" s="247"/>
      <c r="J81" s="187">
        <f t="shared" si="3"/>
        <v>0</v>
      </c>
      <c r="L81" s="48"/>
      <c r="M81" s="6"/>
      <c r="P81" s="152"/>
    </row>
    <row r="82" spans="1:16" s="3" customFormat="1" ht="12">
      <c r="A82" s="235" t="s">
        <v>13</v>
      </c>
      <c r="B82" s="199">
        <v>16</v>
      </c>
      <c r="C82" s="324" t="s">
        <v>39</v>
      </c>
      <c r="D82" s="324"/>
      <c r="E82" s="324"/>
      <c r="F82" s="324"/>
      <c r="G82" s="200"/>
      <c r="H82" s="202" t="s">
        <v>16</v>
      </c>
      <c r="I82" s="246"/>
      <c r="J82" s="187">
        <f t="shared" si="3"/>
        <v>0</v>
      </c>
      <c r="L82" s="48"/>
      <c r="M82" s="6"/>
      <c r="P82" s="152"/>
    </row>
    <row r="83" spans="1:16" s="16" customFormat="1" ht="12.75" customHeight="1" thickBot="1">
      <c r="A83" s="282" t="s">
        <v>13</v>
      </c>
      <c r="B83" s="210">
        <v>17</v>
      </c>
      <c r="C83" s="348" t="s">
        <v>225</v>
      </c>
      <c r="D83" s="348"/>
      <c r="E83" s="348"/>
      <c r="F83" s="348"/>
      <c r="G83" s="249"/>
      <c r="H83" s="314" t="s">
        <v>10</v>
      </c>
      <c r="I83" s="249"/>
      <c r="J83" s="187">
        <f t="shared" si="3"/>
        <v>0</v>
      </c>
      <c r="L83" s="45"/>
      <c r="M83" s="6"/>
      <c r="P83" s="196"/>
    </row>
    <row r="84" spans="1:16" s="6" customFormat="1" ht="12" customHeight="1" thickBot="1">
      <c r="A84" s="77"/>
      <c r="B84" s="4"/>
      <c r="C84" s="145" t="s">
        <v>17</v>
      </c>
      <c r="D84" s="79" t="s">
        <v>12</v>
      </c>
      <c r="E84" s="80"/>
      <c r="F84" s="146"/>
      <c r="G84" s="147"/>
      <c r="H84" s="83"/>
      <c r="I84" s="148"/>
      <c r="J84" s="309">
        <f>SUM(J67:J83)</f>
        <v>0</v>
      </c>
      <c r="K84" s="41"/>
      <c r="L84" s="54"/>
      <c r="P84" s="195"/>
    </row>
    <row r="85" spans="1:12" s="6" customFormat="1" ht="14.25" customHeight="1">
      <c r="A85" s="241" t="s">
        <v>18</v>
      </c>
      <c r="B85" s="242"/>
      <c r="C85" s="330" t="s">
        <v>54</v>
      </c>
      <c r="D85" s="330"/>
      <c r="E85" s="330"/>
      <c r="F85" s="330"/>
      <c r="G85" s="243"/>
      <c r="H85" s="182"/>
      <c r="I85" s="225"/>
      <c r="J85" s="222"/>
      <c r="K85" s="40"/>
      <c r="L85" s="46"/>
    </row>
    <row r="86" spans="1:12" s="6" customFormat="1" ht="12" customHeight="1">
      <c r="A86" s="234" t="s">
        <v>18</v>
      </c>
      <c r="B86" s="199">
        <v>1</v>
      </c>
      <c r="C86" s="326" t="s">
        <v>55</v>
      </c>
      <c r="D86" s="326"/>
      <c r="E86" s="326"/>
      <c r="F86" s="326"/>
      <c r="G86" s="206"/>
      <c r="H86" s="199" t="s">
        <v>16</v>
      </c>
      <c r="I86" s="246"/>
      <c r="J86" s="187">
        <f>I86*G86</f>
        <v>0</v>
      </c>
      <c r="L86" s="46"/>
    </row>
    <row r="87" spans="1:15" s="6" customFormat="1" ht="12" customHeight="1">
      <c r="A87" s="234" t="s">
        <v>18</v>
      </c>
      <c r="B87" s="202">
        <v>2</v>
      </c>
      <c r="C87" s="325" t="s">
        <v>100</v>
      </c>
      <c r="D87" s="325"/>
      <c r="E87" s="325"/>
      <c r="F87" s="325"/>
      <c r="G87" s="206"/>
      <c r="H87" s="202" t="s">
        <v>25</v>
      </c>
      <c r="I87" s="246"/>
      <c r="J87" s="187">
        <f aca="true" t="shared" si="4" ref="J87:J104">I87*G87</f>
        <v>0</v>
      </c>
      <c r="L87" s="46"/>
      <c r="O87" s="151"/>
    </row>
    <row r="88" spans="1:15" s="6" customFormat="1" ht="12" customHeight="1">
      <c r="A88" s="234" t="s">
        <v>18</v>
      </c>
      <c r="B88" s="202">
        <v>3</v>
      </c>
      <c r="C88" s="325" t="s">
        <v>182</v>
      </c>
      <c r="D88" s="325"/>
      <c r="E88" s="325"/>
      <c r="F88" s="325"/>
      <c r="G88" s="206"/>
      <c r="H88" s="202" t="s">
        <v>25</v>
      </c>
      <c r="I88" s="246"/>
      <c r="J88" s="187">
        <f t="shared" si="4"/>
        <v>0</v>
      </c>
      <c r="L88" s="46"/>
      <c r="O88" s="151"/>
    </row>
    <row r="89" spans="1:15" s="6" customFormat="1" ht="12" customHeight="1">
      <c r="A89" s="234" t="s">
        <v>18</v>
      </c>
      <c r="B89" s="199">
        <v>4</v>
      </c>
      <c r="C89" s="326" t="s">
        <v>110</v>
      </c>
      <c r="D89" s="326"/>
      <c r="E89" s="326"/>
      <c r="F89" s="326"/>
      <c r="G89" s="206"/>
      <c r="H89" s="199" t="s">
        <v>56</v>
      </c>
      <c r="I89" s="246"/>
      <c r="J89" s="187">
        <f t="shared" si="4"/>
        <v>0</v>
      </c>
      <c r="L89" s="46"/>
      <c r="O89" s="151"/>
    </row>
    <row r="90" spans="1:15" s="6" customFormat="1" ht="12" customHeight="1">
      <c r="A90" s="234" t="s">
        <v>18</v>
      </c>
      <c r="B90" s="199">
        <v>5</v>
      </c>
      <c r="C90" s="326" t="s">
        <v>134</v>
      </c>
      <c r="D90" s="326"/>
      <c r="E90" s="326"/>
      <c r="F90" s="326"/>
      <c r="G90" s="206"/>
      <c r="H90" s="199" t="s">
        <v>56</v>
      </c>
      <c r="I90" s="246"/>
      <c r="J90" s="187">
        <f t="shared" si="4"/>
        <v>0</v>
      </c>
      <c r="L90" s="46"/>
      <c r="O90" s="151"/>
    </row>
    <row r="91" spans="1:15" s="6" customFormat="1" ht="12" customHeight="1">
      <c r="A91" s="234" t="s">
        <v>18</v>
      </c>
      <c r="B91" s="202">
        <v>6</v>
      </c>
      <c r="C91" s="326" t="s">
        <v>133</v>
      </c>
      <c r="D91" s="326"/>
      <c r="E91" s="326"/>
      <c r="F91" s="326"/>
      <c r="G91" s="206"/>
      <c r="H91" s="199" t="s">
        <v>56</v>
      </c>
      <c r="I91" s="246"/>
      <c r="J91" s="187">
        <f t="shared" si="4"/>
        <v>0</v>
      </c>
      <c r="L91" s="46"/>
      <c r="O91" s="151"/>
    </row>
    <row r="92" spans="1:15" s="6" customFormat="1" ht="12" customHeight="1">
      <c r="A92" s="234" t="s">
        <v>18</v>
      </c>
      <c r="B92" s="199">
        <v>7</v>
      </c>
      <c r="C92" s="326" t="s">
        <v>135</v>
      </c>
      <c r="D92" s="326"/>
      <c r="E92" s="326"/>
      <c r="F92" s="326"/>
      <c r="G92" s="206"/>
      <c r="H92" s="199" t="s">
        <v>25</v>
      </c>
      <c r="I92" s="246"/>
      <c r="J92" s="187">
        <f t="shared" si="4"/>
        <v>0</v>
      </c>
      <c r="L92" s="46"/>
      <c r="O92" s="151"/>
    </row>
    <row r="93" spans="1:15" s="6" customFormat="1" ht="12" customHeight="1">
      <c r="A93" s="234" t="s">
        <v>18</v>
      </c>
      <c r="B93" s="199">
        <v>8</v>
      </c>
      <c r="C93" s="341" t="s">
        <v>183</v>
      </c>
      <c r="D93" s="341"/>
      <c r="E93" s="341"/>
      <c r="F93" s="341"/>
      <c r="G93" s="206"/>
      <c r="H93" s="199" t="s">
        <v>56</v>
      </c>
      <c r="I93" s="246"/>
      <c r="J93" s="187">
        <f t="shared" si="4"/>
        <v>0</v>
      </c>
      <c r="L93" s="46"/>
      <c r="O93" s="151"/>
    </row>
    <row r="94" spans="1:15" s="6" customFormat="1" ht="12" customHeight="1">
      <c r="A94" s="234" t="s">
        <v>18</v>
      </c>
      <c r="B94" s="202">
        <v>9</v>
      </c>
      <c r="C94" s="326" t="s">
        <v>60</v>
      </c>
      <c r="D94" s="326"/>
      <c r="E94" s="326"/>
      <c r="F94" s="326"/>
      <c r="G94" s="206"/>
      <c r="H94" s="199" t="s">
        <v>56</v>
      </c>
      <c r="I94" s="246"/>
      <c r="J94" s="187">
        <f t="shared" si="4"/>
        <v>0</v>
      </c>
      <c r="L94" s="46"/>
      <c r="O94" s="151"/>
    </row>
    <row r="95" spans="1:15" s="6" customFormat="1" ht="12" customHeight="1">
      <c r="A95" s="234" t="s">
        <v>18</v>
      </c>
      <c r="B95" s="199">
        <v>10</v>
      </c>
      <c r="C95" s="326" t="s">
        <v>59</v>
      </c>
      <c r="D95" s="326"/>
      <c r="E95" s="326"/>
      <c r="F95" s="326"/>
      <c r="G95" s="206"/>
      <c r="H95" s="199" t="s">
        <v>25</v>
      </c>
      <c r="I95" s="246"/>
      <c r="J95" s="187">
        <f t="shared" si="4"/>
        <v>0</v>
      </c>
      <c r="L95" s="46"/>
      <c r="O95" s="151"/>
    </row>
    <row r="96" spans="1:15" s="6" customFormat="1" ht="12" customHeight="1">
      <c r="A96" s="234" t="s">
        <v>18</v>
      </c>
      <c r="B96" s="199">
        <v>11</v>
      </c>
      <c r="C96" s="326" t="s">
        <v>137</v>
      </c>
      <c r="D96" s="326"/>
      <c r="E96" s="326"/>
      <c r="F96" s="326"/>
      <c r="G96" s="206"/>
      <c r="H96" s="199" t="s">
        <v>56</v>
      </c>
      <c r="I96" s="246"/>
      <c r="J96" s="187">
        <f t="shared" si="4"/>
        <v>0</v>
      </c>
      <c r="L96" s="46"/>
      <c r="O96" s="238"/>
    </row>
    <row r="97" spans="1:15" s="6" customFormat="1" ht="12" customHeight="1">
      <c r="A97" s="234" t="s">
        <v>18</v>
      </c>
      <c r="B97" s="202">
        <v>12</v>
      </c>
      <c r="C97" s="326" t="s">
        <v>138</v>
      </c>
      <c r="D97" s="326"/>
      <c r="E97" s="326"/>
      <c r="F97" s="326"/>
      <c r="G97" s="206"/>
      <c r="H97" s="199" t="s">
        <v>56</v>
      </c>
      <c r="I97" s="246"/>
      <c r="J97" s="187">
        <f t="shared" si="4"/>
        <v>0</v>
      </c>
      <c r="L97" s="46"/>
      <c r="O97" s="238"/>
    </row>
    <row r="98" spans="1:15" s="6" customFormat="1" ht="12" customHeight="1">
      <c r="A98" s="234" t="s">
        <v>18</v>
      </c>
      <c r="B98" s="202">
        <v>13</v>
      </c>
      <c r="C98" s="340" t="s">
        <v>184</v>
      </c>
      <c r="D98" s="340"/>
      <c r="E98" s="340"/>
      <c r="F98" s="340"/>
      <c r="G98" s="206"/>
      <c r="H98" s="199" t="s">
        <v>56</v>
      </c>
      <c r="I98" s="246"/>
      <c r="J98" s="187">
        <f t="shared" si="4"/>
        <v>0</v>
      </c>
      <c r="L98" s="46"/>
      <c r="O98" s="151"/>
    </row>
    <row r="99" spans="1:15" s="6" customFormat="1" ht="12" customHeight="1">
      <c r="A99" s="234" t="s">
        <v>18</v>
      </c>
      <c r="B99" s="199">
        <v>14</v>
      </c>
      <c r="C99" s="325" t="s">
        <v>140</v>
      </c>
      <c r="D99" s="325"/>
      <c r="E99" s="325"/>
      <c r="F99" s="325"/>
      <c r="G99" s="206"/>
      <c r="H99" s="199" t="s">
        <v>25</v>
      </c>
      <c r="I99" s="246"/>
      <c r="J99" s="187">
        <f t="shared" si="4"/>
        <v>0</v>
      </c>
      <c r="L99" s="46"/>
      <c r="O99" s="151"/>
    </row>
    <row r="100" spans="1:15" s="6" customFormat="1" ht="12" customHeight="1">
      <c r="A100" s="234" t="s">
        <v>18</v>
      </c>
      <c r="B100" s="199">
        <v>15</v>
      </c>
      <c r="C100" s="326" t="s">
        <v>57</v>
      </c>
      <c r="D100" s="326"/>
      <c r="E100" s="326"/>
      <c r="F100" s="326"/>
      <c r="G100" s="206"/>
      <c r="H100" s="199" t="s">
        <v>25</v>
      </c>
      <c r="I100" s="246"/>
      <c r="J100" s="187">
        <f t="shared" si="4"/>
        <v>0</v>
      </c>
      <c r="L100" s="46"/>
      <c r="O100" s="151"/>
    </row>
    <row r="101" spans="1:15" s="6" customFormat="1" ht="12" customHeight="1">
      <c r="A101" s="234" t="s">
        <v>18</v>
      </c>
      <c r="B101" s="199">
        <v>16</v>
      </c>
      <c r="C101" s="326" t="s">
        <v>119</v>
      </c>
      <c r="D101" s="326"/>
      <c r="E101" s="326"/>
      <c r="F101" s="326"/>
      <c r="G101" s="206"/>
      <c r="H101" s="199" t="s">
        <v>25</v>
      </c>
      <c r="I101" s="246"/>
      <c r="J101" s="187">
        <f t="shared" si="4"/>
        <v>0</v>
      </c>
      <c r="L101" s="46"/>
      <c r="O101" s="151"/>
    </row>
    <row r="102" spans="1:15" s="6" customFormat="1" ht="12" customHeight="1">
      <c r="A102" s="234" t="s">
        <v>18</v>
      </c>
      <c r="B102" s="199">
        <v>17</v>
      </c>
      <c r="C102" s="326" t="s">
        <v>120</v>
      </c>
      <c r="D102" s="326"/>
      <c r="E102" s="326"/>
      <c r="F102" s="326"/>
      <c r="G102" s="206"/>
      <c r="H102" s="199" t="s">
        <v>25</v>
      </c>
      <c r="I102" s="246"/>
      <c r="J102" s="187">
        <f t="shared" si="4"/>
        <v>0</v>
      </c>
      <c r="L102" s="46"/>
      <c r="O102" s="151"/>
    </row>
    <row r="103" spans="1:15" s="6" customFormat="1" ht="12" customHeight="1">
      <c r="A103" s="234" t="s">
        <v>18</v>
      </c>
      <c r="B103" s="202">
        <v>18</v>
      </c>
      <c r="C103" s="326" t="s">
        <v>185</v>
      </c>
      <c r="D103" s="326"/>
      <c r="E103" s="326"/>
      <c r="F103" s="326"/>
      <c r="G103" s="206"/>
      <c r="H103" s="199" t="s">
        <v>25</v>
      </c>
      <c r="I103" s="246"/>
      <c r="J103" s="187">
        <f t="shared" si="4"/>
        <v>0</v>
      </c>
      <c r="L103" s="46"/>
      <c r="O103" s="151"/>
    </row>
    <row r="104" spans="1:15" s="6" customFormat="1" ht="12" customHeight="1">
      <c r="A104" s="234"/>
      <c r="B104" s="202">
        <v>19</v>
      </c>
      <c r="C104" s="327" t="s">
        <v>58</v>
      </c>
      <c r="D104" s="327"/>
      <c r="E104" s="327"/>
      <c r="F104" s="327"/>
      <c r="G104" s="206"/>
      <c r="H104" s="231" t="s">
        <v>16</v>
      </c>
      <c r="I104" s="247"/>
      <c r="J104" s="187">
        <f t="shared" si="4"/>
        <v>0</v>
      </c>
      <c r="L104" s="46"/>
      <c r="O104" s="151"/>
    </row>
    <row r="105" spans="1:15" s="6" customFormat="1" ht="12" customHeight="1" thickBot="1">
      <c r="A105" s="244" t="s">
        <v>18</v>
      </c>
      <c r="B105" s="210">
        <v>20</v>
      </c>
      <c r="C105" s="328" t="s">
        <v>226</v>
      </c>
      <c r="D105" s="328"/>
      <c r="E105" s="328"/>
      <c r="F105" s="328"/>
      <c r="G105" s="258"/>
      <c r="H105" s="298" t="s">
        <v>10</v>
      </c>
      <c r="I105" s="315"/>
      <c r="J105" s="193">
        <v>0</v>
      </c>
      <c r="L105" s="46"/>
      <c r="O105" s="151"/>
    </row>
    <row r="106" spans="1:15" s="6" customFormat="1" ht="12" customHeight="1" thickBot="1">
      <c r="A106" s="17"/>
      <c r="B106" s="4"/>
      <c r="C106" s="145" t="s">
        <v>23</v>
      </c>
      <c r="D106" s="79" t="s">
        <v>12</v>
      </c>
      <c r="E106" s="80"/>
      <c r="F106" s="146"/>
      <c r="G106" s="147"/>
      <c r="H106" s="83"/>
      <c r="I106" s="148"/>
      <c r="J106" s="309">
        <f>SUM(J86:J105)</f>
        <v>0</v>
      </c>
      <c r="K106" s="41"/>
      <c r="L106" s="54"/>
      <c r="O106" s="239"/>
    </row>
    <row r="107" spans="1:12" s="6" customFormat="1" ht="14.25" customHeight="1">
      <c r="A107" s="251" t="s">
        <v>24</v>
      </c>
      <c r="B107" s="223"/>
      <c r="C107" s="349" t="s">
        <v>53</v>
      </c>
      <c r="D107" s="349"/>
      <c r="E107" s="349"/>
      <c r="F107" s="349"/>
      <c r="G107" s="224"/>
      <c r="H107" s="182"/>
      <c r="I107" s="225"/>
      <c r="J107" s="222"/>
      <c r="K107" s="40"/>
      <c r="L107" s="46"/>
    </row>
    <row r="108" spans="1:12" s="18" customFormat="1" ht="12" customHeight="1">
      <c r="A108" s="252" t="s">
        <v>24</v>
      </c>
      <c r="B108" s="237">
        <v>1</v>
      </c>
      <c r="C108" s="341" t="s">
        <v>80</v>
      </c>
      <c r="D108" s="341"/>
      <c r="E108" s="341"/>
      <c r="F108" s="341"/>
      <c r="G108" s="200">
        <v>421</v>
      </c>
      <c r="H108" s="237" t="s">
        <v>15</v>
      </c>
      <c r="I108" s="248"/>
      <c r="J108" s="187">
        <f>I108*G108</f>
        <v>0</v>
      </c>
      <c r="L108" s="49"/>
    </row>
    <row r="109" spans="1:16" s="18" customFormat="1" ht="12" customHeight="1">
      <c r="A109" s="252" t="s">
        <v>24</v>
      </c>
      <c r="B109" s="237">
        <v>2</v>
      </c>
      <c r="C109" s="341" t="s">
        <v>81</v>
      </c>
      <c r="D109" s="341"/>
      <c r="E109" s="341"/>
      <c r="F109" s="341"/>
      <c r="G109" s="200">
        <v>51</v>
      </c>
      <c r="H109" s="237" t="s">
        <v>15</v>
      </c>
      <c r="I109" s="248"/>
      <c r="J109" s="187">
        <f aca="true" t="shared" si="5" ref="J109:J132">I109*G109</f>
        <v>0</v>
      </c>
      <c r="L109" s="49"/>
      <c r="P109" s="152"/>
    </row>
    <row r="110" spans="1:16" s="18" customFormat="1" ht="12" customHeight="1">
      <c r="A110" s="252" t="s">
        <v>24</v>
      </c>
      <c r="B110" s="237">
        <v>3</v>
      </c>
      <c r="C110" s="341" t="s">
        <v>82</v>
      </c>
      <c r="D110" s="341"/>
      <c r="E110" s="341"/>
      <c r="F110" s="341"/>
      <c r="G110" s="200"/>
      <c r="H110" s="237" t="s">
        <v>15</v>
      </c>
      <c r="I110" s="246"/>
      <c r="J110" s="187">
        <f t="shared" si="5"/>
        <v>0</v>
      </c>
      <c r="L110" s="49"/>
      <c r="P110" s="152"/>
    </row>
    <row r="111" spans="1:16" s="18" customFormat="1" ht="12" customHeight="1">
      <c r="A111" s="252" t="s">
        <v>24</v>
      </c>
      <c r="B111" s="237">
        <v>4</v>
      </c>
      <c r="C111" s="341" t="s">
        <v>84</v>
      </c>
      <c r="D111" s="341"/>
      <c r="E111" s="341"/>
      <c r="F111" s="341"/>
      <c r="G111" s="200">
        <v>34</v>
      </c>
      <c r="H111" s="237" t="s">
        <v>15</v>
      </c>
      <c r="I111" s="248"/>
      <c r="J111" s="187">
        <f t="shared" si="5"/>
        <v>0</v>
      </c>
      <c r="L111" s="49"/>
      <c r="P111" s="152"/>
    </row>
    <row r="112" spans="1:16" s="18" customFormat="1" ht="12" customHeight="1">
      <c r="A112" s="253" t="s">
        <v>24</v>
      </c>
      <c r="B112" s="254">
        <v>5</v>
      </c>
      <c r="C112" s="340" t="s">
        <v>186</v>
      </c>
      <c r="D112" s="340"/>
      <c r="E112" s="340"/>
      <c r="F112" s="340"/>
      <c r="G112" s="200"/>
      <c r="H112" s="237" t="s">
        <v>15</v>
      </c>
      <c r="I112" s="246"/>
      <c r="J112" s="187">
        <f t="shared" si="5"/>
        <v>0</v>
      </c>
      <c r="L112" s="49"/>
      <c r="P112" s="152"/>
    </row>
    <row r="113" spans="1:16" s="18" customFormat="1" ht="12" customHeight="1">
      <c r="A113" s="253" t="s">
        <v>24</v>
      </c>
      <c r="B113" s="254">
        <v>6</v>
      </c>
      <c r="C113" s="340" t="s">
        <v>187</v>
      </c>
      <c r="D113" s="340"/>
      <c r="E113" s="340"/>
      <c r="F113" s="340"/>
      <c r="G113" s="200">
        <v>10</v>
      </c>
      <c r="H113" s="237" t="s">
        <v>15</v>
      </c>
      <c r="I113" s="248"/>
      <c r="J113" s="187">
        <f t="shared" si="5"/>
        <v>0</v>
      </c>
      <c r="L113" s="49"/>
      <c r="P113" s="152"/>
    </row>
    <row r="114" spans="1:16" s="18" customFormat="1" ht="12" customHeight="1">
      <c r="A114" s="253" t="s">
        <v>24</v>
      </c>
      <c r="B114" s="254">
        <v>7</v>
      </c>
      <c r="C114" s="340" t="s">
        <v>188</v>
      </c>
      <c r="D114" s="340"/>
      <c r="E114" s="340"/>
      <c r="F114" s="340"/>
      <c r="G114" s="200">
        <v>17</v>
      </c>
      <c r="H114" s="237" t="s">
        <v>15</v>
      </c>
      <c r="I114" s="248"/>
      <c r="J114" s="187">
        <f t="shared" si="5"/>
        <v>0</v>
      </c>
      <c r="L114" s="49"/>
      <c r="P114" s="152"/>
    </row>
    <row r="115" spans="1:16" s="18" customFormat="1" ht="12" customHeight="1">
      <c r="A115" s="253" t="s">
        <v>24</v>
      </c>
      <c r="B115" s="254">
        <v>8</v>
      </c>
      <c r="C115" s="340" t="s">
        <v>189</v>
      </c>
      <c r="D115" s="340"/>
      <c r="E115" s="340"/>
      <c r="F115" s="340"/>
      <c r="G115" s="200"/>
      <c r="H115" s="237" t="s">
        <v>15</v>
      </c>
      <c r="I115" s="246"/>
      <c r="J115" s="187">
        <f t="shared" si="5"/>
        <v>0</v>
      </c>
      <c r="L115" s="49"/>
      <c r="P115" s="152"/>
    </row>
    <row r="116" spans="1:16" s="18" customFormat="1" ht="12" customHeight="1">
      <c r="A116" s="253" t="s">
        <v>24</v>
      </c>
      <c r="B116" s="254">
        <v>9</v>
      </c>
      <c r="C116" s="340" t="s">
        <v>190</v>
      </c>
      <c r="D116" s="340"/>
      <c r="E116" s="340"/>
      <c r="F116" s="340"/>
      <c r="G116" s="200"/>
      <c r="H116" s="237" t="s">
        <v>15</v>
      </c>
      <c r="I116" s="246"/>
      <c r="J116" s="187">
        <f t="shared" si="5"/>
        <v>0</v>
      </c>
      <c r="L116" s="49"/>
      <c r="P116" s="152"/>
    </row>
    <row r="117" spans="1:16" s="18" customFormat="1" ht="12" customHeight="1">
      <c r="A117" s="253" t="s">
        <v>24</v>
      </c>
      <c r="B117" s="254">
        <v>10</v>
      </c>
      <c r="C117" s="340" t="s">
        <v>218</v>
      </c>
      <c r="D117" s="340"/>
      <c r="E117" s="340"/>
      <c r="F117" s="340"/>
      <c r="G117" s="200"/>
      <c r="H117" s="237" t="s">
        <v>15</v>
      </c>
      <c r="I117" s="246"/>
      <c r="J117" s="187">
        <f t="shared" si="5"/>
        <v>0</v>
      </c>
      <c r="L117" s="49"/>
      <c r="P117" s="152"/>
    </row>
    <row r="118" spans="1:16" s="18" customFormat="1" ht="12" customHeight="1">
      <c r="A118" s="253" t="s">
        <v>24</v>
      </c>
      <c r="B118" s="254">
        <v>11</v>
      </c>
      <c r="C118" s="340" t="s">
        <v>191</v>
      </c>
      <c r="D118" s="340"/>
      <c r="E118" s="340"/>
      <c r="F118" s="340"/>
      <c r="G118" s="200"/>
      <c r="H118" s="237" t="s">
        <v>15</v>
      </c>
      <c r="I118" s="246"/>
      <c r="J118" s="187">
        <f t="shared" si="5"/>
        <v>0</v>
      </c>
      <c r="L118" s="49"/>
      <c r="P118" s="152"/>
    </row>
    <row r="119" spans="1:16" s="18" customFormat="1" ht="12" customHeight="1">
      <c r="A119" s="253" t="s">
        <v>24</v>
      </c>
      <c r="B119" s="254">
        <v>12</v>
      </c>
      <c r="C119" s="340" t="s">
        <v>192</v>
      </c>
      <c r="D119" s="340"/>
      <c r="E119" s="340"/>
      <c r="F119" s="340"/>
      <c r="G119" s="200">
        <v>215</v>
      </c>
      <c r="H119" s="237" t="s">
        <v>15</v>
      </c>
      <c r="I119" s="248"/>
      <c r="J119" s="187">
        <f t="shared" si="5"/>
        <v>0</v>
      </c>
      <c r="L119" s="49"/>
      <c r="P119" s="152"/>
    </row>
    <row r="120" spans="1:16" s="18" customFormat="1" ht="12" customHeight="1">
      <c r="A120" s="253" t="s">
        <v>24</v>
      </c>
      <c r="B120" s="254">
        <v>13</v>
      </c>
      <c r="C120" s="340" t="s">
        <v>125</v>
      </c>
      <c r="D120" s="340"/>
      <c r="E120" s="340"/>
      <c r="F120" s="340"/>
      <c r="G120" s="200"/>
      <c r="H120" s="237" t="s">
        <v>15</v>
      </c>
      <c r="I120" s="246"/>
      <c r="J120" s="187">
        <f t="shared" si="5"/>
        <v>0</v>
      </c>
      <c r="L120" s="49"/>
      <c r="P120" s="152"/>
    </row>
    <row r="121" spans="1:16" s="18" customFormat="1" ht="12" customHeight="1">
      <c r="A121" s="253" t="s">
        <v>24</v>
      </c>
      <c r="B121" s="254">
        <v>14</v>
      </c>
      <c r="C121" s="340" t="s">
        <v>126</v>
      </c>
      <c r="D121" s="340"/>
      <c r="E121" s="340"/>
      <c r="F121" s="340"/>
      <c r="G121" s="200"/>
      <c r="H121" s="237" t="s">
        <v>15</v>
      </c>
      <c r="I121" s="247"/>
      <c r="J121" s="187">
        <f t="shared" si="5"/>
        <v>0</v>
      </c>
      <c r="L121" s="49"/>
      <c r="P121" s="152"/>
    </row>
    <row r="122" spans="1:16" s="18" customFormat="1" ht="12" customHeight="1">
      <c r="A122" s="253" t="s">
        <v>24</v>
      </c>
      <c r="B122" s="254">
        <v>15</v>
      </c>
      <c r="C122" s="340" t="s">
        <v>122</v>
      </c>
      <c r="D122" s="340"/>
      <c r="E122" s="340"/>
      <c r="F122" s="340"/>
      <c r="G122" s="206">
        <v>47</v>
      </c>
      <c r="H122" s="237" t="s">
        <v>15</v>
      </c>
      <c r="I122" s="249"/>
      <c r="J122" s="187">
        <f t="shared" si="5"/>
        <v>0</v>
      </c>
      <c r="L122" s="49"/>
      <c r="P122" s="152"/>
    </row>
    <row r="123" spans="1:16" s="18" customFormat="1" ht="12" customHeight="1">
      <c r="A123" s="253" t="s">
        <v>24</v>
      </c>
      <c r="B123" s="254">
        <v>16</v>
      </c>
      <c r="C123" s="340" t="s">
        <v>193</v>
      </c>
      <c r="D123" s="340"/>
      <c r="E123" s="340"/>
      <c r="F123" s="340"/>
      <c r="G123" s="200">
        <v>3</v>
      </c>
      <c r="H123" s="237" t="s">
        <v>15</v>
      </c>
      <c r="I123" s="248"/>
      <c r="J123" s="187">
        <f t="shared" si="5"/>
        <v>0</v>
      </c>
      <c r="L123" s="49"/>
      <c r="P123" s="152"/>
    </row>
    <row r="124" spans="1:16" s="18" customFormat="1" ht="12" customHeight="1">
      <c r="A124" s="253" t="s">
        <v>24</v>
      </c>
      <c r="B124" s="254">
        <v>17</v>
      </c>
      <c r="C124" s="340" t="s">
        <v>83</v>
      </c>
      <c r="D124" s="340"/>
      <c r="E124" s="340"/>
      <c r="F124" s="340"/>
      <c r="G124" s="206">
        <v>51</v>
      </c>
      <c r="H124" s="237" t="s">
        <v>15</v>
      </c>
      <c r="I124" s="249"/>
      <c r="J124" s="187">
        <f t="shared" si="5"/>
        <v>0</v>
      </c>
      <c r="L124" s="49"/>
      <c r="P124" s="152"/>
    </row>
    <row r="125" spans="1:16" s="18" customFormat="1" ht="12" customHeight="1">
      <c r="A125" s="253" t="s">
        <v>24</v>
      </c>
      <c r="B125" s="254">
        <v>18</v>
      </c>
      <c r="C125" s="340" t="s">
        <v>85</v>
      </c>
      <c r="D125" s="340"/>
      <c r="E125" s="340"/>
      <c r="F125" s="340"/>
      <c r="G125" s="206"/>
      <c r="H125" s="237" t="s">
        <v>15</v>
      </c>
      <c r="I125" s="246"/>
      <c r="J125" s="187">
        <f t="shared" si="5"/>
        <v>0</v>
      </c>
      <c r="L125" s="49"/>
      <c r="P125" s="152"/>
    </row>
    <row r="126" spans="1:16" s="18" customFormat="1" ht="12" customHeight="1">
      <c r="A126" s="253" t="s">
        <v>24</v>
      </c>
      <c r="B126" s="254">
        <v>19</v>
      </c>
      <c r="C126" s="340" t="s">
        <v>123</v>
      </c>
      <c r="D126" s="340"/>
      <c r="E126" s="340"/>
      <c r="F126" s="340"/>
      <c r="G126" s="206"/>
      <c r="H126" s="237" t="s">
        <v>15</v>
      </c>
      <c r="I126" s="246"/>
      <c r="J126" s="187">
        <f t="shared" si="5"/>
        <v>0</v>
      </c>
      <c r="L126" s="49"/>
      <c r="P126" s="152"/>
    </row>
    <row r="127" spans="1:16" s="18" customFormat="1" ht="12" customHeight="1">
      <c r="A127" s="253" t="s">
        <v>24</v>
      </c>
      <c r="B127" s="254">
        <v>20</v>
      </c>
      <c r="C127" s="340" t="s">
        <v>194</v>
      </c>
      <c r="D127" s="340"/>
      <c r="E127" s="340"/>
      <c r="F127" s="340"/>
      <c r="G127" s="200"/>
      <c r="H127" s="237" t="s">
        <v>15</v>
      </c>
      <c r="I127" s="246"/>
      <c r="J127" s="187">
        <f t="shared" si="5"/>
        <v>0</v>
      </c>
      <c r="L127" s="49"/>
      <c r="P127" s="152"/>
    </row>
    <row r="128" spans="1:16" s="18" customFormat="1" ht="12" customHeight="1">
      <c r="A128" s="253" t="s">
        <v>24</v>
      </c>
      <c r="B128" s="254">
        <v>21</v>
      </c>
      <c r="C128" s="340" t="s">
        <v>195</v>
      </c>
      <c r="D128" s="340"/>
      <c r="E128" s="340"/>
      <c r="F128" s="340"/>
      <c r="G128" s="200"/>
      <c r="H128" s="237" t="s">
        <v>15</v>
      </c>
      <c r="I128" s="246"/>
      <c r="J128" s="187">
        <f t="shared" si="5"/>
        <v>0</v>
      </c>
      <c r="L128" s="49"/>
      <c r="P128" s="152"/>
    </row>
    <row r="129" spans="1:16" s="18" customFormat="1" ht="12" customHeight="1">
      <c r="A129" s="253" t="s">
        <v>24</v>
      </c>
      <c r="B129" s="254">
        <v>22</v>
      </c>
      <c r="C129" s="340" t="s">
        <v>196</v>
      </c>
      <c r="D129" s="340"/>
      <c r="E129" s="340"/>
      <c r="F129" s="340"/>
      <c r="G129" s="200"/>
      <c r="H129" s="237" t="s">
        <v>15</v>
      </c>
      <c r="I129" s="246"/>
      <c r="J129" s="187">
        <f t="shared" si="5"/>
        <v>0</v>
      </c>
      <c r="L129" s="49"/>
      <c r="P129" s="152"/>
    </row>
    <row r="130" spans="1:16" s="18" customFormat="1" ht="12" customHeight="1">
      <c r="A130" s="253" t="s">
        <v>24</v>
      </c>
      <c r="B130" s="254">
        <v>23</v>
      </c>
      <c r="C130" s="340" t="s">
        <v>197</v>
      </c>
      <c r="D130" s="340"/>
      <c r="E130" s="340"/>
      <c r="F130" s="340"/>
      <c r="G130" s="200"/>
      <c r="H130" s="237" t="s">
        <v>71</v>
      </c>
      <c r="I130" s="246"/>
      <c r="J130" s="187">
        <f t="shared" si="5"/>
        <v>0</v>
      </c>
      <c r="L130" s="49"/>
      <c r="P130" s="152"/>
    </row>
    <row r="131" spans="1:16" s="18" customFormat="1" ht="12" customHeight="1">
      <c r="A131" s="253" t="s">
        <v>24</v>
      </c>
      <c r="B131" s="254">
        <v>24</v>
      </c>
      <c r="C131" s="340" t="s">
        <v>198</v>
      </c>
      <c r="D131" s="340"/>
      <c r="E131" s="340"/>
      <c r="F131" s="340"/>
      <c r="G131" s="200">
        <v>10</v>
      </c>
      <c r="H131" s="237" t="s">
        <v>15</v>
      </c>
      <c r="I131" s="248"/>
      <c r="J131" s="187">
        <f t="shared" si="5"/>
        <v>0</v>
      </c>
      <c r="L131" s="49"/>
      <c r="P131" s="152"/>
    </row>
    <row r="132" spans="1:16" s="18" customFormat="1" ht="12" customHeight="1">
      <c r="A132" s="252" t="s">
        <v>24</v>
      </c>
      <c r="B132" s="237">
        <v>25</v>
      </c>
      <c r="C132" s="341" t="s">
        <v>112</v>
      </c>
      <c r="D132" s="341"/>
      <c r="E132" s="341"/>
      <c r="F132" s="341"/>
      <c r="G132" s="206"/>
      <c r="H132" s="237" t="s">
        <v>15</v>
      </c>
      <c r="I132" s="246"/>
      <c r="J132" s="187">
        <f t="shared" si="5"/>
        <v>0</v>
      </c>
      <c r="L132" s="49"/>
      <c r="P132" s="152"/>
    </row>
    <row r="133" spans="1:16" s="18" customFormat="1" ht="12" customHeight="1" thickBot="1">
      <c r="A133" s="319" t="s">
        <v>234</v>
      </c>
      <c r="B133" s="320">
        <v>26</v>
      </c>
      <c r="C133" s="321" t="s">
        <v>223</v>
      </c>
      <c r="D133" s="322"/>
      <c r="E133" s="322"/>
      <c r="F133" s="323"/>
      <c r="G133" s="249"/>
      <c r="H133" s="314" t="s">
        <v>10</v>
      </c>
      <c r="I133" s="249"/>
      <c r="J133" s="187">
        <f>I133*G133</f>
        <v>0</v>
      </c>
      <c r="L133" s="49"/>
      <c r="P133" s="152"/>
    </row>
    <row r="134" spans="1:16" s="18" customFormat="1" ht="12" customHeight="1" thickBot="1">
      <c r="A134" s="256" t="s">
        <v>24</v>
      </c>
      <c r="B134" s="257">
        <v>27</v>
      </c>
      <c r="C134" s="335" t="s">
        <v>230</v>
      </c>
      <c r="D134" s="335"/>
      <c r="E134" s="335"/>
      <c r="F134" s="335"/>
      <c r="G134" s="258"/>
      <c r="H134" s="316" t="s">
        <v>16</v>
      </c>
      <c r="I134" s="245" t="s">
        <v>174</v>
      </c>
      <c r="J134" s="187"/>
      <c r="L134" s="49"/>
      <c r="P134" s="152"/>
    </row>
    <row r="135" spans="1:16" s="6" customFormat="1" ht="12" customHeight="1" thickBot="1">
      <c r="A135" s="17"/>
      <c r="B135" s="4"/>
      <c r="C135" s="145" t="s">
        <v>44</v>
      </c>
      <c r="D135" s="79" t="s">
        <v>12</v>
      </c>
      <c r="E135" s="80"/>
      <c r="F135" s="146"/>
      <c r="G135" s="147"/>
      <c r="H135" s="83"/>
      <c r="I135" s="148"/>
      <c r="J135" s="311">
        <f>SUM(J108:J134)</f>
        <v>0</v>
      </c>
      <c r="K135" s="41"/>
      <c r="L135" s="54"/>
      <c r="P135" s="152"/>
    </row>
    <row r="136" spans="1:12" s="6" customFormat="1" ht="15" customHeight="1" thickBot="1">
      <c r="A136" s="266" t="s">
        <v>26</v>
      </c>
      <c r="B136" s="267"/>
      <c r="C136" s="345" t="s">
        <v>19</v>
      </c>
      <c r="D136" s="346"/>
      <c r="E136" s="346"/>
      <c r="F136" s="347"/>
      <c r="G136" s="250"/>
      <c r="H136" s="268"/>
      <c r="I136" s="240"/>
      <c r="J136" s="269"/>
      <c r="K136" s="40"/>
      <c r="L136" s="46"/>
    </row>
    <row r="137" spans="1:12" s="6" customFormat="1" ht="12">
      <c r="A137" s="270" t="s">
        <v>26</v>
      </c>
      <c r="B137" s="271">
        <v>1</v>
      </c>
      <c r="C137" s="336" t="s">
        <v>20</v>
      </c>
      <c r="D137" s="336"/>
      <c r="E137" s="336"/>
      <c r="F137" s="336"/>
      <c r="G137" s="274">
        <v>251</v>
      </c>
      <c r="H137" s="272" t="s">
        <v>22</v>
      </c>
      <c r="I137" s="273"/>
      <c r="J137" s="197">
        <f>G137*(I137)</f>
        <v>0</v>
      </c>
      <c r="K137" s="40"/>
      <c r="L137" s="46"/>
    </row>
    <row r="138" spans="1:12" s="6" customFormat="1" ht="12">
      <c r="A138" s="264" t="s">
        <v>26</v>
      </c>
      <c r="B138" s="237">
        <v>2</v>
      </c>
      <c r="C138" s="337" t="s">
        <v>199</v>
      </c>
      <c r="D138" s="337"/>
      <c r="E138" s="337"/>
      <c r="F138" s="337"/>
      <c r="G138" s="206">
        <v>251</v>
      </c>
      <c r="H138" s="261" t="s">
        <v>22</v>
      </c>
      <c r="I138" s="249"/>
      <c r="J138" s="187">
        <f>G138*(I138)</f>
        <v>0</v>
      </c>
      <c r="K138" s="40"/>
      <c r="L138" s="46"/>
    </row>
    <row r="139" spans="1:12" s="6" customFormat="1" ht="12">
      <c r="A139" s="264" t="s">
        <v>26</v>
      </c>
      <c r="B139" s="237">
        <v>3</v>
      </c>
      <c r="C139" s="337" t="s">
        <v>21</v>
      </c>
      <c r="D139" s="337"/>
      <c r="E139" s="337"/>
      <c r="F139" s="337"/>
      <c r="G139" s="206">
        <v>100</v>
      </c>
      <c r="H139" s="261" t="s">
        <v>22</v>
      </c>
      <c r="I139" s="249"/>
      <c r="J139" s="187">
        <f>G139*(I139)</f>
        <v>0</v>
      </c>
      <c r="K139" s="40"/>
      <c r="L139" s="46"/>
    </row>
    <row r="140" spans="1:16" ht="12.75">
      <c r="A140" s="264" t="s">
        <v>26</v>
      </c>
      <c r="B140" s="237">
        <v>4</v>
      </c>
      <c r="C140" s="337" t="s">
        <v>200</v>
      </c>
      <c r="D140" s="337"/>
      <c r="E140" s="337"/>
      <c r="F140" s="337"/>
      <c r="G140" s="208">
        <v>100</v>
      </c>
      <c r="H140" s="261" t="s">
        <v>22</v>
      </c>
      <c r="I140" s="249"/>
      <c r="J140" s="187">
        <f>G140*(I140)</f>
        <v>0</v>
      </c>
      <c r="K140" s="128"/>
      <c r="L140" s="46"/>
      <c r="M140" s="6"/>
      <c r="O140"/>
      <c r="P140"/>
    </row>
    <row r="141" spans="1:16" ht="12.75">
      <c r="A141" s="264">
        <v>5</v>
      </c>
      <c r="B141" s="237">
        <v>5</v>
      </c>
      <c r="C141" s="342" t="s">
        <v>238</v>
      </c>
      <c r="D141" s="343"/>
      <c r="E141" s="343"/>
      <c r="F141" s="344"/>
      <c r="G141" s="208">
        <v>100</v>
      </c>
      <c r="H141" s="261" t="s">
        <v>22</v>
      </c>
      <c r="I141" s="249"/>
      <c r="J141" s="187">
        <f>G141*(I141)</f>
        <v>0</v>
      </c>
      <c r="K141" s="128"/>
      <c r="L141" s="46"/>
      <c r="M141" s="6"/>
      <c r="O141"/>
      <c r="P141"/>
    </row>
    <row r="142" spans="1:16" ht="12.75">
      <c r="A142" s="264" t="s">
        <v>26</v>
      </c>
      <c r="B142" s="237">
        <v>6</v>
      </c>
      <c r="C142" s="333" t="s">
        <v>235</v>
      </c>
      <c r="D142" s="333"/>
      <c r="E142" s="333"/>
      <c r="F142" s="333"/>
      <c r="G142" s="262">
        <v>1</v>
      </c>
      <c r="H142" s="263" t="s">
        <v>143</v>
      </c>
      <c r="I142" s="262"/>
      <c r="J142" s="318">
        <v>200000</v>
      </c>
      <c r="K142" s="128"/>
      <c r="L142" s="46"/>
      <c r="M142" s="6"/>
      <c r="O142"/>
      <c r="P142"/>
    </row>
    <row r="143" spans="1:16" ht="12.75">
      <c r="A143" s="264" t="s">
        <v>26</v>
      </c>
      <c r="B143" s="237">
        <v>7</v>
      </c>
      <c r="C143" s="333" t="s">
        <v>236</v>
      </c>
      <c r="D143" s="333"/>
      <c r="E143" s="333"/>
      <c r="F143" s="333"/>
      <c r="G143" s="255">
        <v>1</v>
      </c>
      <c r="H143" s="263" t="s">
        <v>143</v>
      </c>
      <c r="I143" s="262"/>
      <c r="J143" s="318">
        <v>150000</v>
      </c>
      <c r="K143" s="40"/>
      <c r="L143" s="46"/>
      <c r="M143" s="6"/>
      <c r="O143"/>
      <c r="P143"/>
    </row>
    <row r="144" spans="1:16" ht="13.5" thickBot="1">
      <c r="A144" s="265" t="s">
        <v>26</v>
      </c>
      <c r="B144" s="257">
        <v>8</v>
      </c>
      <c r="C144" s="348" t="s">
        <v>227</v>
      </c>
      <c r="D144" s="348"/>
      <c r="E144" s="348"/>
      <c r="F144" s="348"/>
      <c r="G144" s="249"/>
      <c r="H144" s="314" t="s">
        <v>10</v>
      </c>
      <c r="I144" s="249"/>
      <c r="J144" s="187">
        <f>I144*G144</f>
        <v>0</v>
      </c>
      <c r="K144" s="40"/>
      <c r="L144" s="46"/>
      <c r="M144" s="6"/>
      <c r="O144"/>
      <c r="P144"/>
    </row>
    <row r="145" spans="1:19" s="6" customFormat="1" ht="13.5" thickBot="1">
      <c r="A145" s="77"/>
      <c r="B145" s="4"/>
      <c r="C145" s="145" t="s">
        <v>27</v>
      </c>
      <c r="D145" s="79" t="s">
        <v>12</v>
      </c>
      <c r="E145" s="80"/>
      <c r="F145" s="146"/>
      <c r="G145" s="147"/>
      <c r="H145" s="83"/>
      <c r="I145" s="148"/>
      <c r="J145" s="309">
        <f>SUM(J137:J144)</f>
        <v>350000</v>
      </c>
      <c r="K145" s="41"/>
      <c r="L145" s="54"/>
      <c r="N145" s="5"/>
      <c r="O145" s="5"/>
      <c r="P145" s="5"/>
      <c r="Q145" s="5"/>
      <c r="R145" s="5"/>
      <c r="S145" s="5"/>
    </row>
    <row r="146" spans="1:12" s="6" customFormat="1" ht="16.5" customHeight="1">
      <c r="A146" s="251" t="s">
        <v>28</v>
      </c>
      <c r="B146" s="223"/>
      <c r="C146" s="330" t="s">
        <v>72</v>
      </c>
      <c r="D146" s="330"/>
      <c r="E146" s="330"/>
      <c r="F146" s="330"/>
      <c r="G146" s="224"/>
      <c r="H146" s="182"/>
      <c r="I146" s="225"/>
      <c r="J146" s="222"/>
      <c r="K146" s="40"/>
      <c r="L146" s="46"/>
    </row>
    <row r="147" spans="1:12" s="6" customFormat="1" ht="12.75" customHeight="1">
      <c r="A147" s="235" t="s">
        <v>28</v>
      </c>
      <c r="B147" s="275">
        <v>1</v>
      </c>
      <c r="C147" s="369" t="s">
        <v>201</v>
      </c>
      <c r="D147" s="369"/>
      <c r="E147" s="369"/>
      <c r="F147" s="369"/>
      <c r="G147" s="279">
        <v>40</v>
      </c>
      <c r="H147" s="275" t="s">
        <v>16</v>
      </c>
      <c r="I147" s="278"/>
      <c r="J147" s="187">
        <f>I147*G147</f>
        <v>0</v>
      </c>
      <c r="K147" s="40"/>
      <c r="L147" s="46"/>
    </row>
    <row r="148" spans="1:12" s="6" customFormat="1" ht="12.75" customHeight="1">
      <c r="A148" s="235" t="s">
        <v>28</v>
      </c>
      <c r="B148" s="276">
        <v>2</v>
      </c>
      <c r="C148" s="331" t="s">
        <v>204</v>
      </c>
      <c r="D148" s="331"/>
      <c r="E148" s="331"/>
      <c r="F148" s="331"/>
      <c r="G148" s="279">
        <v>40</v>
      </c>
      <c r="H148" s="275" t="s">
        <v>16</v>
      </c>
      <c r="I148" s="278"/>
      <c r="J148" s="187">
        <f aca="true" t="shared" si="6" ref="J148:J166">I148*G148</f>
        <v>0</v>
      </c>
      <c r="K148" s="40"/>
      <c r="L148" s="46"/>
    </row>
    <row r="149" spans="1:12" s="6" customFormat="1" ht="12.75" customHeight="1">
      <c r="A149" s="235" t="s">
        <v>28</v>
      </c>
      <c r="B149" s="276">
        <v>3</v>
      </c>
      <c r="C149" s="334" t="s">
        <v>205</v>
      </c>
      <c r="D149" s="334"/>
      <c r="E149" s="334"/>
      <c r="F149" s="334"/>
      <c r="G149" s="279"/>
      <c r="H149" s="275" t="s">
        <v>15</v>
      </c>
      <c r="I149" s="312"/>
      <c r="J149" s="187">
        <f t="shared" si="6"/>
        <v>0</v>
      </c>
      <c r="K149" s="40"/>
      <c r="L149" s="46"/>
    </row>
    <row r="150" spans="1:12" s="6" customFormat="1" ht="12.75" customHeight="1">
      <c r="A150" s="235" t="s">
        <v>28</v>
      </c>
      <c r="B150" s="276">
        <v>4</v>
      </c>
      <c r="C150" s="334" t="s">
        <v>206</v>
      </c>
      <c r="D150" s="334"/>
      <c r="E150" s="334"/>
      <c r="F150" s="334"/>
      <c r="G150" s="279"/>
      <c r="H150" s="275" t="s">
        <v>221</v>
      </c>
      <c r="I150" s="312"/>
      <c r="J150" s="187">
        <f t="shared" si="6"/>
        <v>0</v>
      </c>
      <c r="K150" s="40"/>
      <c r="L150" s="46"/>
    </row>
    <row r="151" spans="1:12" s="6" customFormat="1" ht="12.75" customHeight="1">
      <c r="A151" s="235" t="s">
        <v>28</v>
      </c>
      <c r="B151" s="276">
        <v>5</v>
      </c>
      <c r="C151" s="334" t="s">
        <v>207</v>
      </c>
      <c r="D151" s="334"/>
      <c r="E151" s="334"/>
      <c r="F151" s="334"/>
      <c r="G151" s="280">
        <v>20</v>
      </c>
      <c r="H151" s="275" t="s">
        <v>15</v>
      </c>
      <c r="I151" s="278"/>
      <c r="J151" s="187">
        <f t="shared" si="6"/>
        <v>0</v>
      </c>
      <c r="K151" s="40"/>
      <c r="L151" s="46"/>
    </row>
    <row r="152" spans="1:12" s="6" customFormat="1" ht="12.75" customHeight="1">
      <c r="A152" s="235" t="s">
        <v>28</v>
      </c>
      <c r="B152" s="276">
        <v>6</v>
      </c>
      <c r="C152" s="334" t="s">
        <v>208</v>
      </c>
      <c r="D152" s="334"/>
      <c r="E152" s="334"/>
      <c r="F152" s="334"/>
      <c r="G152" s="279"/>
      <c r="H152" s="275" t="s">
        <v>15</v>
      </c>
      <c r="I152" s="312"/>
      <c r="J152" s="187">
        <f t="shared" si="6"/>
        <v>0</v>
      </c>
      <c r="K152" s="40"/>
      <c r="L152" s="46"/>
    </row>
    <row r="153" spans="1:12" s="6" customFormat="1" ht="12.75" customHeight="1">
      <c r="A153" s="235" t="s">
        <v>28</v>
      </c>
      <c r="B153" s="276">
        <v>7</v>
      </c>
      <c r="C153" s="334" t="s">
        <v>209</v>
      </c>
      <c r="D153" s="334"/>
      <c r="E153" s="334"/>
      <c r="F153" s="334"/>
      <c r="G153" s="279"/>
      <c r="H153" s="275" t="s">
        <v>8</v>
      </c>
      <c r="I153" s="312"/>
      <c r="J153" s="187">
        <f t="shared" si="6"/>
        <v>0</v>
      </c>
      <c r="K153" s="40"/>
      <c r="L153" s="46"/>
    </row>
    <row r="154" spans="1:12" s="6" customFormat="1" ht="12" customHeight="1">
      <c r="A154" s="235" t="s">
        <v>28</v>
      </c>
      <c r="B154" s="276">
        <v>8</v>
      </c>
      <c r="C154" s="334" t="s">
        <v>210</v>
      </c>
      <c r="D154" s="334"/>
      <c r="E154" s="334"/>
      <c r="F154" s="334"/>
      <c r="G154" s="280"/>
      <c r="H154" s="275" t="s">
        <v>221</v>
      </c>
      <c r="I154" s="312"/>
      <c r="J154" s="187">
        <f t="shared" si="6"/>
        <v>0</v>
      </c>
      <c r="K154" s="128"/>
      <c r="L154" s="46"/>
    </row>
    <row r="155" spans="1:12" s="6" customFormat="1" ht="12" customHeight="1">
      <c r="A155" s="235" t="s">
        <v>28</v>
      </c>
      <c r="B155" s="276">
        <v>9</v>
      </c>
      <c r="C155" s="334" t="s">
        <v>211</v>
      </c>
      <c r="D155" s="334"/>
      <c r="E155" s="334"/>
      <c r="F155" s="334"/>
      <c r="G155" s="279"/>
      <c r="H155" s="275" t="s">
        <v>222</v>
      </c>
      <c r="I155" s="312"/>
      <c r="J155" s="187">
        <f t="shared" si="6"/>
        <v>0</v>
      </c>
      <c r="K155" s="40"/>
      <c r="L155" s="46"/>
    </row>
    <row r="156" spans="1:12" s="6" customFormat="1" ht="12" customHeight="1">
      <c r="A156" s="235" t="s">
        <v>28</v>
      </c>
      <c r="B156" s="276">
        <v>10</v>
      </c>
      <c r="C156" s="331" t="s">
        <v>73</v>
      </c>
      <c r="D156" s="331"/>
      <c r="E156" s="331"/>
      <c r="F156" s="331"/>
      <c r="G156" s="280"/>
      <c r="H156" s="275" t="s">
        <v>22</v>
      </c>
      <c r="I156" s="312"/>
      <c r="J156" s="187">
        <f t="shared" si="6"/>
        <v>0</v>
      </c>
      <c r="K156" s="40"/>
      <c r="L156" s="46"/>
    </row>
    <row r="157" spans="1:12" s="6" customFormat="1" ht="12.75" customHeight="1">
      <c r="A157" s="235" t="s">
        <v>28</v>
      </c>
      <c r="B157" s="276">
        <v>11</v>
      </c>
      <c r="C157" s="331" t="s">
        <v>212</v>
      </c>
      <c r="D157" s="331"/>
      <c r="E157" s="331"/>
      <c r="F157" s="331"/>
      <c r="G157" s="280"/>
      <c r="H157" s="275" t="s">
        <v>22</v>
      </c>
      <c r="I157" s="312"/>
      <c r="J157" s="187">
        <f t="shared" si="6"/>
        <v>0</v>
      </c>
      <c r="K157" s="40"/>
      <c r="L157" s="46"/>
    </row>
    <row r="158" spans="1:12" s="6" customFormat="1" ht="12" customHeight="1">
      <c r="A158" s="235" t="s">
        <v>28</v>
      </c>
      <c r="B158" s="276">
        <v>12</v>
      </c>
      <c r="C158" s="340" t="s">
        <v>213</v>
      </c>
      <c r="D158" s="340"/>
      <c r="E158" s="340"/>
      <c r="F158" s="340"/>
      <c r="G158" s="279">
        <v>17</v>
      </c>
      <c r="H158" s="275" t="s">
        <v>15</v>
      </c>
      <c r="I158" s="278"/>
      <c r="J158" s="187">
        <f t="shared" si="6"/>
        <v>0</v>
      </c>
      <c r="K158" s="40"/>
      <c r="L158" s="46"/>
    </row>
    <row r="159" spans="1:12" s="6" customFormat="1" ht="12" customHeight="1">
      <c r="A159" s="235" t="s">
        <v>28</v>
      </c>
      <c r="B159" s="276">
        <v>13</v>
      </c>
      <c r="C159" s="331" t="s">
        <v>219</v>
      </c>
      <c r="D159" s="331"/>
      <c r="E159" s="331"/>
      <c r="F159" s="331"/>
      <c r="G159" s="279">
        <v>17</v>
      </c>
      <c r="H159" s="275" t="s">
        <v>15</v>
      </c>
      <c r="I159" s="278"/>
      <c r="J159" s="187">
        <f t="shared" si="6"/>
        <v>0</v>
      </c>
      <c r="K159" s="40"/>
      <c r="L159" s="46"/>
    </row>
    <row r="160" spans="1:12" s="6" customFormat="1" ht="12" customHeight="1">
      <c r="A160" s="235" t="s">
        <v>28</v>
      </c>
      <c r="B160" s="276">
        <v>14</v>
      </c>
      <c r="C160" s="331" t="s">
        <v>220</v>
      </c>
      <c r="D160" s="331"/>
      <c r="E160" s="331"/>
      <c r="F160" s="331"/>
      <c r="G160" s="279">
        <v>2</v>
      </c>
      <c r="H160" s="275" t="s">
        <v>15</v>
      </c>
      <c r="I160" s="278"/>
      <c r="J160" s="187">
        <f t="shared" si="6"/>
        <v>0</v>
      </c>
      <c r="K160" s="40"/>
      <c r="L160" s="46"/>
    </row>
    <row r="161" spans="1:12" s="6" customFormat="1" ht="12" customHeight="1">
      <c r="A161" s="235" t="s">
        <v>28</v>
      </c>
      <c r="B161" s="276">
        <v>15</v>
      </c>
      <c r="C161" s="331" t="s">
        <v>214</v>
      </c>
      <c r="D161" s="331"/>
      <c r="E161" s="331"/>
      <c r="F161" s="331"/>
      <c r="G161" s="279">
        <v>2</v>
      </c>
      <c r="H161" s="275" t="s">
        <v>15</v>
      </c>
      <c r="I161" s="278"/>
      <c r="J161" s="187">
        <f t="shared" si="6"/>
        <v>0</v>
      </c>
      <c r="K161" s="40"/>
      <c r="L161" s="46"/>
    </row>
    <row r="162" spans="1:12" s="6" customFormat="1" ht="12" customHeight="1">
      <c r="A162" s="235" t="s">
        <v>28</v>
      </c>
      <c r="B162" s="276">
        <v>16</v>
      </c>
      <c r="C162" s="331" t="s">
        <v>215</v>
      </c>
      <c r="D162" s="331"/>
      <c r="E162" s="331"/>
      <c r="F162" s="331"/>
      <c r="G162" s="279">
        <v>2</v>
      </c>
      <c r="H162" s="275" t="s">
        <v>15</v>
      </c>
      <c r="I162" s="278"/>
      <c r="J162" s="187">
        <f t="shared" si="6"/>
        <v>0</v>
      </c>
      <c r="K162" s="40"/>
      <c r="L162" s="46"/>
    </row>
    <row r="163" spans="1:12" s="6" customFormat="1" ht="12" customHeight="1">
      <c r="A163" s="235" t="s">
        <v>28</v>
      </c>
      <c r="B163" s="276">
        <v>17</v>
      </c>
      <c r="C163" s="331" t="s">
        <v>216</v>
      </c>
      <c r="D163" s="331"/>
      <c r="E163" s="331"/>
      <c r="F163" s="331"/>
      <c r="G163" s="279">
        <v>2</v>
      </c>
      <c r="H163" s="275" t="s">
        <v>15</v>
      </c>
      <c r="I163" s="278"/>
      <c r="J163" s="187">
        <f t="shared" si="6"/>
        <v>0</v>
      </c>
      <c r="K163" s="40"/>
      <c r="L163" s="46"/>
    </row>
    <row r="164" spans="1:12" s="6" customFormat="1" ht="12" customHeight="1">
      <c r="A164" s="235" t="s">
        <v>28</v>
      </c>
      <c r="B164" s="276">
        <v>18</v>
      </c>
      <c r="C164" s="331" t="s">
        <v>217</v>
      </c>
      <c r="D164" s="331"/>
      <c r="E164" s="331"/>
      <c r="F164" s="331"/>
      <c r="G164" s="279"/>
      <c r="H164" s="275" t="s">
        <v>15</v>
      </c>
      <c r="I164" s="312"/>
      <c r="J164" s="187">
        <f t="shared" si="6"/>
        <v>0</v>
      </c>
      <c r="K164" s="40"/>
      <c r="L164" s="46"/>
    </row>
    <row r="165" spans="1:12" s="6" customFormat="1" ht="12" customHeight="1">
      <c r="A165" s="235" t="s">
        <v>28</v>
      </c>
      <c r="B165" s="276">
        <v>19</v>
      </c>
      <c r="C165" s="331" t="s">
        <v>76</v>
      </c>
      <c r="D165" s="331"/>
      <c r="E165" s="331"/>
      <c r="F165" s="331"/>
      <c r="G165" s="279"/>
      <c r="H165" s="237" t="s">
        <v>77</v>
      </c>
      <c r="I165" s="312"/>
      <c r="J165" s="187">
        <f t="shared" si="6"/>
        <v>0</v>
      </c>
      <c r="K165" s="40"/>
      <c r="L165" s="46"/>
    </row>
    <row r="166" spans="1:12" s="6" customFormat="1" ht="12" customHeight="1">
      <c r="A166" s="235" t="s">
        <v>28</v>
      </c>
      <c r="B166" s="276">
        <v>20</v>
      </c>
      <c r="C166" s="331" t="s">
        <v>111</v>
      </c>
      <c r="D166" s="331"/>
      <c r="E166" s="331"/>
      <c r="F166" s="331"/>
      <c r="G166" s="279">
        <v>1</v>
      </c>
      <c r="H166" s="237" t="s">
        <v>71</v>
      </c>
      <c r="I166" s="278"/>
      <c r="J166" s="187">
        <f t="shared" si="6"/>
        <v>0</v>
      </c>
      <c r="K166" s="40"/>
      <c r="L166" s="46"/>
    </row>
    <row r="167" spans="1:13" s="18" customFormat="1" ht="12" customHeight="1" thickBot="1">
      <c r="A167" s="235" t="s">
        <v>28</v>
      </c>
      <c r="B167" s="275">
        <v>22</v>
      </c>
      <c r="C167" s="378" t="s">
        <v>231</v>
      </c>
      <c r="D167" s="378"/>
      <c r="E167" s="378"/>
      <c r="F167" s="378"/>
      <c r="G167" s="279"/>
      <c r="H167" s="281" t="s">
        <v>16</v>
      </c>
      <c r="I167" s="194" t="s">
        <v>202</v>
      </c>
      <c r="J167" s="187"/>
      <c r="K167" s="40"/>
      <c r="L167" s="49"/>
      <c r="M167" s="6"/>
    </row>
    <row r="168" spans="1:16" ht="13.5" customHeight="1" thickBot="1">
      <c r="A168" s="282" t="s">
        <v>28</v>
      </c>
      <c r="B168" s="277">
        <v>23</v>
      </c>
      <c r="C168" s="377" t="s">
        <v>228</v>
      </c>
      <c r="D168" s="377"/>
      <c r="E168" s="377"/>
      <c r="F168" s="377"/>
      <c r="G168" s="249"/>
      <c r="H168" s="314" t="s">
        <v>10</v>
      </c>
      <c r="I168" s="249"/>
      <c r="J168" s="187">
        <f>I168*G168</f>
        <v>0</v>
      </c>
      <c r="K168" s="40"/>
      <c r="L168" s="46"/>
      <c r="M168" s="6"/>
      <c r="O168"/>
      <c r="P168"/>
    </row>
    <row r="169" spans="1:19" s="6" customFormat="1" ht="12.75">
      <c r="A169" s="95"/>
      <c r="B169" s="15"/>
      <c r="C169" s="133" t="s">
        <v>31</v>
      </c>
      <c r="D169" s="134" t="s">
        <v>12</v>
      </c>
      <c r="E169" s="135"/>
      <c r="F169" s="136"/>
      <c r="G169" s="285"/>
      <c r="H169" s="15"/>
      <c r="I169" s="149"/>
      <c r="J169" s="309">
        <f>SUM(J147:J168)</f>
        <v>0</v>
      </c>
      <c r="K169" s="41"/>
      <c r="L169" s="54"/>
      <c r="N169" s="5"/>
      <c r="O169" s="5"/>
      <c r="P169" s="5"/>
      <c r="Q169" s="5"/>
      <c r="R169" s="5"/>
      <c r="S169" s="5"/>
    </row>
    <row r="170" spans="1:19" s="6" customFormat="1" ht="14.25" customHeight="1">
      <c r="A170" s="295" t="s">
        <v>32</v>
      </c>
      <c r="B170" s="227"/>
      <c r="C170" s="332" t="s">
        <v>64</v>
      </c>
      <c r="D170" s="332"/>
      <c r="E170" s="332"/>
      <c r="F170" s="332"/>
      <c r="G170" s="228"/>
      <c r="H170" s="168"/>
      <c r="I170" s="229"/>
      <c r="J170" s="296"/>
      <c r="K170" s="7"/>
      <c r="L170" s="50"/>
      <c r="N170" s="5"/>
      <c r="O170" s="5"/>
      <c r="P170" s="5"/>
      <c r="Q170" s="5"/>
      <c r="R170" s="5"/>
      <c r="S170" s="5"/>
    </row>
    <row r="171" spans="1:19" s="6" customFormat="1" ht="12.75" customHeight="1">
      <c r="A171" s="230" t="s">
        <v>32</v>
      </c>
      <c r="B171" s="231">
        <v>1</v>
      </c>
      <c r="C171" s="327" t="s">
        <v>69</v>
      </c>
      <c r="D171" s="327"/>
      <c r="E171" s="327"/>
      <c r="F171" s="327"/>
      <c r="G171" s="284">
        <v>18</v>
      </c>
      <c r="H171" s="231" t="s">
        <v>10</v>
      </c>
      <c r="I171" s="278"/>
      <c r="J171" s="208">
        <f>I171*G171</f>
        <v>0</v>
      </c>
      <c r="K171" s="40"/>
      <c r="L171" s="50"/>
      <c r="N171" s="5"/>
      <c r="O171" s="5"/>
      <c r="P171" s="5"/>
      <c r="Q171" s="5"/>
      <c r="R171" s="5"/>
      <c r="S171" s="5"/>
    </row>
    <row r="172" spans="1:19" s="6" customFormat="1" ht="12.75" customHeight="1">
      <c r="A172" s="230" t="s">
        <v>32</v>
      </c>
      <c r="B172" s="231">
        <v>2</v>
      </c>
      <c r="C172" s="327" t="s">
        <v>70</v>
      </c>
      <c r="D172" s="327"/>
      <c r="E172" s="327"/>
      <c r="F172" s="327"/>
      <c r="G172" s="284">
        <v>18</v>
      </c>
      <c r="H172" s="231" t="s">
        <v>10</v>
      </c>
      <c r="I172" s="278"/>
      <c r="J172" s="208">
        <f>I172*G172</f>
        <v>0</v>
      </c>
      <c r="K172" s="40"/>
      <c r="L172" s="50"/>
      <c r="N172" s="5"/>
      <c r="O172" s="5"/>
      <c r="P172" s="5"/>
      <c r="Q172" s="5"/>
      <c r="R172" s="5"/>
      <c r="S172" s="5"/>
    </row>
    <row r="173" spans="1:19" s="6" customFormat="1" ht="12.75" customHeight="1" thickBot="1">
      <c r="A173" s="230" t="s">
        <v>32</v>
      </c>
      <c r="B173" s="231">
        <v>3</v>
      </c>
      <c r="C173" s="327" t="s">
        <v>229</v>
      </c>
      <c r="D173" s="327"/>
      <c r="E173" s="327"/>
      <c r="F173" s="327"/>
      <c r="G173" s="249"/>
      <c r="H173" s="314" t="s">
        <v>10</v>
      </c>
      <c r="I173" s="249"/>
      <c r="J173" s="187">
        <f>I173*G173</f>
        <v>0</v>
      </c>
      <c r="K173" s="40"/>
      <c r="L173" s="50"/>
      <c r="N173" s="5"/>
      <c r="O173" s="5"/>
      <c r="P173" s="5"/>
      <c r="Q173" s="5"/>
      <c r="R173" s="5"/>
      <c r="S173" s="5"/>
    </row>
    <row r="174" spans="1:19" s="6" customFormat="1" ht="13.5" thickBot="1">
      <c r="A174" s="292"/>
      <c r="B174" s="10"/>
      <c r="C174" s="287" t="s">
        <v>33</v>
      </c>
      <c r="D174" s="288" t="s">
        <v>12</v>
      </c>
      <c r="E174" s="289"/>
      <c r="F174" s="290"/>
      <c r="G174" s="293"/>
      <c r="H174" s="294"/>
      <c r="I174" s="291"/>
      <c r="J174" s="309">
        <f>SUM(J171:J173)</f>
        <v>0</v>
      </c>
      <c r="K174" s="41"/>
      <c r="L174" s="54"/>
      <c r="N174" s="5"/>
      <c r="O174" s="5"/>
      <c r="P174" s="5"/>
      <c r="Q174" s="5"/>
      <c r="R174" s="5"/>
      <c r="S174" s="5"/>
    </row>
    <row r="175" spans="1:19" s="6" customFormat="1" ht="14.25" customHeight="1">
      <c r="A175" s="251" t="s">
        <v>34</v>
      </c>
      <c r="B175" s="223"/>
      <c r="C175" s="330" t="s">
        <v>92</v>
      </c>
      <c r="D175" s="330"/>
      <c r="E175" s="330"/>
      <c r="F175" s="330"/>
      <c r="G175" s="224"/>
      <c r="H175" s="182"/>
      <c r="I175" s="225"/>
      <c r="J175" s="297"/>
      <c r="K175" s="7"/>
      <c r="L175" s="50"/>
      <c r="N175" s="5"/>
      <c r="O175" s="5"/>
      <c r="P175" s="5"/>
      <c r="Q175" s="5"/>
      <c r="R175" s="5"/>
      <c r="S175" s="5"/>
    </row>
    <row r="176" spans="1:19" s="6" customFormat="1" ht="12.75" customHeight="1">
      <c r="A176" s="234" t="s">
        <v>34</v>
      </c>
      <c r="B176" s="231">
        <v>1</v>
      </c>
      <c r="C176" s="327" t="s">
        <v>93</v>
      </c>
      <c r="D176" s="327"/>
      <c r="E176" s="327"/>
      <c r="F176" s="327"/>
      <c r="G176" s="206">
        <v>48</v>
      </c>
      <c r="H176" s="231" t="s">
        <v>56</v>
      </c>
      <c r="I176" s="278"/>
      <c r="J176" s="286">
        <f>G176*(I176)</f>
        <v>0</v>
      </c>
      <c r="K176" s="129"/>
      <c r="L176" s="50"/>
      <c r="N176" s="5"/>
      <c r="O176" s="5"/>
      <c r="P176" s="5"/>
      <c r="Q176" s="5"/>
      <c r="R176" s="5"/>
      <c r="S176" s="5"/>
    </row>
    <row r="177" spans="1:19" s="6" customFormat="1" ht="12.75" customHeight="1">
      <c r="A177" s="234" t="s">
        <v>34</v>
      </c>
      <c r="B177" s="231">
        <v>2</v>
      </c>
      <c r="C177" s="327" t="s">
        <v>94</v>
      </c>
      <c r="D177" s="327"/>
      <c r="E177" s="327"/>
      <c r="F177" s="327"/>
      <c r="G177" s="206">
        <v>48</v>
      </c>
      <c r="H177" s="231" t="s">
        <v>56</v>
      </c>
      <c r="I177" s="278"/>
      <c r="J177" s="286">
        <f>G177*(I177)</f>
        <v>0</v>
      </c>
      <c r="K177" s="129"/>
      <c r="L177" s="50"/>
      <c r="N177" s="5"/>
      <c r="O177" s="5"/>
      <c r="P177" s="5"/>
      <c r="Q177" s="5"/>
      <c r="R177" s="5"/>
      <c r="S177" s="5"/>
    </row>
    <row r="178" spans="1:19" s="6" customFormat="1" ht="12.75" customHeight="1" thickBot="1">
      <c r="A178" s="244" t="s">
        <v>34</v>
      </c>
      <c r="B178" s="298">
        <v>3</v>
      </c>
      <c r="C178" s="328" t="s">
        <v>229</v>
      </c>
      <c r="D178" s="328"/>
      <c r="E178" s="328"/>
      <c r="F178" s="328"/>
      <c r="G178" s="249"/>
      <c r="H178" s="314" t="s">
        <v>10</v>
      </c>
      <c r="I178" s="249"/>
      <c r="J178" s="187">
        <f>I178*G178</f>
        <v>0</v>
      </c>
      <c r="K178" s="128"/>
      <c r="L178" s="50"/>
      <c r="N178" s="5"/>
      <c r="O178" s="5"/>
      <c r="P178" s="5"/>
      <c r="Q178" s="5"/>
      <c r="R178" s="5"/>
      <c r="S178" s="5"/>
    </row>
    <row r="179" spans="1:19" s="6" customFormat="1" ht="13.5" thickBot="1">
      <c r="A179" s="132"/>
      <c r="B179" s="15"/>
      <c r="C179" s="133" t="s">
        <v>35</v>
      </c>
      <c r="D179" s="134" t="s">
        <v>12</v>
      </c>
      <c r="E179" s="135"/>
      <c r="F179" s="136"/>
      <c r="G179" s="142"/>
      <c r="H179" s="143"/>
      <c r="I179" s="144"/>
      <c r="J179" s="309">
        <f>SUM(J176:J178)</f>
        <v>0</v>
      </c>
      <c r="K179" s="41"/>
      <c r="L179" s="54"/>
      <c r="N179" s="5"/>
      <c r="O179" s="5"/>
      <c r="P179" s="5"/>
      <c r="Q179" s="5"/>
      <c r="R179" s="5"/>
      <c r="S179" s="5"/>
    </row>
    <row r="180" spans="1:19" s="6" customFormat="1" ht="14.25" customHeight="1">
      <c r="A180" s="251" t="s">
        <v>79</v>
      </c>
      <c r="B180" s="223"/>
      <c r="C180" s="330" t="s">
        <v>29</v>
      </c>
      <c r="D180" s="330"/>
      <c r="E180" s="330"/>
      <c r="F180" s="330"/>
      <c r="G180" s="220"/>
      <c r="H180" s="182"/>
      <c r="I180" s="225"/>
      <c r="J180" s="303"/>
      <c r="K180" s="131"/>
      <c r="L180" s="54"/>
      <c r="N180" s="5"/>
      <c r="O180" s="5"/>
      <c r="P180" s="5"/>
      <c r="Q180" s="5"/>
      <c r="R180" s="5"/>
      <c r="S180" s="5"/>
    </row>
    <row r="181" spans="1:19" s="6" customFormat="1" ht="12">
      <c r="A181" s="234" t="s">
        <v>79</v>
      </c>
      <c r="B181" s="199">
        <v>1</v>
      </c>
      <c r="C181" s="329" t="s">
        <v>41</v>
      </c>
      <c r="D181" s="329"/>
      <c r="E181" s="329"/>
      <c r="F181" s="329"/>
      <c r="G181" s="200"/>
      <c r="H181" s="199"/>
      <c r="I181" s="208"/>
      <c r="J181" s="286"/>
      <c r="K181" s="40"/>
      <c r="L181" s="51"/>
      <c r="N181" s="5"/>
      <c r="O181" s="5"/>
      <c r="P181" s="5"/>
      <c r="Q181" s="5"/>
      <c r="R181" s="5"/>
      <c r="S181" s="5"/>
    </row>
    <row r="182" spans="1:19" s="6" customFormat="1" ht="12">
      <c r="A182" s="234" t="s">
        <v>79</v>
      </c>
      <c r="B182" s="199">
        <v>2</v>
      </c>
      <c r="C182" s="325" t="s">
        <v>114</v>
      </c>
      <c r="D182" s="325"/>
      <c r="E182" s="325"/>
      <c r="F182" s="325"/>
      <c r="G182" s="200"/>
      <c r="H182" s="199"/>
      <c r="I182" s="208"/>
      <c r="J182" s="286"/>
      <c r="K182" s="131"/>
      <c r="L182" s="51"/>
      <c r="N182" s="5"/>
      <c r="O182" s="5"/>
      <c r="P182" s="5"/>
      <c r="Q182" s="5"/>
      <c r="R182" s="5"/>
      <c r="S182" s="5"/>
    </row>
    <row r="183" spans="1:19" s="6" customFormat="1" ht="12">
      <c r="A183" s="234" t="s">
        <v>79</v>
      </c>
      <c r="B183" s="199">
        <v>3</v>
      </c>
      <c r="C183" s="325" t="s">
        <v>74</v>
      </c>
      <c r="D183" s="325"/>
      <c r="E183" s="325"/>
      <c r="F183" s="325"/>
      <c r="G183" s="200"/>
      <c r="H183" s="199"/>
      <c r="I183" s="208"/>
      <c r="J183" s="286"/>
      <c r="K183" s="131"/>
      <c r="L183" s="51"/>
      <c r="N183" s="5"/>
      <c r="O183" s="5"/>
      <c r="P183" s="5"/>
      <c r="Q183" s="5"/>
      <c r="R183" s="5"/>
      <c r="S183" s="5"/>
    </row>
    <row r="184" spans="1:19" s="6" customFormat="1" ht="12">
      <c r="A184" s="234" t="s">
        <v>79</v>
      </c>
      <c r="B184" s="199">
        <v>4</v>
      </c>
      <c r="C184" s="324" t="s">
        <v>30</v>
      </c>
      <c r="D184" s="324"/>
      <c r="E184" s="324"/>
      <c r="F184" s="324"/>
      <c r="G184" s="200"/>
      <c r="H184" s="199"/>
      <c r="I184" s="208"/>
      <c r="J184" s="286"/>
      <c r="K184" s="131"/>
      <c r="L184" s="51"/>
      <c r="N184" s="5"/>
      <c r="O184" s="5"/>
      <c r="P184" s="5"/>
      <c r="Q184" s="5"/>
      <c r="R184" s="5"/>
      <c r="S184" s="5"/>
    </row>
    <row r="185" spans="1:19" s="6" customFormat="1" ht="12">
      <c r="A185" s="234" t="s">
        <v>79</v>
      </c>
      <c r="B185" s="199">
        <v>5</v>
      </c>
      <c r="C185" s="324" t="s">
        <v>86</v>
      </c>
      <c r="D185" s="324"/>
      <c r="E185" s="324"/>
      <c r="F185" s="324"/>
      <c r="G185" s="200"/>
      <c r="H185" s="199"/>
      <c r="I185" s="208"/>
      <c r="J185" s="286"/>
      <c r="K185" s="131"/>
      <c r="L185" s="51"/>
      <c r="N185" s="5"/>
      <c r="O185" s="5"/>
      <c r="P185" s="5"/>
      <c r="Q185" s="5"/>
      <c r="R185" s="5"/>
      <c r="S185" s="5"/>
    </row>
    <row r="186" spans="1:19" s="6" customFormat="1" ht="12">
      <c r="A186" s="234" t="s">
        <v>79</v>
      </c>
      <c r="B186" s="199">
        <v>6</v>
      </c>
      <c r="C186" s="326" t="s">
        <v>87</v>
      </c>
      <c r="D186" s="326"/>
      <c r="E186" s="326"/>
      <c r="F186" s="326"/>
      <c r="G186" s="200"/>
      <c r="H186" s="199"/>
      <c r="I186" s="208"/>
      <c r="J186" s="286"/>
      <c r="K186" s="131"/>
      <c r="L186" s="51"/>
      <c r="N186" s="5"/>
      <c r="O186" s="5"/>
      <c r="P186" s="5"/>
      <c r="Q186" s="5"/>
      <c r="R186" s="5"/>
      <c r="S186" s="5"/>
    </row>
    <row r="187" spans="1:19" s="6" customFormat="1" ht="12">
      <c r="A187" s="234" t="s">
        <v>79</v>
      </c>
      <c r="B187" s="199">
        <v>7</v>
      </c>
      <c r="C187" s="326" t="s">
        <v>88</v>
      </c>
      <c r="D187" s="326"/>
      <c r="E187" s="326"/>
      <c r="F187" s="326"/>
      <c r="G187" s="200"/>
      <c r="H187" s="199"/>
      <c r="I187" s="208"/>
      <c r="J187" s="286"/>
      <c r="K187" s="131"/>
      <c r="L187" s="51"/>
      <c r="N187" s="5"/>
      <c r="O187" s="5"/>
      <c r="P187" s="5"/>
      <c r="Q187" s="5"/>
      <c r="R187" s="5"/>
      <c r="S187" s="5"/>
    </row>
    <row r="188" spans="1:19" s="6" customFormat="1" ht="12">
      <c r="A188" s="234" t="s">
        <v>79</v>
      </c>
      <c r="B188" s="199">
        <v>8</v>
      </c>
      <c r="C188" s="325" t="s">
        <v>89</v>
      </c>
      <c r="D188" s="325"/>
      <c r="E188" s="325"/>
      <c r="F188" s="325"/>
      <c r="G188" s="200"/>
      <c r="H188" s="199"/>
      <c r="I188" s="208"/>
      <c r="J188" s="286"/>
      <c r="K188" s="131"/>
      <c r="L188" s="51"/>
      <c r="N188" s="5"/>
      <c r="O188" s="5"/>
      <c r="P188" s="5"/>
      <c r="Q188" s="5"/>
      <c r="R188" s="5"/>
      <c r="S188" s="5"/>
    </row>
    <row r="189" spans="1:19" s="6" customFormat="1" ht="12">
      <c r="A189" s="234" t="s">
        <v>79</v>
      </c>
      <c r="B189" s="199">
        <v>9</v>
      </c>
      <c r="C189" s="325" t="s">
        <v>90</v>
      </c>
      <c r="D189" s="325"/>
      <c r="E189" s="325"/>
      <c r="F189" s="325"/>
      <c r="G189" s="200"/>
      <c r="H189" s="199"/>
      <c r="I189" s="208"/>
      <c r="J189" s="286"/>
      <c r="K189" s="131"/>
      <c r="L189" s="51"/>
      <c r="N189" s="5"/>
      <c r="O189" s="5"/>
      <c r="P189" s="5"/>
      <c r="Q189" s="5"/>
      <c r="R189" s="5"/>
      <c r="S189" s="5"/>
    </row>
    <row r="190" spans="1:19" s="6" customFormat="1" ht="12">
      <c r="A190" s="234" t="s">
        <v>79</v>
      </c>
      <c r="B190" s="199">
        <v>10</v>
      </c>
      <c r="C190" s="325" t="s">
        <v>45</v>
      </c>
      <c r="D190" s="325"/>
      <c r="E190" s="325"/>
      <c r="F190" s="325"/>
      <c r="G190" s="200"/>
      <c r="H190" s="199"/>
      <c r="I190" s="208"/>
      <c r="J190" s="286"/>
      <c r="K190" s="131"/>
      <c r="L190" s="51"/>
      <c r="N190" s="5"/>
      <c r="O190" s="5"/>
      <c r="P190" s="5"/>
      <c r="Q190" s="5"/>
      <c r="R190" s="5"/>
      <c r="S190" s="5"/>
    </row>
    <row r="191" spans="1:19" s="6" customFormat="1" ht="12">
      <c r="A191" s="234" t="s">
        <v>79</v>
      </c>
      <c r="B191" s="199">
        <v>11</v>
      </c>
      <c r="C191" s="325" t="s">
        <v>91</v>
      </c>
      <c r="D191" s="325"/>
      <c r="E191" s="325"/>
      <c r="F191" s="325"/>
      <c r="G191" s="200"/>
      <c r="H191" s="199"/>
      <c r="I191" s="208"/>
      <c r="J191" s="286"/>
      <c r="K191" s="131"/>
      <c r="L191" s="51"/>
      <c r="N191" s="5"/>
      <c r="O191" s="5"/>
      <c r="P191" s="5"/>
      <c r="Q191" s="5"/>
      <c r="R191" s="5"/>
      <c r="S191" s="5"/>
    </row>
    <row r="192" spans="1:19" s="6" customFormat="1" ht="12">
      <c r="A192" s="234" t="s">
        <v>79</v>
      </c>
      <c r="B192" s="199">
        <v>12</v>
      </c>
      <c r="C192" s="325" t="s">
        <v>95</v>
      </c>
      <c r="D192" s="325"/>
      <c r="E192" s="325"/>
      <c r="F192" s="325"/>
      <c r="G192" s="200"/>
      <c r="H192" s="199"/>
      <c r="I192" s="208"/>
      <c r="J192" s="286"/>
      <c r="K192" s="131"/>
      <c r="L192" s="51"/>
      <c r="N192" s="5"/>
      <c r="O192" s="5"/>
      <c r="P192" s="5"/>
      <c r="Q192" s="5"/>
      <c r="R192" s="5"/>
      <c r="S192" s="5"/>
    </row>
    <row r="193" spans="1:19" s="6" customFormat="1" ht="12">
      <c r="A193" s="234" t="s">
        <v>79</v>
      </c>
      <c r="B193" s="199">
        <v>13</v>
      </c>
      <c r="C193" s="326" t="s">
        <v>75</v>
      </c>
      <c r="D193" s="326"/>
      <c r="E193" s="326"/>
      <c r="F193" s="326"/>
      <c r="G193" s="200"/>
      <c r="H193" s="199"/>
      <c r="I193" s="208"/>
      <c r="J193" s="286"/>
      <c r="K193" s="131"/>
      <c r="L193" s="51"/>
      <c r="N193" s="5"/>
      <c r="O193" s="5"/>
      <c r="P193" s="5"/>
      <c r="Q193" s="5"/>
      <c r="R193" s="5"/>
      <c r="S193" s="5"/>
    </row>
    <row r="194" spans="1:19" s="6" customFormat="1" ht="12">
      <c r="A194" s="234" t="s">
        <v>79</v>
      </c>
      <c r="B194" s="199">
        <v>14</v>
      </c>
      <c r="C194" s="326" t="s">
        <v>43</v>
      </c>
      <c r="D194" s="326"/>
      <c r="E194" s="326"/>
      <c r="F194" s="326"/>
      <c r="G194" s="200"/>
      <c r="H194" s="199"/>
      <c r="I194" s="208"/>
      <c r="J194" s="286"/>
      <c r="K194" s="131"/>
      <c r="L194" s="51"/>
      <c r="N194" s="5"/>
      <c r="O194" s="5"/>
      <c r="P194" s="5"/>
      <c r="Q194" s="5"/>
      <c r="R194" s="5"/>
      <c r="S194" s="5"/>
    </row>
    <row r="195" spans="1:19" s="6" customFormat="1" ht="12">
      <c r="A195" s="234" t="s">
        <v>79</v>
      </c>
      <c r="B195" s="199">
        <v>15</v>
      </c>
      <c r="C195" s="324" t="s">
        <v>40</v>
      </c>
      <c r="D195" s="324"/>
      <c r="E195" s="324"/>
      <c r="F195" s="324"/>
      <c r="G195" s="200"/>
      <c r="H195" s="199"/>
      <c r="I195" s="208"/>
      <c r="J195" s="286"/>
      <c r="K195" s="131"/>
      <c r="L195" s="51"/>
      <c r="N195" s="5"/>
      <c r="O195" s="5"/>
      <c r="P195" s="5"/>
      <c r="Q195" s="5"/>
      <c r="R195" s="5"/>
      <c r="S195" s="5"/>
    </row>
    <row r="196" spans="1:19" s="6" customFormat="1" ht="12.75" thickBot="1">
      <c r="A196" s="244"/>
      <c r="B196" s="210"/>
      <c r="C196" s="304" t="s">
        <v>159</v>
      </c>
      <c r="D196" s="305"/>
      <c r="E196" s="305"/>
      <c r="F196" s="305"/>
      <c r="G196" s="306">
        <v>0.45</v>
      </c>
      <c r="H196" s="307" t="s">
        <v>160</v>
      </c>
      <c r="I196" s="313">
        <f>(J179+J174+J169+J145+J135+J106+J84+J65)</f>
        <v>590000</v>
      </c>
      <c r="J196" s="308">
        <f>G196*I196</f>
        <v>265500</v>
      </c>
      <c r="K196" s="131"/>
      <c r="L196" s="51"/>
      <c r="N196" s="5"/>
      <c r="O196" s="5"/>
      <c r="P196" s="5"/>
      <c r="Q196" s="5"/>
      <c r="R196" s="5"/>
      <c r="S196" s="5"/>
    </row>
    <row r="197" spans="1:16" ht="12" customHeight="1" thickBot="1">
      <c r="A197" s="150"/>
      <c r="B197" s="137"/>
      <c r="C197" s="138" t="s">
        <v>78</v>
      </c>
      <c r="D197" s="139" t="s">
        <v>12</v>
      </c>
      <c r="E197" s="140"/>
      <c r="F197" s="141"/>
      <c r="G197" s="300"/>
      <c r="H197" s="301"/>
      <c r="I197" s="302"/>
      <c r="J197" s="283">
        <f>J196</f>
        <v>265500</v>
      </c>
      <c r="K197" s="299" t="s">
        <v>157</v>
      </c>
      <c r="L197" s="44"/>
      <c r="M197" s="6"/>
      <c r="O197"/>
      <c r="P197"/>
    </row>
    <row r="198" spans="1:13" s="20" customFormat="1" ht="12" customHeight="1" thickTop="1">
      <c r="A198" s="17"/>
      <c r="B198" s="4"/>
      <c r="C198" s="78"/>
      <c r="D198" s="79"/>
      <c r="E198" s="80"/>
      <c r="F198" s="81"/>
      <c r="G198" s="82"/>
      <c r="H198" s="83"/>
      <c r="I198" s="76"/>
      <c r="J198" s="84"/>
      <c r="K198" s="42"/>
      <c r="M198" s="6"/>
    </row>
    <row r="199" spans="1:13" s="20" customFormat="1" ht="12" customHeight="1" thickBot="1">
      <c r="A199" s="19"/>
      <c r="B199" s="10"/>
      <c r="C199" s="9"/>
      <c r="D199" s="9"/>
      <c r="E199" s="9"/>
      <c r="F199" s="9"/>
      <c r="G199" s="85"/>
      <c r="H199" s="10"/>
      <c r="I199" s="86"/>
      <c r="J199" s="87"/>
      <c r="K199" s="57"/>
      <c r="L199" s="52"/>
      <c r="M199" s="6"/>
    </row>
    <row r="200" spans="1:13" s="20" customFormat="1" ht="13.5" thickBot="1">
      <c r="A200" s="88"/>
      <c r="B200" s="89"/>
      <c r="C200" s="90" t="s">
        <v>36</v>
      </c>
      <c r="D200" s="90"/>
      <c r="E200" s="90"/>
      <c r="F200" s="90"/>
      <c r="G200" s="91"/>
      <c r="H200" s="89"/>
      <c r="I200" s="92"/>
      <c r="J200" s="93">
        <f>SUM(J65,J84,J106,J135,J145,J169,J174,J179,J197)</f>
        <v>855500</v>
      </c>
      <c r="K200" s="58"/>
      <c r="L200" s="53"/>
      <c r="M200" s="53"/>
    </row>
    <row r="201" spans="1:16" ht="12.75">
      <c r="A201" s="121"/>
      <c r="B201" s="74"/>
      <c r="C201" s="72"/>
      <c r="D201" s="72"/>
      <c r="E201" s="72"/>
      <c r="F201" s="72"/>
      <c r="G201" s="122"/>
      <c r="H201" s="74"/>
      <c r="I201" s="123"/>
      <c r="J201" s="124"/>
      <c r="K201" s="55"/>
      <c r="L201" s="43"/>
      <c r="M201"/>
      <c r="O201"/>
      <c r="P201"/>
    </row>
    <row r="202" spans="1:16" ht="13.5" customHeight="1">
      <c r="A202" s="338" t="s">
        <v>233</v>
      </c>
      <c r="B202" s="339"/>
      <c r="C202" s="339"/>
      <c r="D202" s="339"/>
      <c r="E202" s="339"/>
      <c r="F202" s="339"/>
      <c r="G202" s="339"/>
      <c r="H202" s="339"/>
      <c r="I202" s="339"/>
      <c r="J202" s="339"/>
      <c r="K202" s="339"/>
      <c r="L202" s="44"/>
      <c r="M202"/>
      <c r="O202"/>
      <c r="P202"/>
    </row>
    <row r="203" spans="1:16" ht="13.5" thickBot="1">
      <c r="A203" s="338" t="s">
        <v>232</v>
      </c>
      <c r="B203" s="339"/>
      <c r="C203" s="339"/>
      <c r="D203" s="339"/>
      <c r="E203" s="339"/>
      <c r="F203" s="339"/>
      <c r="G203" s="339"/>
      <c r="H203" s="339"/>
      <c r="I203" s="339"/>
      <c r="J203" s="339"/>
      <c r="K203" s="339"/>
      <c r="L203" s="44"/>
      <c r="M203"/>
      <c r="O203"/>
      <c r="P203"/>
    </row>
    <row r="204" spans="1:16" ht="12.75">
      <c r="A204" s="73"/>
      <c r="B204" s="74"/>
      <c r="C204" s="72"/>
      <c r="D204" s="72"/>
      <c r="E204" s="72"/>
      <c r="F204" s="72"/>
      <c r="G204" s="122"/>
      <c r="H204" s="74"/>
      <c r="I204" s="123"/>
      <c r="J204" s="125"/>
      <c r="K204" s="55"/>
      <c r="L204" s="44"/>
      <c r="M204"/>
      <c r="O204"/>
      <c r="P204"/>
    </row>
    <row r="205" spans="1:16" ht="12.75">
      <c r="A205" s="96" t="s">
        <v>37</v>
      </c>
      <c r="G205" s="27"/>
      <c r="J205" s="97"/>
      <c r="K205" s="55"/>
      <c r="L205" s="44"/>
      <c r="M205"/>
      <c r="O205"/>
      <c r="P205"/>
    </row>
    <row r="206" spans="1:12" s="16" customFormat="1" ht="13.5" thickBot="1">
      <c r="A206" s="19"/>
      <c r="B206" s="10"/>
      <c r="C206" s="9"/>
      <c r="D206" s="9"/>
      <c r="E206" s="9"/>
      <c r="F206" s="9"/>
      <c r="G206" s="29"/>
      <c r="H206" s="10"/>
      <c r="I206" s="94"/>
      <c r="J206" s="98"/>
      <c r="K206" s="56"/>
      <c r="L206" s="45"/>
    </row>
    <row r="207" spans="1:12" s="16" customFormat="1" ht="12.75">
      <c r="A207" s="95"/>
      <c r="B207" s="15"/>
      <c r="C207" s="14"/>
      <c r="D207" s="14"/>
      <c r="E207" s="14"/>
      <c r="F207" s="14"/>
      <c r="G207" s="99" t="s">
        <v>97</v>
      </c>
      <c r="H207" s="100"/>
      <c r="I207" s="101" t="s">
        <v>96</v>
      </c>
      <c r="J207" s="102" t="s">
        <v>99</v>
      </c>
      <c r="K207" s="56"/>
      <c r="L207" s="45"/>
    </row>
    <row r="208" spans="1:12" s="16" customFormat="1" ht="12.75">
      <c r="A208" s="17" t="s">
        <v>5</v>
      </c>
      <c r="B208" s="75"/>
      <c r="C208" s="103" t="str">
        <f>C10</f>
        <v>VRTÁNÍ  A  ODKRYVNÉ  PRÁCE </v>
      </c>
      <c r="D208" s="8"/>
      <c r="E208" s="8"/>
      <c r="F208" s="8"/>
      <c r="G208" s="104"/>
      <c r="H208" s="104">
        <f>J65</f>
        <v>240000</v>
      </c>
      <c r="I208" s="104">
        <f>H208*0.21</f>
        <v>50400</v>
      </c>
      <c r="J208" s="97">
        <f>SUM(H208:I208)</f>
        <v>290400</v>
      </c>
      <c r="K208" s="56"/>
      <c r="L208" s="45"/>
    </row>
    <row r="209" spans="1:12" s="16" customFormat="1" ht="12.75">
      <c r="A209" s="77" t="s">
        <v>13</v>
      </c>
      <c r="B209" s="75"/>
      <c r="C209" s="103" t="str">
        <f>C66</f>
        <v>POLNÍ ZKOUŠKY </v>
      </c>
      <c r="D209" s="8"/>
      <c r="E209" s="8"/>
      <c r="F209" s="8"/>
      <c r="G209" s="104"/>
      <c r="H209" s="104">
        <f>J84</f>
        <v>0</v>
      </c>
      <c r="I209" s="104">
        <f aca="true" t="shared" si="7" ref="I209:I216">H209*0.21</f>
        <v>0</v>
      </c>
      <c r="J209" s="97">
        <f aca="true" t="shared" si="8" ref="J209:J216">SUM(H209:I209)</f>
        <v>0</v>
      </c>
      <c r="K209" s="56"/>
      <c r="L209" s="45"/>
    </row>
    <row r="210" spans="1:12" s="16" customFormat="1" ht="12.75">
      <c r="A210" s="17" t="s">
        <v>18</v>
      </c>
      <c r="B210" s="75"/>
      <c r="C210" s="105" t="str">
        <f>C85</f>
        <v>GEOFYZIKÁLNÍ PRÁCE</v>
      </c>
      <c r="D210" s="8"/>
      <c r="E210" s="8"/>
      <c r="F210" s="8"/>
      <c r="G210" s="104"/>
      <c r="H210" s="104">
        <f>J106</f>
        <v>0</v>
      </c>
      <c r="I210" s="104">
        <f t="shared" si="7"/>
        <v>0</v>
      </c>
      <c r="J210" s="97">
        <f t="shared" si="8"/>
        <v>0</v>
      </c>
      <c r="K210" s="56"/>
      <c r="L210" s="45"/>
    </row>
    <row r="211" spans="1:12" s="16" customFormat="1" ht="12.75">
      <c r="A211" s="17" t="s">
        <v>24</v>
      </c>
      <c r="B211" s="75"/>
      <c r="C211" s="103" t="str">
        <f>C107</f>
        <v>LABORATORNÍ PRÁCE</v>
      </c>
      <c r="D211" s="8"/>
      <c r="E211" s="8"/>
      <c r="F211" s="8"/>
      <c r="G211" s="104"/>
      <c r="H211" s="104">
        <f>J135</f>
        <v>0</v>
      </c>
      <c r="I211" s="104">
        <f t="shared" si="7"/>
        <v>0</v>
      </c>
      <c r="J211" s="97">
        <f t="shared" si="8"/>
        <v>0</v>
      </c>
      <c r="K211" s="56"/>
      <c r="L211" s="45"/>
    </row>
    <row r="212" spans="1:12" s="16" customFormat="1" ht="12.75">
      <c r="A212" s="77" t="s">
        <v>26</v>
      </c>
      <c r="B212" s="75"/>
      <c r="C212" s="103" t="str">
        <f>C136</f>
        <v>GEODETICKÉ PRÁCE</v>
      </c>
      <c r="D212" s="8"/>
      <c r="E212" s="8"/>
      <c r="F212" s="8"/>
      <c r="G212" s="104"/>
      <c r="H212" s="104">
        <f>J145</f>
        <v>350000</v>
      </c>
      <c r="I212" s="104">
        <f t="shared" si="7"/>
        <v>73500</v>
      </c>
      <c r="J212" s="97">
        <f t="shared" si="8"/>
        <v>423500</v>
      </c>
      <c r="K212" s="56"/>
      <c r="L212" s="45"/>
    </row>
    <row r="213" spans="1:12" s="16" customFormat="1" ht="12.75">
      <c r="A213" s="17" t="s">
        <v>28</v>
      </c>
      <c r="B213" s="75"/>
      <c r="C213" s="105" t="str">
        <f>C146</f>
        <v>HYDROGEOLOGICKÉ PRÁCE</v>
      </c>
      <c r="D213" s="8"/>
      <c r="E213" s="8"/>
      <c r="F213" s="8"/>
      <c r="G213" s="104"/>
      <c r="H213" s="104">
        <f>J169</f>
        <v>0</v>
      </c>
      <c r="I213" s="104">
        <f t="shared" si="7"/>
        <v>0</v>
      </c>
      <c r="J213" s="97">
        <f t="shared" si="8"/>
        <v>0</v>
      </c>
      <c r="K213" s="56"/>
      <c r="L213" s="45"/>
    </row>
    <row r="214" spans="1:12" s="16" customFormat="1" ht="12.75">
      <c r="A214" s="17" t="s">
        <v>32</v>
      </c>
      <c r="B214" s="75"/>
      <c r="C214" s="105" t="str">
        <f>C170</f>
        <v>PEDOLOGICKÝ PRŮZKUM</v>
      </c>
      <c r="D214" s="8"/>
      <c r="E214" s="8"/>
      <c r="F214" s="8"/>
      <c r="G214" s="104"/>
      <c r="H214" s="104">
        <f>J174</f>
        <v>0</v>
      </c>
      <c r="I214" s="104">
        <f t="shared" si="7"/>
        <v>0</v>
      </c>
      <c r="J214" s="97">
        <f t="shared" si="8"/>
        <v>0</v>
      </c>
      <c r="K214" s="56"/>
      <c r="L214" s="45"/>
    </row>
    <row r="215" spans="1:16" ht="12.75">
      <c r="A215" s="77" t="s">
        <v>34</v>
      </c>
      <c r="B215" s="75"/>
      <c r="C215" s="105" t="str">
        <f>C175</f>
        <v>KOROZNÍ PRŮZKUM</v>
      </c>
      <c r="G215" s="104"/>
      <c r="H215" s="104">
        <f>J179</f>
        <v>0</v>
      </c>
      <c r="I215" s="104">
        <f t="shared" si="7"/>
        <v>0</v>
      </c>
      <c r="J215" s="97">
        <f t="shared" si="8"/>
        <v>0</v>
      </c>
      <c r="K215" s="55"/>
      <c r="L215" s="44"/>
      <c r="M215"/>
      <c r="O215"/>
      <c r="P215"/>
    </row>
    <row r="216" spans="1:16" ht="12.75">
      <c r="A216" s="106" t="s">
        <v>79</v>
      </c>
      <c r="B216" s="107"/>
      <c r="C216" s="108" t="str">
        <f>C180</f>
        <v>VÝKONY GEOLOGICKÉ SLUŽBY</v>
      </c>
      <c r="D216" s="109"/>
      <c r="E216" s="109"/>
      <c r="F216" s="109"/>
      <c r="G216" s="110"/>
      <c r="H216" s="110">
        <f>J197</f>
        <v>265500</v>
      </c>
      <c r="I216" s="110">
        <f t="shared" si="7"/>
        <v>55755</v>
      </c>
      <c r="J216" s="111">
        <f t="shared" si="8"/>
        <v>321255</v>
      </c>
      <c r="K216" s="59"/>
      <c r="L216" s="44"/>
      <c r="M216"/>
      <c r="O216"/>
      <c r="P216"/>
    </row>
    <row r="217" spans="1:16" ht="12.75">
      <c r="A217" s="66"/>
      <c r="B217" s="75"/>
      <c r="C217" s="105"/>
      <c r="G217" s="30" t="s">
        <v>98</v>
      </c>
      <c r="H217" s="112">
        <f>SUM(H208:H216)</f>
        <v>855500</v>
      </c>
      <c r="I217" s="113">
        <f>SUM(I208:I216)</f>
        <v>179655</v>
      </c>
      <c r="J217" s="114">
        <f>SUM(J208:J216)</f>
        <v>1035155</v>
      </c>
      <c r="K217" s="59"/>
      <c r="L217" s="44"/>
      <c r="M217"/>
      <c r="O217"/>
      <c r="P217"/>
    </row>
    <row r="218" spans="1:16" ht="12.75">
      <c r="A218" s="66"/>
      <c r="G218" s="27"/>
      <c r="J218" s="97"/>
      <c r="K218" s="55"/>
      <c r="L218" s="44"/>
      <c r="M218"/>
      <c r="O218"/>
      <c r="P218"/>
    </row>
    <row r="219" spans="1:16" ht="12.75">
      <c r="A219" s="66"/>
      <c r="F219" s="115"/>
      <c r="G219" s="116"/>
      <c r="H219" s="117" t="s">
        <v>97</v>
      </c>
      <c r="I219" s="118" t="s">
        <v>4</v>
      </c>
      <c r="J219" s="119">
        <f>SUM(H208:H216)</f>
        <v>855500</v>
      </c>
      <c r="K219" s="55"/>
      <c r="L219" s="44"/>
      <c r="M219"/>
      <c r="O219"/>
      <c r="P219"/>
    </row>
    <row r="220" spans="1:16" ht="12.75">
      <c r="A220" s="66"/>
      <c r="F220" s="115"/>
      <c r="G220" s="27"/>
      <c r="H220" s="13" t="s">
        <v>96</v>
      </c>
      <c r="I220" s="36" t="s">
        <v>4</v>
      </c>
      <c r="J220" s="97">
        <f>SUM(I208:I216)</f>
        <v>179655</v>
      </c>
      <c r="K220" s="55"/>
      <c r="L220" s="44"/>
      <c r="M220"/>
      <c r="O220"/>
      <c r="P220"/>
    </row>
    <row r="221" spans="1:16" ht="12.75">
      <c r="A221" s="66"/>
      <c r="F221" s="115"/>
      <c r="G221" s="116"/>
      <c r="H221" s="117" t="s">
        <v>101</v>
      </c>
      <c r="I221" s="118" t="s">
        <v>4</v>
      </c>
      <c r="J221" s="119">
        <f>SUM(J219:J220)</f>
        <v>1035155</v>
      </c>
      <c r="K221" s="55"/>
      <c r="L221" s="44"/>
      <c r="M221"/>
      <c r="O221"/>
      <c r="P221"/>
    </row>
    <row r="222" spans="1:16" ht="12.75">
      <c r="A222" s="17"/>
      <c r="G222" s="30"/>
      <c r="H222" s="21"/>
      <c r="I222" s="37"/>
      <c r="J222" s="22"/>
      <c r="K222" s="55"/>
      <c r="L222" s="44"/>
      <c r="M222"/>
      <c r="O222"/>
      <c r="P222"/>
    </row>
    <row r="223" spans="1:16" ht="13.5" thickBot="1">
      <c r="A223" s="19"/>
      <c r="B223" s="10"/>
      <c r="C223" s="120" t="s">
        <v>145</v>
      </c>
      <c r="D223" s="9"/>
      <c r="E223" s="9"/>
      <c r="F223" s="9"/>
      <c r="G223" s="29"/>
      <c r="H223" s="10"/>
      <c r="I223" s="38"/>
      <c r="J223" s="23"/>
      <c r="K223" s="55"/>
      <c r="L223" s="44"/>
      <c r="M223"/>
      <c r="O223"/>
      <c r="P223"/>
    </row>
    <row r="224" spans="7:16" ht="12.75">
      <c r="G224" s="27"/>
      <c r="K224" s="55"/>
      <c r="L224" s="44"/>
      <c r="M224"/>
      <c r="O224"/>
      <c r="P224"/>
    </row>
    <row r="225" spans="7:16" ht="12.75">
      <c r="G225" s="27"/>
      <c r="K225" s="55"/>
      <c r="L225" s="44"/>
      <c r="M225"/>
      <c r="O225"/>
      <c r="P225"/>
    </row>
    <row r="226" spans="1:16" ht="15.75">
      <c r="A226" s="388"/>
      <c r="B226" s="389"/>
      <c r="C226" s="389"/>
      <c r="D226" s="389"/>
      <c r="E226" s="389"/>
      <c r="F226" s="389"/>
      <c r="G226" s="390"/>
      <c r="H226" s="391"/>
      <c r="I226" s="392"/>
      <c r="J226" s="392"/>
      <c r="K226" s="55"/>
      <c r="L226" s="44"/>
      <c r="M226"/>
      <c r="O226"/>
      <c r="P226"/>
    </row>
    <row r="227" spans="1:16" ht="12.75">
      <c r="A227" s="61"/>
      <c r="B227" s="62"/>
      <c r="C227" s="63"/>
      <c r="D227" s="63"/>
      <c r="E227" s="63"/>
      <c r="F227" s="63"/>
      <c r="G227" s="64"/>
      <c r="H227" s="65"/>
      <c r="K227" s="55"/>
      <c r="L227" s="44"/>
      <c r="M227"/>
      <c r="O227"/>
      <c r="P227"/>
    </row>
    <row r="228" spans="1:16" ht="29.25" customHeight="1">
      <c r="A228" s="381" t="s">
        <v>147</v>
      </c>
      <c r="B228" s="381"/>
      <c r="C228" s="381"/>
      <c r="D228" s="381"/>
      <c r="E228" s="381"/>
      <c r="F228" s="381"/>
      <c r="G228" s="381"/>
      <c r="H228" s="381"/>
      <c r="I228" s="381"/>
      <c r="J228" s="381"/>
      <c r="K228" s="55"/>
      <c r="L228" s="44"/>
      <c r="M228"/>
      <c r="O228"/>
      <c r="P228"/>
    </row>
    <row r="229" spans="7:16" ht="12.75">
      <c r="G229" s="27"/>
      <c r="K229" s="55"/>
      <c r="L229" s="44"/>
      <c r="M229"/>
      <c r="O229"/>
      <c r="P229"/>
    </row>
    <row r="230" spans="7:16" ht="12.75">
      <c r="G230" s="27"/>
      <c r="K230" s="55"/>
      <c r="L230" s="44"/>
      <c r="M230"/>
      <c r="O230"/>
      <c r="P230"/>
    </row>
    <row r="231" spans="3:16" ht="15">
      <c r="C231" s="24"/>
      <c r="D231" s="60"/>
      <c r="E231" s="60"/>
      <c r="F231" s="60"/>
      <c r="G231" s="11"/>
      <c r="H231"/>
      <c r="I231" s="39"/>
      <c r="K231" s="55"/>
      <c r="L231" s="44"/>
      <c r="M231"/>
      <c r="O231"/>
      <c r="P231"/>
    </row>
    <row r="232" spans="3:16" ht="15">
      <c r="C232" s="25"/>
      <c r="D232" s="60"/>
      <c r="E232" s="60"/>
      <c r="F232" s="60"/>
      <c r="G232" s="31"/>
      <c r="H232" s="379"/>
      <c r="I232" s="380"/>
      <c r="K232" s="55"/>
      <c r="L232" s="44"/>
      <c r="M232"/>
      <c r="O232"/>
      <c r="P232"/>
    </row>
    <row r="233" spans="3:16" ht="15">
      <c r="C233" s="25"/>
      <c r="D233" s="60"/>
      <c r="E233" s="60"/>
      <c r="F233" s="60"/>
      <c r="G233" s="11"/>
      <c r="H233" s="379"/>
      <c r="I233" s="379"/>
      <c r="K233" s="55"/>
      <c r="L233" s="44"/>
      <c r="M233"/>
      <c r="O233"/>
      <c r="P233"/>
    </row>
    <row r="234" spans="7:16" ht="12.75">
      <c r="G234" s="27"/>
      <c r="K234" s="55"/>
      <c r="L234" s="44"/>
      <c r="M234"/>
      <c r="O234"/>
      <c r="P234"/>
    </row>
    <row r="235" spans="7:16" ht="12.75">
      <c r="G235" s="27"/>
      <c r="K235" s="55"/>
      <c r="L235" s="44"/>
      <c r="M235"/>
      <c r="O235"/>
      <c r="P235"/>
    </row>
    <row r="236" spans="7:16" ht="12.75">
      <c r="G236" s="27"/>
      <c r="K236" s="55"/>
      <c r="L236" s="44"/>
      <c r="M236"/>
      <c r="O236"/>
      <c r="P236"/>
    </row>
    <row r="237" spans="7:16" ht="12.75">
      <c r="G237" s="27"/>
      <c r="K237" s="55"/>
      <c r="L237" s="44"/>
      <c r="M237"/>
      <c r="O237"/>
      <c r="P237"/>
    </row>
    <row r="238" spans="7:16" ht="12.75">
      <c r="G238" s="27"/>
      <c r="K238" s="55"/>
      <c r="L238" s="44"/>
      <c r="M238"/>
      <c r="O238"/>
      <c r="P238"/>
    </row>
    <row r="239" spans="7:16" ht="12.75">
      <c r="G239" s="27"/>
      <c r="K239" s="55"/>
      <c r="L239" s="44"/>
      <c r="M239"/>
      <c r="O239"/>
      <c r="P239"/>
    </row>
    <row r="240" spans="7:16" ht="12.75">
      <c r="G240" s="27"/>
      <c r="K240" s="55"/>
      <c r="L240" s="44"/>
      <c r="M240"/>
      <c r="O240"/>
      <c r="P240"/>
    </row>
    <row r="241" spans="7:16" ht="12.75">
      <c r="G241" s="27"/>
      <c r="K241" s="55"/>
      <c r="L241" s="44"/>
      <c r="M241"/>
      <c r="O241"/>
      <c r="P241"/>
    </row>
    <row r="242" spans="7:16" ht="12.75">
      <c r="G242" s="27"/>
      <c r="K242" s="55"/>
      <c r="L242" s="44"/>
      <c r="M242"/>
      <c r="O242"/>
      <c r="P242"/>
    </row>
    <row r="243" spans="7:16" ht="12.75">
      <c r="G243" s="27"/>
      <c r="K243" s="55"/>
      <c r="L243" s="44"/>
      <c r="M243"/>
      <c r="O243"/>
      <c r="P243"/>
    </row>
    <row r="244" spans="7:16" ht="12.75">
      <c r="G244" s="27"/>
      <c r="K244" s="55"/>
      <c r="L244" s="44"/>
      <c r="M244"/>
      <c r="O244"/>
      <c r="P244"/>
    </row>
    <row r="245" spans="7:16" ht="12.75">
      <c r="G245" s="27"/>
      <c r="K245" s="55"/>
      <c r="L245" s="44"/>
      <c r="M245"/>
      <c r="O245"/>
      <c r="P245"/>
    </row>
    <row r="246" spans="7:16" ht="12.75">
      <c r="G246" s="27"/>
      <c r="K246" s="55"/>
      <c r="L246" s="44"/>
      <c r="M246"/>
      <c r="O246"/>
      <c r="P246"/>
    </row>
    <row r="247" spans="7:16" ht="12.75">
      <c r="G247" s="27"/>
      <c r="K247" s="55"/>
      <c r="L247" s="44"/>
      <c r="M247"/>
      <c r="O247"/>
      <c r="P247"/>
    </row>
    <row r="248" spans="7:16" ht="12.75">
      <c r="G248" s="27"/>
      <c r="K248" s="55"/>
      <c r="L248" s="44"/>
      <c r="M248"/>
      <c r="O248"/>
      <c r="P248"/>
    </row>
    <row r="249" spans="7:16" ht="12.75">
      <c r="G249" s="27"/>
      <c r="K249" s="55"/>
      <c r="L249" s="44"/>
      <c r="M249"/>
      <c r="O249"/>
      <c r="P249"/>
    </row>
    <row r="250" spans="7:16" ht="12.75">
      <c r="G250" s="27"/>
      <c r="K250" s="55"/>
      <c r="L250" s="44"/>
      <c r="M250"/>
      <c r="O250"/>
      <c r="P250"/>
    </row>
    <row r="251" spans="7:16" ht="12.75">
      <c r="G251" s="27"/>
      <c r="K251" s="55"/>
      <c r="L251" s="44"/>
      <c r="M251"/>
      <c r="O251"/>
      <c r="P251"/>
    </row>
    <row r="252" spans="7:16" ht="12.75">
      <c r="G252" s="27"/>
      <c r="K252" s="55"/>
      <c r="L252" s="44"/>
      <c r="M252"/>
      <c r="O252"/>
      <c r="P252"/>
    </row>
    <row r="253" spans="7:16" ht="12.75">
      <c r="G253" s="27"/>
      <c r="K253" s="55"/>
      <c r="L253" s="44"/>
      <c r="M253"/>
      <c r="O253"/>
      <c r="P253"/>
    </row>
    <row r="254" spans="7:16" ht="12.75">
      <c r="G254" s="27"/>
      <c r="K254" s="55"/>
      <c r="L254" s="44"/>
      <c r="M254"/>
      <c r="O254"/>
      <c r="P254"/>
    </row>
    <row r="255" spans="7:16" ht="12.75">
      <c r="G255" s="27"/>
      <c r="K255" s="55"/>
      <c r="L255" s="44"/>
      <c r="M255"/>
      <c r="O255"/>
      <c r="P255"/>
    </row>
    <row r="256" spans="7:16" ht="12.75">
      <c r="G256" s="27"/>
      <c r="K256" s="55"/>
      <c r="L256" s="44"/>
      <c r="M256"/>
      <c r="O256"/>
      <c r="P256"/>
    </row>
    <row r="257" spans="7:16" ht="12.75">
      <c r="G257" s="27"/>
      <c r="K257" s="55"/>
      <c r="L257" s="44"/>
      <c r="M257"/>
      <c r="O257"/>
      <c r="P257"/>
    </row>
    <row r="258" spans="7:16" ht="12.75">
      <c r="G258" s="27"/>
      <c r="K258" s="55"/>
      <c r="L258" s="44"/>
      <c r="M258"/>
      <c r="O258"/>
      <c r="P258"/>
    </row>
    <row r="259" spans="7:16" ht="12.75">
      <c r="G259" s="27"/>
      <c r="K259" s="55"/>
      <c r="L259" s="44"/>
      <c r="M259"/>
      <c r="O259"/>
      <c r="P259"/>
    </row>
    <row r="260" spans="7:16" ht="12.75">
      <c r="G260" s="27"/>
      <c r="K260" s="55"/>
      <c r="L260" s="44"/>
      <c r="M260"/>
      <c r="O260"/>
      <c r="P260"/>
    </row>
    <row r="261" spans="7:16" ht="12.75">
      <c r="G261" s="27"/>
      <c r="K261" s="55"/>
      <c r="L261" s="44"/>
      <c r="M261"/>
      <c r="O261"/>
      <c r="P261"/>
    </row>
    <row r="262" spans="7:16" ht="12.75">
      <c r="G262" s="27"/>
      <c r="K262" s="55"/>
      <c r="L262" s="44"/>
      <c r="M262"/>
      <c r="O262"/>
      <c r="P262"/>
    </row>
    <row r="263" spans="7:16" ht="12.75">
      <c r="G263" s="27"/>
      <c r="K263" s="55"/>
      <c r="L263" s="44"/>
      <c r="M263"/>
      <c r="O263"/>
      <c r="P263"/>
    </row>
    <row r="264" spans="7:16" ht="12.75">
      <c r="G264" s="27"/>
      <c r="K264" s="55"/>
      <c r="L264" s="44"/>
      <c r="M264"/>
      <c r="O264"/>
      <c r="P264"/>
    </row>
    <row r="265" spans="7:16" ht="12.75">
      <c r="G265" s="27"/>
      <c r="K265" s="55"/>
      <c r="L265" s="44"/>
      <c r="M265"/>
      <c r="O265"/>
      <c r="P265"/>
    </row>
    <row r="266" spans="7:16" ht="12.75">
      <c r="G266" s="27"/>
      <c r="K266" s="55"/>
      <c r="L266" s="44"/>
      <c r="M266"/>
      <c r="O266"/>
      <c r="P266"/>
    </row>
    <row r="267" spans="7:16" ht="12.75">
      <c r="G267" s="27"/>
      <c r="K267" s="55"/>
      <c r="L267" s="44"/>
      <c r="M267"/>
      <c r="O267"/>
      <c r="P267"/>
    </row>
    <row r="268" spans="7:16" ht="12.75">
      <c r="G268" s="27"/>
      <c r="K268" s="55"/>
      <c r="L268" s="44"/>
      <c r="M268"/>
      <c r="O268"/>
      <c r="P268"/>
    </row>
    <row r="269" spans="7:16" ht="12.75">
      <c r="G269" s="27"/>
      <c r="K269" s="55"/>
      <c r="L269" s="44"/>
      <c r="M269"/>
      <c r="O269"/>
      <c r="P269"/>
    </row>
    <row r="270" spans="7:16" ht="12.75">
      <c r="G270" s="27"/>
      <c r="K270" s="55"/>
      <c r="L270" s="44"/>
      <c r="M270"/>
      <c r="O270"/>
      <c r="P270"/>
    </row>
    <row r="271" spans="7:16" ht="12.75">
      <c r="G271" s="27"/>
      <c r="K271" s="55"/>
      <c r="L271" s="44"/>
      <c r="M271"/>
      <c r="O271"/>
      <c r="P271"/>
    </row>
    <row r="272" spans="7:16" ht="12.75">
      <c r="G272" s="27"/>
      <c r="K272" s="55"/>
      <c r="L272" s="44"/>
      <c r="M272"/>
      <c r="O272"/>
      <c r="P272"/>
    </row>
    <row r="273" spans="7:16" ht="12.75">
      <c r="G273" s="27"/>
      <c r="K273" s="55"/>
      <c r="L273" s="44"/>
      <c r="M273"/>
      <c r="O273"/>
      <c r="P273"/>
    </row>
    <row r="274" spans="7:16" ht="12.75">
      <c r="G274" s="27"/>
      <c r="K274" s="55"/>
      <c r="L274" s="44"/>
      <c r="M274"/>
      <c r="O274"/>
      <c r="P274"/>
    </row>
    <row r="275" spans="7:16" ht="12.75">
      <c r="G275" s="27"/>
      <c r="K275" s="55"/>
      <c r="L275" s="44"/>
      <c r="M275"/>
      <c r="O275"/>
      <c r="P275"/>
    </row>
    <row r="276" spans="7:16" ht="12.75">
      <c r="G276" s="27"/>
      <c r="K276" s="55"/>
      <c r="L276" s="44"/>
      <c r="M276"/>
      <c r="O276"/>
      <c r="P276"/>
    </row>
    <row r="277" spans="7:16" ht="12.75">
      <c r="G277" s="27"/>
      <c r="K277" s="55"/>
      <c r="L277" s="44"/>
      <c r="M277"/>
      <c r="O277"/>
      <c r="P277"/>
    </row>
    <row r="278" spans="7:16" ht="12.75">
      <c r="G278" s="27"/>
      <c r="K278" s="55"/>
      <c r="L278" s="44"/>
      <c r="M278"/>
      <c r="O278"/>
      <c r="P278"/>
    </row>
    <row r="279" spans="7:16" ht="12.75">
      <c r="G279" s="27"/>
      <c r="K279" s="55"/>
      <c r="L279" s="44"/>
      <c r="M279"/>
      <c r="O279"/>
      <c r="P279"/>
    </row>
    <row r="280" spans="7:16" ht="12.75">
      <c r="G280" s="27"/>
      <c r="K280" s="55"/>
      <c r="L280" s="44"/>
      <c r="M280"/>
      <c r="O280"/>
      <c r="P280"/>
    </row>
    <row r="281" spans="7:16" ht="12.75">
      <c r="G281" s="27"/>
      <c r="K281" s="55"/>
      <c r="L281" s="44"/>
      <c r="M281"/>
      <c r="O281"/>
      <c r="P281"/>
    </row>
    <row r="282" spans="7:16" ht="12.75">
      <c r="G282" s="27"/>
      <c r="K282" s="55"/>
      <c r="L282" s="44"/>
      <c r="M282"/>
      <c r="O282"/>
      <c r="P282"/>
    </row>
    <row r="283" spans="7:16" ht="12.75">
      <c r="G283" s="27"/>
      <c r="K283" s="55"/>
      <c r="L283" s="44"/>
      <c r="M283"/>
      <c r="O283"/>
      <c r="P283"/>
    </row>
    <row r="284" spans="7:16" ht="12.75">
      <c r="G284" s="27"/>
      <c r="K284" s="55"/>
      <c r="L284" s="44"/>
      <c r="M284"/>
      <c r="O284"/>
      <c r="P284"/>
    </row>
    <row r="285" spans="7:16" ht="12.75">
      <c r="G285" s="27"/>
      <c r="K285" s="55"/>
      <c r="L285" s="44"/>
      <c r="M285"/>
      <c r="O285"/>
      <c r="P285"/>
    </row>
    <row r="286" spans="7:16" ht="12.75">
      <c r="G286" s="27"/>
      <c r="K286" s="55"/>
      <c r="L286" s="44"/>
      <c r="M286"/>
      <c r="O286"/>
      <c r="P286"/>
    </row>
    <row r="287" spans="7:16" ht="12.75">
      <c r="G287" s="27"/>
      <c r="K287" s="55"/>
      <c r="L287" s="44"/>
      <c r="M287"/>
      <c r="O287"/>
      <c r="P287"/>
    </row>
    <row r="288" spans="7:16" ht="12.75">
      <c r="G288" s="27"/>
      <c r="K288" s="55"/>
      <c r="L288" s="44"/>
      <c r="M288"/>
      <c r="O288"/>
      <c r="P288"/>
    </row>
    <row r="289" spans="7:16" ht="12.75">
      <c r="G289" s="27"/>
      <c r="K289" s="55"/>
      <c r="L289" s="44"/>
      <c r="M289"/>
      <c r="O289"/>
      <c r="P289"/>
    </row>
    <row r="290" spans="7:16" ht="12.75">
      <c r="G290" s="27"/>
      <c r="K290" s="55"/>
      <c r="L290" s="44"/>
      <c r="M290"/>
      <c r="O290"/>
      <c r="P290"/>
    </row>
    <row r="291" spans="7:16" ht="12.75">
      <c r="G291" s="27"/>
      <c r="K291" s="55"/>
      <c r="L291" s="44"/>
      <c r="M291"/>
      <c r="O291"/>
      <c r="P291"/>
    </row>
    <row r="292" spans="7:16" ht="12.75">
      <c r="G292" s="27"/>
      <c r="K292" s="55"/>
      <c r="L292" s="44"/>
      <c r="M292"/>
      <c r="O292"/>
      <c r="P292"/>
    </row>
    <row r="293" spans="7:16" ht="12.75">
      <c r="G293" s="27"/>
      <c r="K293" s="55"/>
      <c r="L293" s="44"/>
      <c r="M293"/>
      <c r="O293"/>
      <c r="P293"/>
    </row>
    <row r="294" spans="7:16" ht="12.75">
      <c r="G294" s="27"/>
      <c r="K294" s="55"/>
      <c r="L294" s="44"/>
      <c r="M294"/>
      <c r="O294"/>
      <c r="P294"/>
    </row>
    <row r="295" spans="7:16" ht="12.75">
      <c r="G295" s="27"/>
      <c r="K295" s="55"/>
      <c r="L295" s="44"/>
      <c r="M295"/>
      <c r="O295"/>
      <c r="P295"/>
    </row>
    <row r="296" spans="7:16" ht="12.75">
      <c r="G296" s="27"/>
      <c r="K296" s="55"/>
      <c r="L296" s="44"/>
      <c r="M296"/>
      <c r="O296"/>
      <c r="P296"/>
    </row>
    <row r="297" spans="7:16" ht="12.75">
      <c r="G297" s="27"/>
      <c r="K297" s="55"/>
      <c r="L297" s="44"/>
      <c r="M297"/>
      <c r="O297"/>
      <c r="P297"/>
    </row>
    <row r="298" spans="7:16" ht="12.75">
      <c r="G298" s="27"/>
      <c r="K298" s="55"/>
      <c r="L298" s="44"/>
      <c r="M298"/>
      <c r="O298"/>
      <c r="P298"/>
    </row>
    <row r="299" spans="7:16" ht="12.75">
      <c r="G299" s="27"/>
      <c r="K299" s="55"/>
      <c r="L299" s="44"/>
      <c r="M299"/>
      <c r="O299"/>
      <c r="P299"/>
    </row>
    <row r="300" spans="7:16" ht="12.75">
      <c r="G300" s="27"/>
      <c r="K300" s="55"/>
      <c r="L300" s="44"/>
      <c r="M300"/>
      <c r="O300"/>
      <c r="P300"/>
    </row>
    <row r="301" spans="7:16" ht="12.75">
      <c r="G301" s="27"/>
      <c r="K301" s="55"/>
      <c r="L301" s="44"/>
      <c r="M301"/>
      <c r="O301"/>
      <c r="P301"/>
    </row>
    <row r="302" spans="7:16" ht="12.75">
      <c r="G302" s="27"/>
      <c r="K302" s="55"/>
      <c r="L302" s="44"/>
      <c r="M302"/>
      <c r="O302"/>
      <c r="P302"/>
    </row>
    <row r="303" spans="7:16" ht="12.75">
      <c r="G303" s="27"/>
      <c r="K303" s="55"/>
      <c r="L303" s="44"/>
      <c r="M303"/>
      <c r="O303"/>
      <c r="P303"/>
    </row>
    <row r="304" spans="7:16" ht="12.75">
      <c r="G304" s="27"/>
      <c r="K304" s="55"/>
      <c r="L304" s="44"/>
      <c r="M304"/>
      <c r="O304"/>
      <c r="P304"/>
    </row>
    <row r="305" spans="7:16" ht="12.75">
      <c r="G305" s="27"/>
      <c r="K305" s="55"/>
      <c r="L305" s="44"/>
      <c r="M305"/>
      <c r="O305"/>
      <c r="P305"/>
    </row>
    <row r="306" spans="7:16" ht="12.75">
      <c r="G306" s="27"/>
      <c r="K306" s="55"/>
      <c r="L306" s="44"/>
      <c r="M306"/>
      <c r="O306"/>
      <c r="P306"/>
    </row>
    <row r="307" spans="7:16" ht="12.75">
      <c r="G307" s="27"/>
      <c r="K307" s="55"/>
      <c r="L307" s="44"/>
      <c r="M307"/>
      <c r="O307"/>
      <c r="P307"/>
    </row>
    <row r="308" spans="7:16" ht="12.75">
      <c r="G308" s="27"/>
      <c r="K308" s="55"/>
      <c r="L308" s="44"/>
      <c r="M308"/>
      <c r="O308"/>
      <c r="P308"/>
    </row>
    <row r="309" spans="7:16" ht="12.75">
      <c r="G309" s="27"/>
      <c r="K309" s="55"/>
      <c r="L309" s="44"/>
      <c r="M309"/>
      <c r="O309"/>
      <c r="P309"/>
    </row>
    <row r="310" spans="7:16" ht="12.75">
      <c r="G310" s="27"/>
      <c r="K310" s="55"/>
      <c r="L310" s="44"/>
      <c r="M310"/>
      <c r="O310"/>
      <c r="P310"/>
    </row>
    <row r="311" spans="7:16" ht="12.75">
      <c r="G311" s="27"/>
      <c r="K311" s="55"/>
      <c r="L311" s="44"/>
      <c r="M311"/>
      <c r="O311"/>
      <c r="P311"/>
    </row>
    <row r="312" spans="7:16" ht="12.75">
      <c r="G312" s="27"/>
      <c r="K312" s="55"/>
      <c r="L312" s="44"/>
      <c r="M312"/>
      <c r="O312"/>
      <c r="P312"/>
    </row>
    <row r="313" spans="7:16" ht="12.75">
      <c r="G313" s="27"/>
      <c r="K313" s="55"/>
      <c r="L313" s="44"/>
      <c r="M313"/>
      <c r="O313"/>
      <c r="P313"/>
    </row>
    <row r="314" spans="7:16" ht="12.75">
      <c r="G314" s="27"/>
      <c r="K314" s="55"/>
      <c r="L314" s="44"/>
      <c r="M314"/>
      <c r="O314"/>
      <c r="P314"/>
    </row>
  </sheetData>
  <sheetProtection/>
  <mergeCells count="188">
    <mergeCell ref="C3:H3"/>
    <mergeCell ref="C19:F19"/>
    <mergeCell ref="C20:F20"/>
    <mergeCell ref="D5:E5"/>
    <mergeCell ref="A6:J6"/>
    <mergeCell ref="C22:F22"/>
    <mergeCell ref="C15:F15"/>
    <mergeCell ref="C18:F18"/>
    <mergeCell ref="C14:F14"/>
    <mergeCell ref="C13:F13"/>
    <mergeCell ref="C154:F154"/>
    <mergeCell ref="C157:F157"/>
    <mergeCell ref="H232:I232"/>
    <mergeCell ref="H226:J226"/>
    <mergeCell ref="A226:G226"/>
    <mergeCell ref="A202:K202"/>
    <mergeCell ref="A228:J228"/>
    <mergeCell ref="C167:F167"/>
    <mergeCell ref="C164:F164"/>
    <mergeCell ref="C165:F165"/>
    <mergeCell ref="C160:F160"/>
    <mergeCell ref="H233:I233"/>
    <mergeCell ref="C155:F155"/>
    <mergeCell ref="C156:F156"/>
    <mergeCell ref="C86:F86"/>
    <mergeCell ref="C87:F87"/>
    <mergeCell ref="C33:F33"/>
    <mergeCell ref="C36:F36"/>
    <mergeCell ref="C37:F37"/>
    <mergeCell ref="C55:F55"/>
    <mergeCell ref="C41:F41"/>
    <mergeCell ref="C42:F42"/>
    <mergeCell ref="C44:F44"/>
    <mergeCell ref="C51:F51"/>
    <mergeCell ref="C90:F90"/>
    <mergeCell ref="C24:F24"/>
    <mergeCell ref="C25:F25"/>
    <mergeCell ref="C31:F31"/>
    <mergeCell ref="C147:F147"/>
    <mergeCell ref="C26:F26"/>
    <mergeCell ref="C27:F27"/>
    <mergeCell ref="C28:F28"/>
    <mergeCell ref="C88:F88"/>
    <mergeCell ref="C34:F34"/>
    <mergeCell ref="C91:F91"/>
    <mergeCell ref="M42:P42"/>
    <mergeCell ref="C43:F43"/>
    <mergeCell ref="C16:F16"/>
    <mergeCell ref="C17:F17"/>
    <mergeCell ref="C48:F48"/>
    <mergeCell ref="C49:F49"/>
    <mergeCell ref="C50:F50"/>
    <mergeCell ref="C40:F40"/>
    <mergeCell ref="C89:F89"/>
    <mergeCell ref="C35:F35"/>
    <mergeCell ref="C39:F39"/>
    <mergeCell ref="C23:F23"/>
    <mergeCell ref="C32:F32"/>
    <mergeCell ref="C30:F30"/>
    <mergeCell ref="C21:F21"/>
    <mergeCell ref="C52:F52"/>
    <mergeCell ref="C53:F53"/>
    <mergeCell ref="C54:F54"/>
    <mergeCell ref="C10:F10"/>
    <mergeCell ref="C11:F11"/>
    <mergeCell ref="C38:F38"/>
    <mergeCell ref="C45:F45"/>
    <mergeCell ref="C46:F46"/>
    <mergeCell ref="C47:F47"/>
    <mergeCell ref="C12:F12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99:F99"/>
    <mergeCell ref="C100:F100"/>
    <mergeCell ref="C101:F101"/>
    <mergeCell ref="C81:F81"/>
    <mergeCell ref="C82:F82"/>
    <mergeCell ref="C83:F83"/>
    <mergeCell ref="C93:F93"/>
    <mergeCell ref="C94:F94"/>
    <mergeCell ref="C95:F95"/>
    <mergeCell ref="C92:F92"/>
    <mergeCell ref="C102:F102"/>
    <mergeCell ref="C103:F103"/>
    <mergeCell ref="C104:F104"/>
    <mergeCell ref="C105:F105"/>
    <mergeCell ref="C85:F85"/>
    <mergeCell ref="C108:F108"/>
    <mergeCell ref="C107:F107"/>
    <mergeCell ref="C96:F96"/>
    <mergeCell ref="C97:F97"/>
    <mergeCell ref="C98:F9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4:F134"/>
    <mergeCell ref="C137:F137"/>
    <mergeCell ref="C138:F138"/>
    <mergeCell ref="C139:F139"/>
    <mergeCell ref="C140:F140"/>
    <mergeCell ref="A203:K203"/>
    <mergeCell ref="C141:F141"/>
    <mergeCell ref="C136:F136"/>
    <mergeCell ref="C144:F144"/>
    <mergeCell ref="C168:F168"/>
    <mergeCell ref="C142:F142"/>
    <mergeCell ref="C143:F143"/>
    <mergeCell ref="C175:F175"/>
    <mergeCell ref="C149:F149"/>
    <mergeCell ref="C151:F151"/>
    <mergeCell ref="C148:F148"/>
    <mergeCell ref="C150:F150"/>
    <mergeCell ref="C158:F158"/>
    <mergeCell ref="C152:F152"/>
    <mergeCell ref="C153:F153"/>
    <mergeCell ref="C166:F166"/>
    <mergeCell ref="C146:F146"/>
    <mergeCell ref="C170:F170"/>
    <mergeCell ref="C171:F171"/>
    <mergeCell ref="C172:F172"/>
    <mergeCell ref="C173:F173"/>
    <mergeCell ref="C161:F161"/>
    <mergeCell ref="C162:F162"/>
    <mergeCell ref="C163:F163"/>
    <mergeCell ref="C159:F159"/>
    <mergeCell ref="C185:F185"/>
    <mergeCell ref="C186:F186"/>
    <mergeCell ref="C187:F187"/>
    <mergeCell ref="C188:F188"/>
    <mergeCell ref="C176:F176"/>
    <mergeCell ref="C177:F177"/>
    <mergeCell ref="C178:F178"/>
    <mergeCell ref="C181:F181"/>
    <mergeCell ref="C182:F182"/>
    <mergeCell ref="C180:F180"/>
    <mergeCell ref="C133:F133"/>
    <mergeCell ref="C195:F195"/>
    <mergeCell ref="C189:F189"/>
    <mergeCell ref="C190:F190"/>
    <mergeCell ref="C191:F191"/>
    <mergeCell ref="C192:F192"/>
    <mergeCell ref="C193:F193"/>
    <mergeCell ref="C194:F194"/>
    <mergeCell ref="C183:F183"/>
    <mergeCell ref="C184:F18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2" r:id="rId1"/>
  <rowBreaks count="2" manualBreakCount="2">
    <brk id="65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2016-04-18T14:47:22Z</dcterms:created>
  <dcterms:modified xsi:type="dcterms:W3CDTF">2023-05-04T07:14:15Z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RSDCR-886359185-108</vt:lpwstr>
  </property>
  <property fmtid="{D5CDD505-2E9C-101B-9397-08002B2CF9AE}" pid="3" name="_dlc_DocIdItemGuid">
    <vt:lpwstr>c35814d8-b026-4e6c-b44d-eb32cd6df9c5</vt:lpwstr>
  </property>
  <property fmtid="{D5CDD505-2E9C-101B-9397-08002B2CF9AE}" pid="4" name="_dlc_DocIdUrl">
    <vt:lpwstr>http://intranet.rsd.cz/vna/prilohy/_layouts/15/DocIdRedir.aspx?ID=RSDCR-886359185-108, RSDCR-886359185-108</vt:lpwstr>
  </property>
</Properties>
</file>