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2300" activeTab="0"/>
  </bookViews>
  <sheets>
    <sheet name="zadávací tabulka" sheetId="3" r:id="rId1"/>
  </sheets>
  <definedNames/>
  <calcPr calcId="162913"/>
</workbook>
</file>

<file path=xl/sharedStrings.xml><?xml version="1.0" encoding="utf-8"?>
<sst xmlns="http://schemas.openxmlformats.org/spreadsheetml/2006/main" count="172" uniqueCount="157">
  <si>
    <t>konzultace týkající se práce s instalovanou výpočetní technikou a zpracovanými úlohami</t>
  </si>
  <si>
    <t>příprava výpočetní techniky na omezení administrativy</t>
  </si>
  <si>
    <t>DPH</t>
  </si>
  <si>
    <t>cena celkem vč DPH</t>
  </si>
  <si>
    <t>Ceny jsou uvedeny včetně dopravy a dodání na požadované místo dle přiloženého seznamu středisek.</t>
  </si>
  <si>
    <t>služby a dodávky</t>
  </si>
  <si>
    <t>Ceny ostatních produktů (hardware, software) dle aktuálních webových stránek dodavatele.</t>
  </si>
  <si>
    <t>software :</t>
  </si>
  <si>
    <t>MS Certification Services - ověřování uživatelů (Spisová služba)</t>
  </si>
  <si>
    <t>Vzdálená plocha (terminálový server)</t>
  </si>
  <si>
    <t>zálohování</t>
  </si>
  <si>
    <t>inovace upgrade hardware a software, legalizace programového vybavení, dodávky technických a programových prostředků</t>
  </si>
  <si>
    <t>údržba serverů, síťových prostředků, programového vybavení serverů</t>
  </si>
  <si>
    <t>aktualizace a další údržba systému bezpečnostního zabezpečení</t>
  </si>
  <si>
    <t>údržba instalované výpočetní techniky mimo standardní pracovní dobu (8-17 hod.) - ostatní</t>
  </si>
  <si>
    <t>Provedení (case):  Tower</t>
  </si>
  <si>
    <t>Záruka 3 roky na místě u zákazníka, odezva následující pracovní den (on-site NBD)</t>
  </si>
  <si>
    <t>1x VGA</t>
  </si>
  <si>
    <t>1x USB 2.0</t>
  </si>
  <si>
    <t>1x HDMI 1.4b</t>
  </si>
  <si>
    <t>Hmotnost: 1,8 kg a méně</t>
  </si>
  <si>
    <t>údržba systémového technického a programového vybavení  (instalace, reinstalace, konfigurace, další potřebná systémová údržba) - stanice, tiskárny</t>
  </si>
  <si>
    <t xml:space="preserve">údržba serverů, síťových prostředků, programového vybavení serverů                                                                     </t>
  </si>
  <si>
    <t xml:space="preserve">údržba serverů, síťových prostředků, programového vybavení serverů mimo standardní pracovní dobu (8-17 hod.)                                                                          </t>
  </si>
  <si>
    <t>Dodávky a služby budou realizovány nejpozději do 5 pracovních dní od zaslání objednávky.</t>
  </si>
  <si>
    <t>Dodávky a služby na požadované místo s potvrzením dodacího listu o převzetí, který bude součástí fakturace.</t>
  </si>
  <si>
    <t>V rámci dodávek může zadavatel objednat jakýkoliv počet jakéhokoliv druhu a kusu až do vyčerpání ceny dle uzavřené smlouvy.</t>
  </si>
  <si>
    <t>Celková cena služeb je včetně dodávky, instalace a dopravy na určené místo!!!</t>
  </si>
  <si>
    <r>
      <t>řešení problémů obratem, často odezvy do půl hodiny, vyžadován osobní přístup -</t>
    </r>
    <r>
      <rPr>
        <b/>
        <sz val="11"/>
        <color theme="1"/>
        <rFont val="Calibri"/>
        <family val="2"/>
        <scheme val="minor"/>
      </rPr>
      <t xml:space="preserve"> </t>
    </r>
  </si>
  <si>
    <t>OS : MS Windows Server 2012 R2 Standard, MS Windows Server 2016 Standard, MS Windows Server 2019 Standard (English version)</t>
  </si>
  <si>
    <t>NASy - sdílené adresáře, iSCSI disky</t>
  </si>
  <si>
    <t>pásková mechanika - archivace</t>
  </si>
  <si>
    <t>úložiště diskové pole SUN</t>
  </si>
  <si>
    <t>správa veřejných certifikátů</t>
  </si>
  <si>
    <t>správa podnikové certifikační autority</t>
  </si>
  <si>
    <t>správa vysokorychostních skenerů, jejich konfigurace včetně optimalizačního software</t>
  </si>
  <si>
    <t>optimalizace skenů - čitelnost/velikost skenu</t>
  </si>
  <si>
    <t xml:space="preserve">celková cena za vybavení pracoviště - notebook + LCD </t>
  </si>
  <si>
    <t xml:space="preserve">celková cena za vybavení pracoviště - osobní počítač + LCD                                          </t>
  </si>
  <si>
    <t>celková cena za vybavení pracoviště - osobní počítač + LCD</t>
  </si>
  <si>
    <t>celková cena za instalaci nového počítače/notebooku</t>
  </si>
  <si>
    <t>celková cena za instalaci operačniho systému do staršího počítače/notebooku</t>
  </si>
  <si>
    <t>propojení pracovišť a ostatních organizací v ramci Středočeského kraje VPN tunely point-to-point,</t>
  </si>
  <si>
    <t>správa routerů - aktualizace</t>
  </si>
  <si>
    <t>počet tiskáren : 118</t>
  </si>
  <si>
    <t>výrobci : Canon, HP, Kyocera, Minolta, Xerox</t>
  </si>
  <si>
    <t>konfigurace tiskáren do sítě, skenování do síťových složek pro jednotlivé uživatele</t>
  </si>
  <si>
    <t xml:space="preserve">kontakt na helpdesk - pracovník musí znát problematiku na takové urovni, aby byl schopen vyřešit problém bez předávaní na vyšší </t>
  </si>
  <si>
    <t>úroveň (jednoúrovňový helpdesk), požadavek na znalost místních podmínek (schopnosti uživatelů, osobní přístup)</t>
  </si>
  <si>
    <r>
      <t>počet fyzických serverů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15</t>
    </r>
  </si>
  <si>
    <t>Spisová služba - zakázky, objednávky, faktury, smlouvy, propojení s účetním software</t>
  </si>
  <si>
    <t>účetní sotware SoftPC, instalace, údržba, správa uživatelů</t>
  </si>
  <si>
    <t xml:space="preserve">antispamový server : Symantec Messaging Gateway, version update, správa custom dictionary, analýza </t>
  </si>
  <si>
    <t>zálohovaci software : Veritas Backup Exec</t>
  </si>
  <si>
    <t>možnost rozšíření záruky na 5 let on-site NBD</t>
  </si>
  <si>
    <t>možnost rozšiřování záruky po uplynutí standardní záruční doby</t>
  </si>
  <si>
    <t>inicializace OS, aktualizace OS , instalace programů a konfigurace do prostředí KSUS - MS Office, GDMS, ucetnictvi, Spisová služba, e-faktury,</t>
  </si>
  <si>
    <t xml:space="preserve">nastavení adresářů MS Outlook, registrace PC do domény KSUS, nastavení MS Excel a MS Word, nastavení NumLock, nastavení Wake On LAN, mapování síťových disků, </t>
  </si>
  <si>
    <t>PDF printer, nastavení LMHOST, instalace capicom, nastavení vzdálené plochy, vyčištění registru, nastavení archivace MS Outlook</t>
  </si>
  <si>
    <t>záloha dat, formát disku, instalace OS, aktualizace OS,</t>
  </si>
  <si>
    <t>instalace programů a konfigurace do prostředí KSUS - MS Office, GDMS, ucetnictvi, Spisová služba, e-faktury,</t>
  </si>
  <si>
    <t>obnova dat, ověření funkčnosti, včetně jednotlivých aplikací prostředí KSUS</t>
  </si>
  <si>
    <t>celková cena za vybavení pracoviště - notebook + LCD</t>
  </si>
  <si>
    <t>Příloha č. 1 – oceněný Soupis služeb</t>
  </si>
  <si>
    <t>Procesor: Intel Core i5-1235U, 10C (2P +8E)  a stejný nebo vyšší  výkon</t>
  </si>
  <si>
    <t>Paměť: 8 GB DDR4-3200 a vyšší, 2 paměťové sloty s možností dvoukanálového zapojení</t>
  </si>
  <si>
    <t>Maximální velikost: 40 GB a více</t>
  </si>
  <si>
    <t>Úložiště: 512GB SSD M.2 2242 PCIe 4.0x4 NVMe Opal2</t>
  </si>
  <si>
    <t>Podpora úložiště: Až dva disky, 2x M.2 SSD</t>
  </si>
  <si>
    <t>- M.2 2242 SSD až 512 GB</t>
  </si>
  <si>
    <t>- M.2 2280 SSD až 1TB</t>
  </si>
  <si>
    <t>Displej: 15,6" FHD (1920x1080) IPS 300nits proti odleskům, 45% NTSC</t>
  </si>
  <si>
    <t>Zvukový čip: Zvuk ve vysokém rozlišení (HD), kodek Realtek ALC3287</t>
  </si>
  <si>
    <t>Reproduktory: Stereofonní reproduktory, 2 W x2, Dolby Audio, zvuk HARMAN</t>
  </si>
  <si>
    <t>Kamera: Infračervená a FHD 1080p s ochranou soukromí Závěrka</t>
  </si>
  <si>
    <t>Mikrofon: 2x, pole</t>
  </si>
  <si>
    <t>Baterie: Integrovaná 57Wh</t>
  </si>
  <si>
    <t>Maximální výdrž baterie:  až 16,5 hod.</t>
  </si>
  <si>
    <t>Napájecí adaptér: 65W USB-C (3-pin)</t>
  </si>
  <si>
    <t>Klávesnice: Podsvícená, česká / slovenská</t>
  </si>
  <si>
    <t>Barva krytu: Černá</t>
  </si>
  <si>
    <t>Materiál pouzdra: Hliník (horní část), PC + ABS</t>
  </si>
  <si>
    <t>Operační systém:  MS Windows 11 Professional CZ 64bits, možnost instalace anglické a slovenské verze OS, možnost instalace MS Windows 10 Professional, nesmí být již použitý software</t>
  </si>
  <si>
    <t>Ethernet: 100/1000M</t>
  </si>
  <si>
    <t>WLAN + Bluetooth: Wi-Fi 6 11ax, 2x2 + BT5.1</t>
  </si>
  <si>
    <t>1x USB 3.2 Gen 1 (Always On)</t>
  </si>
  <si>
    <t>1x USB-C 3.2 Gen 1 (podpora přenosu dat, Power Delivery 3.0 a DisplayPort 1.2)</t>
  </si>
  <si>
    <t>1x kombinovaný konektor pro sluchátka / mikrofon (3,5 mm)</t>
  </si>
  <si>
    <t>Dokovací stanice: dokovací řešení přes USB-C</t>
  </si>
  <si>
    <t>Bezpečnostní čip: Diskrétní TPM 2.0</t>
  </si>
  <si>
    <t>Čtečka otisků prstů: Dotykový styl</t>
  </si>
  <si>
    <t>Fyzické zámky: Bezpečnostní slot Kensington, 3 x 7 mm</t>
  </si>
  <si>
    <t>IR kamera pro Windows Hello</t>
  </si>
  <si>
    <t>Závěrka kamery pro ochranu soukromí</t>
  </si>
  <si>
    <t>LCD 24" IPS VGA/HDMI/DVI-D (rozlišení : 1920×1080 (Full HD)), repro, matný displej, 5ms/250cd/m2, 3 roky záruky</t>
  </si>
  <si>
    <t>Úložiště: 512GB SSD M.2 2242 PCIe NVMe</t>
  </si>
  <si>
    <t>Paměť: 1x 16GB SO-DIMM DDR4-2400</t>
  </si>
  <si>
    <t>Paměťové sloty: Dva sloty DDR4 SO-DIMM, s možností dvoukanálového zapojení</t>
  </si>
  <si>
    <t>Maximální paměť: Až 32 GB DDR4-2400</t>
  </si>
  <si>
    <t>Podpora úložiště: Až dva disky, 1x 3,5" HDD + 1x M.2 SSD</t>
  </si>
  <si>
    <t>Čtečka karet: Čtečka karet 7 v 1</t>
  </si>
  <si>
    <t>Optická mechanika: 9,0mm DVD±RW</t>
  </si>
  <si>
    <t>Zvukový čip: Zvuk s vysokým rozlišením (HD), kodek Realtek ALC222</t>
  </si>
  <si>
    <t>Napájecí zdroj: 90W adaptér</t>
  </si>
  <si>
    <t>Klávesnice: Klávesnice USB , černá, česká / slovenská</t>
  </si>
  <si>
    <t>Myš: Myš USB , černá</t>
  </si>
  <si>
    <t>Rozšiřující sloty: Dva sloty M.2 (jeden pro WLAN, jeden pro SSD)</t>
  </si>
  <si>
    <t>Barva skříně: Černá</t>
  </si>
  <si>
    <t>Ethernet: Integrované připojení 100/1000M</t>
  </si>
  <si>
    <t>Přední porty: 2x USB 2.0</t>
  </si>
  <si>
    <t>2x USB 3.2 Gen 1</t>
  </si>
  <si>
    <t>1x kombinovaný konektor pro sluchátka a mikrofon (3,5 mm)</t>
  </si>
  <si>
    <t>1x mikrofon (3,5 mm)</t>
  </si>
  <si>
    <t>Volitelné přední porty (nakonfigurované): 1x čtečka karet</t>
  </si>
  <si>
    <t>Zadní porty: 4x USB 2.0</t>
  </si>
  <si>
    <t>1x HDMI 1.4</t>
  </si>
  <si>
    <t>1x Ethernet (RJ-45)</t>
  </si>
  <si>
    <t>1x linkový výstup (3,5 mm)</t>
  </si>
  <si>
    <t xml:space="preserve">Bezpečnostní čip: Firmware TPM 2.0 </t>
  </si>
  <si>
    <t>Bezpečnostní slot Kensington, 3 x 7 mm</t>
  </si>
  <si>
    <t>Poutko na visací zámek</t>
  </si>
  <si>
    <t>evidence technického a programového vybavení</t>
  </si>
  <si>
    <t>počet stanic : 210,</t>
  </si>
  <si>
    <t>OS : MS Windows 10 Professional, MS Windows 11 Professional</t>
  </si>
  <si>
    <t>303 licencí MS Office 2016, 2019</t>
  </si>
  <si>
    <t>hybridní prostředí Microsoft 365</t>
  </si>
  <si>
    <t>jednotlivá pracoviště jsou rozmístěna po celém Středočeském kraji, 26 středisek</t>
  </si>
  <si>
    <t>proprietální řešení Draytec, Cisco</t>
  </si>
  <si>
    <r>
      <t>řešení problémů obratem, často odezvy do půl hodiny, vyžadován osobní přístup -</t>
    </r>
    <r>
      <rPr>
        <sz val="11"/>
        <color theme="1"/>
        <rFont val="Calibri"/>
        <family val="2"/>
        <scheme val="minor"/>
      </rPr>
      <t xml:space="preserve"> </t>
    </r>
  </si>
  <si>
    <t>správa stanic přes group police</t>
  </si>
  <si>
    <t>počet pracovišť : 28</t>
  </si>
  <si>
    <t>počet MS Windows serverů, včetně virtuálnich : 28</t>
  </si>
  <si>
    <t>OS . Linux, ESXi wmvare</t>
  </si>
  <si>
    <t>ekonomický software Croseus</t>
  </si>
  <si>
    <t>SQL Server Standard 2016</t>
  </si>
  <si>
    <t>správa terminálového serveru včetně úpravy profilů uživatelů - MS Windows Server 2012 R2 Standard</t>
  </si>
  <si>
    <t>bezpečnostní software : 330 licencí Bitdefender Ultra Gravity Zone + PatchManagement</t>
  </si>
  <si>
    <t>poštovní server : MS Exchange 2016 - hybridní režim</t>
  </si>
  <si>
    <t>instalace nového osobního počítače/notebooku do sítě KSUS - MS Windows 11 Professional</t>
  </si>
  <si>
    <t xml:space="preserve">instalace tiskáren, instalace skeneru, elektronický podpis, nastavení prověřování a aktualizací BDF,  připojení BDF na server, zákony ČR, nastavení MS Outlook / MS Exchange, </t>
  </si>
  <si>
    <t xml:space="preserve">propojení pracovišť VPN tunely (Draytec, Cisco) Point to point a ostatních organizací v rámci Středočeského kraje požadovaná,  </t>
  </si>
  <si>
    <t>správa síťových prostředků přes Cisco FMC, síťové prvky typu Next Generation Firewall Cisco FTD</t>
  </si>
  <si>
    <t>instalace operačního systému MS Windows 11 Professional do staršího počítače/notebooku KSUS</t>
  </si>
  <si>
    <t>e-smlouvy, e-zakázky, čtečka PDF, 602XML Filler, Java, .Net4, .Net3.5, Bitdefender Ultra Gravity Zone, Google Chrome, Mozilla FireFox, Bitdefender PatchManagement</t>
  </si>
  <si>
    <r>
      <t>e-smlouvy, e-zakázky, čtečka PDF, 602XML Filler, Java, .Net4, .Net3.5, Bitdefender Ultra Gravity Zone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Google Chrome, Mozilla FireFox, Bitdefender PatchManagement</t>
    </r>
  </si>
  <si>
    <t>pravidelná kontrola průběhu, úpravy nastavení, testy obnovy</t>
  </si>
  <si>
    <t>písemná zpráva o stavu výpočetní techniky     (hardware a software)</t>
  </si>
  <si>
    <t>celkem za 1 měsíc</t>
  </si>
  <si>
    <t>Celkem za 1 rok</t>
  </si>
  <si>
    <t>Celkem bez DPH</t>
  </si>
  <si>
    <t>odhadované pracovní  hodiny / ks  za 1měsíc</t>
  </si>
  <si>
    <t xml:space="preserve">celkové předpokládané náklady na měsíční technickou péči - práce na serverech </t>
  </si>
  <si>
    <t xml:space="preserve">celkové předpokládané náklady na měsíční technickou péči - práce na stanicích </t>
  </si>
  <si>
    <t>!!! vyplňovat pouze žlutá pole !!!</t>
  </si>
  <si>
    <t>cena bez DPH / položka</t>
  </si>
  <si>
    <t>Celkem za 4 roky (nabídková cena, která bude uvedena v krycím listu)</t>
  </si>
  <si>
    <t>cena bez DPH / 1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</si>
</sst>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2" fillId="0" borderId="0" xfId="0" applyNumberFormat="1" applyFont="1"/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4" xfId="20" applyFont="1" applyBorder="1" applyAlignment="1">
      <alignment horizontal="center" vertical="center"/>
    </xf>
    <xf numFmtId="0" fontId="10" fillId="2" borderId="5" xfId="20" applyFont="1" applyBorder="1" applyAlignment="1">
      <alignment horizontal="center" vertical="center"/>
    </xf>
    <xf numFmtId="0" fontId="10" fillId="2" borderId="6" xfId="20" applyFont="1" applyBorder="1" applyAlignment="1">
      <alignment horizontal="center" vertical="center"/>
    </xf>
    <xf numFmtId="0" fontId="10" fillId="2" borderId="7" xfId="20" applyFont="1" applyBorder="1" applyAlignment="1">
      <alignment horizontal="center" vertical="center" wrapText="1"/>
    </xf>
    <xf numFmtId="0" fontId="10" fillId="2" borderId="0" xfId="20" applyFont="1" applyAlignment="1">
      <alignment horizontal="center" vertical="center"/>
    </xf>
    <xf numFmtId="0" fontId="10" fillId="2" borderId="0" xfId="20" applyFont="1"/>
    <xf numFmtId="0" fontId="0" fillId="0" borderId="0" xfId="0" applyAlignment="1">
      <alignment vertical="top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/>
    <xf numFmtId="44" fontId="5" fillId="0" borderId="0" xfId="0" applyNumberFormat="1" applyFont="1"/>
    <xf numFmtId="0" fontId="0" fillId="0" borderId="0" xfId="0" applyAlignment="1">
      <alignment vertical="center"/>
    </xf>
    <xf numFmtId="0" fontId="10" fillId="2" borderId="6" xfId="20" applyFont="1" applyBorder="1" applyAlignment="1">
      <alignment horizontal="center" vertical="center" wrapText="1"/>
    </xf>
    <xf numFmtId="44" fontId="0" fillId="3" borderId="8" xfId="21" applyFont="1" applyFill="1" applyBorder="1" applyAlignment="1">
      <alignment horizontal="right" vertical="center"/>
    </xf>
    <xf numFmtId="44" fontId="0" fillId="3" borderId="9" xfId="2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4" fontId="0" fillId="3" borderId="11" xfId="21" applyFont="1" applyFill="1" applyBorder="1" applyAlignment="1">
      <alignment horizontal="right" vertical="center"/>
    </xf>
    <xf numFmtId="44" fontId="0" fillId="3" borderId="12" xfId="2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44" fontId="7" fillId="0" borderId="0" xfId="0" applyNumberFormat="1" applyFont="1"/>
    <xf numFmtId="0" fontId="6" fillId="4" borderId="13" xfId="0" applyFont="1" applyFill="1" applyBorder="1" applyAlignment="1">
      <alignment horizontal="center" vertical="center"/>
    </xf>
    <xf numFmtId="0" fontId="4" fillId="4" borderId="14" xfId="0" applyFont="1" applyFill="1" applyBorder="1"/>
    <xf numFmtId="2" fontId="4" fillId="4" borderId="14" xfId="0" applyNumberFormat="1" applyFont="1" applyFill="1" applyBorder="1"/>
    <xf numFmtId="2" fontId="4" fillId="4" borderId="14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44" fontId="4" fillId="4" borderId="17" xfId="0" applyNumberFormat="1" applyFont="1" applyFill="1" applyBorder="1"/>
    <xf numFmtId="44" fontId="4" fillId="4" borderId="18" xfId="0" applyNumberFormat="1" applyFont="1" applyFill="1" applyBorder="1"/>
    <xf numFmtId="44" fontId="7" fillId="4" borderId="19" xfId="0" applyNumberFormat="1" applyFont="1" applyFill="1" applyBorder="1"/>
    <xf numFmtId="44" fontId="7" fillId="4" borderId="20" xfId="0" applyNumberFormat="1" applyFont="1" applyFill="1" applyBorder="1"/>
    <xf numFmtId="44" fontId="7" fillId="4" borderId="17" xfId="0" applyNumberFormat="1" applyFont="1" applyFill="1" applyBorder="1"/>
    <xf numFmtId="44" fontId="7" fillId="4" borderId="18" xfId="0" applyNumberFormat="1" applyFont="1" applyFill="1" applyBorder="1"/>
    <xf numFmtId="0" fontId="7" fillId="4" borderId="16" xfId="0" applyFont="1" applyFill="1" applyBorder="1"/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/>
    <xf numFmtId="0" fontId="7" fillId="4" borderId="14" xfId="0" applyFont="1" applyFill="1" applyBorder="1" applyAlignment="1">
      <alignment horizontal="center" vertical="center"/>
    </xf>
    <xf numFmtId="0" fontId="0" fillId="3" borderId="8" xfId="21" applyNumberFormat="1" applyFont="1" applyFill="1" applyBorder="1" applyAlignment="1">
      <alignment horizontal="center" vertical="center"/>
    </xf>
    <xf numFmtId="0" fontId="10" fillId="3" borderId="21" xfId="21" applyNumberFormat="1" applyFont="1" applyFill="1" applyBorder="1" applyAlignment="1">
      <alignment horizontal="center" vertical="center"/>
    </xf>
    <xf numFmtId="0" fontId="10" fillId="3" borderId="8" xfId="21" applyNumberFormat="1" applyFont="1" applyFill="1" applyBorder="1" applyAlignment="1">
      <alignment horizontal="center" vertical="center" wrapText="1"/>
    </xf>
    <xf numFmtId="0" fontId="0" fillId="3" borderId="8" xfId="21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5" borderId="22" xfId="21" applyFont="1" applyFill="1" applyBorder="1" applyAlignment="1">
      <alignment horizontal="right" vertical="center"/>
    </xf>
    <xf numFmtId="44" fontId="10" fillId="5" borderId="21" xfId="21" applyFont="1" applyFill="1" applyBorder="1" applyAlignment="1">
      <alignment horizontal="right" vertical="center"/>
    </xf>
    <xf numFmtId="44" fontId="10" fillId="5" borderId="23" xfId="21" applyFont="1" applyFill="1" applyBorder="1" applyAlignment="1">
      <alignment horizontal="right" vertical="center"/>
    </xf>
    <xf numFmtId="44" fontId="10" fillId="5" borderId="21" xfId="21" applyFont="1" applyFill="1" applyBorder="1" applyAlignment="1">
      <alignment horizontal="right" vertical="center" wrapText="1"/>
    </xf>
    <xf numFmtId="44" fontId="0" fillId="5" borderId="21" xfId="21" applyFont="1" applyFill="1" applyBorder="1" applyAlignment="1">
      <alignment horizontal="right" vertical="center" wrapText="1"/>
    </xf>
    <xf numFmtId="44" fontId="0" fillId="5" borderId="21" xfId="21" applyFont="1" applyFill="1" applyBorder="1" applyAlignment="1">
      <alignment horizontal="right" vertical="center"/>
    </xf>
    <xf numFmtId="44" fontId="0" fillId="5" borderId="24" xfId="21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center" vertical="center"/>
    </xf>
    <xf numFmtId="0" fontId="10" fillId="2" borderId="25" xfId="2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44" fontId="10" fillId="3" borderId="21" xfId="21" applyFont="1" applyFill="1" applyBorder="1" applyAlignment="1">
      <alignment horizontal="right" vertical="center"/>
    </xf>
    <xf numFmtId="44" fontId="10" fillId="3" borderId="8" xfId="21" applyFont="1" applyFill="1" applyBorder="1" applyAlignment="1">
      <alignment horizontal="right" vertical="center" wrapText="1"/>
    </xf>
    <xf numFmtId="44" fontId="0" fillId="3" borderId="8" xfId="21" applyFont="1" applyFill="1" applyBorder="1" applyAlignment="1">
      <alignment horizontal="right" vertical="center" wrapText="1"/>
    </xf>
    <xf numFmtId="44" fontId="0" fillId="3" borderId="21" xfId="21" applyFont="1" applyFill="1" applyBorder="1" applyAlignment="1">
      <alignment horizontal="right" vertical="center" wrapText="1"/>
    </xf>
    <xf numFmtId="44" fontId="0" fillId="3" borderId="21" xfId="21" applyFont="1" applyFill="1" applyBorder="1" applyAlignment="1">
      <alignment horizontal="right" vertical="center"/>
    </xf>
    <xf numFmtId="44" fontId="0" fillId="3" borderId="24" xfId="2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4" fontId="0" fillId="0" borderId="0" xfId="0" applyNumberFormat="1" applyFill="1" applyBorder="1"/>
    <xf numFmtId="0" fontId="10" fillId="2" borderId="0" xfId="20" applyFont="1" applyAlignment="1">
      <alignment horizontal="center" vertical="center"/>
    </xf>
    <xf numFmtId="0" fontId="10" fillId="2" borderId="0" xfId="2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79"/>
  <sheetViews>
    <sheetView tabSelected="1" zoomScale="85" zoomScaleNormal="85" workbookViewId="0" topLeftCell="A1">
      <selection activeCell="C5" sqref="C5"/>
    </sheetView>
  </sheetViews>
  <sheetFormatPr defaultColWidth="9.140625" defaultRowHeight="15"/>
  <cols>
    <col min="1" max="1" width="3.57421875" style="9" customWidth="1"/>
    <col min="2" max="2" width="61.00390625" style="0" customWidth="1"/>
    <col min="3" max="4" width="14.7109375" style="0" customWidth="1"/>
    <col min="5" max="5" width="14.7109375" style="9" customWidth="1"/>
    <col min="6" max="6" width="19.140625" style="0" customWidth="1"/>
    <col min="7" max="7" width="18.00390625" style="0" customWidth="1"/>
    <col min="8" max="8" width="21.00390625" style="0" customWidth="1"/>
    <col min="9" max="9" width="8.00390625" style="0" customWidth="1"/>
    <col min="10" max="10" width="28.28125" style="0" customWidth="1"/>
    <col min="17" max="17" width="28.8515625" style="20" customWidth="1"/>
    <col min="18" max="18" width="13.8515625" style="0" customWidth="1"/>
    <col min="19" max="19" width="12.8515625" style="0" bestFit="1" customWidth="1"/>
    <col min="20" max="20" width="16.00390625" style="0" customWidth="1"/>
    <col min="21" max="21" width="20.140625" style="0" customWidth="1"/>
  </cols>
  <sheetData>
    <row r="2" ht="15">
      <c r="B2" s="17" t="s">
        <v>63</v>
      </c>
    </row>
    <row r="3" spans="7:17" ht="15.75" thickBot="1">
      <c r="G3" s="19"/>
      <c r="Q3" s="22"/>
    </row>
    <row r="4" spans="1:17" ht="67.5" customHeight="1" thickBot="1">
      <c r="A4" s="10"/>
      <c r="B4" s="11" t="s">
        <v>5</v>
      </c>
      <c r="C4" s="68" t="s">
        <v>156</v>
      </c>
      <c r="D4" s="68" t="s">
        <v>154</v>
      </c>
      <c r="E4" s="26" t="s">
        <v>150</v>
      </c>
      <c r="F4" s="26" t="s">
        <v>149</v>
      </c>
      <c r="G4" s="12" t="s">
        <v>2</v>
      </c>
      <c r="H4" s="13" t="s">
        <v>3</v>
      </c>
      <c r="K4" s="19"/>
      <c r="Q4" s="21"/>
    </row>
    <row r="5" spans="1:21" s="25" customFormat="1" ht="49.9" customHeight="1">
      <c r="A5" s="7">
        <v>1</v>
      </c>
      <c r="B5" s="69" t="s">
        <v>21</v>
      </c>
      <c r="C5" s="60">
        <v>0</v>
      </c>
      <c r="D5" s="27"/>
      <c r="E5" s="53">
        <v>4</v>
      </c>
      <c r="F5" s="27">
        <f>C5*E5</f>
        <v>0</v>
      </c>
      <c r="G5" s="27">
        <f>F5*21%</f>
        <v>0</v>
      </c>
      <c r="H5" s="28">
        <f>F5+G5</f>
        <v>0</v>
      </c>
      <c r="Q5" s="70"/>
      <c r="R5" s="71"/>
      <c r="U5" s="71"/>
    </row>
    <row r="6" spans="1:21" s="25" customFormat="1" ht="40.15" customHeight="1">
      <c r="A6" s="7">
        <f>A5+1</f>
        <v>2</v>
      </c>
      <c r="B6" s="6" t="s">
        <v>0</v>
      </c>
      <c r="C6" s="60">
        <v>0</v>
      </c>
      <c r="D6" s="27"/>
      <c r="E6" s="53">
        <v>4</v>
      </c>
      <c r="F6" s="27">
        <f aca="true" t="shared" si="0" ref="F6:F19">C6*E6</f>
        <v>0</v>
      </c>
      <c r="G6" s="27">
        <f aca="true" t="shared" si="1" ref="G6:G21">F6*21%</f>
        <v>0</v>
      </c>
      <c r="H6" s="28">
        <f aca="true" t="shared" si="2" ref="H6:H21">F6+G6</f>
        <v>0</v>
      </c>
      <c r="K6" s="72"/>
      <c r="Q6" s="70"/>
      <c r="R6" s="71"/>
      <c r="U6" s="71"/>
    </row>
    <row r="7" spans="1:21" s="25" customFormat="1" ht="40.15" customHeight="1">
      <c r="A7" s="7">
        <f aca="true" t="shared" si="3" ref="A7:A15">A6+1</f>
        <v>3</v>
      </c>
      <c r="B7" s="6" t="s">
        <v>22</v>
      </c>
      <c r="C7" s="60">
        <v>0</v>
      </c>
      <c r="D7" s="27"/>
      <c r="E7" s="53">
        <v>4</v>
      </c>
      <c r="F7" s="27">
        <f t="shared" si="0"/>
        <v>0</v>
      </c>
      <c r="G7" s="27">
        <f t="shared" si="1"/>
        <v>0</v>
      </c>
      <c r="H7" s="28">
        <f t="shared" si="2"/>
        <v>0</v>
      </c>
      <c r="K7" s="72"/>
      <c r="Q7" s="70"/>
      <c r="R7" s="71"/>
      <c r="U7" s="71"/>
    </row>
    <row r="8" spans="1:21" s="25" customFormat="1" ht="40.15" customHeight="1">
      <c r="A8" s="7">
        <f t="shared" si="3"/>
        <v>4</v>
      </c>
      <c r="B8" s="6" t="s">
        <v>10</v>
      </c>
      <c r="C8" s="60">
        <v>0</v>
      </c>
      <c r="D8" s="27"/>
      <c r="E8" s="53">
        <v>5</v>
      </c>
      <c r="F8" s="27">
        <f t="shared" si="0"/>
        <v>0</v>
      </c>
      <c r="G8" s="27">
        <f t="shared" si="1"/>
        <v>0</v>
      </c>
      <c r="H8" s="28">
        <f t="shared" si="2"/>
        <v>0</v>
      </c>
      <c r="Q8" s="70"/>
      <c r="R8" s="71"/>
      <c r="U8" s="71"/>
    </row>
    <row r="9" spans="1:21" s="25" customFormat="1" ht="47.25" customHeight="1">
      <c r="A9" s="7">
        <f t="shared" si="3"/>
        <v>5</v>
      </c>
      <c r="B9" s="6" t="s">
        <v>11</v>
      </c>
      <c r="C9" s="60">
        <v>0</v>
      </c>
      <c r="D9" s="27"/>
      <c r="E9" s="53">
        <v>5</v>
      </c>
      <c r="F9" s="27">
        <f t="shared" si="0"/>
        <v>0</v>
      </c>
      <c r="G9" s="27">
        <f t="shared" si="1"/>
        <v>0</v>
      </c>
      <c r="H9" s="28">
        <f t="shared" si="2"/>
        <v>0</v>
      </c>
      <c r="Q9" s="70"/>
      <c r="R9" s="71"/>
      <c r="U9" s="71"/>
    </row>
    <row r="10" spans="1:21" s="25" customFormat="1" ht="38.45" customHeight="1">
      <c r="A10" s="7">
        <f t="shared" si="3"/>
        <v>6</v>
      </c>
      <c r="B10" s="6" t="s">
        <v>13</v>
      </c>
      <c r="C10" s="60">
        <v>0</v>
      </c>
      <c r="D10" s="27"/>
      <c r="E10" s="53">
        <v>5</v>
      </c>
      <c r="F10" s="27">
        <f t="shared" si="0"/>
        <v>0</v>
      </c>
      <c r="G10" s="27">
        <f t="shared" si="1"/>
        <v>0</v>
      </c>
      <c r="H10" s="28">
        <f t="shared" si="2"/>
        <v>0</v>
      </c>
      <c r="Q10" s="70"/>
      <c r="R10" s="71"/>
      <c r="U10" s="71"/>
    </row>
    <row r="11" spans="1:21" s="25" customFormat="1" ht="34.15" customHeight="1">
      <c r="A11" s="7">
        <f t="shared" si="3"/>
        <v>7</v>
      </c>
      <c r="B11" s="6" t="s">
        <v>1</v>
      </c>
      <c r="C11" s="60">
        <v>0</v>
      </c>
      <c r="D11" s="27"/>
      <c r="E11" s="53">
        <v>2</v>
      </c>
      <c r="F11" s="27">
        <f t="shared" si="0"/>
        <v>0</v>
      </c>
      <c r="G11" s="27">
        <f t="shared" si="1"/>
        <v>0</v>
      </c>
      <c r="H11" s="28">
        <f t="shared" si="2"/>
        <v>0</v>
      </c>
      <c r="Q11" s="70"/>
      <c r="R11" s="71"/>
      <c r="U11" s="71"/>
    </row>
    <row r="12" spans="1:21" s="25" customFormat="1" ht="47.25" customHeight="1">
      <c r="A12" s="7">
        <f t="shared" si="3"/>
        <v>8</v>
      </c>
      <c r="B12" s="6" t="s">
        <v>151</v>
      </c>
      <c r="C12" s="61">
        <v>0</v>
      </c>
      <c r="D12" s="73"/>
      <c r="E12" s="54">
        <v>20</v>
      </c>
      <c r="F12" s="27">
        <f t="shared" si="0"/>
        <v>0</v>
      </c>
      <c r="G12" s="27">
        <f t="shared" si="1"/>
        <v>0</v>
      </c>
      <c r="H12" s="28">
        <f t="shared" si="2"/>
        <v>0</v>
      </c>
      <c r="Q12" s="70"/>
      <c r="R12" s="71"/>
      <c r="U12" s="71"/>
    </row>
    <row r="13" spans="1:21" s="25" customFormat="1" ht="40.15" customHeight="1">
      <c r="A13" s="7">
        <f t="shared" si="3"/>
        <v>9</v>
      </c>
      <c r="B13" s="6" t="s">
        <v>152</v>
      </c>
      <c r="C13" s="62">
        <v>0</v>
      </c>
      <c r="D13" s="73"/>
      <c r="E13" s="54">
        <v>70</v>
      </c>
      <c r="F13" s="27">
        <f t="shared" si="0"/>
        <v>0</v>
      </c>
      <c r="G13" s="27">
        <f t="shared" si="1"/>
        <v>0</v>
      </c>
      <c r="H13" s="28">
        <f t="shared" si="2"/>
        <v>0</v>
      </c>
      <c r="Q13" s="70"/>
      <c r="R13" s="71"/>
      <c r="U13" s="71"/>
    </row>
    <row r="14" spans="1:21" s="25" customFormat="1" ht="49.9" customHeight="1">
      <c r="A14" s="7">
        <f t="shared" si="3"/>
        <v>10</v>
      </c>
      <c r="B14" s="6" t="s">
        <v>23</v>
      </c>
      <c r="C14" s="63">
        <v>0</v>
      </c>
      <c r="D14" s="74"/>
      <c r="E14" s="55">
        <v>4</v>
      </c>
      <c r="F14" s="27">
        <f t="shared" si="0"/>
        <v>0</v>
      </c>
      <c r="G14" s="27">
        <f t="shared" si="1"/>
        <v>0</v>
      </c>
      <c r="H14" s="28">
        <f t="shared" si="2"/>
        <v>0</v>
      </c>
      <c r="Q14" s="70"/>
      <c r="R14" s="71"/>
      <c r="U14" s="71"/>
    </row>
    <row r="15" spans="1:21" s="25" customFormat="1" ht="49.9" customHeight="1">
      <c r="A15" s="7">
        <f t="shared" si="3"/>
        <v>11</v>
      </c>
      <c r="B15" s="6" t="s">
        <v>14</v>
      </c>
      <c r="C15" s="64">
        <v>0</v>
      </c>
      <c r="D15" s="75"/>
      <c r="E15" s="56">
        <v>4</v>
      </c>
      <c r="F15" s="27">
        <f t="shared" si="0"/>
        <v>0</v>
      </c>
      <c r="G15" s="27">
        <f t="shared" si="1"/>
        <v>0</v>
      </c>
      <c r="H15" s="28">
        <f t="shared" si="2"/>
        <v>0</v>
      </c>
      <c r="Q15" s="70"/>
      <c r="R15" s="71"/>
      <c r="U15" s="71"/>
    </row>
    <row r="16" spans="1:21" s="25" customFormat="1" ht="49.9" customHeight="1">
      <c r="A16" s="7">
        <f>A15+1</f>
        <v>12</v>
      </c>
      <c r="B16" s="6" t="s">
        <v>37</v>
      </c>
      <c r="C16" s="76"/>
      <c r="D16" s="64">
        <v>0</v>
      </c>
      <c r="E16" s="57">
        <v>2</v>
      </c>
      <c r="F16" s="27">
        <f>D16*E16</f>
        <v>0</v>
      </c>
      <c r="G16" s="27">
        <f>F16*21%</f>
        <v>0</v>
      </c>
      <c r="H16" s="28">
        <f>F16+G16</f>
        <v>0</v>
      </c>
      <c r="K16" s="72"/>
      <c r="Q16" s="70"/>
      <c r="R16" s="71"/>
      <c r="S16" s="71"/>
      <c r="U16" s="71"/>
    </row>
    <row r="17" spans="1:21" s="25" customFormat="1" ht="49.9" customHeight="1">
      <c r="A17" s="7">
        <f>A16+1</f>
        <v>13</v>
      </c>
      <c r="B17" s="6" t="s">
        <v>38</v>
      </c>
      <c r="C17" s="76"/>
      <c r="D17" s="64">
        <v>0</v>
      </c>
      <c r="E17" s="58">
        <v>2</v>
      </c>
      <c r="F17" s="27">
        <f>D17*E17</f>
        <v>0</v>
      </c>
      <c r="G17" s="27">
        <f>F17*21%</f>
        <v>0</v>
      </c>
      <c r="H17" s="28">
        <f>F17+G17</f>
        <v>0</v>
      </c>
      <c r="K17" s="72"/>
      <c r="Q17" s="70"/>
      <c r="R17" s="71"/>
      <c r="S17" s="71"/>
      <c r="U17" s="71"/>
    </row>
    <row r="18" spans="1:21" s="25" customFormat="1" ht="40.9" customHeight="1">
      <c r="A18" s="7">
        <f>A17+1</f>
        <v>14</v>
      </c>
      <c r="B18" s="6" t="s">
        <v>146</v>
      </c>
      <c r="C18" s="65">
        <v>0</v>
      </c>
      <c r="D18" s="27"/>
      <c r="E18" s="53">
        <v>2</v>
      </c>
      <c r="F18" s="27">
        <f t="shared" si="0"/>
        <v>0</v>
      </c>
      <c r="G18" s="27">
        <f t="shared" si="1"/>
        <v>0</v>
      </c>
      <c r="H18" s="28">
        <f t="shared" si="2"/>
        <v>0</v>
      </c>
      <c r="Q18" s="70"/>
      <c r="R18" s="71"/>
      <c r="S18" s="71"/>
      <c r="U18" s="71"/>
    </row>
    <row r="19" spans="1:21" s="25" customFormat="1" ht="40.9" customHeight="1">
      <c r="A19" s="7">
        <v>15</v>
      </c>
      <c r="B19" s="6" t="s">
        <v>121</v>
      </c>
      <c r="C19" s="65">
        <v>0</v>
      </c>
      <c r="D19" s="27"/>
      <c r="E19" s="53">
        <v>2</v>
      </c>
      <c r="F19" s="27">
        <f t="shared" si="0"/>
        <v>0</v>
      </c>
      <c r="G19" s="27">
        <f t="shared" si="1"/>
        <v>0</v>
      </c>
      <c r="H19" s="28">
        <f t="shared" si="2"/>
        <v>0</v>
      </c>
      <c r="Q19" s="70"/>
      <c r="R19" s="71"/>
      <c r="S19" s="71"/>
      <c r="U19" s="71"/>
    </row>
    <row r="20" spans="1:21" s="25" customFormat="1" ht="40.9" customHeight="1">
      <c r="A20" s="7">
        <v>16</v>
      </c>
      <c r="B20" s="6" t="s">
        <v>40</v>
      </c>
      <c r="C20" s="77"/>
      <c r="D20" s="65">
        <v>0</v>
      </c>
      <c r="E20" s="57">
        <v>4</v>
      </c>
      <c r="F20" s="27">
        <f>D20*E20</f>
        <v>0</v>
      </c>
      <c r="G20" s="27">
        <f t="shared" si="1"/>
        <v>0</v>
      </c>
      <c r="H20" s="28">
        <f t="shared" si="2"/>
        <v>0</v>
      </c>
      <c r="K20" s="72"/>
      <c r="Q20" s="70"/>
      <c r="R20" s="71"/>
      <c r="S20" s="71"/>
      <c r="U20" s="71"/>
    </row>
    <row r="21" spans="1:21" s="25" customFormat="1" ht="40.9" customHeight="1" thickBot="1">
      <c r="A21" s="8">
        <v>17</v>
      </c>
      <c r="B21" s="29" t="s">
        <v>41</v>
      </c>
      <c r="C21" s="78"/>
      <c r="D21" s="66">
        <v>0</v>
      </c>
      <c r="E21" s="59">
        <v>3</v>
      </c>
      <c r="F21" s="27">
        <f>D21*E21</f>
        <v>0</v>
      </c>
      <c r="G21" s="30">
        <f t="shared" si="1"/>
        <v>0</v>
      </c>
      <c r="H21" s="31">
        <f t="shared" si="2"/>
        <v>0</v>
      </c>
      <c r="K21" s="72"/>
      <c r="Q21" s="70"/>
      <c r="R21" s="71"/>
      <c r="S21" s="71"/>
      <c r="U21" s="71"/>
    </row>
    <row r="22" spans="1:21" s="32" customFormat="1" ht="30" customHeight="1" thickBot="1">
      <c r="A22" s="36"/>
      <c r="B22" s="37" t="s">
        <v>147</v>
      </c>
      <c r="C22" s="38"/>
      <c r="D22" s="38"/>
      <c r="E22" s="39"/>
      <c r="F22" s="43">
        <f>SUM(F5:F21)</f>
        <v>0</v>
      </c>
      <c r="G22" s="43">
        <f>F22*21%</f>
        <v>0</v>
      </c>
      <c r="H22" s="44">
        <f>SUM(H5:H21)</f>
        <v>0</v>
      </c>
      <c r="Q22" s="33"/>
      <c r="T22" s="34"/>
      <c r="U22" s="35"/>
    </row>
    <row r="23" spans="1:21" s="32" customFormat="1" ht="30" customHeight="1" thickBot="1">
      <c r="A23" s="40"/>
      <c r="B23" s="41" t="s">
        <v>148</v>
      </c>
      <c r="C23" s="49"/>
      <c r="D23" s="49"/>
      <c r="E23" s="50"/>
      <c r="F23" s="45">
        <f>F22*12</f>
        <v>0</v>
      </c>
      <c r="G23" s="45">
        <f>F23*21%</f>
        <v>0</v>
      </c>
      <c r="H23" s="46">
        <f>F23+G23</f>
        <v>0</v>
      </c>
      <c r="Q23" s="33"/>
      <c r="T23" s="34"/>
      <c r="U23" s="35"/>
    </row>
    <row r="24" spans="1:21" s="32" customFormat="1" ht="30" customHeight="1" thickBot="1">
      <c r="A24" s="36"/>
      <c r="B24" s="42" t="s">
        <v>155</v>
      </c>
      <c r="C24" s="51"/>
      <c r="D24" s="51"/>
      <c r="E24" s="52"/>
      <c r="F24" s="47">
        <f>F23*4</f>
        <v>0</v>
      </c>
      <c r="G24" s="47">
        <f>F24*21%</f>
        <v>0</v>
      </c>
      <c r="H24" s="48">
        <f>H23*4</f>
        <v>0</v>
      </c>
      <c r="Q24" s="33"/>
      <c r="T24" s="34"/>
      <c r="U24" s="35"/>
    </row>
    <row r="25" spans="20:21" ht="15.75" thickBot="1">
      <c r="T25" s="23"/>
      <c r="U25" s="24"/>
    </row>
    <row r="26" spans="2:21" ht="19.5" thickBot="1">
      <c r="B26" s="67" t="s">
        <v>153</v>
      </c>
      <c r="D26" s="79"/>
      <c r="E26" s="80"/>
      <c r="F26" s="81"/>
      <c r="T26" s="23"/>
      <c r="U26" s="24"/>
    </row>
    <row r="27" spans="20:21" ht="15">
      <c r="T27" s="23"/>
      <c r="U27" s="24"/>
    </row>
    <row r="28" spans="2:11" ht="15.75">
      <c r="B28" s="3" t="s">
        <v>24</v>
      </c>
      <c r="C28" s="1"/>
      <c r="D28" s="1"/>
      <c r="F28" s="1"/>
      <c r="K28" s="5"/>
    </row>
    <row r="29" spans="2:11" ht="15.75">
      <c r="B29" s="3" t="s">
        <v>25</v>
      </c>
      <c r="C29" s="1"/>
      <c r="D29" s="1"/>
      <c r="F29" s="1"/>
      <c r="K29" s="5"/>
    </row>
    <row r="30" spans="2:11" ht="15.75" customHeight="1">
      <c r="B30" s="84" t="s">
        <v>26</v>
      </c>
      <c r="C30" s="84"/>
      <c r="D30" s="84"/>
      <c r="E30" s="84"/>
      <c r="F30" s="84"/>
      <c r="G30" s="84"/>
      <c r="H30" s="84"/>
      <c r="K30" s="5"/>
    </row>
    <row r="31" spans="2:11" ht="15.75" customHeight="1">
      <c r="B31" s="84"/>
      <c r="C31" s="84"/>
      <c r="D31" s="84"/>
      <c r="E31" s="84"/>
      <c r="F31" s="84"/>
      <c r="G31" s="84"/>
      <c r="H31" s="84"/>
      <c r="K31" s="5"/>
    </row>
    <row r="32" spans="2:11" ht="15.75">
      <c r="B32" s="3" t="s">
        <v>27</v>
      </c>
      <c r="C32" s="1"/>
      <c r="D32" s="1"/>
      <c r="F32" s="1"/>
      <c r="K32" s="5"/>
    </row>
    <row r="33" spans="2:16" ht="15.75">
      <c r="B33" s="5" t="s">
        <v>4</v>
      </c>
      <c r="C33" s="1"/>
      <c r="D33" s="1"/>
      <c r="F33" s="1"/>
      <c r="P33" s="4"/>
    </row>
    <row r="34" spans="2:16" ht="15.75">
      <c r="B34" t="s">
        <v>6</v>
      </c>
      <c r="C34" s="1"/>
      <c r="D34" s="1"/>
      <c r="F34" s="1"/>
      <c r="P34" s="4"/>
    </row>
    <row r="35" spans="2:16" ht="15.75">
      <c r="B35" s="2"/>
      <c r="C35" s="1"/>
      <c r="D35" s="1"/>
      <c r="F35" s="1"/>
      <c r="P35" s="4"/>
    </row>
    <row r="36" spans="1:8" ht="15">
      <c r="A36" s="82">
        <v>1</v>
      </c>
      <c r="B36" s="83" t="s">
        <v>21</v>
      </c>
      <c r="C36" s="83"/>
      <c r="D36" s="83"/>
      <c r="E36" s="83"/>
      <c r="F36" s="83"/>
      <c r="G36" s="83"/>
      <c r="H36" s="83"/>
    </row>
    <row r="37" spans="1:8" ht="15">
      <c r="A37" s="82"/>
      <c r="B37" s="83"/>
      <c r="C37" s="83"/>
      <c r="D37" s="83"/>
      <c r="E37" s="83"/>
      <c r="F37" s="83"/>
      <c r="G37" s="83"/>
      <c r="H37" s="83"/>
    </row>
    <row r="38" ht="15">
      <c r="B38" s="5" t="s">
        <v>122</v>
      </c>
    </row>
    <row r="39" ht="15">
      <c r="B39" s="5" t="s">
        <v>123</v>
      </c>
    </row>
    <row r="40" ht="15">
      <c r="B40" s="5" t="s">
        <v>124</v>
      </c>
    </row>
    <row r="41" ht="15">
      <c r="B41" s="5" t="s">
        <v>125</v>
      </c>
    </row>
    <row r="42" ht="15">
      <c r="B42" s="5" t="s">
        <v>9</v>
      </c>
    </row>
    <row r="43" ht="15">
      <c r="B43" s="5" t="s">
        <v>126</v>
      </c>
    </row>
    <row r="44" ht="15">
      <c r="B44" s="5" t="s">
        <v>42</v>
      </c>
    </row>
    <row r="45" ht="15">
      <c r="B45" s="5" t="s">
        <v>44</v>
      </c>
    </row>
    <row r="46" ht="15">
      <c r="B46" s="5" t="s">
        <v>45</v>
      </c>
    </row>
    <row r="47" ht="15">
      <c r="B47" s="5" t="s">
        <v>46</v>
      </c>
    </row>
    <row r="48" ht="15">
      <c r="B48" s="5" t="s">
        <v>128</v>
      </c>
    </row>
    <row r="49" spans="2:8" ht="15" customHeight="1">
      <c r="B49" s="5" t="s">
        <v>47</v>
      </c>
      <c r="C49" s="16"/>
      <c r="D49" s="16"/>
      <c r="F49" s="16"/>
      <c r="G49" s="16"/>
      <c r="H49" s="16"/>
    </row>
    <row r="50" ht="15">
      <c r="B50" s="5" t="s">
        <v>48</v>
      </c>
    </row>
    <row r="51" ht="15">
      <c r="B51" s="5" t="s">
        <v>33</v>
      </c>
    </row>
    <row r="52" ht="15">
      <c r="B52" s="5" t="s">
        <v>35</v>
      </c>
    </row>
    <row r="53" ht="15">
      <c r="B53" s="5" t="s">
        <v>36</v>
      </c>
    </row>
    <row r="54" ht="15">
      <c r="B54" s="5" t="s">
        <v>129</v>
      </c>
    </row>
    <row r="56" spans="1:8" ht="15">
      <c r="A56" s="14">
        <v>3</v>
      </c>
      <c r="B56" s="15" t="s">
        <v>12</v>
      </c>
      <c r="C56" s="15"/>
      <c r="D56" s="15"/>
      <c r="E56" s="14"/>
      <c r="F56" s="15"/>
      <c r="G56" s="15"/>
      <c r="H56" s="15"/>
    </row>
    <row r="57" ht="15">
      <c r="B57" t="s">
        <v>130</v>
      </c>
    </row>
    <row r="58" ht="15" customHeight="1">
      <c r="B58" t="s">
        <v>140</v>
      </c>
    </row>
    <row r="59" ht="15">
      <c r="B59" t="s">
        <v>141</v>
      </c>
    </row>
    <row r="60" ht="15">
      <c r="B60" t="s">
        <v>28</v>
      </c>
    </row>
    <row r="61" ht="15">
      <c r="B61" t="s">
        <v>47</v>
      </c>
    </row>
    <row r="62" ht="15">
      <c r="B62" t="s">
        <v>48</v>
      </c>
    </row>
    <row r="63" ht="15">
      <c r="B63" t="s">
        <v>49</v>
      </c>
    </row>
    <row r="64" ht="15">
      <c r="B64" t="s">
        <v>131</v>
      </c>
    </row>
    <row r="65" ht="15">
      <c r="B65" t="s">
        <v>29</v>
      </c>
    </row>
    <row r="66" ht="15">
      <c r="B66" t="s">
        <v>132</v>
      </c>
    </row>
    <row r="67" ht="15">
      <c r="B67" t="s">
        <v>7</v>
      </c>
    </row>
    <row r="68" ht="15">
      <c r="B68" t="s">
        <v>50</v>
      </c>
    </row>
    <row r="69" ht="15">
      <c r="B69" t="s">
        <v>51</v>
      </c>
    </row>
    <row r="70" ht="15">
      <c r="B70" t="s">
        <v>133</v>
      </c>
    </row>
    <row r="71" ht="15">
      <c r="B71" t="s">
        <v>134</v>
      </c>
    </row>
    <row r="72" ht="15">
      <c r="B72" t="s">
        <v>135</v>
      </c>
    </row>
    <row r="73" ht="15">
      <c r="B73" t="s">
        <v>136</v>
      </c>
    </row>
    <row r="74" ht="15">
      <c r="B74" t="s">
        <v>52</v>
      </c>
    </row>
    <row r="75" ht="15">
      <c r="B75" t="s">
        <v>137</v>
      </c>
    </row>
    <row r="76" ht="15">
      <c r="B76" t="s">
        <v>53</v>
      </c>
    </row>
    <row r="77" ht="15">
      <c r="B77" t="s">
        <v>8</v>
      </c>
    </row>
    <row r="78" ht="15">
      <c r="B78" t="s">
        <v>30</v>
      </c>
    </row>
    <row r="79" ht="15">
      <c r="B79" t="s">
        <v>31</v>
      </c>
    </row>
    <row r="80" ht="15">
      <c r="B80" t="s">
        <v>32</v>
      </c>
    </row>
    <row r="81" ht="15">
      <c r="B81" t="s">
        <v>34</v>
      </c>
    </row>
    <row r="82" ht="15">
      <c r="B82" t="s">
        <v>127</v>
      </c>
    </row>
    <row r="83" ht="15">
      <c r="B83" t="s">
        <v>43</v>
      </c>
    </row>
    <row r="85" spans="1:8" ht="15">
      <c r="A85" s="14">
        <v>4</v>
      </c>
      <c r="B85" s="15" t="s">
        <v>10</v>
      </c>
      <c r="C85" s="15"/>
      <c r="D85" s="15"/>
      <c r="E85" s="14"/>
      <c r="F85" s="15"/>
      <c r="G85" s="15"/>
      <c r="H85" s="15"/>
    </row>
    <row r="86" ht="15">
      <c r="B86" t="s">
        <v>145</v>
      </c>
    </row>
    <row r="88" spans="1:8" ht="15">
      <c r="A88" s="14">
        <v>12</v>
      </c>
      <c r="B88" s="15" t="s">
        <v>62</v>
      </c>
      <c r="C88" s="15"/>
      <c r="D88" s="15"/>
      <c r="E88" s="14"/>
      <c r="F88" s="15"/>
      <c r="G88" s="15"/>
      <c r="H88" s="15"/>
    </row>
    <row r="89" ht="15">
      <c r="B89" t="s">
        <v>82</v>
      </c>
    </row>
    <row r="90" ht="15">
      <c r="B90" t="s">
        <v>64</v>
      </c>
    </row>
    <row r="91" ht="15">
      <c r="B91" t="s">
        <v>65</v>
      </c>
    </row>
    <row r="92" ht="15">
      <c r="B92" t="s">
        <v>66</v>
      </c>
    </row>
    <row r="93" ht="15">
      <c r="B93" t="s">
        <v>67</v>
      </c>
    </row>
    <row r="94" ht="15">
      <c r="B94" t="s">
        <v>68</v>
      </c>
    </row>
    <row r="95" ht="15">
      <c r="B95" t="s">
        <v>69</v>
      </c>
    </row>
    <row r="96" ht="15">
      <c r="B96" t="s">
        <v>70</v>
      </c>
    </row>
    <row r="97" ht="15">
      <c r="B97" t="s">
        <v>71</v>
      </c>
    </row>
    <row r="98" ht="15">
      <c r="B98" t="s">
        <v>72</v>
      </c>
    </row>
    <row r="99" ht="15">
      <c r="B99" t="s">
        <v>73</v>
      </c>
    </row>
    <row r="100" ht="15">
      <c r="B100" t="s">
        <v>74</v>
      </c>
    </row>
    <row r="101" ht="15">
      <c r="B101" t="s">
        <v>75</v>
      </c>
    </row>
    <row r="102" ht="15">
      <c r="B102" t="s">
        <v>76</v>
      </c>
    </row>
    <row r="103" ht="15">
      <c r="B103" t="s">
        <v>77</v>
      </c>
    </row>
    <row r="104" ht="15">
      <c r="B104" t="s">
        <v>78</v>
      </c>
    </row>
    <row r="105" ht="15">
      <c r="B105" t="s">
        <v>79</v>
      </c>
    </row>
    <row r="106" ht="15">
      <c r="B106" t="s">
        <v>80</v>
      </c>
    </row>
    <row r="107" ht="15">
      <c r="B107" t="s">
        <v>81</v>
      </c>
    </row>
    <row r="108" ht="15">
      <c r="B108" t="s">
        <v>20</v>
      </c>
    </row>
    <row r="109" ht="15">
      <c r="B109" t="s">
        <v>83</v>
      </c>
    </row>
    <row r="110" ht="15">
      <c r="B110" t="s">
        <v>84</v>
      </c>
    </row>
    <row r="111" ht="15">
      <c r="B111" t="s">
        <v>18</v>
      </c>
    </row>
    <row r="112" ht="15">
      <c r="B112" t="s">
        <v>85</v>
      </c>
    </row>
    <row r="113" ht="15">
      <c r="B113" t="s">
        <v>86</v>
      </c>
    </row>
    <row r="114" ht="15">
      <c r="B114" t="s">
        <v>19</v>
      </c>
    </row>
    <row r="115" ht="15">
      <c r="B115" t="s">
        <v>87</v>
      </c>
    </row>
    <row r="116" ht="15">
      <c r="B116" t="s">
        <v>88</v>
      </c>
    </row>
    <row r="117" ht="15">
      <c r="B117" t="s">
        <v>89</v>
      </c>
    </row>
    <row r="118" ht="15">
      <c r="B118" t="s">
        <v>90</v>
      </c>
    </row>
    <row r="119" ht="15">
      <c r="B119" t="s">
        <v>91</v>
      </c>
    </row>
    <row r="120" ht="15">
      <c r="B120" t="s">
        <v>92</v>
      </c>
    </row>
    <row r="121" ht="15">
      <c r="B121" s="18" t="s">
        <v>93</v>
      </c>
    </row>
    <row r="122" ht="15">
      <c r="B122" t="s">
        <v>16</v>
      </c>
    </row>
    <row r="123" ht="15">
      <c r="B123" t="s">
        <v>54</v>
      </c>
    </row>
    <row r="124" ht="15">
      <c r="B124" t="s">
        <v>55</v>
      </c>
    </row>
    <row r="125" ht="15">
      <c r="B125" t="s">
        <v>94</v>
      </c>
    </row>
    <row r="127" spans="1:8" ht="15">
      <c r="A127" s="14">
        <v>13</v>
      </c>
      <c r="B127" s="15" t="s">
        <v>39</v>
      </c>
      <c r="C127" s="15"/>
      <c r="D127" s="15"/>
      <c r="E127" s="14"/>
      <c r="F127" s="15"/>
      <c r="G127" s="15"/>
      <c r="H127" s="15"/>
    </row>
    <row r="128" ht="15">
      <c r="B128" t="s">
        <v>82</v>
      </c>
    </row>
    <row r="129" ht="15">
      <c r="B129" t="s">
        <v>64</v>
      </c>
    </row>
    <row r="130" ht="15">
      <c r="B130" t="s">
        <v>96</v>
      </c>
    </row>
    <row r="131" ht="15">
      <c r="B131" t="s">
        <v>97</v>
      </c>
    </row>
    <row r="132" ht="15">
      <c r="B132" t="s">
        <v>98</v>
      </c>
    </row>
    <row r="133" ht="15">
      <c r="B133" t="s">
        <v>95</v>
      </c>
    </row>
    <row r="134" ht="15">
      <c r="B134" t="s">
        <v>99</v>
      </c>
    </row>
    <row r="135" ht="15">
      <c r="B135" t="s">
        <v>100</v>
      </c>
    </row>
    <row r="136" ht="15">
      <c r="B136" t="s">
        <v>101</v>
      </c>
    </row>
    <row r="137" ht="15">
      <c r="B137" t="s">
        <v>102</v>
      </c>
    </row>
    <row r="138" ht="15">
      <c r="B138" t="s">
        <v>103</v>
      </c>
    </row>
    <row r="139" ht="15">
      <c r="B139" t="s">
        <v>104</v>
      </c>
    </row>
    <row r="140" ht="15">
      <c r="B140" t="s">
        <v>105</v>
      </c>
    </row>
    <row r="141" ht="15">
      <c r="B141" t="s">
        <v>106</v>
      </c>
    </row>
    <row r="142" ht="15">
      <c r="B142" t="s">
        <v>107</v>
      </c>
    </row>
    <row r="143" ht="15">
      <c r="B143" t="s">
        <v>108</v>
      </c>
    </row>
    <row r="144" ht="15">
      <c r="B144" t="s">
        <v>109</v>
      </c>
    </row>
    <row r="145" ht="15">
      <c r="B145" t="s">
        <v>110</v>
      </c>
    </row>
    <row r="146" ht="15">
      <c r="B146" t="s">
        <v>111</v>
      </c>
    </row>
    <row r="147" ht="15">
      <c r="B147" t="s">
        <v>112</v>
      </c>
    </row>
    <row r="148" ht="15">
      <c r="B148" t="s">
        <v>113</v>
      </c>
    </row>
    <row r="149" ht="15">
      <c r="B149" t="s">
        <v>114</v>
      </c>
    </row>
    <row r="150" ht="15">
      <c r="B150" t="s">
        <v>17</v>
      </c>
    </row>
    <row r="151" ht="15">
      <c r="B151" t="s">
        <v>115</v>
      </c>
    </row>
    <row r="152" ht="15">
      <c r="B152" t="s">
        <v>116</v>
      </c>
    </row>
    <row r="153" ht="15">
      <c r="B153" t="s">
        <v>117</v>
      </c>
    </row>
    <row r="154" ht="15">
      <c r="B154" t="s">
        <v>118</v>
      </c>
    </row>
    <row r="155" ht="15">
      <c r="B155" t="s">
        <v>119</v>
      </c>
    </row>
    <row r="156" ht="15">
      <c r="B156" t="s">
        <v>120</v>
      </c>
    </row>
    <row r="157" ht="15">
      <c r="B157" t="s">
        <v>15</v>
      </c>
    </row>
    <row r="158" ht="15">
      <c r="B158" t="s">
        <v>16</v>
      </c>
    </row>
    <row r="159" ht="15">
      <c r="B159" t="s">
        <v>54</v>
      </c>
    </row>
    <row r="160" ht="15">
      <c r="B160" t="s">
        <v>55</v>
      </c>
    </row>
    <row r="161" ht="15">
      <c r="B161" t="s">
        <v>94</v>
      </c>
    </row>
    <row r="163" spans="1:8" ht="15">
      <c r="A163" s="14">
        <v>16</v>
      </c>
      <c r="B163" s="15" t="s">
        <v>40</v>
      </c>
      <c r="C163" s="15"/>
      <c r="D163" s="15"/>
      <c r="E163" s="14"/>
      <c r="F163" s="15"/>
      <c r="G163" s="15"/>
      <c r="H163" s="15"/>
    </row>
    <row r="164" ht="15">
      <c r="B164" t="s">
        <v>138</v>
      </c>
    </row>
    <row r="165" ht="15">
      <c r="B165" t="s">
        <v>56</v>
      </c>
    </row>
    <row r="166" ht="15">
      <c r="B166" t="s">
        <v>144</v>
      </c>
    </row>
    <row r="167" ht="15">
      <c r="B167" t="s">
        <v>139</v>
      </c>
    </row>
    <row r="168" ht="15">
      <c r="B168" t="s">
        <v>57</v>
      </c>
    </row>
    <row r="169" ht="15">
      <c r="B169" t="s">
        <v>58</v>
      </c>
    </row>
    <row r="171" spans="1:8" ht="15">
      <c r="A171" s="14">
        <v>17</v>
      </c>
      <c r="B171" s="15" t="s">
        <v>41</v>
      </c>
      <c r="C171" s="15"/>
      <c r="D171" s="15"/>
      <c r="E171" s="14"/>
      <c r="F171" s="15"/>
      <c r="G171" s="15"/>
      <c r="H171" s="15"/>
    </row>
    <row r="172" ht="15">
      <c r="B172" t="s">
        <v>142</v>
      </c>
    </row>
    <row r="173" ht="15">
      <c r="B173" t="s">
        <v>59</v>
      </c>
    </row>
    <row r="174" ht="15">
      <c r="B174" t="s">
        <v>60</v>
      </c>
    </row>
    <row r="175" ht="15">
      <c r="B175" t="s">
        <v>143</v>
      </c>
    </row>
    <row r="176" ht="15">
      <c r="B176" t="s">
        <v>139</v>
      </c>
    </row>
    <row r="177" ht="15">
      <c r="B177" t="s">
        <v>57</v>
      </c>
    </row>
    <row r="178" ht="15">
      <c r="B178" t="s">
        <v>58</v>
      </c>
    </row>
    <row r="179" ht="15">
      <c r="B179" t="s">
        <v>61</v>
      </c>
    </row>
  </sheetData>
  <mergeCells count="3">
    <mergeCell ref="A36:A37"/>
    <mergeCell ref="B36:H37"/>
    <mergeCell ref="B30:H31"/>
  </mergeCells>
  <printOptions/>
  <pageMargins left="0.74" right="0.24" top="0.26" bottom="0.37" header="0.3" footer="0.3"/>
  <pageSetup fitToHeight="0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0ED303A48D2419F3EA3B5E7CDE25F" ma:contentTypeVersion="13" ma:contentTypeDescription="Create a new document." ma:contentTypeScope="" ma:versionID="752c1ebce370f5e800bc3fc819232740">
  <xsd:schema xmlns:xsd="http://www.w3.org/2001/XMLSchema" xmlns:xs="http://www.w3.org/2001/XMLSchema" xmlns:p="http://schemas.microsoft.com/office/2006/metadata/properties" xmlns:ns3="d2fd46e9-3d56-45f2-9673-c12e11237b19" xmlns:ns4="74de698e-39cd-4a70-baea-779607571d65" targetNamespace="http://schemas.microsoft.com/office/2006/metadata/properties" ma:root="true" ma:fieldsID="148ebae3d24f26d17112225e84f3a66d" ns3:_="" ns4:_="">
    <xsd:import namespace="d2fd46e9-3d56-45f2-9673-c12e11237b19"/>
    <xsd:import namespace="74de698e-39cd-4a70-baea-779607571d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d46e9-3d56-45f2-9673-c12e11237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698e-39cd-4a70-baea-779607571d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2fd46e9-3d56-45f2-9673-c12e11237b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E32F99-D0E2-4A9E-9E5E-075A6DC0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d46e9-3d56-45f2-9673-c12e11237b19"/>
    <ds:schemaRef ds:uri="74de698e-39cd-4a70-baea-779607571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5E8DE-2804-4DBF-8887-9756E2235D82}">
  <ds:schemaRefs>
    <ds:schemaRef ds:uri="http://schemas.microsoft.com/office/2006/documentManagement/types"/>
    <ds:schemaRef ds:uri="http://purl.org/dc/dcmitype/"/>
    <ds:schemaRef ds:uri="d2fd46e9-3d56-45f2-9673-c12e11237b19"/>
    <ds:schemaRef ds:uri="http://purl.org/dc/terms/"/>
    <ds:schemaRef ds:uri="http://purl.org/dc/elements/1.1/"/>
    <ds:schemaRef ds:uri="http://schemas.microsoft.com/office/infopath/2007/PartnerControls"/>
    <ds:schemaRef ds:uri="74de698e-39cd-4a70-baea-779607571d6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574F0E-AFC9-415F-8F9B-73446D8114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Hofmiler Josef</cp:lastModifiedBy>
  <cp:lastPrinted>2023-03-15T12:20:23Z</cp:lastPrinted>
  <dcterms:created xsi:type="dcterms:W3CDTF">2017-11-05T21:19:10Z</dcterms:created>
  <dcterms:modified xsi:type="dcterms:W3CDTF">2023-04-21T09:20:41Z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0x010100DFE0ED303A48D2419F3EA3B5E7CDE25F</vt:lpwstr>
  </property>
</Properties>
</file>