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1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<sst xmlns="http://schemas.openxmlformats.org/spreadsheetml/2006/main" count="130" uniqueCount="110">
  <si>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</si>
  <si>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</si>
  <si>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</si>
  <si>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</si>
  <si>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</si>
  <si>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</si>
  <si>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</si>
  <si>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</si>
  <si>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</si>
  <si>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</si>
  <si>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</si>
  <si>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</si>
  <si>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</si>
  <si>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</si>
  <si>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</si>
  <si>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</si>
  <si>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</si>
  <si>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</si>
  <si>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</si>
  <si>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</si>
  <si>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</si>
  <si>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</si>
  <si>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</si>
  <si>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</si>
  <si>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</si>
  <si>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</si>
  <si>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</si>
  <si>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</si>
  <si>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</si>
  <si>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</si>
  <si>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</si>
  <si>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</si>
  <si>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</si>
  <si>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</si>
  <si>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</si>
  <si>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</si>
  <si>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</si>
  <si>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</si>
  <si>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</si>
  <si>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</si>
  <si>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</si>
  <si>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</si>
  <si>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 xml:space="preserve"> </t>
  </si>
  <si>
    <t>Lokalita:</t>
  </si>
  <si>
    <t>Projektant:</t>
  </si>
  <si>
    <t>Druh stavby:</t>
  </si>
  <si>
    <t>00066001</t>
  </si>
  <si>
    <t>Objednatel:</t>
  </si>
  <si>
    <t>Název stavby:</t>
  </si>
  <si>
    <t>Krycí list rozpočtu</t>
  </si>
  <si>
    <t>Celkem vč. DPH</t>
  </si>
  <si>
    <t>M</t>
  </si>
  <si>
    <t>M2</t>
  </si>
  <si>
    <t>M3</t>
  </si>
  <si>
    <t>TĚSNĚNÍ DILATAČ. SPAR ASF. ZÁLIVKOU PRŮŘEZ DO 200MM2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</si>
  <si>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</si>
  <si>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</si>
  <si>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</si>
  <si>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</si>
  <si>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</si>
  <si>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</si>
  <si>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</si>
  <si>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</si>
  <si>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</si>
  <si>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>Č.</t>
  </si>
  <si>
    <t xml:space="preserve">Datum:   </t>
  </si>
  <si>
    <t xml:space="preserve">Zpracoval:   </t>
  </si>
  <si>
    <t>………………..</t>
  </si>
  <si>
    <t xml:space="preserve">Zhotovitel: </t>
  </si>
  <si>
    <t>Krajská správa a údržba silnic Středočeského kraje, příspěvková organizace</t>
  </si>
  <si>
    <r>
      <t>Objednatel:</t>
    </r>
  </si>
  <si>
    <t>Místo (lokalita):</t>
  </si>
  <si>
    <t xml:space="preserve">Objekt:                       </t>
  </si>
  <si>
    <t xml:space="preserve">Stavba:    </t>
  </si>
  <si>
    <t xml:space="preserve">ROZPOČET  </t>
  </si>
  <si>
    <t xml:space="preserve">Schválil </t>
  </si>
  <si>
    <t>Zpracoval</t>
  </si>
  <si>
    <t>KSÚS Středočeského kraje příspěvková organizace</t>
  </si>
  <si>
    <t>Jan Langhans</t>
  </si>
  <si>
    <t>provozní cestmistr: Jan Langhans</t>
  </si>
  <si>
    <t>správní cestmistr: Martina Roubíková</t>
  </si>
  <si>
    <t>ŘEZÁNÍ ASF: KRYTU VOZOVEK DO 50 mm</t>
  </si>
  <si>
    <t>FRÉZOVÁNÍ SPAR ŠÍŘE do 10 mm, Hl. do 20 mm</t>
  </si>
  <si>
    <t>m</t>
  </si>
  <si>
    <t>931312</t>
  </si>
  <si>
    <t>DIO - POMOCNÉ PRÁCE.ZŘÍZENÍ, NEBO ZAJIŠT.OBJÍŽDKY a PŘÍSTUP. CEST</t>
  </si>
  <si>
    <t>kpl.</t>
  </si>
  <si>
    <t>R-položka</t>
  </si>
  <si>
    <t>Sanace konstrukčních vrstev tl.350 mm(dle tech. Specifikace)</t>
  </si>
  <si>
    <t>obsahuje zaříznutí,odtěžení,odvoz naskládku, skládkovné,zhutnění pláně,geotechtílie,ŠD 15cm, KZC 12 cma ACP 22 - 8 cm</t>
  </si>
  <si>
    <t>Čištění vozovek metením strojně - samosběr</t>
  </si>
  <si>
    <t>m2</t>
  </si>
  <si>
    <t>silnice č.II/116</t>
  </si>
  <si>
    <t>vodící čára 12,5 cm, délka úseku 2100 bm * 2</t>
  </si>
  <si>
    <t>SPOJ. POSTŘIK Z EMULZE DO 0,5 kg/M2</t>
  </si>
  <si>
    <t>II/116 Malá hraštice - Nový Knín</t>
  </si>
  <si>
    <t>sil.č. II/116 v km 61,869 - 62,444 - ULS 1243A053 - 1243A005</t>
  </si>
  <si>
    <t>Malá Hraštice,  okr. Příbram</t>
  </si>
  <si>
    <t>Frézování vozovek , do tl. 60 mm, odvoz do 20 km</t>
  </si>
  <si>
    <t>Opravy 2022</t>
  </si>
  <si>
    <t>Zdroj položek/cen: www.sfdi.cz (OTSKP 2022</t>
  </si>
  <si>
    <t>VDZ V2 - 12,5 cm, barvou základní</t>
  </si>
  <si>
    <t>Oblastní provozní technik BN: Jiří Brzoň</t>
  </si>
  <si>
    <t>JUDr. Luděk Beneš</t>
  </si>
  <si>
    <t xml:space="preserve">Zástupce vedoucího oblasti Benešov: </t>
  </si>
  <si>
    <t>574A34</t>
  </si>
  <si>
    <t>574C05</t>
  </si>
  <si>
    <t>postřik provést po frézování a před ACL 16 +(vyrovnávka) + a po té před pokládkou ACO 11+</t>
  </si>
  <si>
    <t>ASFALTOVÝ BETON PRO OBRUSNÉ VRSTVY ACO 11+ 50/70 v TL. 40mm</t>
  </si>
  <si>
    <t xml:space="preserve">Vyrovnávka pro asfal. bet. ACL 16 + 50/70 v tl. 50 mm,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</si>
</sst>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\-#,##0.000"/>
    <numFmt numFmtId="165" formatCode="00000"/>
  </numFmts>
  <fonts count="22">
    <font>
      <sz val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4" fontId="4" fillId="2" borderId="3" xfId="0" applyNumberFormat="1" applyFont="1" applyFill="1" applyBorder="1" applyAlignment="1" applyProtection="1">
      <alignment horizontal="right" vertical="center"/>
      <protection/>
    </xf>
    <xf numFmtId="4" fontId="4" fillId="2" borderId="4" xfId="0" applyNumberFormat="1" applyFont="1" applyFill="1" applyBorder="1" applyAlignment="1" applyProtection="1">
      <alignment horizontal="right" vertical="center"/>
      <protection/>
    </xf>
    <xf numFmtId="0" fontId="2" fillId="0" borderId="5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9" fontId="6" fillId="2" borderId="9" xfId="0" applyNumberFormat="1" applyFont="1" applyFill="1" applyBorder="1" applyAlignment="1" applyProtection="1">
      <alignment horizontal="center" vertical="center"/>
      <protection/>
    </xf>
    <xf numFmtId="49" fontId="6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10" fillId="0" borderId="3" xfId="0" applyNumberFormat="1" applyFont="1" applyBorder="1" applyAlignment="1" applyProtection="1">
      <alignment vertical="center"/>
      <protection/>
    </xf>
    <xf numFmtId="4" fontId="3" fillId="0" borderId="4" xfId="0" applyNumberFormat="1" applyFont="1" applyBorder="1" applyAlignment="1" applyProtection="1">
      <alignment horizontal="right" vertical="center"/>
      <protection/>
    </xf>
    <xf numFmtId="0" fontId="10" fillId="0" borderId="4" xfId="0" applyFont="1" applyBorder="1" applyAlignment="1" applyProtection="1">
      <alignment vertical="center"/>
      <protection/>
    </xf>
    <xf numFmtId="4" fontId="3" fillId="0" borderId="8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vertical="center"/>
      <protection/>
    </xf>
    <xf numFmtId="4" fontId="3" fillId="0" borderId="14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4" xfId="0" applyFill="1" applyBorder="1" applyAlignment="1" applyProtection="1">
      <alignment vertical="top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4" fontId="2" fillId="0" borderId="3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top"/>
      <protection/>
    </xf>
    <xf numFmtId="0" fontId="0" fillId="0" borderId="4" xfId="0" applyBorder="1" applyAlignment="1" applyProtection="1">
      <alignment horizontal="center" vertical="top" wrapText="1"/>
      <protection/>
    </xf>
    <xf numFmtId="0" fontId="0" fillId="0" borderId="8" xfId="0" applyBorder="1" applyAlignment="1" applyProtection="1">
      <alignment horizontal="center" vertical="top" wrapText="1"/>
      <protection/>
    </xf>
    <xf numFmtId="0" fontId="10" fillId="3" borderId="15" xfId="0" applyFont="1" applyFill="1" applyBorder="1" applyAlignment="1" applyProtection="1">
      <alignment horizontal="right" vertical="center"/>
      <protection/>
    </xf>
    <xf numFmtId="0" fontId="10" fillId="3" borderId="16" xfId="0" applyFont="1" applyFill="1" applyBorder="1" applyAlignment="1" applyProtection="1">
      <alignment horizontal="right" vertical="center"/>
      <protection/>
    </xf>
    <xf numFmtId="0" fontId="10" fillId="3" borderId="16" xfId="0" applyFont="1" applyFill="1" applyBorder="1" applyAlignment="1" applyProtection="1">
      <alignment horizontal="left" vertical="center"/>
      <protection/>
    </xf>
    <xf numFmtId="0" fontId="1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39" fontId="15" fillId="0" borderId="0" xfId="0" applyNumberFormat="1" applyFont="1" applyAlignment="1" applyProtection="1">
      <alignment horizontal="center" vertical="top"/>
      <protection/>
    </xf>
    <xf numFmtId="39" fontId="15" fillId="0" borderId="0" xfId="0" applyNumberFormat="1" applyFont="1" applyAlignment="1" applyProtection="1">
      <alignment horizontal="right" vertical="top"/>
      <protection/>
    </xf>
    <xf numFmtId="164" fontId="16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37" fontId="13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1" fontId="1" fillId="0" borderId="8" xfId="0" applyNumberFormat="1" applyFont="1" applyFill="1" applyBorder="1" applyAlignment="1" applyProtection="1">
      <alignment horizontal="left" vertical="center"/>
      <protection locked="0"/>
    </xf>
    <xf numFmtId="4" fontId="21" fillId="0" borderId="19" xfId="0" applyNumberFormat="1" applyFont="1" applyBorder="1" applyAlignment="1" applyProtection="1">
      <alignment vertical="center"/>
      <protection/>
    </xf>
    <xf numFmtId="4" fontId="21" fillId="0" borderId="20" xfId="0" applyNumberFormat="1" applyFont="1" applyBorder="1" applyAlignment="1" applyProtection="1">
      <alignment vertical="center"/>
      <protection/>
    </xf>
    <xf numFmtId="165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4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4" xfId="0" applyFill="1" applyBorder="1" applyAlignment="1" applyProtection="1">
      <alignment vertical="top" wrapText="1"/>
      <protection/>
    </xf>
    <xf numFmtId="1" fontId="1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4" fontId="2" fillId="0" borderId="20" xfId="0" applyNumberFormat="1" applyFont="1" applyFill="1" applyBorder="1" applyAlignment="1" applyProtection="1">
      <alignment vertical="center"/>
      <protection/>
    </xf>
    <xf numFmtId="1" fontId="1" fillId="0" borderId="23" xfId="0" applyNumberFormat="1" applyFont="1" applyFill="1" applyBorder="1" applyAlignment="1" applyProtection="1">
      <alignment horizontal="left" vertical="center"/>
      <protection locked="0"/>
    </xf>
    <xf numFmtId="165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4" fontId="2" fillId="0" borderId="25" xfId="0" applyNumberFormat="1" applyFont="1" applyFill="1" applyBorder="1" applyAlignment="1" applyProtection="1">
      <alignment vertical="center"/>
      <protection/>
    </xf>
    <xf numFmtId="4" fontId="1" fillId="0" borderId="25" xfId="0" applyNumberFormat="1" applyFont="1" applyFill="1" applyBorder="1" applyAlignment="1" applyProtection="1">
      <alignment vertical="center"/>
      <protection locked="0"/>
    </xf>
    <xf numFmtId="4" fontId="2" fillId="0" borderId="2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19" fillId="4" borderId="33" xfId="0" applyNumberFormat="1" applyFont="1" applyFill="1" applyBorder="1" applyAlignment="1" applyProtection="1">
      <alignment horizontal="center" vertical="center"/>
      <protection/>
    </xf>
    <xf numFmtId="0" fontId="19" fillId="4" borderId="28" xfId="0" applyNumberFormat="1" applyFont="1" applyFill="1" applyBorder="1" applyAlignment="1" applyProtection="1">
      <alignment horizontal="center" vertical="center"/>
      <protection/>
    </xf>
    <xf numFmtId="0" fontId="19" fillId="4" borderId="24" xfId="0" applyNumberFormat="1" applyFont="1" applyFill="1" applyBorder="1" applyAlignment="1" applyProtection="1">
      <alignment horizontal="center" vertical="center"/>
      <protection/>
    </xf>
    <xf numFmtId="0" fontId="19" fillId="4" borderId="34" xfId="0" applyNumberFormat="1" applyFont="1" applyFill="1" applyBorder="1" applyAlignment="1" applyProtection="1">
      <alignment horizontal="center" vertical="center"/>
      <protection/>
    </xf>
    <xf numFmtId="49" fontId="19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29" xfId="0" applyNumberFormat="1" applyFont="1" applyFill="1" applyBorder="1" applyAlignment="1" applyProtection="1">
      <alignment horizontal="left" vertical="center"/>
      <protection/>
    </xf>
    <xf numFmtId="0" fontId="19" fillId="0" borderId="1" xfId="0" applyNumberFormat="1" applyFont="1" applyFill="1" applyBorder="1" applyAlignment="1" applyProtection="1">
      <alignment horizontal="left" vertical="center"/>
      <protection/>
    </xf>
    <xf numFmtId="49" fontId="19" fillId="0" borderId="36" xfId="0" applyNumberFormat="1" applyFont="1" applyFill="1" applyBorder="1" applyAlignment="1" applyProtection="1">
      <alignment horizontal="left" vertical="center"/>
      <protection/>
    </xf>
    <xf numFmtId="0" fontId="19" fillId="0" borderId="31" xfId="0" applyNumberFormat="1" applyFont="1" applyFill="1" applyBorder="1" applyAlignment="1" applyProtection="1">
      <alignment horizontal="left" vertical="center"/>
      <protection/>
    </xf>
    <xf numFmtId="0" fontId="19" fillId="0" borderId="32" xfId="0" applyNumberFormat="1" applyFont="1" applyFill="1" applyBorder="1" applyAlignment="1" applyProtection="1">
      <alignment horizontal="left" vertical="center"/>
      <protection/>
    </xf>
    <xf numFmtId="0" fontId="19" fillId="0" borderId="37" xfId="0" applyNumberFormat="1" applyFont="1" applyFill="1" applyBorder="1" applyAlignment="1" applyProtection="1">
      <alignment horizontal="left" vertical="center"/>
      <protection/>
    </xf>
    <xf numFmtId="49" fontId="4" fillId="2" borderId="8" xfId="0" applyNumberFormat="1" applyFont="1" applyFill="1" applyBorder="1" applyAlignment="1" applyProtection="1">
      <alignment horizontal="left" vertical="center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9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49" fontId="2" fillId="0" borderId="8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14" fontId="2" fillId="0" borderId="3" xfId="0" applyNumberFormat="1" applyFont="1" applyFill="1" applyBorder="1" applyAlignment="1" applyProtection="1">
      <alignment horizontal="left" vertical="center"/>
      <protection/>
    </xf>
    <xf numFmtId="14" fontId="2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vertical="center" wrapText="1"/>
      <protection/>
    </xf>
    <xf numFmtId="0" fontId="2" fillId="0" borderId="39" xfId="0" applyFont="1" applyBorder="1" applyAlignment="1" applyProtection="1">
      <alignment vertical="center" wrapText="1"/>
      <protection/>
    </xf>
    <xf numFmtId="0" fontId="2" fillId="0" borderId="40" xfId="0" applyFont="1" applyBorder="1" applyAlignment="1" applyProtection="1">
      <alignment vertical="center" wrapText="1"/>
      <protection/>
    </xf>
    <xf numFmtId="49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24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>
      <alignment horizontal="center" vertical="center"/>
      <protection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49" fontId="8" fillId="0" borderId="4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49" fontId="2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14" fontId="12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 locked="0"/>
    </xf>
    <xf numFmtId="1" fontId="1" fillId="5" borderId="8" xfId="0" applyNumberFormat="1" applyFont="1" applyFill="1" applyBorder="1" applyAlignment="1" applyProtection="1">
      <alignment horizontal="left" vertical="center"/>
      <protection locked="0"/>
    </xf>
    <xf numFmtId="165" fontId="1" fillId="5" borderId="21" xfId="0" applyNumberFormat="1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vertical="center"/>
      <protection locked="0"/>
    </xf>
    <xf numFmtId="4" fontId="2" fillId="5" borderId="4" xfId="0" applyNumberFormat="1" applyFont="1" applyFill="1" applyBorder="1" applyAlignment="1" applyProtection="1">
      <alignment vertical="center"/>
      <protection/>
    </xf>
    <xf numFmtId="4" fontId="1" fillId="5" borderId="4" xfId="0" applyNumberFormat="1" applyFont="1" applyFill="1" applyBorder="1" applyAlignment="1" applyProtection="1">
      <alignment vertical="center"/>
      <protection locked="0"/>
    </xf>
    <xf numFmtId="4" fontId="2" fillId="5" borderId="3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04825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 topLeftCell="A1">
      <selection activeCell="O15" sqref="O15"/>
    </sheetView>
  </sheetViews>
  <sheetFormatPr defaultColWidth="13.33203125" defaultRowHeight="10.5"/>
  <cols>
    <col min="1" max="1" width="13.33203125" style="1" customWidth="1"/>
    <col min="2" max="2" width="11.83203125" style="1" customWidth="1"/>
    <col min="3" max="3" width="25.33203125" style="1" customWidth="1"/>
    <col min="4" max="4" width="11.83203125" style="1" customWidth="1"/>
    <col min="5" max="5" width="16.33203125" style="1" customWidth="1"/>
    <col min="6" max="6" width="26.33203125" style="1" customWidth="1"/>
    <col min="7" max="7" width="13.33203125" style="1" customWidth="1"/>
    <col min="8" max="8" width="13.83203125" style="1" customWidth="1"/>
    <col min="9" max="9" width="26.16015625" style="1" customWidth="1"/>
    <col min="10" max="10" width="13.33203125" style="1" customWidth="1"/>
    <col min="11" max="11" width="13.66015625" style="1" bestFit="1" customWidth="1"/>
    <col min="12" max="16384" width="13.33203125" style="1" customWidth="1"/>
  </cols>
  <sheetData>
    <row r="1" spans="1:9" ht="28.7" customHeight="1" thickBot="1">
      <c r="A1" s="156" t="s">
        <v>49</v>
      </c>
      <c r="B1" s="157"/>
      <c r="C1" s="157"/>
      <c r="D1" s="157"/>
      <c r="E1" s="157"/>
      <c r="F1" s="157"/>
      <c r="G1" s="157"/>
      <c r="H1" s="157"/>
      <c r="I1" s="157"/>
    </row>
    <row r="2" spans="1:10" ht="12.75" customHeight="1">
      <c r="A2" s="158" t="s">
        <v>48</v>
      </c>
      <c r="B2" s="159"/>
      <c r="C2" s="160" t="s">
        <v>95</v>
      </c>
      <c r="D2" s="160"/>
      <c r="E2" s="162" t="s">
        <v>47</v>
      </c>
      <c r="F2" s="163" t="s">
        <v>77</v>
      </c>
      <c r="G2" s="164"/>
      <c r="H2" s="162" t="s">
        <v>40</v>
      </c>
      <c r="I2" s="167" t="s">
        <v>46</v>
      </c>
      <c r="J2" s="2"/>
    </row>
    <row r="3" spans="1:10" ht="10.5">
      <c r="A3" s="144"/>
      <c r="B3" s="143"/>
      <c r="C3" s="161"/>
      <c r="D3" s="161"/>
      <c r="E3" s="143"/>
      <c r="F3" s="165"/>
      <c r="G3" s="166"/>
      <c r="H3" s="143"/>
      <c r="I3" s="141"/>
      <c r="J3" s="2"/>
    </row>
    <row r="4" spans="1:10" ht="10.5">
      <c r="A4" s="142" t="s">
        <v>45</v>
      </c>
      <c r="B4" s="143"/>
      <c r="C4" s="152" t="s">
        <v>99</v>
      </c>
      <c r="D4" s="153"/>
      <c r="E4" s="145" t="s">
        <v>44</v>
      </c>
      <c r="F4" s="145"/>
      <c r="G4" s="143"/>
      <c r="H4" s="145" t="s">
        <v>40</v>
      </c>
      <c r="I4" s="140"/>
      <c r="J4" s="2"/>
    </row>
    <row r="5" spans="1:10" ht="10.5">
      <c r="A5" s="144"/>
      <c r="B5" s="143"/>
      <c r="C5" s="154"/>
      <c r="D5" s="155"/>
      <c r="E5" s="143"/>
      <c r="F5" s="143"/>
      <c r="G5" s="143"/>
      <c r="H5" s="143"/>
      <c r="I5" s="141"/>
      <c r="J5" s="2"/>
    </row>
    <row r="6" spans="1:10" ht="13.15" customHeight="1">
      <c r="A6" s="142" t="s">
        <v>43</v>
      </c>
      <c r="B6" s="143"/>
      <c r="C6" s="148" t="s">
        <v>92</v>
      </c>
      <c r="D6" s="149"/>
      <c r="E6" s="145" t="s">
        <v>41</v>
      </c>
      <c r="F6" s="145"/>
      <c r="G6" s="143"/>
      <c r="H6" s="145" t="s">
        <v>40</v>
      </c>
      <c r="I6" s="140"/>
      <c r="J6" s="2"/>
    </row>
    <row r="7" spans="1:10" ht="10.5">
      <c r="A7" s="144"/>
      <c r="B7" s="143"/>
      <c r="C7" s="150"/>
      <c r="D7" s="151"/>
      <c r="E7" s="143"/>
      <c r="F7" s="143"/>
      <c r="G7" s="143"/>
      <c r="H7" s="143"/>
      <c r="I7" s="141"/>
      <c r="J7" s="2"/>
    </row>
    <row r="8" spans="1:10" ht="10.5">
      <c r="A8" s="142" t="s">
        <v>39</v>
      </c>
      <c r="B8" s="143"/>
      <c r="C8" s="147"/>
      <c r="D8" s="143"/>
      <c r="E8" s="145" t="s">
        <v>38</v>
      </c>
      <c r="F8" s="143"/>
      <c r="G8" s="143"/>
      <c r="H8" s="145" t="s">
        <v>37</v>
      </c>
      <c r="I8" s="140"/>
      <c r="J8" s="2"/>
    </row>
    <row r="9" spans="1:10" ht="10.5">
      <c r="A9" s="144"/>
      <c r="B9" s="143"/>
      <c r="C9" s="143"/>
      <c r="D9" s="143"/>
      <c r="E9" s="143"/>
      <c r="F9" s="143"/>
      <c r="G9" s="143"/>
      <c r="H9" s="143"/>
      <c r="I9" s="141"/>
      <c r="J9" s="2"/>
    </row>
    <row r="10" spans="1:10" ht="10.5">
      <c r="A10" s="142" t="s">
        <v>36</v>
      </c>
      <c r="B10" s="143"/>
      <c r="C10" s="145"/>
      <c r="D10" s="143"/>
      <c r="E10" s="145" t="s">
        <v>35</v>
      </c>
      <c r="F10" s="145" t="s">
        <v>78</v>
      </c>
      <c r="G10" s="143"/>
      <c r="H10" s="145" t="s">
        <v>34</v>
      </c>
      <c r="I10" s="146">
        <v>44885</v>
      </c>
      <c r="J10" s="2"/>
    </row>
    <row r="11" spans="1:10" ht="10.5">
      <c r="A11" s="144"/>
      <c r="B11" s="143"/>
      <c r="C11" s="143"/>
      <c r="D11" s="143"/>
      <c r="E11" s="143"/>
      <c r="F11" s="143"/>
      <c r="G11" s="143"/>
      <c r="H11" s="143"/>
      <c r="I11" s="141"/>
      <c r="J11" s="2"/>
    </row>
    <row r="12" spans="1:9" ht="23.45" customHeight="1" thickBot="1">
      <c r="A12" s="134" t="s">
        <v>33</v>
      </c>
      <c r="B12" s="135"/>
      <c r="C12" s="135"/>
      <c r="D12" s="135"/>
      <c r="E12" s="135"/>
      <c r="F12" s="135"/>
      <c r="G12" s="135"/>
      <c r="H12" s="135"/>
      <c r="I12" s="136"/>
    </row>
    <row r="13" spans="1:10" ht="26.45" customHeight="1">
      <c r="A13" s="18" t="s">
        <v>32</v>
      </c>
      <c r="B13" s="137" t="s">
        <v>31</v>
      </c>
      <c r="C13" s="138"/>
      <c r="D13" s="17" t="s">
        <v>30</v>
      </c>
      <c r="E13" s="137" t="s">
        <v>29</v>
      </c>
      <c r="F13" s="138"/>
      <c r="G13" s="17" t="s">
        <v>28</v>
      </c>
      <c r="H13" s="137" t="s">
        <v>27</v>
      </c>
      <c r="I13" s="139"/>
      <c r="J13" s="2"/>
    </row>
    <row r="14" spans="1:10" ht="15.2" customHeight="1">
      <c r="A14" s="15" t="s">
        <v>26</v>
      </c>
      <c r="B14" s="14" t="s">
        <v>16</v>
      </c>
      <c r="C14" s="11">
        <v>0</v>
      </c>
      <c r="D14" s="131" t="s">
        <v>25</v>
      </c>
      <c r="E14" s="132"/>
      <c r="F14" s="11">
        <v>0</v>
      </c>
      <c r="G14" s="131" t="s">
        <v>24</v>
      </c>
      <c r="H14" s="132"/>
      <c r="I14" s="10">
        <v>0</v>
      </c>
      <c r="J14" s="2"/>
    </row>
    <row r="15" spans="1:11" ht="15.2" customHeight="1">
      <c r="A15" s="15"/>
      <c r="B15" s="14" t="s">
        <v>14</v>
      </c>
      <c r="C15" s="11">
        <v>0</v>
      </c>
      <c r="D15" s="131" t="s">
        <v>23</v>
      </c>
      <c r="E15" s="132"/>
      <c r="F15" s="11">
        <v>0</v>
      </c>
      <c r="G15" s="131" t="s">
        <v>22</v>
      </c>
      <c r="H15" s="132"/>
      <c r="I15" s="10">
        <v>0</v>
      </c>
      <c r="J15" s="2"/>
      <c r="K15" s="16"/>
    </row>
    <row r="16" spans="1:10" ht="15.2" customHeight="1">
      <c r="A16" s="15" t="s">
        <v>21</v>
      </c>
      <c r="B16" s="14" t="s">
        <v>16</v>
      </c>
      <c r="C16" s="11">
        <v>0</v>
      </c>
      <c r="D16" s="131" t="s">
        <v>20</v>
      </c>
      <c r="E16" s="132"/>
      <c r="F16" s="11">
        <v>0</v>
      </c>
      <c r="G16" s="131" t="s">
        <v>19</v>
      </c>
      <c r="H16" s="132"/>
      <c r="I16" s="10">
        <v>0</v>
      </c>
      <c r="J16" s="2"/>
    </row>
    <row r="17" spans="1:10" ht="15.2" customHeight="1">
      <c r="A17" s="15"/>
      <c r="B17" s="14" t="s">
        <v>14</v>
      </c>
      <c r="C17" s="11">
        <v>0</v>
      </c>
      <c r="D17" s="131"/>
      <c r="E17" s="132"/>
      <c r="F17" s="13"/>
      <c r="G17" s="131" t="s">
        <v>18</v>
      </c>
      <c r="H17" s="132"/>
      <c r="I17" s="10">
        <v>0</v>
      </c>
      <c r="J17" s="2"/>
    </row>
    <row r="18" spans="1:10" ht="15.2" customHeight="1">
      <c r="A18" s="15" t="s">
        <v>17</v>
      </c>
      <c r="B18" s="14" t="s">
        <v>16</v>
      </c>
      <c r="C18" s="11">
        <v>0</v>
      </c>
      <c r="D18" s="131"/>
      <c r="E18" s="132"/>
      <c r="F18" s="13"/>
      <c r="G18" s="131" t="s">
        <v>15</v>
      </c>
      <c r="H18" s="132"/>
      <c r="I18" s="10">
        <v>0</v>
      </c>
      <c r="J18" s="2"/>
    </row>
    <row r="19" spans="1:10" ht="15.2" customHeight="1">
      <c r="A19" s="15"/>
      <c r="B19" s="14" t="s">
        <v>14</v>
      </c>
      <c r="C19" s="11">
        <v>0</v>
      </c>
      <c r="D19" s="131"/>
      <c r="E19" s="132"/>
      <c r="F19" s="13"/>
      <c r="G19" s="131" t="s">
        <v>13</v>
      </c>
      <c r="H19" s="132"/>
      <c r="I19" s="10">
        <v>0</v>
      </c>
      <c r="J19" s="2"/>
    </row>
    <row r="20" spans="1:10" ht="15.2" customHeight="1">
      <c r="A20" s="129" t="s">
        <v>12</v>
      </c>
      <c r="B20" s="130"/>
      <c r="C20" s="11">
        <v>0</v>
      </c>
      <c r="D20" s="131"/>
      <c r="E20" s="132"/>
      <c r="F20" s="13"/>
      <c r="G20" s="131"/>
      <c r="H20" s="132"/>
      <c r="I20" s="12"/>
      <c r="J20" s="2"/>
    </row>
    <row r="21" spans="1:10" ht="15.2" customHeight="1">
      <c r="A21" s="129" t="s">
        <v>11</v>
      </c>
      <c r="B21" s="130"/>
      <c r="C21" s="11">
        <v>0</v>
      </c>
      <c r="D21" s="131"/>
      <c r="E21" s="132"/>
      <c r="F21" s="13"/>
      <c r="G21" s="131"/>
      <c r="H21" s="132"/>
      <c r="I21" s="12"/>
      <c r="J21" s="2"/>
    </row>
    <row r="22" spans="1:10" ht="16.7" customHeight="1">
      <c r="A22" s="129" t="s">
        <v>10</v>
      </c>
      <c r="B22" s="130"/>
      <c r="C22" s="11">
        <f>SUM(C14:C21)</f>
        <v>0</v>
      </c>
      <c r="D22" s="133" t="s">
        <v>9</v>
      </c>
      <c r="E22" s="130"/>
      <c r="F22" s="11">
        <f>SUM(F14:F21)</f>
        <v>0</v>
      </c>
      <c r="G22" s="133" t="s">
        <v>8</v>
      </c>
      <c r="H22" s="130"/>
      <c r="I22" s="10">
        <f>SUM(I14:I21)</f>
        <v>0</v>
      </c>
      <c r="J22" s="2"/>
    </row>
    <row r="23" spans="1:9" ht="10.5">
      <c r="A23" s="9"/>
      <c r="B23" s="8"/>
      <c r="C23" s="8"/>
      <c r="D23" s="8"/>
      <c r="E23" s="8"/>
      <c r="F23" s="8"/>
      <c r="G23" s="8"/>
      <c r="H23" s="8"/>
      <c r="I23" s="7"/>
    </row>
    <row r="24" spans="1:9" ht="15.2" customHeight="1">
      <c r="A24" s="126" t="s">
        <v>7</v>
      </c>
      <c r="B24" s="127"/>
      <c r="C24" s="6">
        <v>0</v>
      </c>
      <c r="D24" s="2"/>
      <c r="E24" s="2"/>
      <c r="F24" s="2"/>
      <c r="G24" s="2"/>
      <c r="H24" s="2"/>
      <c r="I24" s="3"/>
    </row>
    <row r="25" spans="1:10" ht="15.2" customHeight="1">
      <c r="A25" s="126" t="s">
        <v>6</v>
      </c>
      <c r="B25" s="127"/>
      <c r="C25" s="6">
        <v>0</v>
      </c>
      <c r="D25" s="128" t="s">
        <v>5</v>
      </c>
      <c r="E25" s="127"/>
      <c r="F25" s="6">
        <f>ROUND(C25*(14/100),2)</f>
        <v>0</v>
      </c>
      <c r="G25" s="128" t="s">
        <v>4</v>
      </c>
      <c r="H25" s="127"/>
      <c r="I25" s="5">
        <f>SUM(C24:C26)</f>
        <v>0</v>
      </c>
      <c r="J25" s="2"/>
    </row>
    <row r="26" spans="1:10" ht="15.2" customHeight="1">
      <c r="A26" s="126" t="s">
        <v>3</v>
      </c>
      <c r="B26" s="127"/>
      <c r="C26" s="6">
        <v>0</v>
      </c>
      <c r="D26" s="128" t="s">
        <v>2</v>
      </c>
      <c r="E26" s="127"/>
      <c r="F26" s="6">
        <f>ROUND(C26*(21/100),2)</f>
        <v>0</v>
      </c>
      <c r="G26" s="128" t="s">
        <v>1</v>
      </c>
      <c r="H26" s="127"/>
      <c r="I26" s="5">
        <f>SUM(F25:F26)+I25</f>
        <v>0</v>
      </c>
      <c r="J26" s="2"/>
    </row>
    <row r="27" spans="1:9" ht="10.5">
      <c r="A27" s="4"/>
      <c r="B27" s="2"/>
      <c r="C27" s="2"/>
      <c r="D27" s="2"/>
      <c r="E27" s="2"/>
      <c r="F27" s="2"/>
      <c r="G27" s="2"/>
      <c r="H27" s="2"/>
      <c r="I27" s="3"/>
    </row>
    <row r="28" spans="1:10" ht="14.45" customHeight="1">
      <c r="A28" s="105"/>
      <c r="B28" s="106"/>
      <c r="C28" s="107"/>
      <c r="D28" s="114" t="s">
        <v>75</v>
      </c>
      <c r="E28" s="115"/>
      <c r="F28" s="116"/>
      <c r="G28" s="114" t="s">
        <v>76</v>
      </c>
      <c r="H28" s="115"/>
      <c r="I28" s="117"/>
      <c r="J28" s="2"/>
    </row>
    <row r="29" spans="1:10" ht="14.45" customHeight="1">
      <c r="A29" s="108"/>
      <c r="B29" s="109"/>
      <c r="C29" s="110"/>
      <c r="D29" s="118" t="s">
        <v>102</v>
      </c>
      <c r="E29" s="119"/>
      <c r="F29" s="120"/>
      <c r="G29" s="118" t="s">
        <v>79</v>
      </c>
      <c r="H29" s="119"/>
      <c r="I29" s="121"/>
      <c r="J29" s="2"/>
    </row>
    <row r="30" spans="1:10" ht="14.45" customHeight="1">
      <c r="A30" s="108"/>
      <c r="B30" s="109"/>
      <c r="C30" s="110"/>
      <c r="D30" s="118" t="s">
        <v>104</v>
      </c>
      <c r="E30" s="119"/>
      <c r="F30" s="120"/>
      <c r="G30" s="118" t="s">
        <v>80</v>
      </c>
      <c r="H30" s="119"/>
      <c r="I30" s="121"/>
      <c r="J30" s="2"/>
    </row>
    <row r="31" spans="1:10" ht="14.45" customHeight="1">
      <c r="A31" s="108"/>
      <c r="B31" s="109"/>
      <c r="C31" s="110"/>
      <c r="D31" s="118" t="s">
        <v>103</v>
      </c>
      <c r="E31" s="119"/>
      <c r="F31" s="120"/>
      <c r="G31" s="118"/>
      <c r="H31" s="119"/>
      <c r="I31" s="121"/>
      <c r="J31" s="2"/>
    </row>
    <row r="32" spans="1:10" ht="25.5" customHeight="1" thickBot="1">
      <c r="A32" s="111"/>
      <c r="B32" s="112"/>
      <c r="C32" s="113"/>
      <c r="D32" s="122" t="s">
        <v>0</v>
      </c>
      <c r="E32" s="123"/>
      <c r="F32" s="124"/>
      <c r="G32" s="122" t="s">
        <v>0</v>
      </c>
      <c r="H32" s="123"/>
      <c r="I32" s="125"/>
      <c r="J32" s="2"/>
    </row>
    <row r="33" spans="1:9" ht="10.5">
      <c r="A33" s="2"/>
      <c r="B33" s="2"/>
      <c r="C33" s="2"/>
      <c r="D33" s="2"/>
      <c r="E33" s="2"/>
      <c r="F33" s="2"/>
      <c r="G33" s="2"/>
      <c r="H33" s="2"/>
      <c r="I33" s="2"/>
    </row>
  </sheetData>
  <mergeCells count="74">
    <mergeCell ref="A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32"/>
    <mergeCell ref="D28:F28"/>
    <mergeCell ref="G28:I28"/>
    <mergeCell ref="D29:F29"/>
    <mergeCell ref="G29:I29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tabSelected="1" workbookViewId="0" topLeftCell="A1">
      <selection activeCell="C38" sqref="C38"/>
    </sheetView>
  </sheetViews>
  <sheetFormatPr defaultColWidth="10.5" defaultRowHeight="12" customHeight="1"/>
  <cols>
    <col min="1" max="1" width="3.66015625" style="19" customWidth="1"/>
    <col min="2" max="2" width="17.83203125" style="25" customWidth="1"/>
    <col min="3" max="3" width="92.33203125" style="24" customWidth="1"/>
    <col min="4" max="4" width="10.16015625" style="24" customWidth="1"/>
    <col min="5" max="5" width="15.33203125" style="24" customWidth="1"/>
    <col min="6" max="6" width="17.16015625" style="23" customWidth="1"/>
    <col min="7" max="7" width="18.66015625" style="22" customWidth="1"/>
    <col min="8" max="8" width="14.33203125" style="21" customWidth="1"/>
    <col min="9" max="9" width="10.5" style="20" customWidth="1"/>
    <col min="10" max="10" width="75.66015625" style="19" customWidth="1"/>
    <col min="11" max="16384" width="10.5" style="19" customWidth="1"/>
  </cols>
  <sheetData>
    <row r="1" spans="1:9" s="56" customFormat="1" ht="27.75" customHeight="1">
      <c r="A1" s="168" t="s">
        <v>74</v>
      </c>
      <c r="B1" s="168"/>
      <c r="C1" s="168"/>
      <c r="D1" s="168"/>
      <c r="E1" s="168"/>
      <c r="F1" s="168"/>
      <c r="G1" s="168"/>
      <c r="H1" s="75"/>
      <c r="I1" s="57"/>
    </row>
    <row r="2" spans="1:9" s="56" customFormat="1" ht="12.75" customHeight="1">
      <c r="A2" s="76"/>
      <c r="B2" s="61" t="s">
        <v>73</v>
      </c>
      <c r="C2" s="64" t="s">
        <v>95</v>
      </c>
      <c r="D2" s="74" t="s">
        <v>42</v>
      </c>
      <c r="E2" s="72"/>
      <c r="F2" s="72"/>
      <c r="G2" s="72"/>
      <c r="H2" s="71"/>
      <c r="I2" s="57"/>
    </row>
    <row r="3" spans="1:9" s="56" customFormat="1" ht="12.75" customHeight="1">
      <c r="A3" s="76"/>
      <c r="B3" s="61" t="s">
        <v>72</v>
      </c>
      <c r="C3" s="64" t="s">
        <v>96</v>
      </c>
      <c r="D3" s="72"/>
      <c r="E3" s="72"/>
      <c r="F3" s="63"/>
      <c r="G3" s="72"/>
      <c r="H3" s="71"/>
      <c r="I3" s="57"/>
    </row>
    <row r="4" spans="1:9" s="56" customFormat="1" ht="13.5" customHeight="1">
      <c r="A4" s="76"/>
      <c r="B4" s="61" t="s">
        <v>71</v>
      </c>
      <c r="C4" s="64" t="s">
        <v>97</v>
      </c>
      <c r="D4" s="73"/>
      <c r="E4" s="72"/>
      <c r="F4" s="72"/>
      <c r="G4" s="72"/>
      <c r="H4" s="71"/>
      <c r="I4" s="57"/>
    </row>
    <row r="5" spans="1:9" s="56" customFormat="1" ht="1.5" customHeight="1">
      <c r="A5" s="76"/>
      <c r="B5" s="70"/>
      <c r="C5" s="60"/>
      <c r="D5" s="69"/>
      <c r="E5" s="68"/>
      <c r="F5" s="67"/>
      <c r="G5" s="66"/>
      <c r="H5" s="65"/>
      <c r="I5" s="57"/>
    </row>
    <row r="6" spans="1:9" s="56" customFormat="1" ht="20.25" customHeight="1">
      <c r="A6" s="76"/>
      <c r="B6" s="61" t="s">
        <v>70</v>
      </c>
      <c r="C6" s="64" t="s">
        <v>69</v>
      </c>
      <c r="D6" s="62"/>
      <c r="E6" s="63"/>
      <c r="F6" s="63"/>
      <c r="G6" s="63"/>
      <c r="H6" s="58"/>
      <c r="I6" s="57"/>
    </row>
    <row r="7" spans="1:9" s="56" customFormat="1" ht="12.75" customHeight="1">
      <c r="A7" s="76"/>
      <c r="B7" s="61" t="s">
        <v>68</v>
      </c>
      <c r="C7" s="61" t="s">
        <v>67</v>
      </c>
      <c r="D7" s="62"/>
      <c r="E7" s="62" t="s">
        <v>66</v>
      </c>
      <c r="F7" s="169" t="s">
        <v>78</v>
      </c>
      <c r="G7" s="169"/>
      <c r="H7" s="58"/>
      <c r="I7" s="57"/>
    </row>
    <row r="8" spans="1:9" s="56" customFormat="1" ht="12.75" customHeight="1">
      <c r="A8" s="76"/>
      <c r="B8" s="61"/>
      <c r="C8" s="60"/>
      <c r="D8" s="59"/>
      <c r="E8" s="59" t="s">
        <v>65</v>
      </c>
      <c r="F8" s="170">
        <v>44885</v>
      </c>
      <c r="G8" s="170"/>
      <c r="H8" s="58"/>
      <c r="I8" s="57"/>
    </row>
    <row r="9" spans="1:7" ht="11.25" customHeight="1" thickBot="1">
      <c r="A9" s="77"/>
      <c r="B9" s="78"/>
      <c r="C9" s="79"/>
      <c r="D9" s="79"/>
      <c r="E9" s="79"/>
      <c r="F9" s="80"/>
      <c r="G9" s="81"/>
    </row>
    <row r="10" spans="1:17" s="26" customFormat="1" ht="21.75" thickBot="1">
      <c r="A10" s="55" t="s">
        <v>64</v>
      </c>
      <c r="B10" s="54" t="s">
        <v>63</v>
      </c>
      <c r="C10" s="53" t="s">
        <v>62</v>
      </c>
      <c r="D10" s="52" t="s">
        <v>61</v>
      </c>
      <c r="E10" s="51" t="s">
        <v>60</v>
      </c>
      <c r="F10" s="51" t="s">
        <v>59</v>
      </c>
      <c r="G10" s="50" t="s">
        <v>58</v>
      </c>
      <c r="H10" s="49" t="s">
        <v>57</v>
      </c>
      <c r="I10" s="48" t="s">
        <v>56</v>
      </c>
      <c r="J10" s="47" t="s">
        <v>55</v>
      </c>
      <c r="K10" s="90"/>
      <c r="L10" s="90"/>
      <c r="M10" s="90"/>
      <c r="N10" s="90"/>
      <c r="O10" s="90"/>
      <c r="P10" s="90"/>
      <c r="Q10" s="90"/>
    </row>
    <row r="11" spans="1:17" s="41" customFormat="1" ht="13.5" thickTop="1">
      <c r="A11" s="82">
        <v>1</v>
      </c>
      <c r="B11" s="85">
        <v>113728</v>
      </c>
      <c r="C11" s="86" t="s">
        <v>98</v>
      </c>
      <c r="D11" s="86" t="s">
        <v>53</v>
      </c>
      <c r="E11" s="46">
        <v>4.5</v>
      </c>
      <c r="F11" s="87"/>
      <c r="G11" s="45">
        <f aca="true" t="shared" si="0" ref="G11:G21">F11*E11</f>
        <v>0</v>
      </c>
      <c r="H11" s="44"/>
      <c r="I11" s="43"/>
      <c r="J11" s="42"/>
      <c r="K11" s="90"/>
      <c r="L11" s="90"/>
      <c r="M11" s="90"/>
      <c r="N11" s="90"/>
      <c r="O11" s="90"/>
      <c r="P11" s="90"/>
      <c r="Q11" s="90"/>
    </row>
    <row r="12" spans="1:17" s="41" customFormat="1" ht="12.75">
      <c r="A12" s="172">
        <v>2</v>
      </c>
      <c r="B12" s="173" t="s">
        <v>105</v>
      </c>
      <c r="C12" s="174" t="s">
        <v>108</v>
      </c>
      <c r="D12" s="174" t="s">
        <v>52</v>
      </c>
      <c r="E12" s="175">
        <v>3510</v>
      </c>
      <c r="F12" s="176"/>
      <c r="G12" s="177">
        <f t="shared" si="0"/>
        <v>0</v>
      </c>
      <c r="H12" s="44"/>
      <c r="I12" s="43"/>
      <c r="J12" s="42"/>
      <c r="K12" s="104"/>
      <c r="L12" s="104"/>
      <c r="M12" s="104"/>
      <c r="N12" s="104"/>
      <c r="O12" s="104"/>
      <c r="P12" s="104"/>
      <c r="Q12" s="104"/>
    </row>
    <row r="13" spans="1:17" s="41" customFormat="1" ht="12.75">
      <c r="A13" s="82">
        <v>3</v>
      </c>
      <c r="B13" s="85">
        <v>572123</v>
      </c>
      <c r="C13" s="86" t="s">
        <v>94</v>
      </c>
      <c r="D13" s="86" t="s">
        <v>52</v>
      </c>
      <c r="E13" s="46">
        <v>7020</v>
      </c>
      <c r="F13" s="87"/>
      <c r="G13" s="45">
        <f t="shared" si="0"/>
        <v>0</v>
      </c>
      <c r="H13" s="44"/>
      <c r="I13" s="43"/>
      <c r="J13" s="42" t="s">
        <v>107</v>
      </c>
      <c r="K13" s="90"/>
      <c r="L13" s="90"/>
      <c r="M13" s="90"/>
      <c r="N13" s="90"/>
      <c r="O13" s="90"/>
      <c r="P13" s="90"/>
      <c r="Q13" s="90"/>
    </row>
    <row r="14" spans="1:17" s="41" customFormat="1" ht="12.75">
      <c r="A14" s="172">
        <v>4</v>
      </c>
      <c r="B14" s="173" t="s">
        <v>106</v>
      </c>
      <c r="C14" s="174" t="s">
        <v>109</v>
      </c>
      <c r="D14" s="174" t="s">
        <v>53</v>
      </c>
      <c r="E14" s="175">
        <v>178</v>
      </c>
      <c r="F14" s="176"/>
      <c r="G14" s="177">
        <f t="shared" si="0"/>
        <v>0</v>
      </c>
      <c r="H14" s="44"/>
      <c r="I14" s="43"/>
      <c r="J14" s="42"/>
      <c r="K14" s="104"/>
      <c r="L14" s="104"/>
      <c r="M14" s="104"/>
      <c r="N14" s="104"/>
      <c r="O14" s="104"/>
      <c r="P14" s="104"/>
      <c r="Q14" s="104"/>
    </row>
    <row r="15" spans="1:17" s="41" customFormat="1" ht="12.75">
      <c r="A15" s="82">
        <v>5</v>
      </c>
      <c r="B15" s="85">
        <v>919111</v>
      </c>
      <c r="C15" s="86" t="s">
        <v>81</v>
      </c>
      <c r="D15" s="86" t="s">
        <v>51</v>
      </c>
      <c r="E15" s="46">
        <v>36</v>
      </c>
      <c r="F15" s="87"/>
      <c r="G15" s="45">
        <f t="shared" si="0"/>
        <v>0</v>
      </c>
      <c r="H15" s="44"/>
      <c r="I15" s="43"/>
      <c r="J15" s="42"/>
      <c r="K15" s="90"/>
      <c r="L15" s="90"/>
      <c r="M15" s="90"/>
      <c r="N15" s="90"/>
      <c r="O15" s="90"/>
      <c r="P15" s="90"/>
      <c r="Q15" s="90"/>
    </row>
    <row r="16" spans="1:17" s="41" customFormat="1" ht="12.75">
      <c r="A16" s="82">
        <v>6</v>
      </c>
      <c r="B16" s="88">
        <v>113761</v>
      </c>
      <c r="C16" s="86" t="s">
        <v>82</v>
      </c>
      <c r="D16" s="86" t="s">
        <v>83</v>
      </c>
      <c r="E16" s="46">
        <v>615</v>
      </c>
      <c r="F16" s="87"/>
      <c r="G16" s="45">
        <f t="shared" si="0"/>
        <v>0</v>
      </c>
      <c r="H16" s="44"/>
      <c r="I16" s="43"/>
      <c r="J16" s="42"/>
      <c r="K16" s="90"/>
      <c r="L16" s="90"/>
      <c r="M16" s="90"/>
      <c r="N16" s="90"/>
      <c r="O16" s="90"/>
      <c r="P16" s="90"/>
      <c r="Q16" s="90"/>
    </row>
    <row r="17" spans="1:17" s="41" customFormat="1" ht="12.75">
      <c r="A17" s="82">
        <v>7</v>
      </c>
      <c r="B17" s="89" t="s">
        <v>84</v>
      </c>
      <c r="C17" s="86" t="s">
        <v>54</v>
      </c>
      <c r="D17" s="86" t="s">
        <v>83</v>
      </c>
      <c r="E17" s="46">
        <v>615</v>
      </c>
      <c r="F17" s="87"/>
      <c r="G17" s="45">
        <f t="shared" si="0"/>
        <v>0</v>
      </c>
      <c r="H17" s="44"/>
      <c r="I17" s="43"/>
      <c r="J17" s="42"/>
      <c r="K17" s="90"/>
      <c r="L17" s="90"/>
      <c r="M17" s="90"/>
      <c r="N17" s="90"/>
      <c r="O17" s="90"/>
      <c r="P17" s="90"/>
      <c r="Q17" s="90"/>
    </row>
    <row r="18" spans="1:17" s="41" customFormat="1" ht="23.25" customHeight="1">
      <c r="A18" s="82">
        <v>8</v>
      </c>
      <c r="B18" s="88" t="s">
        <v>87</v>
      </c>
      <c r="C18" s="86" t="s">
        <v>88</v>
      </c>
      <c r="D18" s="86" t="s">
        <v>52</v>
      </c>
      <c r="E18" s="46">
        <v>90</v>
      </c>
      <c r="F18" s="87"/>
      <c r="G18" s="45">
        <f t="shared" si="0"/>
        <v>0</v>
      </c>
      <c r="H18" s="44"/>
      <c r="I18" s="43"/>
      <c r="J18" s="91" t="s">
        <v>89</v>
      </c>
      <c r="K18" s="90"/>
      <c r="L18" s="90"/>
      <c r="M18" s="90"/>
      <c r="N18" s="90"/>
      <c r="O18" s="90"/>
      <c r="P18" s="90"/>
      <c r="Q18" s="90"/>
    </row>
    <row r="19" spans="1:17" s="41" customFormat="1" ht="12.75">
      <c r="A19" s="82">
        <v>9</v>
      </c>
      <c r="B19" s="85">
        <v>915111</v>
      </c>
      <c r="C19" s="86" t="s">
        <v>101</v>
      </c>
      <c r="D19" s="86" t="s">
        <v>52</v>
      </c>
      <c r="E19" s="46">
        <v>160</v>
      </c>
      <c r="F19" s="87"/>
      <c r="G19" s="45">
        <f t="shared" si="0"/>
        <v>0</v>
      </c>
      <c r="H19" s="44"/>
      <c r="I19" s="43"/>
      <c r="J19" s="42" t="s">
        <v>93</v>
      </c>
      <c r="K19" s="90"/>
      <c r="L19" s="90"/>
      <c r="M19" s="90"/>
      <c r="N19" s="90"/>
      <c r="O19" s="90"/>
      <c r="P19" s="90"/>
      <c r="Q19" s="90"/>
    </row>
    <row r="20" spans="1:17" s="41" customFormat="1" ht="12.75">
      <c r="A20" s="98">
        <v>10</v>
      </c>
      <c r="B20" s="99">
        <v>93818</v>
      </c>
      <c r="C20" s="100" t="s">
        <v>90</v>
      </c>
      <c r="D20" s="100" t="s">
        <v>91</v>
      </c>
      <c r="E20" s="101">
        <v>7020</v>
      </c>
      <c r="F20" s="102"/>
      <c r="G20" s="103">
        <f t="shared" si="0"/>
        <v>0</v>
      </c>
      <c r="H20" s="44"/>
      <c r="I20" s="43"/>
      <c r="J20" s="42"/>
      <c r="K20" s="90"/>
      <c r="L20" s="90"/>
      <c r="M20" s="90"/>
      <c r="N20" s="90"/>
      <c r="O20" s="90"/>
      <c r="P20" s="90"/>
      <c r="Q20" s="90"/>
    </row>
    <row r="21" spans="1:17" s="41" customFormat="1" ht="13.5" thickBot="1">
      <c r="A21" s="92">
        <v>11</v>
      </c>
      <c r="B21" s="93" t="s">
        <v>87</v>
      </c>
      <c r="C21" s="94" t="s">
        <v>85</v>
      </c>
      <c r="D21" s="94" t="s">
        <v>86</v>
      </c>
      <c r="E21" s="95">
        <v>1</v>
      </c>
      <c r="F21" s="96"/>
      <c r="G21" s="97">
        <f t="shared" si="0"/>
        <v>0</v>
      </c>
      <c r="H21" s="44"/>
      <c r="I21" s="43"/>
      <c r="J21" s="42"/>
      <c r="K21" s="90"/>
      <c r="L21" s="90"/>
      <c r="M21" s="90"/>
      <c r="N21" s="90"/>
      <c r="O21" s="90"/>
      <c r="P21" s="90"/>
      <c r="Q21" s="90"/>
    </row>
    <row r="22" spans="1:17" s="41" customFormat="1" ht="15.75">
      <c r="A22" s="33"/>
      <c r="B22" s="40"/>
      <c r="C22" s="39" t="s">
        <v>4</v>
      </c>
      <c r="D22" s="39"/>
      <c r="E22" s="39"/>
      <c r="F22" s="38" t="s">
        <v>42</v>
      </c>
      <c r="G22" s="83">
        <f>SUM(G11:G21)</f>
        <v>0</v>
      </c>
      <c r="H22" s="29"/>
      <c r="I22" s="29"/>
      <c r="J22" s="28"/>
      <c r="K22" s="90"/>
      <c r="L22" s="90"/>
      <c r="M22" s="90"/>
      <c r="N22" s="90"/>
      <c r="O22" s="90"/>
      <c r="P22" s="90"/>
      <c r="Q22" s="90"/>
    </row>
    <row r="23" spans="1:17" s="41" customFormat="1" ht="15">
      <c r="A23" s="33"/>
      <c r="B23" s="37"/>
      <c r="C23" s="36" t="s">
        <v>2</v>
      </c>
      <c r="D23" s="36"/>
      <c r="E23" s="36"/>
      <c r="F23" s="35" t="s">
        <v>42</v>
      </c>
      <c r="G23" s="34">
        <f>G22*0.21</f>
        <v>0</v>
      </c>
      <c r="H23" s="29"/>
      <c r="I23" s="29"/>
      <c r="J23" s="28"/>
      <c r="K23" s="90"/>
      <c r="L23" s="90"/>
      <c r="M23" s="90"/>
      <c r="N23" s="90"/>
      <c r="O23" s="90"/>
      <c r="P23" s="90"/>
      <c r="Q23" s="90"/>
    </row>
    <row r="24" spans="1:17" s="41" customFormat="1" ht="16.5" thickBot="1">
      <c r="A24" s="33"/>
      <c r="B24" s="32"/>
      <c r="C24" s="31" t="s">
        <v>50</v>
      </c>
      <c r="D24" s="31"/>
      <c r="E24" s="31"/>
      <c r="F24" s="30" t="s">
        <v>42</v>
      </c>
      <c r="G24" s="84">
        <f>G23+G22</f>
        <v>0</v>
      </c>
      <c r="H24" s="29"/>
      <c r="I24" s="29"/>
      <c r="J24" s="28"/>
      <c r="K24" s="90"/>
      <c r="L24" s="90"/>
      <c r="M24" s="90"/>
      <c r="N24" s="90"/>
      <c r="O24" s="90"/>
      <c r="P24" s="90"/>
      <c r="Q24" s="90"/>
    </row>
    <row r="25" spans="1:6" s="41" customFormat="1" ht="10.5">
      <c r="A25" s="77"/>
      <c r="B25" s="78"/>
      <c r="C25" s="79"/>
      <c r="D25" s="79"/>
      <c r="E25" s="79"/>
      <c r="F25" s="80"/>
    </row>
    <row r="26" spans="1:6" s="41" customFormat="1" ht="10.5" customHeight="1">
      <c r="A26" s="77"/>
      <c r="B26" s="171" t="s">
        <v>100</v>
      </c>
      <c r="C26" s="171"/>
      <c r="D26" s="79"/>
      <c r="E26" s="79"/>
      <c r="F26" s="80"/>
    </row>
    <row r="27" spans="8:10" ht="12" customHeight="1">
      <c r="H27" s="29"/>
      <c r="I27" s="29"/>
      <c r="J27" s="28"/>
    </row>
    <row r="28" spans="8:10" ht="12" customHeight="1">
      <c r="H28" s="27"/>
      <c r="I28" s="27"/>
      <c r="J28" s="26"/>
    </row>
    <row r="29" spans="8:10" ht="12" customHeight="1">
      <c r="H29" s="27"/>
      <c r="I29" s="27"/>
      <c r="J29" s="26"/>
    </row>
    <row r="30" spans="8:10" ht="12" customHeight="1">
      <c r="H30" s="27"/>
      <c r="I30" s="27"/>
      <c r="J30" s="26"/>
    </row>
  </sheetData>
  <mergeCells count="4">
    <mergeCell ref="A1:G1"/>
    <mergeCell ref="F7:G7"/>
    <mergeCell ref="F8:G8"/>
    <mergeCell ref="B26:C26"/>
  </mergeCells>
  <printOptions/>
  <pageMargins left="0.39370079040527345" right="0.39370079040527345" top="0.7874015808105469" bottom="0.7874015808105469" header="0" footer="0"/>
  <pageSetup blackAndWhite="1" fitToHeight="1" fitToWidth="1" horizontalDpi="300" verticalDpi="300" orientation="landscape" paperSize="9" r:id="rId1"/>
  <headerFooter alignWithMargins="0">
    <oddFooter>&amp;C   Strana &amp;P 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E6D9B62CACC42B294C4110F99ED93" ma:contentTypeVersion="9" ma:contentTypeDescription="Create a new document." ma:contentTypeScope="" ma:versionID="087ae37c24c62b2fb17569574a6b20c7">
  <xsd:schema xmlns:xsd="http://www.w3.org/2001/XMLSchema" xmlns:xs="http://www.w3.org/2001/XMLSchema" xmlns:p="http://schemas.microsoft.com/office/2006/metadata/properties" xmlns:ns3="46dd5a07-00d3-4332-bc11-aec261a6a385" targetNamespace="http://schemas.microsoft.com/office/2006/metadata/properties" ma:root="true" ma:fieldsID="4e0a1683560d5730178b5ee5f4a86aa4" ns3:_="">
    <xsd:import namespace="46dd5a07-00d3-4332-bc11-aec261a6a3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d5a07-00d3-4332-bc11-aec261a6a3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92F193-F326-4714-A158-571BF3C94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dd5a07-00d3-4332-bc11-aec261a6a3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BC227A-CFFD-4DBF-99C2-01F7B1A94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048F17-AC8A-4175-822B-E66823B2D92D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46dd5a07-00d3-4332-bc11-aec261a6a385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milan.jonszta</dc:creator>
  <cp:keywords/>
  <dc:description/>
  <cp:lastModifiedBy>Jan Langhans</cp:lastModifiedBy>
  <cp:lastPrinted>2022-11-23T09:16:19Z</cp:lastPrinted>
  <dcterms:created xsi:type="dcterms:W3CDTF">2019-02-15T16:16:44Z</dcterms:created>
  <dcterms:modified xsi:type="dcterms:W3CDTF">2023-03-28T09:34:58Z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