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racovane\Kros221\Export\22212 SOU internát bez krytu\"/>
    </mc:Choice>
  </mc:AlternateContent>
  <bookViews>
    <workbookView xWindow="0" yWindow="0" windowWidth="0" windowHeight="0"/>
  </bookViews>
  <sheets>
    <sheet name="Rekapitulace stavby" sheetId="1" r:id="rId1"/>
    <sheet name="22212ST - stavební část" sheetId="2" r:id="rId2"/>
    <sheet name="22212EL - Elektroinstalace" sheetId="3" r:id="rId3"/>
    <sheet name="22212VN - Vedlejší náklady" sheetId="4" r:id="rId4"/>
    <sheet name="22212ZT - Zdravotní technika" sheetId="5" r:id="rId5"/>
    <sheet name="22212UT - Vytápění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'22212ST - stavební část'!$C$92:$K$394</definedName>
    <definedName name="_xlnm.Print_Area" localSheetId="1">'22212ST - stavební část'!$C$4:$J$39,'22212ST - stavební část'!$C$45:$J$74,'22212ST - stavební část'!$C$80:$K$394</definedName>
    <definedName name="_xlnm.Print_Titles" localSheetId="1">'22212ST - stavební část'!$92:$92</definedName>
    <definedName name="_xlnm._FilterDatabase" localSheetId="2" hidden="1">'22212EL - Elektroinstalace'!$C$86:$K$172</definedName>
    <definedName name="_xlnm.Print_Area" localSheetId="2">'22212EL - Elektroinstalace'!$C$4:$J$39,'22212EL - Elektroinstalace'!$C$45:$J$68,'22212EL - Elektroinstalace'!$C$74:$K$172</definedName>
    <definedName name="_xlnm.Print_Titles" localSheetId="2">'22212EL - Elektroinstalace'!$86:$86</definedName>
    <definedName name="_xlnm._FilterDatabase" localSheetId="3" hidden="1">'22212VN - Vedlejší náklady'!$C$82:$K$96</definedName>
    <definedName name="_xlnm.Print_Area" localSheetId="3">'22212VN - Vedlejší náklady'!$C$4:$J$39,'22212VN - Vedlejší náklady'!$C$45:$J$64,'22212VN - Vedlejší náklady'!$C$70:$K$96</definedName>
    <definedName name="_xlnm.Print_Titles" localSheetId="3">'22212VN - Vedlejší náklady'!$82:$82</definedName>
    <definedName name="_xlnm._FilterDatabase" localSheetId="4" hidden="1">'22212ZT - Zdravotní technika'!$C$86:$K$345</definedName>
    <definedName name="_xlnm.Print_Area" localSheetId="4">'22212ZT - Zdravotní technika'!$C$4:$J$39,'22212ZT - Zdravotní technika'!$C$45:$J$68,'22212ZT - Zdravotní technika'!$C$74:$K$345</definedName>
    <definedName name="_xlnm.Print_Titles" localSheetId="4">'22212ZT - Zdravotní technika'!$86:$86</definedName>
    <definedName name="_xlnm._FilterDatabase" localSheetId="5" hidden="1">'22212UT - Vytápění'!$C$87:$K$241</definedName>
    <definedName name="_xlnm.Print_Area" localSheetId="5">'22212UT - Vytápění'!$C$4:$J$39,'22212UT - Vytápění'!$C$45:$J$69,'22212UT - Vytápění'!$C$75:$K$241</definedName>
    <definedName name="_xlnm.Print_Titles" localSheetId="5">'22212UT - Vytápění'!$87:$87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5" r="J37"/>
  <c r="J36"/>
  <c i="1" r="AY58"/>
  <c i="5" r="J35"/>
  <c i="1" r="AX58"/>
  <c i="5" r="BI344"/>
  <c r="BH344"/>
  <c r="BG344"/>
  <c r="BF344"/>
  <c r="T344"/>
  <c r="T343"/>
  <c r="R344"/>
  <c r="R343"/>
  <c r="P344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4" r="J37"/>
  <c r="J36"/>
  <c i="1" r="AY57"/>
  <c i="4" r="J35"/>
  <c i="1" r="AX57"/>
  <c i="4"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2" r="J37"/>
  <c r="J36"/>
  <c i="1" r="AY55"/>
  <c i="2" r="J35"/>
  <c i="1" r="AX55"/>
  <c i="2" r="BI393"/>
  <c r="BH393"/>
  <c r="BG393"/>
  <c r="BF393"/>
  <c r="T393"/>
  <c r="R393"/>
  <c r="P393"/>
  <c r="BI378"/>
  <c r="BH378"/>
  <c r="BG378"/>
  <c r="BF378"/>
  <c r="T378"/>
  <c r="R378"/>
  <c r="P378"/>
  <c r="BI376"/>
  <c r="BH376"/>
  <c r="BG376"/>
  <c r="BF376"/>
  <c r="T376"/>
  <c r="R376"/>
  <c r="P376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3"/>
  <c r="BH333"/>
  <c r="BG333"/>
  <c r="BF333"/>
  <c r="T333"/>
  <c r="R333"/>
  <c r="P333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1"/>
  <c r="BH171"/>
  <c r="BG171"/>
  <c r="BF171"/>
  <c r="T171"/>
  <c r="R171"/>
  <c r="P171"/>
  <c r="BI167"/>
  <c r="BH167"/>
  <c r="BG167"/>
  <c r="BF167"/>
  <c r="T167"/>
  <c r="R167"/>
  <c r="P16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87"/>
  <c r="E7"/>
  <c r="E83"/>
  <c i="1" r="L50"/>
  <c r="AM50"/>
  <c r="AM49"/>
  <c r="L49"/>
  <c r="AM47"/>
  <c r="L47"/>
  <c r="L45"/>
  <c r="L44"/>
  <c i="2" r="J152"/>
  <c r="J136"/>
  <c r="BK119"/>
  <c r="J100"/>
  <c r="BK378"/>
  <c r="BK368"/>
  <c r="J297"/>
  <c r="J289"/>
  <c r="J272"/>
  <c r="J266"/>
  <c r="BK240"/>
  <c r="J219"/>
  <c r="BK204"/>
  <c r="J187"/>
  <c r="BK144"/>
  <c r="J121"/>
  <c r="BK100"/>
  <c r="J362"/>
  <c r="J359"/>
  <c r="BK343"/>
  <c r="BK321"/>
  <c r="BK317"/>
  <c r="BK304"/>
  <c r="BK290"/>
  <c r="BK276"/>
  <c r="J269"/>
  <c r="BK253"/>
  <c r="BK234"/>
  <c r="J222"/>
  <c r="BK196"/>
  <c r="BK152"/>
  <c r="J116"/>
  <c r="BK103"/>
  <c i="3" r="BK169"/>
  <c r="BK164"/>
  <c r="BK159"/>
  <c r="J154"/>
  <c r="J149"/>
  <c r="BK147"/>
  <c r="J143"/>
  <c r="BK139"/>
  <c r="J135"/>
  <c r="BK130"/>
  <c r="J128"/>
  <c r="BK124"/>
  <c r="BK118"/>
  <c r="BK113"/>
  <c r="J109"/>
  <c r="J105"/>
  <c r="BK99"/>
  <c r="BK95"/>
  <c r="BK91"/>
  <c r="J171"/>
  <c r="J164"/>
  <c r="BK160"/>
  <c r="BK153"/>
  <c r="J151"/>
  <c r="J147"/>
  <c r="BK143"/>
  <c r="J139"/>
  <c r="BK135"/>
  <c r="J130"/>
  <c r="BK126"/>
  <c r="J121"/>
  <c r="J117"/>
  <c r="BK112"/>
  <c r="J108"/>
  <c r="BK103"/>
  <c r="J99"/>
  <c r="J94"/>
  <c r="BK90"/>
  <c i="4" r="J92"/>
  <c r="BK88"/>
  <c r="BK93"/>
  <c r="J91"/>
  <c i="5" r="J340"/>
  <c r="BK332"/>
  <c r="J324"/>
  <c r="J316"/>
  <c r="J308"/>
  <c r="J294"/>
  <c r="J287"/>
  <c r="BK278"/>
  <c r="J270"/>
  <c r="J262"/>
  <c r="BK255"/>
  <c r="BK247"/>
  <c r="BK239"/>
  <c r="BK227"/>
  <c r="BK223"/>
  <c r="J215"/>
  <c r="J207"/>
  <c r="BK199"/>
  <c r="BK191"/>
  <c r="J183"/>
  <c r="J175"/>
  <c r="BK169"/>
  <c r="J160"/>
  <c r="J152"/>
  <c r="BK146"/>
  <c r="J138"/>
  <c r="BK130"/>
  <c r="J122"/>
  <c r="J113"/>
  <c r="J107"/>
  <c r="J97"/>
  <c r="BK344"/>
  <c r="BK340"/>
  <c r="J332"/>
  <c r="J328"/>
  <c r="BK320"/>
  <c r="BK262"/>
  <c r="J251"/>
  <c r="BK243"/>
  <c r="J235"/>
  <c r="J227"/>
  <c r="BK219"/>
  <c r="BK211"/>
  <c r="BK203"/>
  <c r="BK195"/>
  <c r="J187"/>
  <c r="BK179"/>
  <c r="J169"/>
  <c r="J162"/>
  <c r="J154"/>
  <c r="J146"/>
  <c r="J140"/>
  <c r="BK132"/>
  <c r="BK122"/>
  <c r="BK116"/>
  <c r="J110"/>
  <c r="BK103"/>
  <c r="BK92"/>
  <c i="6" r="J231"/>
  <c r="BK222"/>
  <c r="BK212"/>
  <c r="BK207"/>
  <c r="J200"/>
  <c r="BK191"/>
  <c r="BK184"/>
  <c r="BK176"/>
  <c r="J167"/>
  <c r="J159"/>
  <c r="BK151"/>
  <c r="J143"/>
  <c r="BK135"/>
  <c r="J127"/>
  <c r="BK121"/>
  <c r="BK116"/>
  <c r="BK112"/>
  <c r="BK109"/>
  <c r="J102"/>
  <c r="BK91"/>
  <c r="J240"/>
  <c r="J238"/>
  <c r="J229"/>
  <c r="BK220"/>
  <c r="J212"/>
  <c r="J206"/>
  <c r="BK198"/>
  <c r="BK189"/>
  <c r="J182"/>
  <c r="BK174"/>
  <c r="J165"/>
  <c r="BK157"/>
  <c r="BK133"/>
  <c r="BK124"/>
  <c r="BK120"/>
  <c r="J118"/>
  <c r="J115"/>
  <c r="J111"/>
  <c r="BK102"/>
  <c r="J91"/>
  <c i="2" r="J365"/>
  <c r="J346"/>
  <c r="J183"/>
  <c r="J144"/>
  <c r="BK123"/>
  <c r="J111"/>
  <c r="BK393"/>
  <c r="BK376"/>
  <c r="J348"/>
  <c r="J293"/>
  <c r="BK270"/>
  <c r="J245"/>
  <c r="J234"/>
  <c r="BK214"/>
  <c r="BK192"/>
  <c r="J167"/>
  <c r="BK128"/>
  <c r="BK106"/>
  <c r="BK362"/>
  <c r="BK359"/>
  <c r="BK351"/>
  <c r="BK333"/>
  <c r="BK319"/>
  <c r="BK311"/>
  <c r="J294"/>
  <c r="BK282"/>
  <c r="BK272"/>
  <c r="BK263"/>
  <c r="J247"/>
  <c r="J228"/>
  <c r="J199"/>
  <c r="BK171"/>
  <c r="J130"/>
  <c r="J108"/>
  <c r="J96"/>
  <c i="3" r="J165"/>
  <c r="J162"/>
  <c r="J156"/>
  <c r="J152"/>
  <c r="BK151"/>
  <c r="BK145"/>
  <c r="J141"/>
  <c r="BK137"/>
  <c r="J134"/>
  <c r="BK132"/>
  <c r="J126"/>
  <c r="BK121"/>
  <c r="J116"/>
  <c r="J111"/>
  <c r="BK108"/>
  <c r="J103"/>
  <c r="J101"/>
  <c r="BK93"/>
  <c r="J90"/>
  <c r="BK166"/>
  <c r="BK162"/>
  <c r="J157"/>
  <c r="BK155"/>
  <c r="BK149"/>
  <c r="J145"/>
  <c r="BK141"/>
  <c r="J137"/>
  <c r="J132"/>
  <c r="BK128"/>
  <c r="J124"/>
  <c r="BK119"/>
  <c r="J115"/>
  <c r="J110"/>
  <c r="BK105"/>
  <c r="BK101"/>
  <c r="BK96"/>
  <c r="BK92"/>
  <c i="4" r="J94"/>
  <c r="J90"/>
  <c r="J86"/>
  <c r="BK89"/>
  <c r="BK86"/>
  <c i="5" r="J336"/>
  <c r="BK328"/>
  <c r="J320"/>
  <c r="BK312"/>
  <c r="J304"/>
  <c r="J290"/>
  <c r="BK283"/>
  <c r="J274"/>
  <c r="J266"/>
  <c r="BK258"/>
  <c r="BK251"/>
  <c r="J243"/>
  <c r="BK235"/>
  <c r="J231"/>
  <c r="J219"/>
  <c r="J211"/>
  <c r="J203"/>
  <c r="J195"/>
  <c r="BK187"/>
  <c r="J179"/>
  <c r="BK171"/>
  <c r="J165"/>
  <c r="J156"/>
  <c r="J151"/>
  <c r="BK142"/>
  <c r="J134"/>
  <c r="BK126"/>
  <c r="J118"/>
  <c r="BK111"/>
  <c r="J109"/>
  <c r="J105"/>
  <c r="J92"/>
  <c r="BK341"/>
  <c r="J338"/>
  <c r="BK324"/>
  <c r="J318"/>
  <c r="J258"/>
  <c r="J255"/>
  <c r="J247"/>
  <c r="J239"/>
  <c r="J233"/>
  <c r="J223"/>
  <c r="BK215"/>
  <c r="BK207"/>
  <c r="J199"/>
  <c r="J191"/>
  <c r="BK183"/>
  <c r="BK175"/>
  <c r="BK167"/>
  <c r="J158"/>
  <c r="J150"/>
  <c r="J142"/>
  <c r="J136"/>
  <c r="BK128"/>
  <c r="J120"/>
  <c r="J112"/>
  <c r="J108"/>
  <c r="BK97"/>
  <c i="6" r="BK235"/>
  <c r="J226"/>
  <c r="BK216"/>
  <c r="J210"/>
  <c r="BK204"/>
  <c r="BK195"/>
  <c r="BK187"/>
  <c r="BK180"/>
  <c r="BK172"/>
  <c r="J163"/>
  <c r="BK155"/>
  <c r="BK147"/>
  <c r="BK139"/>
  <c r="J131"/>
  <c r="BK123"/>
  <c r="BK119"/>
  <c r="J114"/>
  <c r="J110"/>
  <c r="J106"/>
  <c r="BK95"/>
  <c r="BK240"/>
  <c r="BK238"/>
  <c r="J233"/>
  <c r="J224"/>
  <c r="J216"/>
  <c r="J209"/>
  <c r="BK202"/>
  <c r="BK193"/>
  <c r="BK185"/>
  <c r="J178"/>
  <c r="J169"/>
  <c r="J161"/>
  <c r="BK153"/>
  <c r="BK149"/>
  <c r="BK145"/>
  <c r="BK141"/>
  <c r="BK137"/>
  <c r="J129"/>
  <c r="J122"/>
  <c r="BK113"/>
  <c r="J109"/>
  <c r="BK106"/>
  <c r="J95"/>
  <c i="2" r="J368"/>
  <c r="BK365"/>
  <c r="J343"/>
  <c r="BK341"/>
  <c r="J333"/>
  <c r="BK324"/>
  <c r="BK289"/>
  <c r="J288"/>
  <c r="BK285"/>
  <c r="BK279"/>
  <c r="J276"/>
  <c r="BK274"/>
  <c r="BK271"/>
  <c r="BK266"/>
  <c r="J263"/>
  <c r="BK257"/>
  <c r="BK250"/>
  <c r="J242"/>
  <c r="BK238"/>
  <c r="BK222"/>
  <c r="J214"/>
  <c r="J197"/>
  <c r="BK190"/>
  <c r="J171"/>
  <c r="BK147"/>
  <c r="BK130"/>
  <c r="BK116"/>
  <c r="J99"/>
  <c r="J393"/>
  <c r="J376"/>
  <c r="J304"/>
  <c r="BK294"/>
  <c r="J290"/>
  <c r="BK269"/>
  <c r="BK242"/>
  <c r="BK231"/>
  <c r="BK207"/>
  <c r="J195"/>
  <c r="BK183"/>
  <c r="J138"/>
  <c r="J119"/>
  <c i="1" r="AS54"/>
  <c i="2" r="J285"/>
  <c r="J274"/>
  <c r="J260"/>
  <c r="BK245"/>
  <c r="BK225"/>
  <c r="BK197"/>
  <c r="J155"/>
  <c r="J128"/>
  <c r="J106"/>
  <c i="3" r="BK171"/>
  <c r="J163"/>
  <c r="J160"/>
  <c r="J155"/>
  <c r="J150"/>
  <c r="BK148"/>
  <c r="J144"/>
  <c r="BK140"/>
  <c r="J138"/>
  <c r="J133"/>
  <c r="J129"/>
  <c r="J125"/>
  <c r="BK120"/>
  <c r="BK117"/>
  <c r="J112"/>
  <c r="J107"/>
  <c r="BK102"/>
  <c r="J98"/>
  <c r="BK94"/>
  <c r="BK89"/>
  <c r="BK165"/>
  <c r="BK161"/>
  <c r="BK156"/>
  <c r="BK152"/>
  <c r="J148"/>
  <c r="BK144"/>
  <c r="J140"/>
  <c r="J136"/>
  <c r="BK131"/>
  <c r="J127"/>
  <c r="BK123"/>
  <c r="J118"/>
  <c r="J113"/>
  <c r="BK109"/>
  <c r="J104"/>
  <c r="BK100"/>
  <c r="J95"/>
  <c r="J91"/>
  <c i="4" r="J96"/>
  <c r="BK91"/>
  <c r="BK96"/>
  <c r="BK92"/>
  <c r="J88"/>
  <c i="5" r="J334"/>
  <c r="BK326"/>
  <c r="BK318"/>
  <c r="BK310"/>
  <c r="BK302"/>
  <c r="BK298"/>
  <c r="BK292"/>
  <c r="BK285"/>
  <c r="J276"/>
  <c r="BK272"/>
  <c r="J264"/>
  <c r="BK257"/>
  <c r="BK245"/>
  <c r="J241"/>
  <c r="BK233"/>
  <c r="J225"/>
  <c r="BK217"/>
  <c r="BK209"/>
  <c r="BK201"/>
  <c r="BK193"/>
  <c r="J185"/>
  <c r="J177"/>
  <c r="J171"/>
  <c r="BK162"/>
  <c r="BK158"/>
  <c r="BK150"/>
  <c r="J144"/>
  <c r="BK136"/>
  <c r="J128"/>
  <c r="BK120"/>
  <c r="BK112"/>
  <c r="BK108"/>
  <c r="BK101"/>
  <c r="J90"/>
  <c r="J341"/>
  <c r="BK334"/>
  <c r="J326"/>
  <c r="J322"/>
  <c r="BK314"/>
  <c r="J310"/>
  <c r="J306"/>
  <c r="J302"/>
  <c r="J298"/>
  <c r="BK294"/>
  <c r="BK290"/>
  <c r="BK287"/>
  <c r="J283"/>
  <c r="J278"/>
  <c r="BK274"/>
  <c r="BK270"/>
  <c r="BK266"/>
  <c r="BK260"/>
  <c r="J253"/>
  <c r="J245"/>
  <c r="J237"/>
  <c r="J229"/>
  <c r="J221"/>
  <c r="J213"/>
  <c r="J205"/>
  <c r="BK197"/>
  <c r="BK189"/>
  <c r="BK181"/>
  <c r="BK173"/>
  <c r="BK160"/>
  <c r="BK152"/>
  <c r="J148"/>
  <c r="BK138"/>
  <c r="J130"/>
  <c r="BK124"/>
  <c r="BK113"/>
  <c r="BK109"/>
  <c r="BK105"/>
  <c r="J94"/>
  <c i="6" r="BK233"/>
  <c r="BK224"/>
  <c r="BK218"/>
  <c r="BK209"/>
  <c r="J202"/>
  <c r="J193"/>
  <c r="J185"/>
  <c r="BK178"/>
  <c r="BK169"/>
  <c r="BK161"/>
  <c r="J153"/>
  <c r="J145"/>
  <c r="J137"/>
  <c r="BK129"/>
  <c r="BK122"/>
  <c r="BK118"/>
  <c r="J113"/>
  <c r="J108"/>
  <c r="BK98"/>
  <c r="J235"/>
  <c r="BK226"/>
  <c r="J218"/>
  <c r="BK210"/>
  <c r="J204"/>
  <c r="J195"/>
  <c r="J187"/>
  <c r="J180"/>
  <c r="J172"/>
  <c r="BK163"/>
  <c r="J155"/>
  <c r="J147"/>
  <c r="J139"/>
  <c r="BK131"/>
  <c r="J123"/>
  <c r="J119"/>
  <c r="BK114"/>
  <c r="BK110"/>
  <c r="J104"/>
  <c r="J98"/>
  <c i="2" r="J282"/>
  <c r="J268"/>
  <c r="BK260"/>
  <c r="J253"/>
  <c r="BK247"/>
  <c r="J240"/>
  <c r="J225"/>
  <c r="BK219"/>
  <c r="J207"/>
  <c r="J196"/>
  <c r="J192"/>
  <c r="BK187"/>
  <c r="BK167"/>
  <c r="BK155"/>
  <c r="BK138"/>
  <c r="BK121"/>
  <c r="BK108"/>
  <c r="BK96"/>
  <c r="J378"/>
  <c r="J351"/>
  <c r="BK288"/>
  <c r="J271"/>
  <c r="J257"/>
  <c r="J238"/>
  <c r="BK228"/>
  <c r="BK199"/>
  <c r="J190"/>
  <c r="J147"/>
  <c r="J123"/>
  <c r="J103"/>
  <c r="BK348"/>
  <c r="BK346"/>
  <c r="J341"/>
  <c r="J324"/>
  <c r="J321"/>
  <c r="J319"/>
  <c r="J317"/>
  <c r="J311"/>
  <c r="BK297"/>
  <c r="BK293"/>
  <c r="J279"/>
  <c r="J270"/>
  <c r="BK268"/>
  <c r="J250"/>
  <c r="J231"/>
  <c r="J204"/>
  <c r="BK195"/>
  <c r="BK136"/>
  <c r="BK111"/>
  <c r="BK99"/>
  <c i="3" r="J166"/>
  <c r="J161"/>
  <c r="BK157"/>
  <c r="J153"/>
  <c r="J146"/>
  <c r="J142"/>
  <c r="BK136"/>
  <c r="BK134"/>
  <c r="J131"/>
  <c r="BK127"/>
  <c r="J123"/>
  <c r="J119"/>
  <c r="BK115"/>
  <c r="BK110"/>
  <c r="BK104"/>
  <c r="J100"/>
  <c r="J96"/>
  <c r="J92"/>
  <c r="J169"/>
  <c r="BK163"/>
  <c r="J159"/>
  <c r="BK154"/>
  <c r="BK150"/>
  <c r="BK146"/>
  <c r="BK142"/>
  <c r="BK138"/>
  <c r="BK133"/>
  <c r="BK129"/>
  <c r="BK125"/>
  <c r="J120"/>
  <c r="BK116"/>
  <c r="BK111"/>
  <c r="BK107"/>
  <c r="J102"/>
  <c r="BK98"/>
  <c r="J93"/>
  <c r="J89"/>
  <c i="4" r="J93"/>
  <c r="J89"/>
  <c r="BK94"/>
  <c r="BK90"/>
  <c i="5" r="BK338"/>
  <c r="J330"/>
  <c r="BK322"/>
  <c r="J314"/>
  <c r="BK306"/>
  <c r="J300"/>
  <c r="BK296"/>
  <c r="BK289"/>
  <c r="BK280"/>
  <c r="BK268"/>
  <c r="J260"/>
  <c r="BK253"/>
  <c r="J249"/>
  <c r="BK237"/>
  <c r="BK229"/>
  <c r="BK221"/>
  <c r="BK213"/>
  <c r="BK205"/>
  <c r="J197"/>
  <c r="J189"/>
  <c r="J181"/>
  <c r="J173"/>
  <c r="J167"/>
  <c r="BK154"/>
  <c r="BK148"/>
  <c r="BK140"/>
  <c r="J132"/>
  <c r="J124"/>
  <c r="J116"/>
  <c r="BK110"/>
  <c r="J103"/>
  <c r="BK94"/>
  <c r="J344"/>
  <c r="BK336"/>
  <c r="BK330"/>
  <c r="BK316"/>
  <c r="J312"/>
  <c r="BK308"/>
  <c r="BK304"/>
  <c r="BK300"/>
  <c r="J296"/>
  <c r="J292"/>
  <c r="J289"/>
  <c r="J285"/>
  <c r="J280"/>
  <c r="BK276"/>
  <c r="J272"/>
  <c r="J268"/>
  <c r="BK264"/>
  <c r="J257"/>
  <c r="BK249"/>
  <c r="BK241"/>
  <c r="BK231"/>
  <c r="BK225"/>
  <c r="J217"/>
  <c r="J209"/>
  <c r="J201"/>
  <c r="J193"/>
  <c r="BK185"/>
  <c r="BK177"/>
  <c r="BK165"/>
  <c r="BK156"/>
  <c r="BK151"/>
  <c r="BK144"/>
  <c r="BK134"/>
  <c r="J126"/>
  <c r="BK118"/>
  <c r="J111"/>
  <c r="BK107"/>
  <c r="J101"/>
  <c r="BK90"/>
  <c i="6" r="BK229"/>
  <c r="J220"/>
  <c r="J214"/>
  <c r="BK206"/>
  <c r="J198"/>
  <c r="J189"/>
  <c r="BK182"/>
  <c r="J174"/>
  <c r="BK165"/>
  <c r="J157"/>
  <c r="J149"/>
  <c r="J141"/>
  <c r="J133"/>
  <c r="J124"/>
  <c r="J120"/>
  <c r="BK115"/>
  <c r="BK111"/>
  <c r="BK104"/>
  <c r="J93"/>
  <c r="BK231"/>
  <c r="J222"/>
  <c r="BK214"/>
  <c r="J207"/>
  <c r="BK200"/>
  <c r="J191"/>
  <c r="J184"/>
  <c r="J176"/>
  <c r="BK167"/>
  <c r="BK159"/>
  <c r="J151"/>
  <c r="BK143"/>
  <c r="J135"/>
  <c r="BK127"/>
  <c r="J121"/>
  <c r="J116"/>
  <c r="J112"/>
  <c r="BK108"/>
  <c r="BK93"/>
  <c i="2" l="1" r="P95"/>
  <c r="T95"/>
  <c r="P118"/>
  <c r="R118"/>
  <c r="BK198"/>
  <c r="J198"/>
  <c r="J63"/>
  <c r="R198"/>
  <c r="BK237"/>
  <c r="J237"/>
  <c r="J64"/>
  <c r="R237"/>
  <c r="BK256"/>
  <c r="J256"/>
  <c r="J67"/>
  <c r="R256"/>
  <c r="BK265"/>
  <c r="J265"/>
  <c r="J68"/>
  <c r="R265"/>
  <c r="BK284"/>
  <c r="J284"/>
  <c r="J69"/>
  <c r="R284"/>
  <c r="BK296"/>
  <c r="J296"/>
  <c r="J70"/>
  <c r="T296"/>
  <c r="P323"/>
  <c r="T323"/>
  <c r="P361"/>
  <c r="T361"/>
  <c r="P367"/>
  <c r="R367"/>
  <c i="3" r="BK88"/>
  <c r="J88"/>
  <c r="J60"/>
  <c r="R88"/>
  <c r="BK97"/>
  <c r="J97"/>
  <c r="J61"/>
  <c r="R97"/>
  <c r="BK106"/>
  <c r="J106"/>
  <c r="J62"/>
  <c r="R106"/>
  <c r="BK114"/>
  <c r="J114"/>
  <c r="J63"/>
  <c r="R114"/>
  <c r="BK122"/>
  <c r="J122"/>
  <c r="J64"/>
  <c r="R122"/>
  <c r="BK158"/>
  <c r="J158"/>
  <c r="J65"/>
  <c r="T158"/>
  <c r="BK168"/>
  <c r="J168"/>
  <c r="J67"/>
  <c r="R168"/>
  <c r="R167"/>
  <c i="4" r="P87"/>
  <c r="P84"/>
  <c r="P83"/>
  <c i="1" r="AU57"/>
  <c i="4" r="T87"/>
  <c r="T84"/>
  <c r="T83"/>
  <c i="5" r="BK89"/>
  <c r="J89"/>
  <c r="J61"/>
  <c r="R89"/>
  <c r="R88"/>
  <c r="BK100"/>
  <c r="J100"/>
  <c r="J63"/>
  <c r="R100"/>
  <c r="BK115"/>
  <c r="J115"/>
  <c r="J64"/>
  <c r="R115"/>
  <c r="BK164"/>
  <c r="J164"/>
  <c r="J65"/>
  <c r="R164"/>
  <c r="BK282"/>
  <c r="J282"/>
  <c r="J66"/>
  <c r="T282"/>
  <c i="6" r="P90"/>
  <c r="P89"/>
  <c r="T90"/>
  <c r="T89"/>
  <c r="P101"/>
  <c r="T101"/>
  <c r="P126"/>
  <c r="T126"/>
  <c r="P171"/>
  <c r="T171"/>
  <c r="P197"/>
  <c r="T197"/>
  <c r="BK228"/>
  <c r="J228"/>
  <c r="J67"/>
  <c r="P228"/>
  <c r="R228"/>
  <c r="T228"/>
  <c r="R237"/>
  <c i="2" r="BK95"/>
  <c r="J95"/>
  <c r="J61"/>
  <c r="R95"/>
  <c r="R94"/>
  <c r="BK118"/>
  <c r="J118"/>
  <c r="J62"/>
  <c r="T118"/>
  <c r="P198"/>
  <c r="T198"/>
  <c r="P237"/>
  <c r="T237"/>
  <c r="P256"/>
  <c r="T256"/>
  <c r="P265"/>
  <c r="T265"/>
  <c r="P284"/>
  <c r="T284"/>
  <c r="P296"/>
  <c r="R296"/>
  <c r="BK323"/>
  <c r="J323"/>
  <c r="J71"/>
  <c r="R323"/>
  <c r="BK361"/>
  <c r="J361"/>
  <c r="J72"/>
  <c r="R361"/>
  <c r="BK367"/>
  <c r="J367"/>
  <c r="J73"/>
  <c r="T367"/>
  <c i="3" r="P88"/>
  <c r="T88"/>
  <c r="P97"/>
  <c r="T97"/>
  <c r="P106"/>
  <c r="T106"/>
  <c r="P114"/>
  <c r="T114"/>
  <c r="P122"/>
  <c r="T122"/>
  <c r="P158"/>
  <c r="R158"/>
  <c r="P168"/>
  <c r="P167"/>
  <c r="T168"/>
  <c r="T167"/>
  <c i="4" r="BK87"/>
  <c r="J87"/>
  <c r="J62"/>
  <c r="R87"/>
  <c r="R84"/>
  <c r="R83"/>
  <c i="5" r="P89"/>
  <c r="P88"/>
  <c r="T89"/>
  <c r="T88"/>
  <c r="P100"/>
  <c r="T100"/>
  <c r="P115"/>
  <c r="T115"/>
  <c r="P164"/>
  <c r="T164"/>
  <c r="P282"/>
  <c r="R282"/>
  <c i="6" r="BK90"/>
  <c r="J90"/>
  <c r="J61"/>
  <c r="R90"/>
  <c r="R89"/>
  <c r="BK101"/>
  <c r="J101"/>
  <c r="J63"/>
  <c r="R101"/>
  <c r="BK126"/>
  <c r="J126"/>
  <c r="J64"/>
  <c r="R126"/>
  <c r="BK171"/>
  <c r="J171"/>
  <c r="J65"/>
  <c r="R171"/>
  <c r="BK197"/>
  <c r="J197"/>
  <c r="J66"/>
  <c r="R197"/>
  <c r="BK237"/>
  <c r="J237"/>
  <c r="J68"/>
  <c r="P237"/>
  <c r="T237"/>
  <c i="2" r="BK252"/>
  <c r="J252"/>
  <c r="J65"/>
  <c i="4" r="BK95"/>
  <c r="J95"/>
  <c r="J63"/>
  <c i="5" r="BK343"/>
  <c r="J343"/>
  <c r="J67"/>
  <c i="4" r="BK85"/>
  <c r="J85"/>
  <c r="J61"/>
  <c i="6" r="F55"/>
  <c r="E78"/>
  <c r="J82"/>
  <c r="BE91"/>
  <c r="BE104"/>
  <c r="BE106"/>
  <c r="BE109"/>
  <c r="BE112"/>
  <c r="BE113"/>
  <c r="BE114"/>
  <c r="BE119"/>
  <c r="BE123"/>
  <c r="BE129"/>
  <c r="BE131"/>
  <c r="BE135"/>
  <c r="BE139"/>
  <c r="BE143"/>
  <c r="BE149"/>
  <c r="BE151"/>
  <c r="BE155"/>
  <c r="BE157"/>
  <c r="BE161"/>
  <c r="BE165"/>
  <c r="BE167"/>
  <c r="BE169"/>
  <c r="BE172"/>
  <c r="BE178"/>
  <c r="BE184"/>
  <c r="BE187"/>
  <c r="BE189"/>
  <c r="BE191"/>
  <c r="BE198"/>
  <c r="BE200"/>
  <c r="BE204"/>
  <c r="BE209"/>
  <c r="BE210"/>
  <c r="BE212"/>
  <c r="BE216"/>
  <c r="BE218"/>
  <c r="BE224"/>
  <c r="BE226"/>
  <c r="BE229"/>
  <c r="BE231"/>
  <c r="BE233"/>
  <c r="BE235"/>
  <c r="BE240"/>
  <c r="BE93"/>
  <c r="BE95"/>
  <c r="BE98"/>
  <c r="BE102"/>
  <c r="BE108"/>
  <c r="BE110"/>
  <c r="BE111"/>
  <c r="BE115"/>
  <c r="BE116"/>
  <c r="BE118"/>
  <c r="BE120"/>
  <c r="BE121"/>
  <c r="BE122"/>
  <c r="BE124"/>
  <c r="BE127"/>
  <c r="BE133"/>
  <c r="BE137"/>
  <c r="BE141"/>
  <c r="BE145"/>
  <c r="BE147"/>
  <c r="BE153"/>
  <c r="BE159"/>
  <c r="BE163"/>
  <c r="BE174"/>
  <c r="BE176"/>
  <c r="BE180"/>
  <c r="BE182"/>
  <c r="BE185"/>
  <c r="BE193"/>
  <c r="BE195"/>
  <c r="BE202"/>
  <c r="BE206"/>
  <c r="BE207"/>
  <c r="BE214"/>
  <c r="BE220"/>
  <c r="BE222"/>
  <c r="BE238"/>
  <c i="5" r="J52"/>
  <c r="BE90"/>
  <c r="BE101"/>
  <c r="BE103"/>
  <c r="BE105"/>
  <c r="BE108"/>
  <c r="BE109"/>
  <c r="BE110"/>
  <c r="BE116"/>
  <c r="BE120"/>
  <c r="BE122"/>
  <c r="BE126"/>
  <c r="BE130"/>
  <c r="BE132"/>
  <c r="BE136"/>
  <c r="BE142"/>
  <c r="BE146"/>
  <c r="BE150"/>
  <c r="BE151"/>
  <c r="BE165"/>
  <c r="BE167"/>
  <c r="BE169"/>
  <c r="BE171"/>
  <c r="BE173"/>
  <c r="BE177"/>
  <c r="BE179"/>
  <c r="BE181"/>
  <c r="BE183"/>
  <c r="BE193"/>
  <c r="BE195"/>
  <c r="BE201"/>
  <c r="BE203"/>
  <c r="BE205"/>
  <c r="BE213"/>
  <c r="BE217"/>
  <c r="BE223"/>
  <c r="BE229"/>
  <c r="BE233"/>
  <c r="BE239"/>
  <c r="BE241"/>
  <c r="BE245"/>
  <c r="BE247"/>
  <c r="BE258"/>
  <c r="BE260"/>
  <c r="BE262"/>
  <c r="BE264"/>
  <c r="BE266"/>
  <c r="BE268"/>
  <c r="BE272"/>
  <c r="BE274"/>
  <c r="BE285"/>
  <c r="BE289"/>
  <c r="BE292"/>
  <c r="BE298"/>
  <c r="BE302"/>
  <c r="BE306"/>
  <c r="BE314"/>
  <c r="BE318"/>
  <c r="BE320"/>
  <c r="BE330"/>
  <c r="BE332"/>
  <c r="BE338"/>
  <c r="BE341"/>
  <c r="BE344"/>
  <c r="E48"/>
  <c r="F55"/>
  <c r="BE92"/>
  <c r="BE94"/>
  <c r="BE97"/>
  <c r="BE107"/>
  <c r="BE111"/>
  <c r="BE112"/>
  <c r="BE113"/>
  <c r="BE118"/>
  <c r="BE124"/>
  <c r="BE128"/>
  <c r="BE134"/>
  <c r="BE138"/>
  <c r="BE140"/>
  <c r="BE144"/>
  <c r="BE148"/>
  <c r="BE152"/>
  <c r="BE154"/>
  <c r="BE156"/>
  <c r="BE158"/>
  <c r="BE160"/>
  <c r="BE162"/>
  <c r="BE175"/>
  <c r="BE185"/>
  <c r="BE187"/>
  <c r="BE189"/>
  <c r="BE191"/>
  <c r="BE197"/>
  <c r="BE199"/>
  <c r="BE207"/>
  <c r="BE209"/>
  <c r="BE211"/>
  <c r="BE215"/>
  <c r="BE219"/>
  <c r="BE221"/>
  <c r="BE225"/>
  <c r="BE227"/>
  <c r="BE231"/>
  <c r="BE235"/>
  <c r="BE237"/>
  <c r="BE243"/>
  <c r="BE249"/>
  <c r="BE251"/>
  <c r="BE253"/>
  <c r="BE255"/>
  <c r="BE257"/>
  <c r="BE270"/>
  <c r="BE276"/>
  <c r="BE278"/>
  <c r="BE280"/>
  <c r="BE283"/>
  <c r="BE287"/>
  <c r="BE290"/>
  <c r="BE294"/>
  <c r="BE296"/>
  <c r="BE300"/>
  <c r="BE304"/>
  <c r="BE308"/>
  <c r="BE310"/>
  <c r="BE312"/>
  <c r="BE316"/>
  <c r="BE322"/>
  <c r="BE324"/>
  <c r="BE326"/>
  <c r="BE328"/>
  <c r="BE334"/>
  <c r="BE336"/>
  <c r="BE340"/>
  <c i="4" r="J77"/>
  <c r="BE86"/>
  <c r="BE88"/>
  <c r="BE89"/>
  <c r="BE92"/>
  <c r="BE93"/>
  <c r="BE96"/>
  <c r="E48"/>
  <c r="F55"/>
  <c r="BE90"/>
  <c r="BE91"/>
  <c r="BE94"/>
  <c i="3" r="E48"/>
  <c r="J81"/>
  <c r="BE90"/>
  <c r="BE91"/>
  <c r="BE95"/>
  <c r="BE98"/>
  <c r="BE99"/>
  <c r="BE100"/>
  <c r="BE102"/>
  <c r="BE104"/>
  <c r="BE107"/>
  <c r="BE110"/>
  <c r="BE111"/>
  <c r="BE113"/>
  <c r="BE115"/>
  <c r="BE118"/>
  <c r="BE124"/>
  <c r="BE125"/>
  <c r="BE128"/>
  <c r="BE129"/>
  <c r="BE130"/>
  <c r="BE132"/>
  <c r="BE135"/>
  <c r="BE136"/>
  <c r="BE137"/>
  <c r="BE140"/>
  <c r="BE141"/>
  <c r="BE142"/>
  <c r="BE143"/>
  <c r="BE144"/>
  <c r="BE146"/>
  <c r="BE148"/>
  <c r="BE149"/>
  <c r="BE151"/>
  <c r="BE152"/>
  <c r="BE153"/>
  <c r="BE155"/>
  <c r="BE159"/>
  <c r="BE160"/>
  <c r="BE161"/>
  <c r="BE162"/>
  <c r="BE165"/>
  <c r="BE169"/>
  <c r="BE171"/>
  <c r="F55"/>
  <c r="BE89"/>
  <c r="BE92"/>
  <c r="BE93"/>
  <c r="BE94"/>
  <c r="BE96"/>
  <c r="BE101"/>
  <c r="BE103"/>
  <c r="BE105"/>
  <c r="BE108"/>
  <c r="BE109"/>
  <c r="BE112"/>
  <c r="BE116"/>
  <c r="BE117"/>
  <c r="BE119"/>
  <c r="BE120"/>
  <c r="BE121"/>
  <c r="BE123"/>
  <c r="BE126"/>
  <c r="BE127"/>
  <c r="BE131"/>
  <c r="BE133"/>
  <c r="BE134"/>
  <c r="BE138"/>
  <c r="BE139"/>
  <c r="BE145"/>
  <c r="BE147"/>
  <c r="BE150"/>
  <c r="BE154"/>
  <c r="BE156"/>
  <c r="BE157"/>
  <c r="BE163"/>
  <c r="BE164"/>
  <c r="BE166"/>
  <c i="2" r="F90"/>
  <c r="BE116"/>
  <c r="BE119"/>
  <c r="BE128"/>
  <c r="BE144"/>
  <c r="BE147"/>
  <c r="BE187"/>
  <c r="BE190"/>
  <c r="BE192"/>
  <c r="BE214"/>
  <c r="BE253"/>
  <c r="BE266"/>
  <c r="BE270"/>
  <c r="BE289"/>
  <c r="BE297"/>
  <c r="BE311"/>
  <c r="BE317"/>
  <c r="BE319"/>
  <c r="BE321"/>
  <c r="BE324"/>
  <c r="BE348"/>
  <c r="BE359"/>
  <c r="BE393"/>
  <c r="E48"/>
  <c r="BE96"/>
  <c r="BE106"/>
  <c r="BE111"/>
  <c r="BE152"/>
  <c r="BE167"/>
  <c r="BE195"/>
  <c r="BE196"/>
  <c r="BE197"/>
  <c r="BE222"/>
  <c r="BE245"/>
  <c r="BE247"/>
  <c r="BE250"/>
  <c r="BE263"/>
  <c r="BE272"/>
  <c r="BE276"/>
  <c r="BE279"/>
  <c r="BE282"/>
  <c r="BE285"/>
  <c r="BE290"/>
  <c r="BE293"/>
  <c r="BE294"/>
  <c r="BE304"/>
  <c r="BE346"/>
  <c r="BE351"/>
  <c r="BE368"/>
  <c r="BE376"/>
  <c r="BE378"/>
  <c r="J52"/>
  <c r="BE99"/>
  <c r="BE100"/>
  <c r="BE103"/>
  <c r="BE108"/>
  <c r="BE121"/>
  <c r="BE123"/>
  <c r="BE130"/>
  <c r="BE136"/>
  <c r="BE138"/>
  <c r="BE155"/>
  <c r="BE171"/>
  <c r="BE183"/>
  <c r="BE199"/>
  <c r="BE204"/>
  <c r="BE207"/>
  <c r="BE219"/>
  <c r="BE225"/>
  <c r="BE228"/>
  <c r="BE231"/>
  <c r="BE234"/>
  <c r="BE238"/>
  <c r="BE240"/>
  <c r="BE242"/>
  <c r="BE257"/>
  <c r="BE260"/>
  <c r="BE268"/>
  <c r="BE269"/>
  <c r="BE271"/>
  <c r="BE274"/>
  <c r="BE288"/>
  <c r="BE333"/>
  <c r="BE341"/>
  <c r="BE343"/>
  <c r="BE362"/>
  <c r="BE365"/>
  <c r="J34"/>
  <c i="1" r="AW55"/>
  <c i="3" r="F35"/>
  <c i="1" r="BB56"/>
  <c i="3" r="F36"/>
  <c i="1" r="BC56"/>
  <c i="5" r="F36"/>
  <c i="1" r="BC58"/>
  <c i="6" r="J34"/>
  <c i="1" r="AW59"/>
  <c i="2" r="F37"/>
  <c i="1" r="BD55"/>
  <c i="3" r="F37"/>
  <c i="1" r="BD56"/>
  <c i="5" r="F34"/>
  <c i="1" r="BA58"/>
  <c i="5" r="F37"/>
  <c i="1" r="BD58"/>
  <c i="6" r="F34"/>
  <c i="1" r="BA59"/>
  <c i="6" r="F36"/>
  <c i="1" r="BC59"/>
  <c i="2" r="F35"/>
  <c i="1" r="BB55"/>
  <c i="3" r="J34"/>
  <c i="1" r="AW56"/>
  <c i="3" r="F34"/>
  <c i="1" r="BA56"/>
  <c i="4" r="J34"/>
  <c i="1" r="AW57"/>
  <c i="5" r="J34"/>
  <c i="1" r="AW58"/>
  <c i="6" r="F37"/>
  <c i="1" r="BD59"/>
  <c i="2" r="F34"/>
  <c i="1" r="BA55"/>
  <c i="2" r="F36"/>
  <c i="1" r="BC55"/>
  <c i="4" r="F34"/>
  <c i="1" r="BA57"/>
  <c i="4" r="F35"/>
  <c i="1" r="BB57"/>
  <c i="4" r="F36"/>
  <c i="1" r="BC57"/>
  <c i="4" r="F37"/>
  <c i="1" r="BD57"/>
  <c i="5" r="F35"/>
  <c i="1" r="BB58"/>
  <c i="6" r="F35"/>
  <c i="1" r="BB59"/>
  <c i="5" l="1" r="P99"/>
  <c r="P87"/>
  <c i="1" r="AU58"/>
  <c i="3" r="T87"/>
  <c i="2" r="P255"/>
  <c i="6" r="T100"/>
  <c r="T88"/>
  <c i="5" r="R99"/>
  <c r="R87"/>
  <c i="2" r="T94"/>
  <c i="6" r="R100"/>
  <c r="R88"/>
  <c i="5" r="T99"/>
  <c r="T87"/>
  <c i="3" r="P87"/>
  <c i="1" r="AU56"/>
  <c i="2" r="T255"/>
  <c i="6" r="P100"/>
  <c r="P88"/>
  <c i="1" r="AU59"/>
  <c i="3" r="R87"/>
  <c i="2" r="R255"/>
  <c r="R93"/>
  <c r="P94"/>
  <c r="P93"/>
  <c i="1" r="AU55"/>
  <c i="2" r="BK94"/>
  <c r="J94"/>
  <c r="J60"/>
  <c r="BK255"/>
  <c r="J255"/>
  <c r="J66"/>
  <c i="6" r="BK100"/>
  <c r="J100"/>
  <c r="J62"/>
  <c i="3" r="BK167"/>
  <c r="J167"/>
  <c r="J66"/>
  <c i="4" r="BK84"/>
  <c r="J84"/>
  <c r="J60"/>
  <c i="5" r="BK88"/>
  <c r="J88"/>
  <c r="J60"/>
  <c r="BK99"/>
  <c r="J99"/>
  <c r="J62"/>
  <c i="6" r="BK89"/>
  <c r="J89"/>
  <c r="J60"/>
  <c i="3" r="F33"/>
  <c i="1" r="AZ56"/>
  <c i="4" r="F33"/>
  <c i="1" r="AZ57"/>
  <c i="5" r="J33"/>
  <c i="1" r="AV58"/>
  <c r="AT58"/>
  <c i="2" r="J33"/>
  <c i="1" r="AV55"/>
  <c r="AT55"/>
  <c i="5" r="F33"/>
  <c i="1" r="AZ58"/>
  <c r="BC54"/>
  <c r="W32"/>
  <c i="2" r="F33"/>
  <c i="1" r="AZ55"/>
  <c i="6" r="J33"/>
  <c i="1" r="AV59"/>
  <c r="AT59"/>
  <c r="BD54"/>
  <c r="W33"/>
  <c r="BB54"/>
  <c r="AX54"/>
  <c i="3" r="J33"/>
  <c i="1" r="AV56"/>
  <c r="AT56"/>
  <c i="4" r="J33"/>
  <c i="1" r="AV57"/>
  <c r="AT57"/>
  <c i="6" r="F33"/>
  <c i="1" r="AZ59"/>
  <c r="BA54"/>
  <c r="AW54"/>
  <c r="AK30"/>
  <c i="2" l="1" r="T93"/>
  <c i="3" r="BK87"/>
  <c r="J87"/>
  <c i="6" r="BK88"/>
  <c r="J88"/>
  <c r="J59"/>
  <c i="2" r="BK93"/>
  <c r="J93"/>
  <c i="4" r="BK83"/>
  <c r="J83"/>
  <c i="5" r="BK87"/>
  <c r="J87"/>
  <c r="J59"/>
  <c i="1" r="AU54"/>
  <c i="3" r="J30"/>
  <c i="1" r="AG56"/>
  <c i="4" r="J30"/>
  <c i="1" r="AG57"/>
  <c r="AY54"/>
  <c r="AZ54"/>
  <c r="AV54"/>
  <c r="AK29"/>
  <c r="W31"/>
  <c i="2" r="J30"/>
  <c i="1" r="AG55"/>
  <c r="W30"/>
  <c i="3" l="1" r="J39"/>
  <c i="2" r="J39"/>
  <c i="4" r="J39"/>
  <c r="J59"/>
  <c i="3" r="J59"/>
  <c i="2" r="J59"/>
  <c i="1" r="AN55"/>
  <c r="AN56"/>
  <c r="AN57"/>
  <c r="W29"/>
  <c i="5" r="J30"/>
  <c i="1" r="AG58"/>
  <c i="6" r="J30"/>
  <c i="1" r="AG59"/>
  <c r="AT54"/>
  <c i="5" l="1" r="J39"/>
  <c i="6" r="J39"/>
  <c i="1" r="AN58"/>
  <c r="AN59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<sst xmlns="http://schemas.openxmlformats.org/spreadsheetml/2006/main">
  <si>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</si>
  <si>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</si>
  <si>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</si>
  <si>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</si>
  <si>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</si>
  <si>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{b518a9c1-5b89-49e1-b7bb-cb3dd82379cb}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</si>
  <si>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</si>
  <si>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</si>
  <si>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</si>
  <si>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</si>
  <si>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</si>
  <si>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</si>
  <si>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</si>
  <si>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</si>
  <si>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</si>
  <si>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</si>
  <si>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</si>
  <si>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SOŠ a SOU řemesel - Rekonstrukce sociálního zařízení domova mládeže bez revitalizace krytu</t>
  </si>
  <si>
    <t>KSO:</t>
  </si>
  <si>
    <t/>
  </si>
  <si>
    <t>CC-CZ:</t>
  </si>
  <si>
    <t>Místo:</t>
  </si>
  <si>
    <t>Čáslavská 202, Kutná Hora</t>
  </si>
  <si>
    <t>Datum:</t>
  </si>
  <si>
    <t>19. 12. 2022</t>
  </si>
  <si>
    <t>Zadavatel:</t>
  </si>
  <si>
    <t>IČ:</t>
  </si>
  <si>
    <t>70891095</t>
  </si>
  <si>
    <t xml:space="preserve">Středočeský  kraj ,Zborovská 11,15021 Praha 5</t>
  </si>
  <si>
    <t>DIČ:</t>
  </si>
  <si>
    <t>CZ70891095</t>
  </si>
  <si>
    <t>Uchazeč:</t>
  </si>
  <si>
    <t>Vyplň údaj</t>
  </si>
  <si>
    <t>Projektant:</t>
  </si>
  <si>
    <t>45144788</t>
  </si>
  <si>
    <t>Kutnohorská stavební s.r.o</t>
  </si>
  <si>
    <t>CZ 45144788</t>
  </si>
  <si>
    <t>True</t>
  </si>
  <si>
    <t>Zpracovatel:</t>
  </si>
  <si>
    <t>Hádek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</si>
  <si>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</si>
  <si>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https://podminky.urs.cz.Pokud stanovení technických podmínek nemohlo být dostatečně přesné a srozumitelné, byla uvedena konkrétní specifikace výrobku. V tomto případě zadavatel připouští nabídnutí rovnocenného řešení jiného výrobce._x000d_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</si>
  <si>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</si>
  <si>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</si>
  <si>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</si>
  <si>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</si>
  <si>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</si>
  <si>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</si>
  <si>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</si>
  <si>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</si>
  <si>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</si>
  <si>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</si>
  <si>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</si>
  <si>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</si>
  <si>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</si>
  <si>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</si>
  <si>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</si>
  <si>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</si>
  <si>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</si>
  <si>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</si>
  <si>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</si>
  <si>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</si>
  <si>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</si>
  <si>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</si>
  <si>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</si>
  <si>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</si>
  <si>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</si>
  <si>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</si>
  <si>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</si>
  <si>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</si>
  <si>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</si>
  <si>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</si>
  <si>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</si>
  <si>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</si>
  <si>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</si>
  <si>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</si>
  <si>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</si>
  <si>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</si>
  <si>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</si>
  <si>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</si>
  <si>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</si>
  <si>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22212ST</t>
  </si>
  <si>
    <t>stavební část</t>
  </si>
  <si>
    <t>STA</t>
  </si>
  <si>
    <t>1</t>
  </si>
  <si>
    <t>{74bf278a-34e0-40bf-9b6d-1226670246cd}</t>
  </si>
  <si>
    <t>2</t>
  </si>
  <si>
    <t>22212EL</t>
  </si>
  <si>
    <t>Elektroinstalace</t>
  </si>
  <si>
    <t>{c821af4c-4659-40f9-86d9-9d2ea0db1e4d}</t>
  </si>
  <si>
    <t>22212VN</t>
  </si>
  <si>
    <t>Vedlejší náklady</t>
  </si>
  <si>
    <t>{6e43096c-fa65-4dcf-86a7-19e4dfb427bd}</t>
  </si>
  <si>
    <t>22212ZT</t>
  </si>
  <si>
    <t>Zdravotní technika</t>
  </si>
  <si>
    <t>{65878575-1405-424a-a647-0f506c8f9a47}</t>
  </si>
  <si>
    <t>22212UT</t>
  </si>
  <si>
    <t>Vytápění</t>
  </si>
  <si>
    <t>{31987dda-5b83-46f8-b783-fa57ee3eee99}</t>
  </si>
  <si>
    <t>KRYCÍ LIST SOUPISU PRACÍ</t>
  </si>
  <si>
    <t>Objekt:</t>
  </si>
  <si>
    <t>22212ST - stavební část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</si>
  <si>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podmínky.Pokud stanovení technických podmínek nemohlo být dostatečně přesné a srozumitelné, byla uvedena konkrétní specifikace výrobku. V tomto případě zadavatel připouští nabídnutí rovnocenného řešení jiného výrobce.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</si>
  <si>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</si>
  <si>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</si>
  <si>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</si>
  <si>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</si>
  <si>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</si>
  <si>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</si>
  <si>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</si>
  <si>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</si>
  <si>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</si>
  <si>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</si>
  <si>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</si>
  <si>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</si>
  <si>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</si>
  <si>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</si>
  <si>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</si>
  <si>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</si>
  <si>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</si>
  <si>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</si>
  <si>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</si>
  <si>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</si>
  <si>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</si>
  <si>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</si>
  <si>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</si>
  <si>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</si>
  <si>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</si>
  <si>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</si>
  <si>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</si>
  <si>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</si>
  <si>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</si>
  <si>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</si>
  <si>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</si>
  <si>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</si>
  <si>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</si>
  <si>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</si>
  <si>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</si>
  <si>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</si>
  <si>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</si>
  <si>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317121151</t>
  </si>
  <si>
    <t>Montáž překladů ze železobetonových prefabrikátů dodatečně do připravených rýh, světlosti otvoru do 1050 mm</t>
  </si>
  <si>
    <t>kus</t>
  </si>
  <si>
    <t>CS ÚRS 2022 02</t>
  </si>
  <si>
    <t>4</t>
  </si>
  <si>
    <t>-1642118364</t>
  </si>
  <si>
    <t>Online PSC</t>
  </si>
  <si>
    <t>https://podminky.urs.cz/item/CS_URS_2022_02/317121151</t>
  </si>
  <si>
    <t>VV</t>
  </si>
  <si>
    <t>" 309" 2</t>
  </si>
  <si>
    <t>90</t>
  </si>
  <si>
    <t>M</t>
  </si>
  <si>
    <t>59321112</t>
  </si>
  <si>
    <t>překlad železobetonový RZP 1190x115x190mm</t>
  </si>
  <si>
    <t>8</t>
  </si>
  <si>
    <t>-1680399723</t>
  </si>
  <si>
    <t>317141211</t>
  </si>
  <si>
    <t>Překlady ploché prefabrikované z pórobetonu osazené do tenkého maltového lože, včetně slepení dvou překladů vedle sebe po celé délce boční plochy, šířky překladu 125 mm, světlost otvoru do 900 mm</t>
  </si>
  <si>
    <t>CS ÚRS 2017 02</t>
  </si>
  <si>
    <t>1124970739</t>
  </si>
  <si>
    <t>" soc. zař. " (13*3+14)</t>
  </si>
  <si>
    <t>Součet</t>
  </si>
  <si>
    <t>317234410</t>
  </si>
  <si>
    <t>Vyzdívka mezi nosníky cihlami pálenými na maltu cementovou</t>
  </si>
  <si>
    <t>m3</t>
  </si>
  <si>
    <t>-2013358496</t>
  </si>
  <si>
    <t>https://podminky.urs.cz/item/CS_URS_2022_02/317234410</t>
  </si>
  <si>
    <t>1,2*0,125*0,1*2</t>
  </si>
  <si>
    <t>89</t>
  </si>
  <si>
    <t>340271031</t>
  </si>
  <si>
    <t>Zazdívka otvorů v příčkách nebo stěnách pórobetonovými tvárnicemi plochy přes 0,025 m2 do 1 m2, objemová hmotnost 500 kg/m3, tloušťka příčky 125 mm</t>
  </si>
  <si>
    <t>m2</t>
  </si>
  <si>
    <t>1833603994</t>
  </si>
  <si>
    <t>https://podminky.urs.cz/item/CS_URS_2022_02/340271031</t>
  </si>
  <si>
    <t>91</t>
  </si>
  <si>
    <t>342272225</t>
  </si>
  <si>
    <t>Příčky z pórobetonových tvárnic hladkých na tenké maltové lože objemová hmotnost do 500 kg/m3, tloušťka příčky 100 mm</t>
  </si>
  <si>
    <t>-837003439</t>
  </si>
  <si>
    <t>https://podminky.urs.cz/item/CS_URS_2022_02/342272225</t>
  </si>
  <si>
    <t>" sprchy" (1,465*3,0-1,0*2,1)*7</t>
  </si>
  <si>
    <t>92</t>
  </si>
  <si>
    <t>342272235</t>
  </si>
  <si>
    <t>Příčky z pórobetonových tvárnic hladkých na tenké maltové lože objemová hmotnost do 500 kg/m3, tloušťka příčky 125 mm</t>
  </si>
  <si>
    <t>1722520290</t>
  </si>
  <si>
    <t>https://podminky.urs.cz/item/CS_URS_2022_02/342272235</t>
  </si>
  <si>
    <t>" jádra" (1,2*3,0)*(14*3+13+16)</t>
  </si>
  <si>
    <t>" soc. zař. " (1,1*3,0-0,7*2,0)*(13*3+14)</t>
  </si>
  <si>
    <t>34627211R</t>
  </si>
  <si>
    <t>Přizdívky ochranné tl 80 mm z pórobetonových přesných příčkovek</t>
  </si>
  <si>
    <t>141660931</t>
  </si>
  <si>
    <t>" koupelny" (2,2*3,0)*3+(2,25*3,0)*4</t>
  </si>
  <si>
    <t>6</t>
  </si>
  <si>
    <t>Úpravy povrchů, podlahy a osazování výplní</t>
  </si>
  <si>
    <t>9</t>
  </si>
  <si>
    <t>611131111</t>
  </si>
  <si>
    <t>Podkladní a spojovací vrstva vnitřních omítaných ploch polymercementový spojovací můstek nanášený ručně stropů</t>
  </si>
  <si>
    <t>2079009954</t>
  </si>
  <si>
    <t>https://podminky.urs.cz/item/CS_URS_2022_02/611131111</t>
  </si>
  <si>
    <t>10</t>
  </si>
  <si>
    <t>611311131</t>
  </si>
  <si>
    <t>Potažení vnitřních ploch vápenným štukem tloušťky do 3 mm vodorovných konstrukcí stropů rovných</t>
  </si>
  <si>
    <t>-41049330</t>
  </si>
  <si>
    <t>https://podminky.urs.cz/item/CS_URS_2022_02/611311131</t>
  </si>
  <si>
    <t>11</t>
  </si>
  <si>
    <t>611325422</t>
  </si>
  <si>
    <t>Oprava vápenocementové omítky vnitřních ploch štukové dvouvrstvé, tloušťky do 20 mm a tloušťky štuku do 3 mm stropů, v rozsahu opravované plochy přes 10 do 30%</t>
  </si>
  <si>
    <t>-978093327</t>
  </si>
  <si>
    <t>https://podminky.urs.cz/item/CS_URS_2022_02/611325422</t>
  </si>
  <si>
    <t>" soc. zař. " (4,3+1,1)*47+(5,2+1,1)*7+(7,5+3,1)</t>
  </si>
  <si>
    <t xml:space="preserve">"  úkl. kom. " (7,3*4)</t>
  </si>
  <si>
    <t>12</t>
  </si>
  <si>
    <t>612131111</t>
  </si>
  <si>
    <t>Podkladní a spojovací vrstva vnitřních omítaných ploch polymercementový spojovací můstek nanášený ručně stěn</t>
  </si>
  <si>
    <t>1320879708</t>
  </si>
  <si>
    <t>https://podminky.urs.cz/item/CS_URS_2022_02/612131111</t>
  </si>
  <si>
    <t>13</t>
  </si>
  <si>
    <t>612142001</t>
  </si>
  <si>
    <t>Potažení vnitřních ploch pletivem v ploše nebo pruzích, na plném podkladu sklovláknitým vtlačením do tmelu stěn</t>
  </si>
  <si>
    <t>1918152108</t>
  </si>
  <si>
    <t>https://podminky.urs.cz/item/CS_URS_2022_02/612142001</t>
  </si>
  <si>
    <t>" soc. zař. " ((1,1*3,0-0,7*2,0)+(1,1+0,9*2+1,2)*1,0)*47</t>
  </si>
  <si>
    <t>" soc. zař. " ((1,1*3,0-0,7*2,0)+(1,1+0,9*2+1,465+1,35+0,8)*1,0)*7</t>
  </si>
  <si>
    <t>" soc. zař. " ((0,8*2,1)+(1,0*2,3-0,8*2,0)*4+(0,8+1,175)*1,0+(1,175+1,2)*3,0)</t>
  </si>
  <si>
    <t>14</t>
  </si>
  <si>
    <t>612311131</t>
  </si>
  <si>
    <t>Potažení vnitřních ploch vápenným štukem tloušťky do 3 mm svislých konstrukcí stěn</t>
  </si>
  <si>
    <t>1220031791</t>
  </si>
  <si>
    <t>https://podminky.urs.cz/item/CS_URS_2022_02/612311131</t>
  </si>
  <si>
    <t>612325422</t>
  </si>
  <si>
    <t>Oprava vápenocementové omítky vnitřních ploch štukové dvouvrstvé, tloušťky do 20 mm a tloušťky štuku do 3 mm stěn, v rozsahu opravované plochy přes 10 do 30%</t>
  </si>
  <si>
    <t>2139469109</t>
  </si>
  <si>
    <t>https://podminky.urs.cz/item/CS_URS_2022_02/612325422</t>
  </si>
  <si>
    <t>"soc. zař. "((2,5*3,0-1,1*3,0)+(0,9*2+1,225*2+2,55*2+2,5*2)*1,0-(1,1+0,9*2+1,2)*1,0)*47</t>
  </si>
  <si>
    <t>"soc. zař. "((2,5*3,0-1,1*3,0)+(0,9*2+1,225*2+3,12*2+1,35+0,125)*1,0-(1,1+0,9*2+1,2)*1,0)*7</t>
  </si>
  <si>
    <t>"soc. zař. " (2,5+3,025)*2*1,0-(1,1*1,0)+(1,525*2+2,5)*3,0-(0,8*2,0)*2</t>
  </si>
  <si>
    <t>16</t>
  </si>
  <si>
    <t>612331121</t>
  </si>
  <si>
    <t>Omítka cementová vnitřních ploch nanášená ručně jednovrstvá, tloušťky do 10 mm hladká svislých konstrukcí stěn</t>
  </si>
  <si>
    <t>1644911898</t>
  </si>
  <si>
    <t>https://podminky.urs.cz/item/CS_URS_2022_02/612331121</t>
  </si>
  <si>
    <t>" pod obklady " 1376,34</t>
  </si>
  <si>
    <t>17</t>
  </si>
  <si>
    <t>612521001</t>
  </si>
  <si>
    <t>Omítka tenkovrstvá silikátová vnitřních ploch probarvená, včetně penetrace podkladu zrnitá, tloušťky 1,0 mm svislých konstrukcí stěn v podlaží i na schodišti</t>
  </si>
  <si>
    <t>-1678432768</t>
  </si>
  <si>
    <t>87</t>
  </si>
  <si>
    <t>613321141</t>
  </si>
  <si>
    <t>Omítka vápenocementová vnitřních ploch nanášená ručně dvouvrstvá, tloušťky jádrové omítky do 10 mm a tloušťky štuku do 3 mm štuková svislých konstrukcí pilířů nebo sloupů</t>
  </si>
  <si>
    <t>976922398</t>
  </si>
  <si>
    <t>https://podminky.urs.cz/item/CS_URS_2022_02/613321141</t>
  </si>
  <si>
    <t>"jádra 1PP" 1,2*3*16</t>
  </si>
  <si>
    <t>18</t>
  </si>
  <si>
    <t>631311114</t>
  </si>
  <si>
    <t>Mazanina z betonu prostého bez zvýšených nároků na prostředí tl. přes 50 do 80 mm tř. C 16/20</t>
  </si>
  <si>
    <t>476651605</t>
  </si>
  <si>
    <t>https://podminky.urs.cz/item/CS_URS_2022_02/631311114</t>
  </si>
  <si>
    <t xml:space="preserve">" vláknobeton tl. 40 mm" </t>
  </si>
  <si>
    <t>"soc. zař. " ((4,3+1,1)*11+(5,2+1,1)*2+5,5+23,3+2,9)</t>
  </si>
  <si>
    <t>"soc. zař. " ((4,3+1,1)*12+(5,2+1,1))</t>
  </si>
  <si>
    <t>"soc. zař. " ((4,3+1,1)*11+(5,2+1,1)*2+(7,5+3,1))</t>
  </si>
  <si>
    <t>"soc. zař. " ((4,3+1,1)*12+(5,2+1,1)*2)</t>
  </si>
  <si>
    <t>" soc. zař. sprchy " -((1,0*0,9)*48+(1,465*0,8)*7)</t>
  </si>
  <si>
    <t>Mezisoučet</t>
  </si>
  <si>
    <t>-283,396</t>
  </si>
  <si>
    <t>283,396*0,04</t>
  </si>
  <si>
    <t>19</t>
  </si>
  <si>
    <t>631311134</t>
  </si>
  <si>
    <t>Mazanina z betonu prostého bez zvýšených nároků na prostředí tl. přes 120 do 240 mm tř. C 16/20</t>
  </si>
  <si>
    <t>-1739988168</t>
  </si>
  <si>
    <t>https://podminky.urs.cz/item/CS_URS_2022_02/631311134</t>
  </si>
  <si>
    <t xml:space="preserve">" vláknobeton tl. 140 mm" </t>
  </si>
  <si>
    <t>" soc. zař. sprchy " ((1,0*0,9)*48+(1,465*0,8)*7)*0,14</t>
  </si>
  <si>
    <t>20</t>
  </si>
  <si>
    <t>631319222</t>
  </si>
  <si>
    <t>Příplatek k cenám betonových mazanin za vyztužení polymerovými makrovlákny objemové vyztužení 3 kg/m3</t>
  </si>
  <si>
    <t>1345932263</t>
  </si>
  <si>
    <t>https://podminky.urs.cz/item/CS_URS_2022_02/631319222</t>
  </si>
  <si>
    <t>631319223</t>
  </si>
  <si>
    <t>Příplatek k cenám betonových mazanin za vyztužení polymerovými makrovlákny objemové vyztužení 4 kg/m3</t>
  </si>
  <si>
    <t>272929014</t>
  </si>
  <si>
    <t>https://podminky.urs.cz/item/CS_URS_2022_02/631319223</t>
  </si>
  <si>
    <t>22</t>
  </si>
  <si>
    <t>641951611</t>
  </si>
  <si>
    <t>Osazování rámů kovových osazovacích (slepých) na montážní pěnu, o ploše do 1 m2</t>
  </si>
  <si>
    <t>613367499</t>
  </si>
  <si>
    <t>https://podminky.urs.cz/item/CS_URS_2022_02/641951611</t>
  </si>
  <si>
    <t>16*4</t>
  </si>
  <si>
    <t>23</t>
  </si>
  <si>
    <t>59030711</t>
  </si>
  <si>
    <t>dvířka revizní jednokřídlá s automatickým zámkem 300x300mm</t>
  </si>
  <si>
    <t>-1293769177</t>
  </si>
  <si>
    <t>24</t>
  </si>
  <si>
    <t>642942611</t>
  </si>
  <si>
    <t>Osazování zárubní nebo rámů kovových dveřních lisovaných nebo z úhelníků bez dveřních křídel na montážní pěnu, plochy otvoru do 2,5 m2</t>
  </si>
  <si>
    <t>1373452190</t>
  </si>
  <si>
    <t>https://podminky.urs.cz/item/CS_URS_2022_02/642942611</t>
  </si>
  <si>
    <t>53+53+2</t>
  </si>
  <si>
    <t>25</t>
  </si>
  <si>
    <t>553311150</t>
  </si>
  <si>
    <t>zárubeň ocelová pro běžné zdění hranatý profil 110 700 L/P</t>
  </si>
  <si>
    <t>-1850280119</t>
  </si>
  <si>
    <t>26</t>
  </si>
  <si>
    <t>553311280</t>
  </si>
  <si>
    <t>zárubeň ocelová pro běžné zdění hranatý profil 125 700 L/P</t>
  </si>
  <si>
    <t>584123924</t>
  </si>
  <si>
    <t>27</t>
  </si>
  <si>
    <t>553311300</t>
  </si>
  <si>
    <t>zárubeň ocelová pro běžné zdění hranatý profil 125 800 L/P</t>
  </si>
  <si>
    <t>560940039</t>
  </si>
  <si>
    <t>Ostatní konstrukce a práce, bourání</t>
  </si>
  <si>
    <t>28</t>
  </si>
  <si>
    <t>949101111</t>
  </si>
  <si>
    <t>Lešení pomocné pracovní pro objekty pozemních staveb pro zatížení do 150 kg/m2, o výšce lešeňové podlahy do 1,9 m</t>
  </si>
  <si>
    <t>1004534456</t>
  </si>
  <si>
    <t>https://podminky.urs.cz/item/CS_URS_2022_02/949101111</t>
  </si>
  <si>
    <t>29</t>
  </si>
  <si>
    <t>952901111</t>
  </si>
  <si>
    <t>Vyčištění budov nebo objektů před předáním do užívání budov bytové nebo občanské výstavby, světlé výšky podlaží do 4 m</t>
  </si>
  <si>
    <t>269183596</t>
  </si>
  <si>
    <t>https://podminky.urs.cz/item/CS_URS_2022_02/952901111</t>
  </si>
  <si>
    <t>(40,0*16,8)*5</t>
  </si>
  <si>
    <t>30</t>
  </si>
  <si>
    <t>962031133</t>
  </si>
  <si>
    <t>Bourání příček z cihel, tvárnic nebo příčkovek z cihel pálených, plných nebo dutých na maltu vápennou nebo vápenocementovou, tl. do 150 mm</t>
  </si>
  <si>
    <t>-436584182</t>
  </si>
  <si>
    <t>https://podminky.urs.cz/item/CS_URS_2022_02/962031133</t>
  </si>
  <si>
    <t>" 309 " (2,5*3,1-0,6*2,0)</t>
  </si>
  <si>
    <t>" vany " (1,465*0,6)*7</t>
  </si>
  <si>
    <t>" soc. zař. " (1,1*3,0-0,6*2,0)*(13*3+14)</t>
  </si>
  <si>
    <t>31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</si>
  <si>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</si>
  <si>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</si>
  <si>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964763923</t>
  </si>
  <si>
    <t>https://podminky.urs.cz/item/CS_URS_2022_02/967031132</t>
  </si>
  <si>
    <t>" 309 " 2,0*0,125*4</t>
  </si>
  <si>
    <t>" soc. zař. " 2,0*0,1*53</t>
  </si>
  <si>
    <t>32</t>
  </si>
  <si>
    <t>968072455</t>
  </si>
  <si>
    <t>Vybourání kovových rámů oken s křídly, dveřních zárubní, vrat, stěn, ostění nebo obkladů dveřních zárubní, plochy do 2 m2</t>
  </si>
  <si>
    <t>139287805</t>
  </si>
  <si>
    <t>https://podminky.urs.cz/item/CS_URS_2022_02/968072455</t>
  </si>
  <si>
    <t>0,6*2,0*(13+13+15+14)</t>
  </si>
  <si>
    <t>33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</si>
  <si>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</si>
  <si>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</si>
  <si>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-872405890</t>
  </si>
  <si>
    <t>https://podminky.urs.cz/item/CS_URS_2022_02/971033431</t>
  </si>
  <si>
    <t xml:space="preserve">" dveře soc. zař.  (2,1*0,1) " (13*3+14)</t>
  </si>
  <si>
    <t>34</t>
  </si>
  <si>
    <t>971033631</t>
  </si>
  <si>
    <t>Vybourání otvorů ve zdivu základovém nebo nadzákladovém z cihel, tvárnic, příčkovek z cihel pálených na maltu vápennou nebo vápenocementovou plochy do 4 m2, tl. do 150 mm</t>
  </si>
  <si>
    <t>-88039634</t>
  </si>
  <si>
    <t>https://podminky.urs.cz/item/CS_URS_2022_02/971033631</t>
  </si>
  <si>
    <t>" dveře 309" (0,9*2,1)*2</t>
  </si>
  <si>
    <t>35</t>
  </si>
  <si>
    <t>974031666</t>
  </si>
  <si>
    <t>Vysekání rýh ve zdivu cihelném na maltu vápennou nebo vápenocementovou pro vtahování nosníků do zdí, před vybouráním otvoru do hl. 150 mm, při v. nosníku do 250 mm</t>
  </si>
  <si>
    <t>m</t>
  </si>
  <si>
    <t>-1730111159</t>
  </si>
  <si>
    <t>https://podminky.urs.cz/item/CS_URS_2022_02/974031666</t>
  </si>
  <si>
    <t>" 309 " 1,2*2</t>
  </si>
  <si>
    <t>36</t>
  </si>
  <si>
    <t>975021211</t>
  </si>
  <si>
    <t>Podchycení nadzákladového zdiva pod stropem dřevěnou výztuhou nad vybouraným otvorem, pro jakoukoliv délku podchycení, při tl. zdiva do 450 mm</t>
  </si>
  <si>
    <t>-1751641140</t>
  </si>
  <si>
    <t>https://podminky.urs.cz/item/CS_URS_2022_02/975021211</t>
  </si>
  <si>
    <t>1,2*2</t>
  </si>
  <si>
    <t>37</t>
  </si>
  <si>
    <t>978013191</t>
  </si>
  <si>
    <t>Otlučení vápenných nebo vápenocementových omítek vnitřních ploch stěn s vyškrabáním spar, s očištěním zdiva, v rozsahu přes 50 do 100 %</t>
  </si>
  <si>
    <t>-1348179739</t>
  </si>
  <si>
    <t>https://podminky.urs.cz/item/CS_URS_2022_02/978013191</t>
  </si>
  <si>
    <t>" úklid. komora " (0,9*2*2,0)*4</t>
  </si>
  <si>
    <t>997</t>
  </si>
  <si>
    <t>Přesun sutě</t>
  </si>
  <si>
    <t>38</t>
  </si>
  <si>
    <t>997013155</t>
  </si>
  <si>
    <t>Vnitrostaveništní doprava suti a vybouraných hmot vodorovně do 50 m svisle s omezením mechanizace pro budovy a haly výšky přes 15 do 18 m</t>
  </si>
  <si>
    <t>t</t>
  </si>
  <si>
    <t>-1324987283</t>
  </si>
  <si>
    <t>https://podminky.urs.cz/item/CS_URS_2022_02/997013155</t>
  </si>
  <si>
    <t>39</t>
  </si>
  <si>
    <t>997013312</t>
  </si>
  <si>
    <t>Doprava suti shozem montáž a demontáž shozu výšky přes 10 do 20 m</t>
  </si>
  <si>
    <t>-1963851866</t>
  </si>
  <si>
    <t>https://podminky.urs.cz/item/CS_URS_2022_02/997013312</t>
  </si>
  <si>
    <t>86</t>
  </si>
  <si>
    <t>997013322</t>
  </si>
  <si>
    <t>Doprava suti shozem montáž a demontáž shozu výšky Příplatek za první a každý další den použití shozu k ceně -3312</t>
  </si>
  <si>
    <t>939418323</t>
  </si>
  <si>
    <t>https://podminky.urs.cz/item/CS_URS_2022_02/997013322</t>
  </si>
  <si>
    <t>11,0*60</t>
  </si>
  <si>
    <t>41</t>
  </si>
  <si>
    <t>997013501</t>
  </si>
  <si>
    <t>Odvoz suti a vybouraných hmot na skládku nebo meziskládku se složením, na vzdálenost do 1 km</t>
  </si>
  <si>
    <t>1684420056</t>
  </si>
  <si>
    <t>https://podminky.urs.cz/item/CS_URS_2022_02/997013501</t>
  </si>
  <si>
    <t>42</t>
  </si>
  <si>
    <t>997013509</t>
  </si>
  <si>
    <t>Odvoz suti a vybouraných hmot na skládku nebo meziskládku se složením, na vzdálenost Příplatek k ceně za každý další i započatý 1 km přes 1 km</t>
  </si>
  <si>
    <t>1835550860</t>
  </si>
  <si>
    <t>https://podminky.urs.cz/item/CS_URS_2022_02/997013509</t>
  </si>
  <si>
    <t>240,625*10 'Přepočtené koeficientem množství</t>
  </si>
  <si>
    <t>88</t>
  </si>
  <si>
    <t>997013631</t>
  </si>
  <si>
    <t>Poplatek za uložení stavebního odpadu na skládce (skládkovné) směsného stavebního a demoličního zatříděného do Katalogu odpadů pod kódem 17 09 04</t>
  </si>
  <si>
    <t>-1474670121</t>
  </si>
  <si>
    <t>https://podminky.urs.cz/item/CS_URS_2022_02/997013631</t>
  </si>
  <si>
    <t>998</t>
  </si>
  <si>
    <t>Přesun hmot</t>
  </si>
  <si>
    <t>44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</si>
  <si>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</si>
  <si>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</si>
  <si>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1224647336</t>
  </si>
  <si>
    <t>https://podminky.urs.cz/item/CS_URS_2022_02/998018003</t>
  </si>
  <si>
    <t>PSV</t>
  </si>
  <si>
    <t>Práce a dodávky PSV</t>
  </si>
  <si>
    <t>711</t>
  </si>
  <si>
    <t>Izolace proti vodě, vlhkosti a plynům</t>
  </si>
  <si>
    <t>45</t>
  </si>
  <si>
    <t>711193121</t>
  </si>
  <si>
    <t>Izolace proti zemní vlhkosti ostatní těsnicí hmotou dvousložkovou na bázi cementu na ploše vodorovné V</t>
  </si>
  <si>
    <t>-1521386210</t>
  </si>
  <si>
    <t>https://podminky.urs.cz/item/CS_URS_2022_02/711193121</t>
  </si>
  <si>
    <t>" soc. zař. sprchy " (1,0*0,9)*47+7,5+(1,465*0,8)*7</t>
  </si>
  <si>
    <t>46</t>
  </si>
  <si>
    <t>711193131</t>
  </si>
  <si>
    <t>Izolace proti zemní vlhkosti ostatní těsnicí hmotou dvousložkovou na bázi cementu na ploše svislé S</t>
  </si>
  <si>
    <t>-2079679407</t>
  </si>
  <si>
    <t>https://podminky.urs.cz/item/CS_URS_2022_02/711193131</t>
  </si>
  <si>
    <t>" soc. zař. sprchy "((1,0+0,9*2)*48+(1,465+0,8*2)*7)*2,0+(2,025*2+2,5*2-0,8-0,9*2)*0,15</t>
  </si>
  <si>
    <t>47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</si>
  <si>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</si>
  <si>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</si>
  <si>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</si>
  <si>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-950262894</t>
  </si>
  <si>
    <t>https://podminky.urs.cz/item/CS_URS_2022_02/998711203</t>
  </si>
  <si>
    <t>751</t>
  </si>
  <si>
    <t>Vzduchotechnika</t>
  </si>
  <si>
    <t>48</t>
  </si>
  <si>
    <t>751122012</t>
  </si>
  <si>
    <t>Montáž ventilátoru radiálního nízkotlakého nástěnného základního, průměru přes 100 do 200 mm</t>
  </si>
  <si>
    <t>1067330822</t>
  </si>
  <si>
    <t>https://podminky.urs.cz/item/CS_URS_2022_02/751122012</t>
  </si>
  <si>
    <t>49</t>
  </si>
  <si>
    <t>553495790</t>
  </si>
  <si>
    <t>odvětrávací box pro 4 potrubí 100 mm titanzink dodávka+montáž</t>
  </si>
  <si>
    <t>986221940</t>
  </si>
  <si>
    <t>52</t>
  </si>
  <si>
    <t>751122997</t>
  </si>
  <si>
    <t>ventilátor semirad ntl do potrubí D do 100 mm - 270 m3/h pro dvě místnosti</t>
  </si>
  <si>
    <t>-1350182462</t>
  </si>
  <si>
    <t>53</t>
  </si>
  <si>
    <t>751122998</t>
  </si>
  <si>
    <t>ventilátor rad ntl nástěnný jednopotrubní D do 125 mm - 60 m3/h</t>
  </si>
  <si>
    <t>1540189614</t>
  </si>
  <si>
    <t>54</t>
  </si>
  <si>
    <t>751122996</t>
  </si>
  <si>
    <t>ventilátor rad ntl nástěnný jednopotrubní D do 125 mm - 100 m3/h</t>
  </si>
  <si>
    <t>1045759149</t>
  </si>
  <si>
    <t>55</t>
  </si>
  <si>
    <t>751510863</t>
  </si>
  <si>
    <t>Demontáž vzduchotechnického potrubí plechového do suti čtyřhranného s přírubou, průřezu přes 0,50 do 1,13 m2</t>
  </si>
  <si>
    <t>-969458849</t>
  </si>
  <si>
    <t>https://podminky.urs.cz/item/CS_URS_2022_02/751510863</t>
  </si>
  <si>
    <t>56</t>
  </si>
  <si>
    <t>751525995</t>
  </si>
  <si>
    <t>mřížka sací Js 100 mmm</t>
  </si>
  <si>
    <t>ks</t>
  </si>
  <si>
    <t>1346800283</t>
  </si>
  <si>
    <t>53*2+3</t>
  </si>
  <si>
    <t>57</t>
  </si>
  <si>
    <t>751525997</t>
  </si>
  <si>
    <t>potrubí kruh s přírubou D 80 mm - včetně odbočk, kolen, T-kusů a objímek pro uchycení</t>
  </si>
  <si>
    <t>563692536</t>
  </si>
  <si>
    <t>1,192</t>
  </si>
  <si>
    <t>1,192*1,05 'Přepočtené koeficientem množství</t>
  </si>
  <si>
    <t>58</t>
  </si>
  <si>
    <t>751525998</t>
  </si>
  <si>
    <t>potrubí kruh s přírubou D 100 mm - včetně odbočk, kolen, T-kusů a objímek pro uchycení</t>
  </si>
  <si>
    <t>1704423384</t>
  </si>
  <si>
    <t>30*14</t>
  </si>
  <si>
    <t>420*1,05 'Přepočtené koeficientem množství</t>
  </si>
  <si>
    <t>59</t>
  </si>
  <si>
    <t>751525999</t>
  </si>
  <si>
    <t>potrubí kruh s přírubou D 125 mm - včetně odbočk, kolen, T-kusů a objímek pro uchycení</t>
  </si>
  <si>
    <t>-811837696</t>
  </si>
  <si>
    <t>766</t>
  </si>
  <si>
    <t>Konstrukce truhlářské</t>
  </si>
  <si>
    <t>60</t>
  </si>
  <si>
    <t>766660001</t>
  </si>
  <si>
    <t>Montáž dveřních křídel dřevěných nebo plastových otevíravých do ocelové zárubně povrchově upravených jednokřídlových, šířky do 800 mm</t>
  </si>
  <si>
    <t>-1722293318</t>
  </si>
  <si>
    <t>https://podminky.urs.cz/item/CS_URS_2022_02/766660001</t>
  </si>
  <si>
    <t>61</t>
  </si>
  <si>
    <t>61162801</t>
  </si>
  <si>
    <t>dveře vnitřní hladké laminát CPL ub/buk plné 1křídlové 70x197 cm vč. kování</t>
  </si>
  <si>
    <t>-2054945742</t>
  </si>
  <si>
    <t>62</t>
  </si>
  <si>
    <t>61162802</t>
  </si>
  <si>
    <t>dveře vnitřní hladké laminát CPL dub/buk plné 1křídlové 80x197 cm vč. kování</t>
  </si>
  <si>
    <t>-954695892</t>
  </si>
  <si>
    <t>63</t>
  </si>
  <si>
    <t>766695213</t>
  </si>
  <si>
    <t>Montáž ostatních truhlářských konstrukcí prahů dveří jednokřídlových, šířky přes 100 mm</t>
  </si>
  <si>
    <t>-454650059</t>
  </si>
  <si>
    <t>https://podminky.urs.cz/item/CS_URS_2022_02/766695213</t>
  </si>
  <si>
    <t>" 309 " 2</t>
  </si>
  <si>
    <t>64</t>
  </si>
  <si>
    <t>611871610</t>
  </si>
  <si>
    <t>prah dveřní dřevěný dubový tl 2 cm dl.82 cm š 15 cm</t>
  </si>
  <si>
    <t>60592936</t>
  </si>
  <si>
    <t>65</t>
  </si>
  <si>
    <t>998766203</t>
  </si>
  <si>
    <t>Přesun hmot pro konstrukce truhlářské stanovený procentní sazbou (%) z ceny vodorovná dopravní vzdálenost do 50 m v objektech výšky přes 12 do 24 m</t>
  </si>
  <si>
    <t>249779391</t>
  </si>
  <si>
    <t>https://podminky.urs.cz/item/CS_URS_2022_02/998766203</t>
  </si>
  <si>
    <t>771</t>
  </si>
  <si>
    <t>Podlahy z dlaždic</t>
  </si>
  <si>
    <t>66</t>
  </si>
  <si>
    <t>771571810</t>
  </si>
  <si>
    <t>Demontáž podlah z dlaždic keramických kladených do malty</t>
  </si>
  <si>
    <t>683548036</t>
  </si>
  <si>
    <t>https://podminky.urs.cz/item/CS_URS_2022_02/771571810</t>
  </si>
  <si>
    <t>67</t>
  </si>
  <si>
    <t>771574113</t>
  </si>
  <si>
    <t>Montáž podlah z dlaždic keramických lepených flexibilním lepidlem maloformátových hladkých přes 12 do 19 ks/m2</t>
  </si>
  <si>
    <t>-2116571328</t>
  </si>
  <si>
    <t>https://podminky.urs.cz/item/CS_URS_2022_02/771574113</t>
  </si>
  <si>
    <t>68</t>
  </si>
  <si>
    <t>597614100</t>
  </si>
  <si>
    <t xml:space="preserve">dlaždice keramické slinuté neglazované mrazuvzdorné  29,8 x 29,8 x 0,9 cm</t>
  </si>
  <si>
    <t>741394509</t>
  </si>
  <si>
    <t>"soc. zař. " ((4,3+1,1)*11+(5,2+1,1)*2+5,5+23,3+2,9)*1,1</t>
  </si>
  <si>
    <t>"soc. zař. " ((4,3+1,1)*12+(5,2+1,1))*1,1</t>
  </si>
  <si>
    <t>"soc. zař. " ((4,3+1,1)*11+(5,2+1,1)*2+(7,5+3,1))*1,1</t>
  </si>
  <si>
    <t>"soc. zař. " ((4,3+1,1)*12+(5,2+1,1)*2)*1,1</t>
  </si>
  <si>
    <t>69</t>
  </si>
  <si>
    <t>771591171</t>
  </si>
  <si>
    <t>Podlahy - ostatní práce montáž ukončujícího profilu pro plynulý přechod (dlažba-koberec apod.)</t>
  </si>
  <si>
    <t>476393014</t>
  </si>
  <si>
    <t>0,7*53</t>
  </si>
  <si>
    <t>70</t>
  </si>
  <si>
    <t>590541120</t>
  </si>
  <si>
    <t>profil přechodový s pohyblivým ramenem podlahový hliník matně eloxovaný (12,5 x 30 x 2500 mm)</t>
  </si>
  <si>
    <t>1765132321</t>
  </si>
  <si>
    <t>37,1*1,1</t>
  </si>
  <si>
    <t>71</t>
  </si>
  <si>
    <t>998771203</t>
  </si>
  <si>
    <t>Přesun hmot pro podlahy z dlaždic stanovený procentní sazbou (%) z ceny vodorovná dopravní vzdálenost do 50 m v objektech výšky přes 12 do 24 m</t>
  </si>
  <si>
    <t>-234820238</t>
  </si>
  <si>
    <t>https://podminky.urs.cz/item/CS_URS_2022_02/998771203</t>
  </si>
  <si>
    <t>781</t>
  </si>
  <si>
    <t>Dokončovací práce - obklady</t>
  </si>
  <si>
    <t>72</t>
  </si>
  <si>
    <t>781471810</t>
  </si>
  <si>
    <t>Demontáž obkladů z dlaždic keramických kladených do malty</t>
  </si>
  <si>
    <t>1836583361</t>
  </si>
  <si>
    <t>https://podminky.urs.cz/item/CS_URS_2022_02/781471810</t>
  </si>
  <si>
    <t>" úk" (0,9*2)*2,0*4</t>
  </si>
  <si>
    <t>" soc. zař. " ((2,55+2,5+1,225+0,9)*2*2,0-(0,7*3)*2,0)*47</t>
  </si>
  <si>
    <t>" soc. zař. " ((3,115+1,3+1,465+0,8+0,9+1,225)*2*2,0-(0,7*3+1,0*2)*2,0)*3</t>
  </si>
  <si>
    <t>" soc. zař. " ((3,115+1,35+1,465+0,8+0,9+1,225)*2*2,0-(0,7*3+1,0*2)*2,0)*4</t>
  </si>
  <si>
    <t>" soc. zař. " ((3,025+2,5)*2*2,0-(0,8*2,0))</t>
  </si>
  <si>
    <t>-((0,9*2*2,0)*6+(1,2*2,0)*55)</t>
  </si>
  <si>
    <t>73</t>
  </si>
  <si>
    <t>781474115</t>
  </si>
  <si>
    <t>Montáž obkladů vnitřních stěn z dlaždic keramických lepených flexibilním lepidlem maloformátových hladkých přes 22 do 25 ks/m2</t>
  </si>
  <si>
    <t>562743823</t>
  </si>
  <si>
    <t>https://podminky.urs.cz/item/CS_URS_2022_02/781474115</t>
  </si>
  <si>
    <t>74</t>
  </si>
  <si>
    <t>597610410</t>
  </si>
  <si>
    <t>obkládačky keramické koupelnové (bílé i barevné) 20 x 25 x 0,68 cm I. j.</t>
  </si>
  <si>
    <t>949601325</t>
  </si>
  <si>
    <t>1376,34*1,1</t>
  </si>
  <si>
    <t>75</t>
  </si>
  <si>
    <t>781491021</t>
  </si>
  <si>
    <t>Montáž zrcadel lepených silikonovým tmelem na keramický obklad, plochy do 1 m2</t>
  </si>
  <si>
    <t>-1320594653</t>
  </si>
  <si>
    <t>https://podminky.urs.cz/item/CS_URS_2022_02/781491021</t>
  </si>
  <si>
    <t>54*0,6*0,6</t>
  </si>
  <si>
    <t>76</t>
  </si>
  <si>
    <t>634651241</t>
  </si>
  <si>
    <t>zrcadlo nemontované čiré tl. 4 mm, max. rozměr 600 x 600 mm</t>
  </si>
  <si>
    <t>941751784</t>
  </si>
  <si>
    <t>77</t>
  </si>
  <si>
    <t>781494111</t>
  </si>
  <si>
    <t>Obklad - dokončující práce profily ukončovací lepené flexibilním lepidlem rohové</t>
  </si>
  <si>
    <t>1165620467</t>
  </si>
  <si>
    <t>https://podminky.urs.cz/item/CS_URS_2022_02/781494111</t>
  </si>
  <si>
    <t>2,0*(6*12*3+6*11+8*7+4+4*3)</t>
  </si>
  <si>
    <t>78</t>
  </si>
  <si>
    <t>781494511</t>
  </si>
  <si>
    <t>Obklad - dokončující práce profily ukončovací lepené flexibilním lepidlem ukončovací</t>
  </si>
  <si>
    <t>-1450621335</t>
  </si>
  <si>
    <t>https://podminky.urs.cz/item/CS_URS_2022_02/781494511</t>
  </si>
  <si>
    <t>" úk" (0,9*2)*4</t>
  </si>
  <si>
    <t>" soc. zař. " ((2,55+2,5+1,225+0,9)*2)*47</t>
  </si>
  <si>
    <t>" soc. zař. " ((3,115+1,3+1,465+0,8+0,9+1,225)*2)*3</t>
  </si>
  <si>
    <t>" soc. zař. " ((3,115+1,35+1,465+0,8+0,9+1,225)*2)*4</t>
  </si>
  <si>
    <t>" soc. zař. " ((3,025+2,5)*2)</t>
  </si>
  <si>
    <t>79</t>
  </si>
  <si>
    <t>998781203</t>
  </si>
  <si>
    <t>Přesun hmot pro obklady keramické stanovený procentní sazbou (%) z ceny vodorovná dopravní vzdálenost do 50 m v objektech výšky přes 12 do 24 m</t>
  </si>
  <si>
    <t>1813713701</t>
  </si>
  <si>
    <t>https://podminky.urs.cz/item/CS_URS_2022_02/998781203</t>
  </si>
  <si>
    <t>783</t>
  </si>
  <si>
    <t>Dokončovací práce - nátěry</t>
  </si>
  <si>
    <t>80</t>
  </si>
  <si>
    <t>783315101</t>
  </si>
  <si>
    <t>Mezinátěr zámečnických konstrukcí jednonásobný syntetický standardní</t>
  </si>
  <si>
    <t>1053190333</t>
  </si>
  <si>
    <t>https://podminky.urs.cz/item/CS_URS_2022_02/783315101</t>
  </si>
  <si>
    <t>(0,7+2,1*2)*0,2*106+(0,8+2,1*2)*0,2*2</t>
  </si>
  <si>
    <t>81</t>
  </si>
  <si>
    <t>783317101</t>
  </si>
  <si>
    <t>Krycí nátěr (email) zámečnických konstrukcí jednonásobný syntetický standardní</t>
  </si>
  <si>
    <t>956473469</t>
  </si>
  <si>
    <t>https://podminky.urs.cz/item/CS_URS_2022_02/783317101</t>
  </si>
  <si>
    <t>784</t>
  </si>
  <si>
    <t>Dokončovací práce - malby a tapety</t>
  </si>
  <si>
    <t>82</t>
  </si>
  <si>
    <t>784121001</t>
  </si>
  <si>
    <t>Oškrabání malby v místnostech výšky do 3,80 m</t>
  </si>
  <si>
    <t>-658904602</t>
  </si>
  <si>
    <t>https://podminky.urs.cz/item/CS_URS_2022_02/784121001</t>
  </si>
  <si>
    <t>" stropy" 337,7+308</t>
  </si>
  <si>
    <t>"soc. zař. "((2,5*3,0-1,1*3,0)+(0,9*2+1,225*2+2,55*2+2,5*2)*1,0)*47</t>
  </si>
  <si>
    <t>"soc. zař. "((2,5*3,0-1,1*3,0)+(0,9*2+1,225*2+3,12*2+1,35+0,125)*1,0)*7</t>
  </si>
  <si>
    <t>"soc. zař. " (2,5+3,025)*2*1,0+(1,525*2+2,5)*3,0</t>
  </si>
  <si>
    <t>"úk" (1,75+0,35+4,8)*2*2,9*4</t>
  </si>
  <si>
    <t>83</t>
  </si>
  <si>
    <t>784181011</t>
  </si>
  <si>
    <t>Pačokování dvojnásobné v místnostech výšky do 3,80 m</t>
  </si>
  <si>
    <t>-440937528</t>
  </si>
  <si>
    <t>https://podminky.urs.cz/item/CS_URS_2022_02/784181011</t>
  </si>
  <si>
    <t>84</t>
  </si>
  <si>
    <t>784221101</t>
  </si>
  <si>
    <t>Malby z malířských směsí otěruvzdorných za sucha dvojnásobné, bílé za sucha otěruvzdorné dobře v místnostech výšky do 3,80 m</t>
  </si>
  <si>
    <t>629615185</t>
  </si>
  <si>
    <t>https://podminky.urs.cz/item/CS_URS_2022_02/784221101</t>
  </si>
  <si>
    <t>opravené omítky</t>
  </si>
  <si>
    <t>"006" 370,504</t>
  </si>
  <si>
    <t>" soc. zař. " ((1,1*3,0)+(1,1+0,9*2+1,2)*1,0)*47</t>
  </si>
  <si>
    <t>" soc. zař. " ((1,1*3,0)+(1,1+0,9*2+1,465+1,35+0,8)*1,0)*7</t>
  </si>
  <si>
    <t>" soc. zař. " ((0,8*2,1)+(1,0*2,3)*4+(0,8+1,175)*1,0+(1,175+1,2)*3,0)</t>
  </si>
  <si>
    <t>85</t>
  </si>
  <si>
    <t>784221151</t>
  </si>
  <si>
    <t>Malby z malířských směsí otěruvzdorných za sucha Příplatek k cenám dvojnásobných maleb na tónovacích automatech, v odstínu světlém</t>
  </si>
  <si>
    <t>-853075024</t>
  </si>
  <si>
    <t>https://podminky.urs.cz/item/CS_URS_2022_02/784221151</t>
  </si>
  <si>
    <t>22212EL - Elektroinstalace</t>
  </si>
  <si>
    <t>D3 - Rozváděč RS2.1</t>
  </si>
  <si>
    <t>D4 - Rozváděč RS3.1</t>
  </si>
  <si>
    <t>D5 - Rozváděč RS4.1</t>
  </si>
  <si>
    <t>D6 - Rozváděč RS5.1</t>
  </si>
  <si>
    <t>D8 - montážní materiál</t>
  </si>
  <si>
    <t>D9 - montáž, demontáž</t>
  </si>
  <si>
    <t xml:space="preserve">    741 - Elektroinstalace - silnoproud</t>
  </si>
  <si>
    <t>D3</t>
  </si>
  <si>
    <t>Rozváděč RS2.1</t>
  </si>
  <si>
    <t>Pol201</t>
  </si>
  <si>
    <t>instalační rozvodnice nástěnná s dveřmi 3x24 modulů</t>
  </si>
  <si>
    <t>1145016165</t>
  </si>
  <si>
    <t>Pol202</t>
  </si>
  <si>
    <t>hlavní vypínač 63/3</t>
  </si>
  <si>
    <t>-728188352</t>
  </si>
  <si>
    <t>209</t>
  </si>
  <si>
    <t>přepěťová ochrana Typ 2,LPZ 1/2, 3+0</t>
  </si>
  <si>
    <t>256</t>
  </si>
  <si>
    <t>451965410</t>
  </si>
  <si>
    <t>Pol203</t>
  </si>
  <si>
    <t>jistič 10A/B/1</t>
  </si>
  <si>
    <t>77648390</t>
  </si>
  <si>
    <t>Pol205</t>
  </si>
  <si>
    <t>chránič 30mA s nadproudovou ochrannou 10A/C/1N/030AC</t>
  </si>
  <si>
    <t>-1295780293</t>
  </si>
  <si>
    <t>Pol206</t>
  </si>
  <si>
    <t>chránič 30mA s nadproudovou ochrannou 16A/B/1N/030AC</t>
  </si>
  <si>
    <t>-970310435</t>
  </si>
  <si>
    <t>Pol207</t>
  </si>
  <si>
    <t>podružný materiál</t>
  </si>
  <si>
    <t>-920927611</t>
  </si>
  <si>
    <t>Pol208</t>
  </si>
  <si>
    <t>montáž rozváděče vč. atestu</t>
  </si>
  <si>
    <t>648366078</t>
  </si>
  <si>
    <t>D4</t>
  </si>
  <si>
    <t>Rozváděč RS3.1</t>
  </si>
  <si>
    <t>Pol301</t>
  </si>
  <si>
    <t>1215946731</t>
  </si>
  <si>
    <t>Pol302</t>
  </si>
  <si>
    <t>1134341872</t>
  </si>
  <si>
    <t>-895169473</t>
  </si>
  <si>
    <t>Pol303</t>
  </si>
  <si>
    <t>-756960087</t>
  </si>
  <si>
    <t>Pol305</t>
  </si>
  <si>
    <t>-1378026868</t>
  </si>
  <si>
    <t>Pol306</t>
  </si>
  <si>
    <t>164759669</t>
  </si>
  <si>
    <t>Pol307</t>
  </si>
  <si>
    <t>1209020678</t>
  </si>
  <si>
    <t>Pol308</t>
  </si>
  <si>
    <t>147395215</t>
  </si>
  <si>
    <t>D5</t>
  </si>
  <si>
    <t>Rozváděč RS4.1</t>
  </si>
  <si>
    <t>Pol401</t>
  </si>
  <si>
    <t>-2057218879</t>
  </si>
  <si>
    <t>Pol402</t>
  </si>
  <si>
    <t>1083344025</t>
  </si>
  <si>
    <t>1558924320</t>
  </si>
  <si>
    <t>Pol405</t>
  </si>
  <si>
    <t>1207655557</t>
  </si>
  <si>
    <t>Pol406</t>
  </si>
  <si>
    <t>589934014</t>
  </si>
  <si>
    <t>Pol407</t>
  </si>
  <si>
    <t>-1216428574</t>
  </si>
  <si>
    <t>Pol408</t>
  </si>
  <si>
    <t>-518038482</t>
  </si>
  <si>
    <t>D6</t>
  </si>
  <si>
    <t>Rozváděč RS5.1</t>
  </si>
  <si>
    <t>Pol501</t>
  </si>
  <si>
    <t>-2036020659</t>
  </si>
  <si>
    <t>Pol502</t>
  </si>
  <si>
    <t>-564898939</t>
  </si>
  <si>
    <t>-1382781737</t>
  </si>
  <si>
    <t>Pol505</t>
  </si>
  <si>
    <t>-1584599841</t>
  </si>
  <si>
    <t>Pol506</t>
  </si>
  <si>
    <t>-414260426</t>
  </si>
  <si>
    <t>Pol507</t>
  </si>
  <si>
    <t>1314570223</t>
  </si>
  <si>
    <t>Pol508</t>
  </si>
  <si>
    <t>-1217863542</t>
  </si>
  <si>
    <t>D8</t>
  </si>
  <si>
    <t>montážní materiál</t>
  </si>
  <si>
    <t>Pol1</t>
  </si>
  <si>
    <t>spínač jednopólový 1,, bílá, vč. rám.</t>
  </si>
  <si>
    <t>1384762181</t>
  </si>
  <si>
    <t>Pol10</t>
  </si>
  <si>
    <t>univerzální krabice se svork. a víčkem ,KU 68/2 1903</t>
  </si>
  <si>
    <t>-1934738218</t>
  </si>
  <si>
    <t>Pol11</t>
  </si>
  <si>
    <t>krabice se svork. a víčkem IP44, acidur</t>
  </si>
  <si>
    <t>-1114177770</t>
  </si>
  <si>
    <t>Pol12</t>
  </si>
  <si>
    <t>bezšroubové svorky, typ 016</t>
  </si>
  <si>
    <t>-176250308</t>
  </si>
  <si>
    <t>40</t>
  </si>
  <si>
    <t>Pol13</t>
  </si>
  <si>
    <t>sv. přisazené LED 27W, 2400lm, 4000K, Ra80, kryt opál PMMA, průměr 375mm, IP44</t>
  </si>
  <si>
    <t>-841111728</t>
  </si>
  <si>
    <t>Pol14</t>
  </si>
  <si>
    <t>sv. přisazené LED 36W, 5100lm, 4000K, Ra80, kryt opál, IP54</t>
  </si>
  <si>
    <t>-11025117</t>
  </si>
  <si>
    <t>Pol15</t>
  </si>
  <si>
    <t>sv. přisazené LED 9W, 850lm, 4000K, Ra80, kryt opál , průměr 285mm, IP44</t>
  </si>
  <si>
    <t>1291607763</t>
  </si>
  <si>
    <t>43</t>
  </si>
  <si>
    <t>Pol16</t>
  </si>
  <si>
    <t>sv. přisazené nouzové LED 1h, 3W, 350lm, 4000K, Ra80, IP41</t>
  </si>
  <si>
    <t>-1536300556</t>
  </si>
  <si>
    <t>Pol16a</t>
  </si>
  <si>
    <t>sv. přisazené nouzové LED 1h, 1W, s piktogramem, IP20</t>
  </si>
  <si>
    <t>158666412</t>
  </si>
  <si>
    <t>Pol17</t>
  </si>
  <si>
    <t>recyklace svítidel</t>
  </si>
  <si>
    <t>1258378924</t>
  </si>
  <si>
    <t>Pol18</t>
  </si>
  <si>
    <t>kabel CYKY O-3x1,5</t>
  </si>
  <si>
    <t>461957814</t>
  </si>
  <si>
    <t>Pol19</t>
  </si>
  <si>
    <t>kabel CYKY J-3x1,5</t>
  </si>
  <si>
    <t>-1889028522</t>
  </si>
  <si>
    <t>Pol2</t>
  </si>
  <si>
    <t>přepínač sériový 5, bílá, vč. rám.</t>
  </si>
  <si>
    <t>1941248364</t>
  </si>
  <si>
    <t>Pol20</t>
  </si>
  <si>
    <t>kabel CYKY J-5x1,5</t>
  </si>
  <si>
    <t>1335900021</t>
  </si>
  <si>
    <t>50</t>
  </si>
  <si>
    <t>Pol21</t>
  </si>
  <si>
    <t>kabel CYKY J-3x2,5</t>
  </si>
  <si>
    <t>-719059639</t>
  </si>
  <si>
    <t>51</t>
  </si>
  <si>
    <t>Pol22</t>
  </si>
  <si>
    <t>kabel AYKY J-4x16</t>
  </si>
  <si>
    <t>958288065</t>
  </si>
  <si>
    <t>Pol23</t>
  </si>
  <si>
    <t>vodič CY 4</t>
  </si>
  <si>
    <t>1073243704</t>
  </si>
  <si>
    <t>Pol24</t>
  </si>
  <si>
    <t>vodič CYA 10</t>
  </si>
  <si>
    <t>-1536353475</t>
  </si>
  <si>
    <t>Pol25</t>
  </si>
  <si>
    <t>svorka zemnící ZSA16</t>
  </si>
  <si>
    <t>-1531009555</t>
  </si>
  <si>
    <t>Pol26</t>
  </si>
  <si>
    <t>pásek Cu 0,5m ZS16</t>
  </si>
  <si>
    <t>916126980</t>
  </si>
  <si>
    <t>Pol27</t>
  </si>
  <si>
    <t>instalační lišta 17x17mm</t>
  </si>
  <si>
    <t>551648822</t>
  </si>
  <si>
    <t>Pol28</t>
  </si>
  <si>
    <t>instalační lišta 30x25mm</t>
  </si>
  <si>
    <t>-1222360437</t>
  </si>
  <si>
    <t>Pol29</t>
  </si>
  <si>
    <t>drátěný žlab 50x50 vč. spojek, nosníků a spoj. mat.</t>
  </si>
  <si>
    <t>-2012588088</t>
  </si>
  <si>
    <t>Pol3</t>
  </si>
  <si>
    <t>přepínač střídavý 6, bílá, vč. rám.</t>
  </si>
  <si>
    <t>573287769</t>
  </si>
  <si>
    <t>Pol30</t>
  </si>
  <si>
    <t>drátěný žlab 100x50 vč. spojek, nosníků a spoj. mat.</t>
  </si>
  <si>
    <t>1993450732</t>
  </si>
  <si>
    <t>Pol31</t>
  </si>
  <si>
    <t>požární ucpávky 100x100mm</t>
  </si>
  <si>
    <t>179566476</t>
  </si>
  <si>
    <t>Pol32</t>
  </si>
  <si>
    <t>sekání drážek</t>
  </si>
  <si>
    <t>89345909</t>
  </si>
  <si>
    <t>Pol33</t>
  </si>
  <si>
    <t>sekání kapsy 100x100x100mm</t>
  </si>
  <si>
    <t>-1333080741</t>
  </si>
  <si>
    <t>Pol35</t>
  </si>
  <si>
    <t>134283046</t>
  </si>
  <si>
    <t>Pol4</t>
  </si>
  <si>
    <t>ovládač tlačítkový 1/0, vč.rám.</t>
  </si>
  <si>
    <t>-567115981</t>
  </si>
  <si>
    <t>Pol5</t>
  </si>
  <si>
    <t>zásuvka jednonásobná, bílá, vč. rám.</t>
  </si>
  <si>
    <t>-513671663</t>
  </si>
  <si>
    <t>Pol6</t>
  </si>
  <si>
    <t>svorkovnice 5-ti pólová s krytem</t>
  </si>
  <si>
    <t>-65226731</t>
  </si>
  <si>
    <t>Pol7</t>
  </si>
  <si>
    <t>doběhové relé</t>
  </si>
  <si>
    <t>-1865143076</t>
  </si>
  <si>
    <t>Pol8</t>
  </si>
  <si>
    <t>přístrojová krabice hluboká,KPR 68</t>
  </si>
  <si>
    <t>1930857755</t>
  </si>
  <si>
    <t>Pol9</t>
  </si>
  <si>
    <t>přístrojová krabice ,KU 68/2-1901</t>
  </si>
  <si>
    <t>-518343884</t>
  </si>
  <si>
    <t>D9</t>
  </si>
  <si>
    <t>montáž, demontáž</t>
  </si>
  <si>
    <t>Pol69</t>
  </si>
  <si>
    <t>montáž</t>
  </si>
  <si>
    <t>649817254</t>
  </si>
  <si>
    <t>100</t>
  </si>
  <si>
    <t>vyhledání okruhů v rozvaděči</t>
  </si>
  <si>
    <t>515381758</t>
  </si>
  <si>
    <t>101</t>
  </si>
  <si>
    <t>vyhledání okruhů v provozu</t>
  </si>
  <si>
    <t>-1451687048</t>
  </si>
  <si>
    <t>102</t>
  </si>
  <si>
    <t>úprava stávajících okruhů</t>
  </si>
  <si>
    <t>474954815</t>
  </si>
  <si>
    <t>Pol70</t>
  </si>
  <si>
    <t>demontáže</t>
  </si>
  <si>
    <t>855385424</t>
  </si>
  <si>
    <t>Pol71</t>
  </si>
  <si>
    <t>doprava</t>
  </si>
  <si>
    <t>-71865007</t>
  </si>
  <si>
    <t>Pol72</t>
  </si>
  <si>
    <t>revize</t>
  </si>
  <si>
    <t>805147810</t>
  </si>
  <si>
    <t>Pol73</t>
  </si>
  <si>
    <t>demontáž a zpětná montáž telefonního rozvaděče na jiné místo včetně úpravy vedení</t>
  </si>
  <si>
    <t>-574755719</t>
  </si>
  <si>
    <t>741</t>
  </si>
  <si>
    <t>Elektroinstalace - silnoproud</t>
  </si>
  <si>
    <t>741920031</t>
  </si>
  <si>
    <t>Montáž a zhotovení ohnivzdorných konstrukcí pro elektrozařízení přepážek ucpávek v kabelovém kanálu</t>
  </si>
  <si>
    <t>605846144</t>
  </si>
  <si>
    <t>3*0,3*0,3</t>
  </si>
  <si>
    <t>741920033</t>
  </si>
  <si>
    <t>Montáž a zhotovení ohnivzdorných konstrukcí pro elektrozařízení přepážek ucpávek ve stropním průchodu</t>
  </si>
  <si>
    <t>1149357233</t>
  </si>
  <si>
    <t>0,3*0,3</t>
  </si>
  <si>
    <t>22212VN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</si>
  <si>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</si>
  <si>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</si>
  <si>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</si>
  <si>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</si>
  <si>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</si>
  <si>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</si>
  <si>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5</t>
  </si>
  <si>
    <t>VRN1</t>
  </si>
  <si>
    <t>Průzkumné, geodetické a projektové práce</t>
  </si>
  <si>
    <t>013254000</t>
  </si>
  <si>
    <t>Průzkumné, geodetické a projektové práce projektové práce dokumentace stavby (výkresová a textová) skutečného provedení stavby</t>
  </si>
  <si>
    <t>…</t>
  </si>
  <si>
    <t>CS ÚRS 2016 01</t>
  </si>
  <si>
    <t>1024</t>
  </si>
  <si>
    <t>-285100127</t>
  </si>
  <si>
    <t>VRN3</t>
  </si>
  <si>
    <t>Zařízení staveniště</t>
  </si>
  <si>
    <t>032103000</t>
  </si>
  <si>
    <t>Zařízení staveniště vybavení staveniště náklady na stavební buňky</t>
  </si>
  <si>
    <t>1519513314</t>
  </si>
  <si>
    <t>032903000</t>
  </si>
  <si>
    <t>Zařízení staveniště vybavení staveniště náklady na provoz a údržbu vybavení staveniště</t>
  </si>
  <si>
    <t>192210134</t>
  </si>
  <si>
    <t>034103000</t>
  </si>
  <si>
    <t>Zařízení staveniště zabezpečení staveniště energie pro zařízení staveniště</t>
  </si>
  <si>
    <t>780882553</t>
  </si>
  <si>
    <t>034203000</t>
  </si>
  <si>
    <t>Zařízení staveniště zabezpečení staveniště oplocení staveniště</t>
  </si>
  <si>
    <t>-99479280</t>
  </si>
  <si>
    <t>034503000</t>
  </si>
  <si>
    <t>Zařízení staveniště zabezpečení staveniště informační tabule</t>
  </si>
  <si>
    <t>2023854179</t>
  </si>
  <si>
    <t>7</t>
  </si>
  <si>
    <t>034703000</t>
  </si>
  <si>
    <t>Zařízení staveniště zabezpečení staveniště osvětlení staveniště</t>
  </si>
  <si>
    <t>924161502</t>
  </si>
  <si>
    <t>039103000</t>
  </si>
  <si>
    <t>Zařízení staveniště zrušení zařízení staveniště rozebrání, bourání a odvoz</t>
  </si>
  <si>
    <t>1124859109</t>
  </si>
  <si>
    <t>VRN4</t>
  </si>
  <si>
    <t>Inženýrská činnost</t>
  </si>
  <si>
    <t>043194000</t>
  </si>
  <si>
    <t>Inženýrská činnost zkoušky a ostatní měření zkoušky ostatní zkoušky-rozbor vody</t>
  </si>
  <si>
    <t>821677291</t>
  </si>
  <si>
    <t>22212ZT - Zdravotní technika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</si>
  <si>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</si>
  <si>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</si>
  <si>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</si>
  <si>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</si>
  <si>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</si>
  <si>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997013151</t>
  </si>
  <si>
    <t>Vnitrostaveništní doprava suti a vybouraných hmot vodorovně do 50 m svisle s omezením mechanizace pro budovy a haly výšky do 6 m</t>
  </si>
  <si>
    <t>397991280</t>
  </si>
  <si>
    <t>https://podminky.urs.cz/item/CS_URS_2022_02/997013151</t>
  </si>
  <si>
    <t>-365769993</t>
  </si>
  <si>
    <t>-60086019</t>
  </si>
  <si>
    <t>25,155*10 'Přepočtené koeficientem množství</t>
  </si>
  <si>
    <t>-1207198545</t>
  </si>
  <si>
    <t>713</t>
  </si>
  <si>
    <t>Izolace tepelné</t>
  </si>
  <si>
    <t>713410811</t>
  </si>
  <si>
    <t>Odstranění tepelné izolace potrubí a ohybů pásy nebo rohožemi bez povrchové úpravy ovinutými kolem potrubí a staženými ocelovým drátem potrubí, tloušťka izolace do 50 mm</t>
  </si>
  <si>
    <t>-219410289</t>
  </si>
  <si>
    <t>https://podminky.urs.cz/item/CS_URS_2022_02/713410811</t>
  </si>
  <si>
    <t>713460811</t>
  </si>
  <si>
    <t>Odstranění tepelné izolace potrubí, ohybů a armatur tvarovkami nebo deskami skružemi z lehčených hmot připevněnými na tmel potrubí a ohybů, tloušťka izolace do 50 mm</t>
  </si>
  <si>
    <t>629973275</t>
  </si>
  <si>
    <t>https://podminky.urs.cz/item/CS_URS_2022_02/713460811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</si>
  <si>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</si>
  <si>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D do 50 mm jednovrstvá</t>
  </si>
  <si>
    <t>-696634149</t>
  </si>
  <si>
    <t>https://podminky.urs.cz/item/CS_URS_2022_02/713463211</t>
  </si>
  <si>
    <t>63154530</t>
  </si>
  <si>
    <t>pouzdro izolační potrubní z minerální vlny s Al fólií max. 250/100°C 22/30mm</t>
  </si>
  <si>
    <t>621338439</t>
  </si>
  <si>
    <t>63154531</t>
  </si>
  <si>
    <t>pouzdro izolační potrubní z minerální vlny s Al fólií max. 250/100°C 28/30mm</t>
  </si>
  <si>
    <t>-1572500617</t>
  </si>
  <si>
    <t>63154532</t>
  </si>
  <si>
    <t>pouzdro izolační potrubní z minerální vlny s Al fólií max. 250/100°C 35/30mm</t>
  </si>
  <si>
    <t>-525589834</t>
  </si>
  <si>
    <t>63154573</t>
  </si>
  <si>
    <t>pouzdro izolační potrubní z minerální vlny s Al fólií max. 250/100°C 42/40mm</t>
  </si>
  <si>
    <t>-1869398990</t>
  </si>
  <si>
    <t>63154604</t>
  </si>
  <si>
    <t>pouzdro izolační potrubní z minerální vlny s Al fólií max. 250/100°C 48/50mm</t>
  </si>
  <si>
    <t>-624808679</t>
  </si>
  <si>
    <t>63154605</t>
  </si>
  <si>
    <t>pouzdro izolační potrubní z minerální vlny s Al fólií max. 250/100°C 60/50mm</t>
  </si>
  <si>
    <t>863392715</t>
  </si>
  <si>
    <t>998713202</t>
  </si>
  <si>
    <t>Přesun hmot pro izolace tepelné stanovený procentní sazbou (%) z ceny vodorovná dopravní vzdálenost do 50 m v objektech výšky přes 6 do 12 m</t>
  </si>
  <si>
    <t>2114761046</t>
  </si>
  <si>
    <t>https://podminky.urs.cz/item/CS_URS_2022_02/998713202</t>
  </si>
  <si>
    <t>721</t>
  </si>
  <si>
    <t>Zdravotechnika - vnitřní kanalizace</t>
  </si>
  <si>
    <t>721140802</t>
  </si>
  <si>
    <t>Demontáž potrubí z litinových trub odpadních nebo dešťových do DN 100</t>
  </si>
  <si>
    <t>1404161924</t>
  </si>
  <si>
    <t>https://podminky.urs.cz/item/CS_URS_2022_02/721140802</t>
  </si>
  <si>
    <t>721140806</t>
  </si>
  <si>
    <t>Demontáž potrubí z litinových trub odpadních nebo dešťových přes 100 do DN 200</t>
  </si>
  <si>
    <t>1157881409</t>
  </si>
  <si>
    <t>https://podminky.urs.cz/item/CS_URS_2022_02/721140806</t>
  </si>
  <si>
    <t>721140913</t>
  </si>
  <si>
    <t>Opravy odpadního potrubí litinového propojení dosavadního potrubí DN 75</t>
  </si>
  <si>
    <t>5803851</t>
  </si>
  <si>
    <t>https://podminky.urs.cz/item/CS_URS_2022_02/721140913</t>
  </si>
  <si>
    <t>721140915</t>
  </si>
  <si>
    <t>Opravy odpadního potrubí litinového propojení dosavadního potrubí DN 100</t>
  </si>
  <si>
    <t>1640182907</t>
  </si>
  <si>
    <t>https://podminky.urs.cz/item/CS_URS_2022_02/721140915</t>
  </si>
  <si>
    <t>721171803</t>
  </si>
  <si>
    <t>Demontáž potrubí z novodurových trub odpadních nebo připojovacích do D 75</t>
  </si>
  <si>
    <t>1965403150</t>
  </si>
  <si>
    <t>https://podminky.urs.cz/item/CS_URS_2022_02/721171803</t>
  </si>
  <si>
    <t>721171808</t>
  </si>
  <si>
    <t>Demontáž potrubí z novodurových trub odpadních nebo připojovacích přes 75 do D 114</t>
  </si>
  <si>
    <t>-1584324938</t>
  </si>
  <si>
    <t>https://podminky.urs.cz/item/CS_URS_2022_02/721171808</t>
  </si>
  <si>
    <t>721171912</t>
  </si>
  <si>
    <t>Opravy odpadního potrubí plastového propojení dosavadního potrubí DN 40</t>
  </si>
  <si>
    <t>-1203593501</t>
  </si>
  <si>
    <t>https://podminky.urs.cz/item/CS_URS_2022_02/721171912</t>
  </si>
  <si>
    <t>721171913</t>
  </si>
  <si>
    <t>Opravy odpadního potrubí plastového propojení dosavadního potrubí DN 50</t>
  </si>
  <si>
    <t>-1094514354</t>
  </si>
  <si>
    <t>https://podminky.urs.cz/item/CS_URS_2022_02/721171913</t>
  </si>
  <si>
    <t>721174005</t>
  </si>
  <si>
    <t>Potrubí z plastových trub polypropylenové svodné (ležaté) DN 100</t>
  </si>
  <si>
    <t>-1516513442</t>
  </si>
  <si>
    <t>https://podminky.urs.cz/item/CS_URS_2022_02/721174005</t>
  </si>
  <si>
    <t>721174024</t>
  </si>
  <si>
    <t>Potrubí z plastových trub polypropylenové odpadní (svislé) DN 70</t>
  </si>
  <si>
    <t>-1005556937</t>
  </si>
  <si>
    <t>https://podminky.urs.cz/item/CS_URS_2022_02/721174024</t>
  </si>
  <si>
    <t>721174025</t>
  </si>
  <si>
    <t>Potrubí z plastových trub polypropylenové odpadní (svislé) DN 100</t>
  </si>
  <si>
    <t>-329959809</t>
  </si>
  <si>
    <t>https://podminky.urs.cz/item/CS_URS_2022_02/721174025</t>
  </si>
  <si>
    <t>721174042</t>
  </si>
  <si>
    <t>Potrubí z plastových trub polypropylenové připojovací DN 40</t>
  </si>
  <si>
    <t>-632333780</t>
  </si>
  <si>
    <t>https://podminky.urs.cz/item/CS_URS_2022_02/721174042</t>
  </si>
  <si>
    <t>721174043</t>
  </si>
  <si>
    <t>Potrubí z plastových trub polypropylenové připojovací DN 50</t>
  </si>
  <si>
    <t>641612223</t>
  </si>
  <si>
    <t>https://podminky.urs.cz/item/CS_URS_2022_02/721174043</t>
  </si>
  <si>
    <t>721194104</t>
  </si>
  <si>
    <t>Vyměření přípojek na potrubí vyvedení a upevnění odpadních výpustek DN 40</t>
  </si>
  <si>
    <t>-462031175</t>
  </si>
  <si>
    <t>https://podminky.urs.cz/item/CS_URS_2022_02/721194104</t>
  </si>
  <si>
    <t>721194105</t>
  </si>
  <si>
    <t>Vyměření přípojek na potrubí vyvedení a upevnění odpadních výpustek DN 50</t>
  </si>
  <si>
    <t>880989284</t>
  </si>
  <si>
    <t>https://podminky.urs.cz/item/CS_URS_2022_02/721194105</t>
  </si>
  <si>
    <t>721194109</t>
  </si>
  <si>
    <t>Vyměření přípojek na potrubí vyvedení a upevnění odpadních výpustek DN 100</t>
  </si>
  <si>
    <t>-1646365944</t>
  </si>
  <si>
    <t>https://podminky.urs.cz/item/CS_URS_2022_02/721194109</t>
  </si>
  <si>
    <t>721211911</t>
  </si>
  <si>
    <t>Podlahové vpusti montáž podlahových vpustí DN 40/50</t>
  </si>
  <si>
    <t>1975652726</t>
  </si>
  <si>
    <t>https://podminky.urs.cz/item/CS_URS_2022_02/721211911</t>
  </si>
  <si>
    <t>551618120</t>
  </si>
  <si>
    <t xml:space="preserve">Podlahová vpusť 310 NPr DN 50 se svislým odtokem, se ZU , mřížka nerez 115 x 115 mm + izolační souprava  (pro stěrkové hydroizolace) </t>
  </si>
  <si>
    <t>-1416435376</t>
  </si>
  <si>
    <t>551617560</t>
  </si>
  <si>
    <t xml:space="preserve">Podlahová vpusť 510 NPr DN 50 s vodorovným odtokem, se ZU , mřížka nerez 115 x 115 mm + izolační souprava (pro stěrkové hydroizolace) </t>
  </si>
  <si>
    <t>1737233411</t>
  </si>
  <si>
    <t>721226513</t>
  </si>
  <si>
    <t>Zápachové uzávěrky podomítkové (Pe) s krycí deskou pro pračku a myčku DN 40/50 s přípojem vody a elektřiny</t>
  </si>
  <si>
    <t>153618951</t>
  </si>
  <si>
    <t>https://podminky.urs.cz/item/CS_URS_2022_02/721226513</t>
  </si>
  <si>
    <t>721273152</t>
  </si>
  <si>
    <t xml:space="preserve">Ventilační hlavice z polypropylenu (PP) DN 75 </t>
  </si>
  <si>
    <t>-1369875533</t>
  </si>
  <si>
    <t>https://podminky.urs.cz/item/CS_URS_2022_02/721273152</t>
  </si>
  <si>
    <t>721273153</t>
  </si>
  <si>
    <t xml:space="preserve">Ventilační hlavice z polypropylenu (PP) DN 110 </t>
  </si>
  <si>
    <t>1952635544</t>
  </si>
  <si>
    <t>https://podminky.urs.cz/item/CS_URS_2022_02/721273153</t>
  </si>
  <si>
    <t>721290111</t>
  </si>
  <si>
    <t>Zkouška těsnosti kanalizace v objektech vodou do DN 125</t>
  </si>
  <si>
    <t>1362138552</t>
  </si>
  <si>
    <t>https://podminky.urs.cz/item/CS_URS_2022_02/721290111</t>
  </si>
  <si>
    <t>721300922</t>
  </si>
  <si>
    <t>Pročištění ležatých svodů do DN 300</t>
  </si>
  <si>
    <t>1237511609</t>
  </si>
  <si>
    <t>https://podminky.urs.cz/item/CS_URS_2022_02/721300922</t>
  </si>
  <si>
    <t>998721202</t>
  </si>
  <si>
    <t>Přesun hmot pro vnitřní kanalizace stanovený procentní sazbou (%) z ceny vodorovná dopravní vzdálenost do 50 m v objektech výšky přes 6 do 12 m</t>
  </si>
  <si>
    <t>855272117</t>
  </si>
  <si>
    <t>https://podminky.urs.cz/item/CS_URS_2022_02/998721202</t>
  </si>
  <si>
    <t>722</t>
  </si>
  <si>
    <t>Zdravotechnika - vnitřní vodovod</t>
  </si>
  <si>
    <t>722130801</t>
  </si>
  <si>
    <t>Demontáž potrubí z ocelových trubek pozinkovaných závitových do DN 25</t>
  </si>
  <si>
    <t>-798578414</t>
  </si>
  <si>
    <t>https://podminky.urs.cz/item/CS_URS_2022_02/722130801</t>
  </si>
  <si>
    <t>722130802</t>
  </si>
  <si>
    <t>Demontáž potrubí z ocelových trubek pozinkovaných závitových přes 25 do DN 40</t>
  </si>
  <si>
    <t>1735123628</t>
  </si>
  <si>
    <t>https://podminky.urs.cz/item/CS_URS_2022_02/722130802</t>
  </si>
  <si>
    <t>722130803</t>
  </si>
  <si>
    <t>Demontáž potrubí z ocelových trubek pozinkovaných závitových přes 40 do DN 50</t>
  </si>
  <si>
    <t>946221444</t>
  </si>
  <si>
    <t>https://podminky.urs.cz/item/CS_URS_2022_02/722130803</t>
  </si>
  <si>
    <t>722130805</t>
  </si>
  <si>
    <t>Demontáž potrubí z ocelových trubek pozinkovaných závitových DN 80</t>
  </si>
  <si>
    <t>805004055</t>
  </si>
  <si>
    <t>https://podminky.urs.cz/item/CS_URS_2022_02/722130805</t>
  </si>
  <si>
    <t>722130913</t>
  </si>
  <si>
    <t>Opravy vodovodního potrubí z ocelových trubek pozinkovaných závitových přeřezání ocelové trubky do DN 25</t>
  </si>
  <si>
    <t>-554667825</t>
  </si>
  <si>
    <t>https://podminky.urs.cz/item/CS_URS_2022_02/722130913</t>
  </si>
  <si>
    <t>722130916</t>
  </si>
  <si>
    <t>Opravy vodovodního potrubí z ocelových trubek pozinkovaných závitových přeřezání ocelové trubky přes 25 do DN 50</t>
  </si>
  <si>
    <t>872174325</t>
  </si>
  <si>
    <t>https://podminky.urs.cz/item/CS_URS_2022_02/722130916</t>
  </si>
  <si>
    <t>722130919</t>
  </si>
  <si>
    <t>Opravy vodovodního potrubí z ocelových trubek pozinkovaných závitových přeřezání ocelové trubky přes 50 do DN 100</t>
  </si>
  <si>
    <t>-1850201249</t>
  </si>
  <si>
    <t>https://podminky.urs.cz/item/CS_URS_2022_02/722130919</t>
  </si>
  <si>
    <t>722131935</t>
  </si>
  <si>
    <t>Opravy vodovodního potrubí z ocelových trubek pozinkovaných závitových propojení dosavadního potrubí DN 40</t>
  </si>
  <si>
    <t>569021051</t>
  </si>
  <si>
    <t>https://podminky.urs.cz/item/CS_URS_2022_02/722131935</t>
  </si>
  <si>
    <t>722131936</t>
  </si>
  <si>
    <t>Opravy vodovodního potrubí z ocelových trubek pozinkovaných závitových propojení dosavadního potrubí DN 50</t>
  </si>
  <si>
    <t>-793133096</t>
  </si>
  <si>
    <t>https://podminky.urs.cz/item/CS_URS_2022_02/722131936</t>
  </si>
  <si>
    <t>722131938</t>
  </si>
  <si>
    <t>Opravy vodovodního potrubí z ocelových trubek pozinkovaných závitových propojení dosavadního potrubí DN 80</t>
  </si>
  <si>
    <t>-2026394893</t>
  </si>
  <si>
    <t>https://podminky.urs.cz/item/CS_URS_2022_02/722131938</t>
  </si>
  <si>
    <t>722160101</t>
  </si>
  <si>
    <t>Potrubí z měděných trubek měkkých, spojovaných měkkým pájením D do 12/1 (připojení stojánkových baterií a nádrží WC)</t>
  </si>
  <si>
    <t>689302200</t>
  </si>
  <si>
    <t>https://podminky.urs.cz/item/CS_URS_2022_02/722160101</t>
  </si>
  <si>
    <t>722174002</t>
  </si>
  <si>
    <t>Potrubí z plastových trubek z polypropylenu (PPR) svařovaných polyfuzně PN 16 (SDR 7,4) D 20 x 2,8</t>
  </si>
  <si>
    <t>-434026594</t>
  </si>
  <si>
    <t>https://podminky.urs.cz/item/CS_URS_2022_02/722174002</t>
  </si>
  <si>
    <t>722174003</t>
  </si>
  <si>
    <t>Potrubí z plastových trubek z polypropylenu (PPR) svařovaných polyfuzně PN 16 (SDR 7,4) D 25 x 3,5</t>
  </si>
  <si>
    <t>965763747</t>
  </si>
  <si>
    <t>https://podminky.urs.cz/item/CS_URS_2022_02/722174003</t>
  </si>
  <si>
    <t>722174004</t>
  </si>
  <si>
    <t>Potrubí z plastových trubek z polypropylenu (PPR) svařovaných polyfuzně PN 16 (SDR 7,4) D 32 x 4,4</t>
  </si>
  <si>
    <t>-1873554997</t>
  </si>
  <si>
    <t>https://podminky.urs.cz/item/CS_URS_2022_02/722174004</t>
  </si>
  <si>
    <t>722174005</t>
  </si>
  <si>
    <t>Potrubí z plastových trubek z polypropylenu (PPR) svařovaných polyfuzně PN 16 (SDR 7,4) D 40 x 5,5</t>
  </si>
  <si>
    <t>1074605727</t>
  </si>
  <si>
    <t>https://podminky.urs.cz/item/CS_URS_2022_02/722174005</t>
  </si>
  <si>
    <t>722174006</t>
  </si>
  <si>
    <t>Potrubí z plastových trubek z polypropylenu (PPR) svařovaných polyfuzně PN 16 (SDR 7,4) D 50 x 6,9</t>
  </si>
  <si>
    <t>-371848422</t>
  </si>
  <si>
    <t>https://podminky.urs.cz/item/CS_URS_2022_02/722174006</t>
  </si>
  <si>
    <t>722174007</t>
  </si>
  <si>
    <t>Potrubí z plastových trubek z polypropylenu (PPR) svařovaných polyfuzně PN 16 (SDR 7,4) D 63 x 8,6</t>
  </si>
  <si>
    <t>603888183</t>
  </si>
  <si>
    <t>https://podminky.urs.cz/item/CS_URS_2022_02/722174007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</si>
  <si>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</si>
  <si>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</si>
  <si>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-1587905607</t>
  </si>
  <si>
    <t>https://podminky.urs.cz/item/CS_URS_2022_02/722181211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</si>
  <si>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</si>
  <si>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</si>
  <si>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-380224727</t>
  </si>
  <si>
    <t>https://podminky.urs.cz/item/CS_URS_2022_02/722181212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</si>
  <si>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</si>
  <si>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</si>
  <si>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1154931580</t>
  </si>
  <si>
    <t>https://podminky.urs.cz/item/CS_URS_2022_02/722181222</t>
  </si>
  <si>
    <t>722181223</t>
  </si>
  <si>
    <t>Ochrana potrubí termoizolačními trubicemi z pěnového polyetylenu PE přilepenými v příčných a podélných spojích, tloušťky izolace přes 6 do 9 mm, vnitřního průměru izolace DN přes 45 do 63mm</t>
  </si>
  <si>
    <t>1365036405</t>
  </si>
  <si>
    <t>https://podminky.urs.cz/item/CS_URS_2022_02/722181223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</si>
  <si>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</si>
  <si>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</si>
  <si>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736585966</t>
  </si>
  <si>
    <t>https://podminky.urs.cz/item/CS_URS_2022_02/722181231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</si>
  <si>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</si>
  <si>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</si>
  <si>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1867484304</t>
  </si>
  <si>
    <t>https://podminky.urs.cz/item/CS_URS_2022_02/722181232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</si>
  <si>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</si>
  <si>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</si>
  <si>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-893044807</t>
  </si>
  <si>
    <t>https://podminky.urs.cz/item/CS_URS_2022_02/722181241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</si>
  <si>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</si>
  <si>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</si>
  <si>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-188398605</t>
  </si>
  <si>
    <t>https://podminky.urs.cz/item/CS_URS_2022_02/722181242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</si>
  <si>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</si>
  <si>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</si>
  <si>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-1172606932</t>
  </si>
  <si>
    <t>https://podminky.urs.cz/item/CS_URS_2022_02/722181252</t>
  </si>
  <si>
    <t>722182011</t>
  </si>
  <si>
    <t>Podpůrný žlab pro potrubí průměru D 20</t>
  </si>
  <si>
    <t>161751917</t>
  </si>
  <si>
    <t>https://podminky.urs.cz/item/CS_URS_2022_02/722182011</t>
  </si>
  <si>
    <t>722182012</t>
  </si>
  <si>
    <t>Podpůrný žlab pro potrubí průměru D 25</t>
  </si>
  <si>
    <t>1047434424</t>
  </si>
  <si>
    <t>https://podminky.urs.cz/item/CS_URS_2022_02/722182012</t>
  </si>
  <si>
    <t>722182013</t>
  </si>
  <si>
    <t>Podpůrný žlab pro potrubí průměru D 32</t>
  </si>
  <si>
    <t>1528291206</t>
  </si>
  <si>
    <t>https://podminky.urs.cz/item/CS_URS_2022_02/722182013</t>
  </si>
  <si>
    <t>722182014</t>
  </si>
  <si>
    <t>Podpůrný žlab pro potrubí průměru D 40</t>
  </si>
  <si>
    <t>-564964530</t>
  </si>
  <si>
    <t>https://podminky.urs.cz/item/CS_URS_2022_02/722182014</t>
  </si>
  <si>
    <t>722182015</t>
  </si>
  <si>
    <t>Podpůrný žlab pro potrubí průměru D 50</t>
  </si>
  <si>
    <t>-716599472</t>
  </si>
  <si>
    <t>https://podminky.urs.cz/item/CS_URS_2022_02/722182015</t>
  </si>
  <si>
    <t>722182016</t>
  </si>
  <si>
    <t>Podpůrný žlab pro potrubí průměru D 63</t>
  </si>
  <si>
    <t>-1998902277</t>
  </si>
  <si>
    <t>https://podminky.urs.cz/item/CS_URS_2022_02/722182016</t>
  </si>
  <si>
    <t>722190401</t>
  </si>
  <si>
    <t>Zřízení přípojek na potrubí vyvedení a upevnění výpustek do DN 25</t>
  </si>
  <si>
    <t>636910168</t>
  </si>
  <si>
    <t>https://podminky.urs.cz/item/CS_URS_2022_02/722190401</t>
  </si>
  <si>
    <t>722190901</t>
  </si>
  <si>
    <t>Opravy ostatní uzavření nebo otevření vodovodního potrubí při opravách včetně vypuštění a napuštění</t>
  </si>
  <si>
    <t>-139775972</t>
  </si>
  <si>
    <t>https://podminky.urs.cz/item/CS_URS_2022_02/722190901</t>
  </si>
  <si>
    <t>722211813</t>
  </si>
  <si>
    <t>Demontáž armatur přírubových se dvěma přírubami (vč. šoupátek se zemní soupravou) do DN 80</t>
  </si>
  <si>
    <t>221474553</t>
  </si>
  <si>
    <t>https://podminky.urs.cz/item/CS_URS_2022_02/722211813</t>
  </si>
  <si>
    <t>722220111</t>
  </si>
  <si>
    <t>Armatury s jedním závitem nástěnky pro výtokový ventil G 1/2</t>
  </si>
  <si>
    <t>2045884733</t>
  </si>
  <si>
    <t>https://podminky.urs.cz/item/CS_URS_2022_02/722220111</t>
  </si>
  <si>
    <t>722220121</t>
  </si>
  <si>
    <t>Armatury s jedním závitem nástěnky pro baterii G 1/2</t>
  </si>
  <si>
    <t>pár</t>
  </si>
  <si>
    <t>1460973772</t>
  </si>
  <si>
    <t>https://podminky.urs.cz/item/CS_URS_2022_02/722220121</t>
  </si>
  <si>
    <t>722220851</t>
  </si>
  <si>
    <t>Demontáž armatur závitových s jedním závitem do G 3/4</t>
  </si>
  <si>
    <t>-697026647</t>
  </si>
  <si>
    <t>https://podminky.urs.cz/item/CS_URS_2022_02/722220851</t>
  </si>
  <si>
    <t>722220852</t>
  </si>
  <si>
    <t>Demontáž armatur závitových s jedním závitem přes 3/4 do G 5/4</t>
  </si>
  <si>
    <t>-1760614745</t>
  </si>
  <si>
    <t>https://podminky.urs.cz/item/CS_URS_2022_02/722220852</t>
  </si>
  <si>
    <t>722220855</t>
  </si>
  <si>
    <t>Demontáž armatur závitových s jedním závitem přes 6/4 do G 2 1/2</t>
  </si>
  <si>
    <t>-363924447</t>
  </si>
  <si>
    <t>https://podminky.urs.cz/item/CS_URS_2022_02/722220855</t>
  </si>
  <si>
    <t>722220861</t>
  </si>
  <si>
    <t>Demontáž armatur závitových se dvěma závity do G 3/4</t>
  </si>
  <si>
    <t>-483845224</t>
  </si>
  <si>
    <t>https://podminky.urs.cz/item/CS_URS_2022_02/722220861</t>
  </si>
  <si>
    <t>722220862</t>
  </si>
  <si>
    <t>Demontáž armatur závitových se dvěma závity přes 3/4 do G 5/4</t>
  </si>
  <si>
    <t>-576534693</t>
  </si>
  <si>
    <t>https://podminky.urs.cz/item/CS_URS_2022_02/722220862</t>
  </si>
  <si>
    <t>722220863</t>
  </si>
  <si>
    <t>Demontáž armatur závitových se dvěma závity G 6/4</t>
  </si>
  <si>
    <t>968028798</t>
  </si>
  <si>
    <t>https://podminky.urs.cz/item/CS_URS_2022_02/722220863</t>
  </si>
  <si>
    <t>722220864</t>
  </si>
  <si>
    <t>Demontáž armatur závitových se dvěma závity G 2</t>
  </si>
  <si>
    <t>-1662289209</t>
  </si>
  <si>
    <t>https://podminky.urs.cz/item/CS_URS_2022_02/722220864</t>
  </si>
  <si>
    <t>722224115</t>
  </si>
  <si>
    <t>Armatury s jedním závitem kohouty plnicí a vypouštěcí PN 10 G 1/2</t>
  </si>
  <si>
    <t>1923218163</t>
  </si>
  <si>
    <t>https://podminky.urs.cz/item/CS_URS_2022_02/722224115</t>
  </si>
  <si>
    <t>722229101</t>
  </si>
  <si>
    <t>Armatury s jedním závitem montáž vodovodních armatur s jedním závitem ostatních typů G 1/2</t>
  </si>
  <si>
    <t>1269410452</t>
  </si>
  <si>
    <t>https://podminky.urs.cz/item/CS_URS_2022_02/722229101</t>
  </si>
  <si>
    <t>55121289</t>
  </si>
  <si>
    <t>ventil automatický odvzdušňovací svislý se zpětným ventilem T 120°C mosaz 1/2"</t>
  </si>
  <si>
    <t>-1379448323</t>
  </si>
  <si>
    <t>722231077</t>
  </si>
  <si>
    <t>Armatury se dvěma závity ventily zpětné mosazné PN 10 do 110 st.C G 2</t>
  </si>
  <si>
    <t>-203646284</t>
  </si>
  <si>
    <t>https://podminky.urs.cz/item/CS_URS_2022_02/722231077</t>
  </si>
  <si>
    <t>722231281</t>
  </si>
  <si>
    <t xml:space="preserve">Regulační ventil pro cirkulaci teplé vody) G 1/2 (DN 15) s termoregulačním nástavcem </t>
  </si>
  <si>
    <t>783362406</t>
  </si>
  <si>
    <t>https://podminky.urs.cz/item/CS_URS_2022_02/722231281</t>
  </si>
  <si>
    <t>722232043</t>
  </si>
  <si>
    <t>Armatury se dvěma závity kulové kohouty PN 42 do 185 st.C přímé vnitřní závit G 1/2</t>
  </si>
  <si>
    <t>1373092076</t>
  </si>
  <si>
    <t>https://podminky.urs.cz/item/CS_URS_2022_02/722232043</t>
  </si>
  <si>
    <t>722232044</t>
  </si>
  <si>
    <t>Armatury se dvěma závity kulové kohouty PN 42 do 185 st.C přímé vnitřní závit G 3/4</t>
  </si>
  <si>
    <t>-1194512132</t>
  </si>
  <si>
    <t>https://podminky.urs.cz/item/CS_URS_2022_02/722232044</t>
  </si>
  <si>
    <t>722232045</t>
  </si>
  <si>
    <t>Armatury se dvěma závity kulové kohouty PN 42 do 185 st.C přímé vnitřní závit G 1</t>
  </si>
  <si>
    <t>-1223362011</t>
  </si>
  <si>
    <t>https://podminky.urs.cz/item/CS_URS_2022_02/722232045</t>
  </si>
  <si>
    <t>722232046</t>
  </si>
  <si>
    <t>Armatury se dvěma závity kulové kohouty PN 42 do 185 st.C přímé vnitřní závit G 5/4</t>
  </si>
  <si>
    <t>-1066143900</t>
  </si>
  <si>
    <t>https://podminky.urs.cz/item/CS_URS_2022_02/722232046</t>
  </si>
  <si>
    <t>93</t>
  </si>
  <si>
    <t>722232047</t>
  </si>
  <si>
    <t>Armatury se dvěma závity kulové kohouty PN 42 do 185 st.C přímé vnitřní závit ] G 6/4</t>
  </si>
  <si>
    <t>-129223212</t>
  </si>
  <si>
    <t>https://podminky.urs.cz/item/CS_URS_2022_02/722232047</t>
  </si>
  <si>
    <t>94</t>
  </si>
  <si>
    <t>722232048</t>
  </si>
  <si>
    <t>Armatury se dvěma závity kulové kohouty PN 42 do 185 st.C přímé vnitřní závit G 2</t>
  </si>
  <si>
    <t>-199215229</t>
  </si>
  <si>
    <t>https://podminky.urs.cz/item/CS_URS_2022_02/722232048</t>
  </si>
  <si>
    <t>95</t>
  </si>
  <si>
    <t>722250132</t>
  </si>
  <si>
    <t>Požární příslušenství a armatury hydrantový systém s tvarově stálou hadicí celoplechový D 25 x 20 m</t>
  </si>
  <si>
    <t>soubor</t>
  </si>
  <si>
    <t>-1152395259</t>
  </si>
  <si>
    <t>https://podminky.urs.cz/item/CS_URS_2022_02/722250132</t>
  </si>
  <si>
    <t>96</t>
  </si>
  <si>
    <t>722290226</t>
  </si>
  <si>
    <t>Zkoušky, proplach a desinfekce vodovodního potrubí zkoušky těsnosti vodovodního potrubí závitového do DN 50</t>
  </si>
  <si>
    <t>923283810</t>
  </si>
  <si>
    <t>https://podminky.urs.cz/item/CS_URS_2022_02/722290226</t>
  </si>
  <si>
    <t>97</t>
  </si>
  <si>
    <t>722290234</t>
  </si>
  <si>
    <t>Zkoušky, proplach a desinfekce vodovodního potrubí proplach a desinfekce vodovodního potrubí do DN 80</t>
  </si>
  <si>
    <t>1955936289</t>
  </si>
  <si>
    <t>https://podminky.urs.cz/item/CS_URS_2022_02/722290234</t>
  </si>
  <si>
    <t>98</t>
  </si>
  <si>
    <t>998722202</t>
  </si>
  <si>
    <t>Přesun hmot pro vnitřní vodovod stanovený procentní sazbou (%) z ceny vodorovná dopravní vzdálenost do 50 m v objektech výšky přes 6 do 12 m</t>
  </si>
  <si>
    <t>-1758959203</t>
  </si>
  <si>
    <t>https://podminky.urs.cz/item/CS_URS_2022_02/998722202</t>
  </si>
  <si>
    <t>725</t>
  </si>
  <si>
    <t>Zdravotechnika - zařizovací předměty</t>
  </si>
  <si>
    <t>99</t>
  </si>
  <si>
    <t>725110811</t>
  </si>
  <si>
    <t>Demontáž klozetů splachovacích s nádrží nebo tlakovým splachovačem</t>
  </si>
  <si>
    <t>-317935811</t>
  </si>
  <si>
    <t>https://podminky.urs.cz/item/CS_URS_2022_02/725110811</t>
  </si>
  <si>
    <t>725112171</t>
  </si>
  <si>
    <t>Zařízení záchodů kombi klozety s hlubokým splachováním odpad vodorovný</t>
  </si>
  <si>
    <t>1121099956</t>
  </si>
  <si>
    <t>https://podminky.urs.cz/item/CS_URS_2022_02/725112171</t>
  </si>
  <si>
    <t>725112173</t>
  </si>
  <si>
    <t>Zařízení záchodů kombi klozety s hlubokým splachováním zvýšený 50 cm s odpadem svislým</t>
  </si>
  <si>
    <t>1577466548</t>
  </si>
  <si>
    <t>https://podminky.urs.cz/item/CS_URS_2022_02/725112173</t>
  </si>
  <si>
    <t>55167394</t>
  </si>
  <si>
    <t>sedátko klozetové duroplastové bílé antibakteriální</t>
  </si>
  <si>
    <t>-1663707740</t>
  </si>
  <si>
    <t>103</t>
  </si>
  <si>
    <t>725210821</t>
  </si>
  <si>
    <t>Demontáž umyvadel bez výtokových armatur umyvadel</t>
  </si>
  <si>
    <t>-715053717</t>
  </si>
  <si>
    <t>https://podminky.urs.cz/item/CS_URS_2022_02/725210821</t>
  </si>
  <si>
    <t>104</t>
  </si>
  <si>
    <t>725211646</t>
  </si>
  <si>
    <t>Umyvadla z litého mramoru bez výtokových armatur s U-trubkovým sifonem chrom a piletou připevněná na stěnu šrouby s odkládací plochou dl. 850 mm, š. 450 mm, bílá _x000d_
 - mtž + dod. (26x levé, 28x pravé)</t>
  </si>
  <si>
    <t>2021043067</t>
  </si>
  <si>
    <t>https://podminky.urs.cz/item/CS_URS_2022_02/725211646</t>
  </si>
  <si>
    <t>105</t>
  </si>
  <si>
    <t>725211681</t>
  </si>
  <si>
    <t>Umyvadla keramická bez výtokových armatur zdravotní se zápachovou uzávěrkou připevněná na stěnu šrouby bílá 640 mm</t>
  </si>
  <si>
    <t>-1873290257</t>
  </si>
  <si>
    <t>https://podminky.urs.cz/item/CS_URS_2022_02/725211681</t>
  </si>
  <si>
    <t>106</t>
  </si>
  <si>
    <t>725240812</t>
  </si>
  <si>
    <t>Demontáž sprchových kabin a vaniček bez výtokových armatur vaniček</t>
  </si>
  <si>
    <t>995340105</t>
  </si>
  <si>
    <t>https://podminky.urs.cz/item/CS_URS_2022_02/725240812</t>
  </si>
  <si>
    <t>107</t>
  </si>
  <si>
    <t>725244144</t>
  </si>
  <si>
    <t>Sprchové dveře jednokřídlé pivotové otočné do otvoru 1000 mm, vstup š. 760 mm, výplň sklo - transparent, h = 1900 mm - cena výrobce - mtž + dod.</t>
  </si>
  <si>
    <t>2129112475</t>
  </si>
  <si>
    <t>https://podminky.urs.cz/item/CS_URS_2022_02/725244144</t>
  </si>
  <si>
    <t>108</t>
  </si>
  <si>
    <t>725291521</t>
  </si>
  <si>
    <t>Doplňky zařízení koupelen a záchodů plastové zásobník toaletních papírů</t>
  </si>
  <si>
    <t>1883221513</t>
  </si>
  <si>
    <t>https://podminky.urs.cz/item/CS_URS_2022_02/725291521</t>
  </si>
  <si>
    <t>109</t>
  </si>
  <si>
    <t>725291642</t>
  </si>
  <si>
    <t>Doplňky zařízení koupelen a záchodů nerezové sedačky do sprchy</t>
  </si>
  <si>
    <t>-1031332805</t>
  </si>
  <si>
    <t>https://podminky.urs.cz/item/CS_URS_2022_02/725291642</t>
  </si>
  <si>
    <t>110</t>
  </si>
  <si>
    <t>725291703</t>
  </si>
  <si>
    <t>Doplňky zařízení koupelen a záchodů smaltované madla rovná, délky 500 mm</t>
  </si>
  <si>
    <t>1278867747</t>
  </si>
  <si>
    <t>https://podminky.urs.cz/item/CS_URS_2022_02/725291703</t>
  </si>
  <si>
    <t>111</t>
  </si>
  <si>
    <t>725291706</t>
  </si>
  <si>
    <t>Doplňky zařízení koupelen a záchodů smaltované madla rovná, délky 800 mm</t>
  </si>
  <si>
    <t>106388318</t>
  </si>
  <si>
    <t>https://podminky.urs.cz/item/CS_URS_2022_02/725291706</t>
  </si>
  <si>
    <t>112</t>
  </si>
  <si>
    <t>725291712</t>
  </si>
  <si>
    <t>Doplňky zařízení koupelen a záchodů smaltované madla krakorcová, délky 834 mm</t>
  </si>
  <si>
    <t>737414093</t>
  </si>
  <si>
    <t>https://podminky.urs.cz/item/CS_URS_2022_02/725291712</t>
  </si>
  <si>
    <t>113</t>
  </si>
  <si>
    <t>725291722</t>
  </si>
  <si>
    <t>Doplňky zařízení koupelen a záchodů smaltované madla krakorcová sklopná, délky 834 mm</t>
  </si>
  <si>
    <t>-1495293677</t>
  </si>
  <si>
    <t>https://podminky.urs.cz/item/CS_URS_2022_02/725291722</t>
  </si>
  <si>
    <t>114</t>
  </si>
  <si>
    <t>725330840</t>
  </si>
  <si>
    <t>Demontáž výlevek bez výtokových armatur a bez nádrže a splachovacího potrubí ocelových nebo litinových</t>
  </si>
  <si>
    <t>2035096924</t>
  </si>
  <si>
    <t>https://podminky.urs.cz/item/CS_URS_2022_02/725330840</t>
  </si>
  <si>
    <t>115</t>
  </si>
  <si>
    <t>725331111</t>
  </si>
  <si>
    <t>Výlevky bez výtokových armatur a splachovací nádrže keramické se sklopnou plastovou mřížkou 425 mm</t>
  </si>
  <si>
    <t>174113650</t>
  </si>
  <si>
    <t>https://podminky.urs.cz/item/CS_URS_2022_02/725331111</t>
  </si>
  <si>
    <t>116</t>
  </si>
  <si>
    <t>725532116</t>
  </si>
  <si>
    <t>Elektrické ohřívače zásobníkové beztlakové přepadové akumulační s pojistným ventilem závěsné svislé 100 l (2,0 kW) objem nádrže (příkon)</t>
  </si>
  <si>
    <t>1609224101</t>
  </si>
  <si>
    <t>https://podminky.urs.cz/item/CS_URS_2022_02/725532116</t>
  </si>
  <si>
    <t>117</t>
  </si>
  <si>
    <t>725535211</t>
  </si>
  <si>
    <t>Elektrické ohřívače zásobníkové pojistné armatury pojistný ventil G 1/2</t>
  </si>
  <si>
    <t>-1067714518</t>
  </si>
  <si>
    <t>https://podminky.urs.cz/item/CS_URS_2022_02/725535211</t>
  </si>
  <si>
    <t>118</t>
  </si>
  <si>
    <t>725810811</t>
  </si>
  <si>
    <t>Demontáž výtokových ventilů nástěnných</t>
  </si>
  <si>
    <t>1513545528</t>
  </si>
  <si>
    <t>https://podminky.urs.cz/item/CS_URS_2022_02/725810811</t>
  </si>
  <si>
    <t>119</t>
  </si>
  <si>
    <t>725813111</t>
  </si>
  <si>
    <t>Ventily rohové bez připojovací trubičky nebo flexi hadičky G 1/2</t>
  </si>
  <si>
    <t>1130362649</t>
  </si>
  <si>
    <t>https://podminky.urs.cz/item/CS_URS_2022_02/725813111</t>
  </si>
  <si>
    <t>120</t>
  </si>
  <si>
    <t>725813112</t>
  </si>
  <si>
    <t xml:space="preserve">Ventily rohové bez připojovací trubičky nebo flexi hadičky pračkové G 3/4 </t>
  </si>
  <si>
    <t>-1402711570</t>
  </si>
  <si>
    <t>https://podminky.urs.cz/item/CS_URS_2022_02/725813112</t>
  </si>
  <si>
    <t>121</t>
  </si>
  <si>
    <t>725820801</t>
  </si>
  <si>
    <t>Demontáž baterií nástěnných do G 3/4</t>
  </si>
  <si>
    <t>-1878103099</t>
  </si>
  <si>
    <t>https://podminky.urs.cz/item/CS_URS_2022_02/725820801</t>
  </si>
  <si>
    <t>122</t>
  </si>
  <si>
    <t>725821316</t>
  </si>
  <si>
    <t>Baterie dřezové nástěnné pákové s otáčivým plochým ústím a délkou ramínka 300 mm</t>
  </si>
  <si>
    <t>-1773158316</t>
  </si>
  <si>
    <t>https://podminky.urs.cz/item/CS_URS_2022_02/725821316</t>
  </si>
  <si>
    <t>123</t>
  </si>
  <si>
    <t>725822611</t>
  </si>
  <si>
    <t>Baterie umyvadlové stojánkové pákové bez výpusti</t>
  </si>
  <si>
    <t>-937766055</t>
  </si>
  <si>
    <t>https://podminky.urs.cz/item/CS_URS_2022_02/725822611</t>
  </si>
  <si>
    <t>124</t>
  </si>
  <si>
    <t>725822631</t>
  </si>
  <si>
    <t>Baterie umyvadlové stojánkové klasické bez výpusti s otáčivým ústím 150 mm</t>
  </si>
  <si>
    <t>25079297</t>
  </si>
  <si>
    <t>https://podminky.urs.cz/item/CS_URS_2022_02/725822631</t>
  </si>
  <si>
    <t>125</t>
  </si>
  <si>
    <t>725841311</t>
  </si>
  <si>
    <t>Baterie sprchové nástěnné pákové</t>
  </si>
  <si>
    <t>1912123867</t>
  </si>
  <si>
    <t>https://podminky.urs.cz/item/CS_URS_2022_02/725841311</t>
  </si>
  <si>
    <t>126</t>
  </si>
  <si>
    <t>725860811</t>
  </si>
  <si>
    <t>Demontáž zápachových uzávěrek pro zařizovací předměty jednoduchých</t>
  </si>
  <si>
    <t>370459192</t>
  </si>
  <si>
    <t>https://podminky.urs.cz/item/CS_URS_2022_02/725860811</t>
  </si>
  <si>
    <t>127</t>
  </si>
  <si>
    <t>725869218</t>
  </si>
  <si>
    <t>Zápachové uzávěrky zařizovacích předmětů montáž zápachových uzávěrek dřezových dvoudílných U-sifonů</t>
  </si>
  <si>
    <t>-929753947</t>
  </si>
  <si>
    <t>https://podminky.urs.cz/item/CS_URS_2022_02/725869218</t>
  </si>
  <si>
    <t>128</t>
  </si>
  <si>
    <t>551618410</t>
  </si>
  <si>
    <t>vtok se zápachovou uzávěrkou DN 32</t>
  </si>
  <si>
    <t>563430365</t>
  </si>
  <si>
    <t>129</t>
  </si>
  <si>
    <t>998725202</t>
  </si>
  <si>
    <t>Přesun hmot pro zařizovací předměty stanovený procentní sazbou (%) z ceny vodorovná dopravní vzdálenost do 50 m v objektech výšky přes 6 do 12 m</t>
  </si>
  <si>
    <t>-997140468</t>
  </si>
  <si>
    <t>https://podminky.urs.cz/item/CS_URS_2022_02/998725202</t>
  </si>
  <si>
    <t>HZS</t>
  </si>
  <si>
    <t>Hodinové zúčtovací sazby</t>
  </si>
  <si>
    <t>130</t>
  </si>
  <si>
    <t>HZS2491</t>
  </si>
  <si>
    <t>Hodinové zúčtovací sazby profesí PSV zednické výpomoci a pomocné práce PSV dělník zednických výpomocí - vyspravení po demontážích, prostupy stěnami, stropy, instalačními jádry, drážky ve stěnách a v podlaze, vyspravení, začištění</t>
  </si>
  <si>
    <t>hod</t>
  </si>
  <si>
    <t>512</t>
  </si>
  <si>
    <t>1440009231</t>
  </si>
  <si>
    <t>https://podminky.urs.cz/item/CS_URS_2022_02/HZS2491</t>
  </si>
  <si>
    <t>22212UT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</si>
  <si>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</si>
  <si>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</si>
  <si>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</si>
  <si>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-126583308</t>
  </si>
  <si>
    <t>1644793162</t>
  </si>
  <si>
    <t>-495074560</t>
  </si>
  <si>
    <t>7,59*10 'Přepočtené koeficientem množství</t>
  </si>
  <si>
    <t>1664912391</t>
  </si>
  <si>
    <t>713300832</t>
  </si>
  <si>
    <t xml:space="preserve">Odstranění tepelné izolace těles povrchové úpravy pevné izolace jakékoliv tloušťky (bez řezání ocelové konstrukce plamenem) rohoží nebo matrací v pletivu s povrchovou úpravou </t>
  </si>
  <si>
    <t>-1830920159</t>
  </si>
  <si>
    <t>https://podminky.urs.cz/item/CS_URS_2022_02/713300832</t>
  </si>
  <si>
    <t>-1585703099</t>
  </si>
  <si>
    <t>1869359546</t>
  </si>
  <si>
    <t>63154003</t>
  </si>
  <si>
    <t>pouzdro izolační potrubní z minerální vlny s Al fólií max. 250/100°C 18/20mm</t>
  </si>
  <si>
    <t>1814906627</t>
  </si>
  <si>
    <t>63154004</t>
  </si>
  <si>
    <t>pouzdro izolační potrubní z minerální vlny s Al fólií max. 250/100°C 22/20mm</t>
  </si>
  <si>
    <t>-1686435034</t>
  </si>
  <si>
    <t>37800368</t>
  </si>
  <si>
    <t>-1727180609</t>
  </si>
  <si>
    <t>2132329737</t>
  </si>
  <si>
    <t>-1293623205</t>
  </si>
  <si>
    <t>63154022</t>
  </si>
  <si>
    <t>pouzdro izolační potrubní z minerální vlny s Al fólií max. 250/100°C 54/50mm</t>
  </si>
  <si>
    <t>453911649</t>
  </si>
  <si>
    <t>63154023</t>
  </si>
  <si>
    <t>pouzdro izolační potrubní z minerální vlny s Al fólií max. 250/100°C 64/50mm</t>
  </si>
  <si>
    <t>-1245558303</t>
  </si>
  <si>
    <t>713463215</t>
  </si>
  <si>
    <t>Montáž izolace tepelné potrubí a ohybů tvarovkami nebo deskami potrubními pouzdry s povrchovou úpravou hliníkovou fólií (izolační materiál ve specifikaci) přelepenými samolepící hliníkovou páskou ohybů D do 50 mm jednovrstvá</t>
  </si>
  <si>
    <t>1354129688</t>
  </si>
  <si>
    <t>https://podminky.urs.cz/item/CS_URS_2022_02/713463215</t>
  </si>
  <si>
    <t>-177937096</t>
  </si>
  <si>
    <t>-2017341839</t>
  </si>
  <si>
    <t>63154533</t>
  </si>
  <si>
    <t>pouzdro izolační potrubní z minerální vlny s Al fólií max. 250/100°C 42/30mm</t>
  </si>
  <si>
    <t>1575987471</t>
  </si>
  <si>
    <t>63154574</t>
  </si>
  <si>
    <t>pouzdro izolační potrubní z minerální vlny s Al fólií max. 250/100°C 48/40mm</t>
  </si>
  <si>
    <t>-582534018</t>
  </si>
  <si>
    <t>1014599419</t>
  </si>
  <si>
    <t>63154607</t>
  </si>
  <si>
    <t>pouzdro izolační potrubní z minerální vlny s Al fólií max. 250/100°C 76/50mm</t>
  </si>
  <si>
    <t>-1782588426</t>
  </si>
  <si>
    <t>-1271781089</t>
  </si>
  <si>
    <t>733</t>
  </si>
  <si>
    <t>Ústřední vytápění - rozvodné potrubí</t>
  </si>
  <si>
    <t>733110803</t>
  </si>
  <si>
    <t>Demontáž potrubí z trubek ocelových závitových DN do DN 15</t>
  </si>
  <si>
    <t>187550603</t>
  </si>
  <si>
    <t>https://podminky.urs.cz/item/CS_URS_2022_02/733110803</t>
  </si>
  <si>
    <t>733110806</t>
  </si>
  <si>
    <t>Demontáž potrubí z trubek ocelových závitových DN přes 15 do 32</t>
  </si>
  <si>
    <t>-1587424094</t>
  </si>
  <si>
    <t>https://podminky.urs.cz/item/CS_URS_2022_02/733110806</t>
  </si>
  <si>
    <t>733110808</t>
  </si>
  <si>
    <t>Demontáž potrubí z trubek ocelových závitových DN přes 32 do 50</t>
  </si>
  <si>
    <t>-105705674</t>
  </si>
  <si>
    <t>https://podminky.urs.cz/item/CS_URS_2022_02/733110808</t>
  </si>
  <si>
    <t>733120826</t>
  </si>
  <si>
    <t>Demontáž potrubí z trubek ocelových hladkých D přes 60,3 do 89</t>
  </si>
  <si>
    <t>-145006814</t>
  </si>
  <si>
    <t>https://podminky.urs.cz/item/CS_URS_2022_02/733120826</t>
  </si>
  <si>
    <t>733191816</t>
  </si>
  <si>
    <t>Demontáž příslušenství potrubí odřezání třmenových držáků bez demontáže podpěr, konzol nebo výložníků D do 44,5</t>
  </si>
  <si>
    <t>888628709</t>
  </si>
  <si>
    <t>https://podminky.urs.cz/item/CS_URS_2022_02/733191816</t>
  </si>
  <si>
    <t>733191823</t>
  </si>
  <si>
    <t>Demontáž příslušenství potrubí odřezání třmenových držáků bez demontáže podpěr, konzol nebo výložníků D přes 44,5 do 76</t>
  </si>
  <si>
    <t>-1568982710</t>
  </si>
  <si>
    <t>https://podminky.urs.cz/item/CS_URS_2022_02/733191823</t>
  </si>
  <si>
    <t>733191923</t>
  </si>
  <si>
    <t>Opravy rozvodů potrubí z trubek ocelových závitových normálních i zesílených navaření odbočky na stávající potrubí, odbočka DN 15</t>
  </si>
  <si>
    <t>2060907291</t>
  </si>
  <si>
    <t>https://podminky.urs.cz/item/CS_URS_2022_02/733191923</t>
  </si>
  <si>
    <t>733193810</t>
  </si>
  <si>
    <t>Demontáž příslušenství potrubí rozřezání konzol, podpěr a výložníků pro potrubí z úhelníků L do 50x50x5 mm</t>
  </si>
  <si>
    <t>1819245306</t>
  </si>
  <si>
    <t>https://podminky.urs.cz/item/CS_URS_2022_02/733193810</t>
  </si>
  <si>
    <t>733194820</t>
  </si>
  <si>
    <t>Demontáž příslušenství potrubí rozřezání konzol, podpěr a výložníků pro potrubí z U - profilu přes 6,5 do U 10</t>
  </si>
  <si>
    <t>241275062</t>
  </si>
  <si>
    <t>https://podminky.urs.cz/item/CS_URS_2022_02/733194820</t>
  </si>
  <si>
    <t>733194922</t>
  </si>
  <si>
    <t>Opravy rozvodů potrubí z trubek ocelových hladkých navaření odbočky na stávající potrubí odbočka D 76/3,2</t>
  </si>
  <si>
    <t>890326330</t>
  </si>
  <si>
    <t>https://podminky.urs.cz/item/CS_URS_2022_02/733194922</t>
  </si>
  <si>
    <t>733222102</t>
  </si>
  <si>
    <t>Potrubí z trubek měděných polotvrdých spojovaných měkkým pájením D 15/1</t>
  </si>
  <si>
    <t>373303340</t>
  </si>
  <si>
    <t>https://podminky.urs.cz/item/CS_URS_2022_02/733222102</t>
  </si>
  <si>
    <t>733222103</t>
  </si>
  <si>
    <t>Potrubí z trubek měděných polotvrdých spojovaných měkkým pájením D 18/1</t>
  </si>
  <si>
    <t>1769249063</t>
  </si>
  <si>
    <t>https://podminky.urs.cz/item/CS_URS_2022_02/733222103</t>
  </si>
  <si>
    <t>733222104</t>
  </si>
  <si>
    <t>Potrubí z trubek měděných polotvrdých spojovaných měkkým pájením D 22/1,0</t>
  </si>
  <si>
    <t>-753123536</t>
  </si>
  <si>
    <t>https://podminky.urs.cz/item/CS_URS_2022_02/733222104</t>
  </si>
  <si>
    <t>733223105</t>
  </si>
  <si>
    <t>Potrubí z trubek měděných tvrdých spojovaných měkkým pájením Ø 28/1,5</t>
  </si>
  <si>
    <t>-1445026801</t>
  </si>
  <si>
    <t>https://podminky.urs.cz/item/CS_URS_2022_02/733223105</t>
  </si>
  <si>
    <t>733223106</t>
  </si>
  <si>
    <t>Potrubí z trubek měděných tvrdých spojovaných měkkým pájením Ø 35/1,5</t>
  </si>
  <si>
    <t>-968198948</t>
  </si>
  <si>
    <t>https://podminky.urs.cz/item/CS_URS_2022_02/733223106</t>
  </si>
  <si>
    <t>733223107</t>
  </si>
  <si>
    <t>Potrubí z trubek měděných tvrdých spojovaných měkkým pájením D 42/1,5</t>
  </si>
  <si>
    <t>-1205249765</t>
  </si>
  <si>
    <t>https://podminky.urs.cz/item/CS_URS_2022_02/733223107</t>
  </si>
  <si>
    <t>733223108</t>
  </si>
  <si>
    <t>Potrubí z trubek měděných tvrdých spojovaných měkkým pájením D 54/2</t>
  </si>
  <si>
    <t>1894529147</t>
  </si>
  <si>
    <t>https://podminky.urs.cz/item/CS_URS_2022_02/733223108</t>
  </si>
  <si>
    <t>733223109</t>
  </si>
  <si>
    <t>Potrubí z trubek měděných tvrdých spojovaných měkkým pájením D 64/2</t>
  </si>
  <si>
    <t>-291506849</t>
  </si>
  <si>
    <t>https://podminky.urs.cz/item/CS_URS_2022_02/733223109</t>
  </si>
  <si>
    <t>733224222</t>
  </si>
  <si>
    <t>Potrubí z trubek měděných Příplatek k cenám za zhotovení přípojky z trubek měděných D 15/1</t>
  </si>
  <si>
    <t>-1233481597</t>
  </si>
  <si>
    <t>https://podminky.urs.cz/item/CS_URS_2022_02/733224222</t>
  </si>
  <si>
    <t>733291101</t>
  </si>
  <si>
    <t>Zkoušky těsnosti potrubí z trubek měděných D do 35/1,5</t>
  </si>
  <si>
    <t>216131804</t>
  </si>
  <si>
    <t>https://podminky.urs.cz/item/CS_URS_2022_02/733291101</t>
  </si>
  <si>
    <t>733291102</t>
  </si>
  <si>
    <t>Zkoušky těsnosti potrubí z trubek měděných D přes 35/1,5 do 64/2,0</t>
  </si>
  <si>
    <t>-1984853544</t>
  </si>
  <si>
    <t>https://podminky.urs.cz/item/CS_URS_2022_02/733291102</t>
  </si>
  <si>
    <t>998733202</t>
  </si>
  <si>
    <t>Přesun hmot pro rozvody potrubí stanovený procentní sazbou z ceny vodorovná dopravní vzdálenost do 50 m v objektech výšky přes 6 do 12 m</t>
  </si>
  <si>
    <t>2083954387</t>
  </si>
  <si>
    <t>https://podminky.urs.cz/item/CS_URS_2022_02/998733202</t>
  </si>
  <si>
    <t>734</t>
  </si>
  <si>
    <t>Ústřední vytápění - armatury</t>
  </si>
  <si>
    <t>734200811</t>
  </si>
  <si>
    <t>Demontáž armatury závitové s jedním závitem do G 1/2</t>
  </si>
  <si>
    <t>-1272055473</t>
  </si>
  <si>
    <t>https://podminky.urs.cz/item/CS_URS_2022_02/734200811</t>
  </si>
  <si>
    <t>734200821</t>
  </si>
  <si>
    <t>Demontáž armatur závitových se dvěma závity do G 1/2</t>
  </si>
  <si>
    <t>874056060</t>
  </si>
  <si>
    <t>https://podminky.urs.cz/item/CS_URS_2022_02/734200821</t>
  </si>
  <si>
    <t>734200822</t>
  </si>
  <si>
    <t>Demontáž armatur závitových se dvěma závity přes 1/2 do G 1</t>
  </si>
  <si>
    <t>-1608698960</t>
  </si>
  <si>
    <t>https://podminky.urs.cz/item/CS_URS_2022_02/734200822</t>
  </si>
  <si>
    <t>734200823</t>
  </si>
  <si>
    <t>Demontáž armatur závitových se dvěma závity přes 1 do G 6/4</t>
  </si>
  <si>
    <t>-951183631</t>
  </si>
  <si>
    <t>https://podminky.urs.cz/item/CS_URS_2022_02/734200823</t>
  </si>
  <si>
    <t>734209102</t>
  </si>
  <si>
    <t>Montáž závitových armatur s 1 závitem G 3/8 (DN 10)</t>
  </si>
  <si>
    <t>1787697091</t>
  </si>
  <si>
    <t>https://podminky.urs.cz/item/CS_URS_2022_02/734209102</t>
  </si>
  <si>
    <t>734209113</t>
  </si>
  <si>
    <t>Montáž závitových armatur se 2 závity G 1/2 (DN 15)</t>
  </si>
  <si>
    <t>738428529</t>
  </si>
  <si>
    <t>https://podminky.urs.cz/item/CS_URS_2022_02/734209113</t>
  </si>
  <si>
    <t>551283780</t>
  </si>
  <si>
    <t xml:space="preserve">ventil  přímý  pro žebřík se šroubením G 3/4, včetně termohlavice a krytky</t>
  </si>
  <si>
    <t>1865678380</t>
  </si>
  <si>
    <t>734221545</t>
  </si>
  <si>
    <t>Ventily regulační závitové termostatické, bez hlavice ovládání PN 16 do 110 st.C přímé G 1/2</t>
  </si>
  <si>
    <t>-809270638</t>
  </si>
  <si>
    <t>https://podminky.urs.cz/item/CS_URS_2022_02/734221545</t>
  </si>
  <si>
    <t>734221682</t>
  </si>
  <si>
    <t>Ventily regulační závitové hlavice termostatické, pro ovládání ventilů PN 10 do 110°C kapalinové otopných těles VK</t>
  </si>
  <si>
    <t>-205567919</t>
  </si>
  <si>
    <t>https://podminky.urs.cz/item/CS_URS_2022_02/734221682</t>
  </si>
  <si>
    <t>734261717</t>
  </si>
  <si>
    <t>Šroubení regulační radiátorové přímé G 1/2 s vypouštěním</t>
  </si>
  <si>
    <t>-1167621082</t>
  </si>
  <si>
    <t>https://podminky.urs.cz/item/CS_URS_2022_02/734261717</t>
  </si>
  <si>
    <t>734291123</t>
  </si>
  <si>
    <t>Kohout plnící a vypouštěcí G 1/2 PN 10 do 110°C závitový</t>
  </si>
  <si>
    <t>784447301</t>
  </si>
  <si>
    <t>https://podminky.urs.cz/item/CS_URS_2022_02/734291123</t>
  </si>
  <si>
    <t>734292713</t>
  </si>
  <si>
    <t>Kohout kulový přímý G 1/2 PN 42 do 185°C vnitřní závit</t>
  </si>
  <si>
    <t>1971787879</t>
  </si>
  <si>
    <t>https://podminky.urs.cz/item/CS_URS_2022_02/734292713</t>
  </si>
  <si>
    <t>998734202</t>
  </si>
  <si>
    <t>Přesun hmot pro armatury stanovený procentní sazbou (%) z ceny vodorovná dopravní vzdálenost do 50 m v objektech výšky přes 6 do 12 m</t>
  </si>
  <si>
    <t>-1617212748</t>
  </si>
  <si>
    <t>https://podminky.urs.cz/item/CS_URS_2022_02/998734202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</si>
  <si>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</si>
  <si>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</si>
  <si>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</si>
  <si>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</si>
  <si>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-425089879</t>
  </si>
  <si>
    <t>https://podminky.urs.cz/item/CS_URS_2022_02/735000912</t>
  </si>
  <si>
    <t>735111380</t>
  </si>
  <si>
    <t>Otopná tělesa litinová článková se základním nátěrem výkon 53-152 W/čl. připojovací rozteč/hloubka (mm) 900/160 (0,440 m2/kus)</t>
  </si>
  <si>
    <t>-327494997</t>
  </si>
  <si>
    <t>https://podminky.urs.cz/item/CS_URS_2022_02/735111380</t>
  </si>
  <si>
    <t>735111810</t>
  </si>
  <si>
    <t>Demontáž otopného tělesa litinového článkového</t>
  </si>
  <si>
    <t>1685570642</t>
  </si>
  <si>
    <t>https://podminky.urs.cz/item/CS_URS_2022_02/735111810</t>
  </si>
  <si>
    <t>735164511</t>
  </si>
  <si>
    <t>Otopná tělesa trubková montáž těles na stěnu výšky tělesa do 1500 mm</t>
  </si>
  <si>
    <t>-14806076</t>
  </si>
  <si>
    <t>https://podminky.urs.cz/item/CS_URS_2022_02/735164511</t>
  </si>
  <si>
    <t>541530410</t>
  </si>
  <si>
    <t xml:space="preserve">těleso trubkové, 1500 x 600 mm </t>
  </si>
  <si>
    <t>-654450523</t>
  </si>
  <si>
    <t>735164512</t>
  </si>
  <si>
    <t>Otopná tělesa trubková montáž těles na stěnu výšky tělesa přes 1500 mm</t>
  </si>
  <si>
    <t>1198745099</t>
  </si>
  <si>
    <t>https://podminky.urs.cz/item/CS_URS_2022_02/735164512</t>
  </si>
  <si>
    <t>541530720</t>
  </si>
  <si>
    <t>těleso trubkové, 1820 x 600 mm</t>
  </si>
  <si>
    <t>-1620051060</t>
  </si>
  <si>
    <t>735191902</t>
  </si>
  <si>
    <t>Ostatní opravy otopných těles vyzkoušení tlakem po opravě otopných těles litinových</t>
  </si>
  <si>
    <t>-2032571454</t>
  </si>
  <si>
    <t>https://podminky.urs.cz/item/CS_URS_2022_02/735191902</t>
  </si>
  <si>
    <t>735191904</t>
  </si>
  <si>
    <t>Ostatní opravy otopných těles vyčištění propláchnutím vodou otopných těles litinových</t>
  </si>
  <si>
    <t>978493081</t>
  </si>
  <si>
    <t>https://podminky.urs.cz/item/CS_URS_2022_02/735191904</t>
  </si>
  <si>
    <t>735191905</t>
  </si>
  <si>
    <t>Ostatní opravy otopných těles odvzdušnění tělesa</t>
  </si>
  <si>
    <t>63968360</t>
  </si>
  <si>
    <t>https://podminky.urs.cz/item/CS_URS_2022_02/735191905</t>
  </si>
  <si>
    <t>735191910</t>
  </si>
  <si>
    <t>Ostatní opravy otopných těles napuštění vody do otopného systému včetně potrubí (bez kotle a ohříváků) otopných těles</t>
  </si>
  <si>
    <t>-1076111343</t>
  </si>
  <si>
    <t>https://podminky.urs.cz/item/CS_URS_2022_02/735191910</t>
  </si>
  <si>
    <t>735221824</t>
  </si>
  <si>
    <t>Demontáž registrů z trubek hladkých DN 65 stavební délky do 3 m, o počtu pramenů registru 4</t>
  </si>
  <si>
    <t>1411168805</t>
  </si>
  <si>
    <t>https://podminky.urs.cz/item/CS_URS_2022_02/735221824</t>
  </si>
  <si>
    <t>735221860</t>
  </si>
  <si>
    <t>Demontáž registrů z trubek hladkých rozřezání demontovaných registrů do odpadu, délky pramenů DN 65 a DN 80</t>
  </si>
  <si>
    <t>650709820</t>
  </si>
  <si>
    <t>https://podminky.urs.cz/item/CS_URS_2022_02/735221860</t>
  </si>
  <si>
    <t>735291800</t>
  </si>
  <si>
    <t>Demontáž konzol nebo držáků otopných těles, registrů, konvektorů do odpadu</t>
  </si>
  <si>
    <t>850414198</t>
  </si>
  <si>
    <t>https://podminky.urs.cz/item/CS_URS_2022_02/735291800</t>
  </si>
  <si>
    <t>735494811</t>
  </si>
  <si>
    <t>Vypuštění vody z otopných soustav bez kotlů, ohříváků, zásobníků a nádrží</t>
  </si>
  <si>
    <t>1989518282</t>
  </si>
  <si>
    <t>https://podminky.urs.cz/item/CS_URS_2022_02/735494811</t>
  </si>
  <si>
    <t>998735202</t>
  </si>
  <si>
    <t>Přesun hmot pro otopná tělesa stanovený procentní sazbou (%) z ceny vodorovná dopravní vzdálenost do 50 m v objektech výšky přes 6 do 12 m</t>
  </si>
  <si>
    <t>-1498009066</t>
  </si>
  <si>
    <t>https://podminky.urs.cz/item/CS_URS_2022_02/998735202</t>
  </si>
  <si>
    <t>783424101</t>
  </si>
  <si>
    <t>Základní nátěr klempířských konstrukcí jednonásobný akrylátový</t>
  </si>
  <si>
    <t>480700537</t>
  </si>
  <si>
    <t>https://podminky.urs.cz/item/CS_URS_2022_02/783424101</t>
  </si>
  <si>
    <t>783624551</t>
  </si>
  <si>
    <t>Základní nátěr armatur a kovových potrubí jednonásobný potrubí do DN 50 mm akrylátový</t>
  </si>
  <si>
    <t>709792641</t>
  </si>
  <si>
    <t>https://podminky.urs.cz/item/CS_URS_2022_02/783624551</t>
  </si>
  <si>
    <t>783624561</t>
  </si>
  <si>
    <t>Základní nátěr armatur a kovových potrubí jednonásobný potrubí přes DN 50 do DN 100 mm akrylátový</t>
  </si>
  <si>
    <t>1587786282</t>
  </si>
  <si>
    <t>https://podminky.urs.cz/item/CS_URS_2022_02/783624561</t>
  </si>
  <si>
    <t>783627117</t>
  </si>
  <si>
    <t>Krycí nátěr (email) otopných těles článkových dvojnásobný akrylátový</t>
  </si>
  <si>
    <t>1684759511</t>
  </si>
  <si>
    <t>https://podminky.urs.cz/item/CS_URS_2022_02/783627117</t>
  </si>
  <si>
    <t>HZS2211</t>
  </si>
  <si>
    <t>Hodinové zúčtovací sazby profesí PSV provádění stavebních instalací instalatér - topná zkouška, zkouška tlaková</t>
  </si>
  <si>
    <t>-953167679</t>
  </si>
  <si>
    <t>https://podminky.urs.cz/item/CS_URS_2022_02/HZS2211</t>
  </si>
  <si>
    <t xml:space="preserve">Hodinové zúčtovací sazby profesí PSV zednické výpomoci a pomocné práce PSV dělník zednických výpomocí - prostupy stěnami, stropy, instalačními jádry, vyspravení, začištění, vyspravení po demontážích potrubí a otopných těles </t>
  </si>
  <si>
    <t>-227634497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</si>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</sst>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7121151" TargetMode="External" /><Relationship Id="rId2" Type="http://schemas.openxmlformats.org/officeDocument/2006/relationships/hyperlink" Target="https://podminky.urs.cz/item/CS_URS_2022_02/317234410" TargetMode="External" /><Relationship Id="rId3" Type="http://schemas.openxmlformats.org/officeDocument/2006/relationships/hyperlink" Target="https://podminky.urs.cz/item/CS_URS_2022_02/340271031" TargetMode="External" /><Relationship Id="rId4" Type="http://schemas.openxmlformats.org/officeDocument/2006/relationships/hyperlink" Target="https://podminky.urs.cz/item/CS_URS_2022_02/342272225" TargetMode="External" /><Relationship Id="rId5" Type="http://schemas.openxmlformats.org/officeDocument/2006/relationships/hyperlink" Target="https://podminky.urs.cz/item/CS_URS_2022_02/342272235" TargetMode="External" /><Relationship Id="rId6" Type="http://schemas.openxmlformats.org/officeDocument/2006/relationships/hyperlink" Target="https://podminky.urs.cz/item/CS_URS_2022_02/611131111" TargetMode="External" /><Relationship Id="rId7" Type="http://schemas.openxmlformats.org/officeDocument/2006/relationships/hyperlink" Target="https://podminky.urs.cz/item/CS_URS_2022_02/611311131" TargetMode="External" /><Relationship Id="rId8" Type="http://schemas.openxmlformats.org/officeDocument/2006/relationships/hyperlink" Target="https://podminky.urs.cz/item/CS_URS_2022_02/611325422" TargetMode="External" /><Relationship Id="rId9" Type="http://schemas.openxmlformats.org/officeDocument/2006/relationships/hyperlink" Target="https://podminky.urs.cz/item/CS_URS_2022_02/612131111" TargetMode="External" /><Relationship Id="rId10" Type="http://schemas.openxmlformats.org/officeDocument/2006/relationships/hyperlink" Target="https://podminky.urs.cz/item/CS_URS_2022_02/612142001" TargetMode="External" /><Relationship Id="rId11" Type="http://schemas.openxmlformats.org/officeDocument/2006/relationships/hyperlink" Target="https://podminky.urs.cz/item/CS_URS_2022_02/612311131" TargetMode="External" /><Relationship Id="rId12" Type="http://schemas.openxmlformats.org/officeDocument/2006/relationships/hyperlink" Target="https://podminky.urs.cz/item/CS_URS_2022_02/612325422" TargetMode="External" /><Relationship Id="rId13" Type="http://schemas.openxmlformats.org/officeDocument/2006/relationships/hyperlink" Target="https://podminky.urs.cz/item/CS_URS_2022_02/612331121" TargetMode="External" /><Relationship Id="rId14" Type="http://schemas.openxmlformats.org/officeDocument/2006/relationships/hyperlink" Target="https://podminky.urs.cz/item/CS_URS_2022_02/613321141" TargetMode="External" /><Relationship Id="rId15" Type="http://schemas.openxmlformats.org/officeDocument/2006/relationships/hyperlink" Target="https://podminky.urs.cz/item/CS_URS_2022_02/631311114" TargetMode="External" /><Relationship Id="rId16" Type="http://schemas.openxmlformats.org/officeDocument/2006/relationships/hyperlink" Target="https://podminky.urs.cz/item/CS_URS_2022_02/631311134" TargetMode="External" /><Relationship Id="rId17" Type="http://schemas.openxmlformats.org/officeDocument/2006/relationships/hyperlink" Target="https://podminky.urs.cz/item/CS_URS_2022_02/631319222" TargetMode="External" /><Relationship Id="rId18" Type="http://schemas.openxmlformats.org/officeDocument/2006/relationships/hyperlink" Target="https://podminky.urs.cz/item/CS_URS_2022_02/631319223" TargetMode="External" /><Relationship Id="rId19" Type="http://schemas.openxmlformats.org/officeDocument/2006/relationships/hyperlink" Target="https://podminky.urs.cz/item/CS_URS_2022_02/641951611" TargetMode="External" /><Relationship Id="rId20" Type="http://schemas.openxmlformats.org/officeDocument/2006/relationships/hyperlink" Target="https://podminky.urs.cz/item/CS_URS_2022_02/642942611" TargetMode="External" /><Relationship Id="rId21" Type="http://schemas.openxmlformats.org/officeDocument/2006/relationships/hyperlink" Target="https://podminky.urs.cz/item/CS_URS_2022_02/949101111" TargetMode="External" /><Relationship Id="rId22" Type="http://schemas.openxmlformats.org/officeDocument/2006/relationships/hyperlink" Target="https://podminky.urs.cz/item/CS_URS_2022_02/952901111" TargetMode="External" /><Relationship Id="rId23" Type="http://schemas.openxmlformats.org/officeDocument/2006/relationships/hyperlink" Target="https://podminky.urs.cz/item/CS_URS_2022_02/962031133" TargetMode="External" /><Relationship Id="rId24" Type="http://schemas.openxmlformats.org/officeDocument/2006/relationships/hyperlink" Target="https://podminky.urs.cz/item/CS_URS_2022_02/967031132" TargetMode="External" /><Relationship Id="rId25" Type="http://schemas.openxmlformats.org/officeDocument/2006/relationships/hyperlink" Target="https://podminky.urs.cz/item/CS_URS_2022_02/968072455" TargetMode="External" /><Relationship Id="rId26" Type="http://schemas.openxmlformats.org/officeDocument/2006/relationships/hyperlink" Target="https://podminky.urs.cz/item/CS_URS_2022_02/971033431" TargetMode="External" /><Relationship Id="rId27" Type="http://schemas.openxmlformats.org/officeDocument/2006/relationships/hyperlink" Target="https://podminky.urs.cz/item/CS_URS_2022_02/971033631" TargetMode="External" /><Relationship Id="rId28" Type="http://schemas.openxmlformats.org/officeDocument/2006/relationships/hyperlink" Target="https://podminky.urs.cz/item/CS_URS_2022_02/974031666" TargetMode="External" /><Relationship Id="rId29" Type="http://schemas.openxmlformats.org/officeDocument/2006/relationships/hyperlink" Target="https://podminky.urs.cz/item/CS_URS_2022_02/975021211" TargetMode="External" /><Relationship Id="rId30" Type="http://schemas.openxmlformats.org/officeDocument/2006/relationships/hyperlink" Target="https://podminky.urs.cz/item/CS_URS_2022_02/978013191" TargetMode="External" /><Relationship Id="rId31" Type="http://schemas.openxmlformats.org/officeDocument/2006/relationships/hyperlink" Target="https://podminky.urs.cz/item/CS_URS_2022_02/997013155" TargetMode="External" /><Relationship Id="rId32" Type="http://schemas.openxmlformats.org/officeDocument/2006/relationships/hyperlink" Target="https://podminky.urs.cz/item/CS_URS_2022_02/997013312" TargetMode="External" /><Relationship Id="rId33" Type="http://schemas.openxmlformats.org/officeDocument/2006/relationships/hyperlink" Target="https://podminky.urs.cz/item/CS_URS_2022_02/997013322" TargetMode="External" /><Relationship Id="rId34" Type="http://schemas.openxmlformats.org/officeDocument/2006/relationships/hyperlink" Target="https://podminky.urs.cz/item/CS_URS_2022_02/997013501" TargetMode="External" /><Relationship Id="rId35" Type="http://schemas.openxmlformats.org/officeDocument/2006/relationships/hyperlink" Target="https://podminky.urs.cz/item/CS_URS_2022_02/997013509" TargetMode="External" /><Relationship Id="rId36" Type="http://schemas.openxmlformats.org/officeDocument/2006/relationships/hyperlink" Target="https://podminky.urs.cz/item/CS_URS_2022_02/997013631" TargetMode="External" /><Relationship Id="rId37" Type="http://schemas.openxmlformats.org/officeDocument/2006/relationships/hyperlink" Target="https://podminky.urs.cz/item/CS_URS_2022_02/998018003" TargetMode="External" /><Relationship Id="rId38" Type="http://schemas.openxmlformats.org/officeDocument/2006/relationships/hyperlink" Target="https://podminky.urs.cz/item/CS_URS_2022_02/711193121" TargetMode="External" /><Relationship Id="rId39" Type="http://schemas.openxmlformats.org/officeDocument/2006/relationships/hyperlink" Target="https://podminky.urs.cz/item/CS_URS_2022_02/711193131" TargetMode="External" /><Relationship Id="rId40" Type="http://schemas.openxmlformats.org/officeDocument/2006/relationships/hyperlink" Target="https://podminky.urs.cz/item/CS_URS_2022_02/998711203" TargetMode="External" /><Relationship Id="rId41" Type="http://schemas.openxmlformats.org/officeDocument/2006/relationships/hyperlink" Target="https://podminky.urs.cz/item/CS_URS_2022_02/751122012" TargetMode="External" /><Relationship Id="rId42" Type="http://schemas.openxmlformats.org/officeDocument/2006/relationships/hyperlink" Target="https://podminky.urs.cz/item/CS_URS_2022_02/751510863" TargetMode="External" /><Relationship Id="rId43" Type="http://schemas.openxmlformats.org/officeDocument/2006/relationships/hyperlink" Target="https://podminky.urs.cz/item/CS_URS_2022_02/766660001" TargetMode="External" /><Relationship Id="rId44" Type="http://schemas.openxmlformats.org/officeDocument/2006/relationships/hyperlink" Target="https://podminky.urs.cz/item/CS_URS_2022_02/766695213" TargetMode="External" /><Relationship Id="rId45" Type="http://schemas.openxmlformats.org/officeDocument/2006/relationships/hyperlink" Target="https://podminky.urs.cz/item/CS_URS_2022_02/998766203" TargetMode="External" /><Relationship Id="rId46" Type="http://schemas.openxmlformats.org/officeDocument/2006/relationships/hyperlink" Target="https://podminky.urs.cz/item/CS_URS_2022_02/771571810" TargetMode="External" /><Relationship Id="rId47" Type="http://schemas.openxmlformats.org/officeDocument/2006/relationships/hyperlink" Target="https://podminky.urs.cz/item/CS_URS_2022_02/771574113" TargetMode="External" /><Relationship Id="rId48" Type="http://schemas.openxmlformats.org/officeDocument/2006/relationships/hyperlink" Target="https://podminky.urs.cz/item/CS_URS_2022_02/998771203" TargetMode="External" /><Relationship Id="rId49" Type="http://schemas.openxmlformats.org/officeDocument/2006/relationships/hyperlink" Target="https://podminky.urs.cz/item/CS_URS_2022_02/781471810" TargetMode="External" /><Relationship Id="rId50" Type="http://schemas.openxmlformats.org/officeDocument/2006/relationships/hyperlink" Target="https://podminky.urs.cz/item/CS_URS_2022_02/781474115" TargetMode="External" /><Relationship Id="rId51" Type="http://schemas.openxmlformats.org/officeDocument/2006/relationships/hyperlink" Target="https://podminky.urs.cz/item/CS_URS_2022_02/781491021" TargetMode="External" /><Relationship Id="rId52" Type="http://schemas.openxmlformats.org/officeDocument/2006/relationships/hyperlink" Target="https://podminky.urs.cz/item/CS_URS_2022_02/781494111" TargetMode="External" /><Relationship Id="rId53" Type="http://schemas.openxmlformats.org/officeDocument/2006/relationships/hyperlink" Target="https://podminky.urs.cz/item/CS_URS_2022_02/781494511" TargetMode="External" /><Relationship Id="rId54" Type="http://schemas.openxmlformats.org/officeDocument/2006/relationships/hyperlink" Target="https://podminky.urs.cz/item/CS_URS_2022_02/998781203" TargetMode="External" /><Relationship Id="rId55" Type="http://schemas.openxmlformats.org/officeDocument/2006/relationships/hyperlink" Target="https://podminky.urs.cz/item/CS_URS_2022_02/783315101" TargetMode="External" /><Relationship Id="rId56" Type="http://schemas.openxmlformats.org/officeDocument/2006/relationships/hyperlink" Target="https://podminky.urs.cz/item/CS_URS_2022_02/783317101" TargetMode="External" /><Relationship Id="rId57" Type="http://schemas.openxmlformats.org/officeDocument/2006/relationships/hyperlink" Target="https://podminky.urs.cz/item/CS_URS_2022_02/784121001" TargetMode="External" /><Relationship Id="rId58" Type="http://schemas.openxmlformats.org/officeDocument/2006/relationships/hyperlink" Target="https://podminky.urs.cz/item/CS_URS_2022_02/784181011" TargetMode="External" /><Relationship Id="rId59" Type="http://schemas.openxmlformats.org/officeDocument/2006/relationships/hyperlink" Target="https://podminky.urs.cz/item/CS_URS_2022_02/784221101" TargetMode="External" /><Relationship Id="rId60" Type="http://schemas.openxmlformats.org/officeDocument/2006/relationships/hyperlink" Target="https://podminky.urs.cz/item/CS_URS_2022_02/78422115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151" TargetMode="External" /><Relationship Id="rId2" Type="http://schemas.openxmlformats.org/officeDocument/2006/relationships/hyperlink" Target="https://podminky.urs.cz/item/CS_URS_2022_02/997013501" TargetMode="External" /><Relationship Id="rId3" Type="http://schemas.openxmlformats.org/officeDocument/2006/relationships/hyperlink" Target="https://podminky.urs.cz/item/CS_URS_2022_02/997013509" TargetMode="External" /><Relationship Id="rId4" Type="http://schemas.openxmlformats.org/officeDocument/2006/relationships/hyperlink" Target="https://podminky.urs.cz/item/CS_URS_2022_02/997013631" TargetMode="External" /><Relationship Id="rId5" Type="http://schemas.openxmlformats.org/officeDocument/2006/relationships/hyperlink" Target="https://podminky.urs.cz/item/CS_URS_2022_02/713410811" TargetMode="External" /><Relationship Id="rId6" Type="http://schemas.openxmlformats.org/officeDocument/2006/relationships/hyperlink" Target="https://podminky.urs.cz/item/CS_URS_2022_02/713460811" TargetMode="External" /><Relationship Id="rId7" Type="http://schemas.openxmlformats.org/officeDocument/2006/relationships/hyperlink" Target="https://podminky.urs.cz/item/CS_URS_2022_02/713463211" TargetMode="External" /><Relationship Id="rId8" Type="http://schemas.openxmlformats.org/officeDocument/2006/relationships/hyperlink" Target="https://podminky.urs.cz/item/CS_URS_2022_02/998713202" TargetMode="External" /><Relationship Id="rId9" Type="http://schemas.openxmlformats.org/officeDocument/2006/relationships/hyperlink" Target="https://podminky.urs.cz/item/CS_URS_2022_02/721140802" TargetMode="External" /><Relationship Id="rId10" Type="http://schemas.openxmlformats.org/officeDocument/2006/relationships/hyperlink" Target="https://podminky.urs.cz/item/CS_URS_2022_02/721140806" TargetMode="External" /><Relationship Id="rId11" Type="http://schemas.openxmlformats.org/officeDocument/2006/relationships/hyperlink" Target="https://podminky.urs.cz/item/CS_URS_2022_02/721140913" TargetMode="External" /><Relationship Id="rId12" Type="http://schemas.openxmlformats.org/officeDocument/2006/relationships/hyperlink" Target="https://podminky.urs.cz/item/CS_URS_2022_02/721140915" TargetMode="External" /><Relationship Id="rId13" Type="http://schemas.openxmlformats.org/officeDocument/2006/relationships/hyperlink" Target="https://podminky.urs.cz/item/CS_URS_2022_02/721171803" TargetMode="External" /><Relationship Id="rId14" Type="http://schemas.openxmlformats.org/officeDocument/2006/relationships/hyperlink" Target="https://podminky.urs.cz/item/CS_URS_2022_02/721171808" TargetMode="External" /><Relationship Id="rId15" Type="http://schemas.openxmlformats.org/officeDocument/2006/relationships/hyperlink" Target="https://podminky.urs.cz/item/CS_URS_2022_02/721171912" TargetMode="External" /><Relationship Id="rId16" Type="http://schemas.openxmlformats.org/officeDocument/2006/relationships/hyperlink" Target="https://podminky.urs.cz/item/CS_URS_2022_02/721171913" TargetMode="External" /><Relationship Id="rId17" Type="http://schemas.openxmlformats.org/officeDocument/2006/relationships/hyperlink" Target="https://podminky.urs.cz/item/CS_URS_2022_02/721174005" TargetMode="External" /><Relationship Id="rId18" Type="http://schemas.openxmlformats.org/officeDocument/2006/relationships/hyperlink" Target="https://podminky.urs.cz/item/CS_URS_2022_02/721174024" TargetMode="External" /><Relationship Id="rId19" Type="http://schemas.openxmlformats.org/officeDocument/2006/relationships/hyperlink" Target="https://podminky.urs.cz/item/CS_URS_2022_02/721174025" TargetMode="External" /><Relationship Id="rId20" Type="http://schemas.openxmlformats.org/officeDocument/2006/relationships/hyperlink" Target="https://podminky.urs.cz/item/CS_URS_2022_02/721174042" TargetMode="External" /><Relationship Id="rId21" Type="http://schemas.openxmlformats.org/officeDocument/2006/relationships/hyperlink" Target="https://podminky.urs.cz/item/CS_URS_2022_02/721174043" TargetMode="External" /><Relationship Id="rId22" Type="http://schemas.openxmlformats.org/officeDocument/2006/relationships/hyperlink" Target="https://podminky.urs.cz/item/CS_URS_2022_02/721194104" TargetMode="External" /><Relationship Id="rId23" Type="http://schemas.openxmlformats.org/officeDocument/2006/relationships/hyperlink" Target="https://podminky.urs.cz/item/CS_URS_2022_02/721194105" TargetMode="External" /><Relationship Id="rId24" Type="http://schemas.openxmlformats.org/officeDocument/2006/relationships/hyperlink" Target="https://podminky.urs.cz/item/CS_URS_2022_02/721194109" TargetMode="External" /><Relationship Id="rId25" Type="http://schemas.openxmlformats.org/officeDocument/2006/relationships/hyperlink" Target="https://podminky.urs.cz/item/CS_URS_2022_02/721211911" TargetMode="External" /><Relationship Id="rId26" Type="http://schemas.openxmlformats.org/officeDocument/2006/relationships/hyperlink" Target="https://podminky.urs.cz/item/CS_URS_2022_02/721226513" TargetMode="External" /><Relationship Id="rId27" Type="http://schemas.openxmlformats.org/officeDocument/2006/relationships/hyperlink" Target="https://podminky.urs.cz/item/CS_URS_2022_02/721273152" TargetMode="External" /><Relationship Id="rId28" Type="http://schemas.openxmlformats.org/officeDocument/2006/relationships/hyperlink" Target="https://podminky.urs.cz/item/CS_URS_2022_02/721273153" TargetMode="External" /><Relationship Id="rId29" Type="http://schemas.openxmlformats.org/officeDocument/2006/relationships/hyperlink" Target="https://podminky.urs.cz/item/CS_URS_2022_02/721290111" TargetMode="External" /><Relationship Id="rId30" Type="http://schemas.openxmlformats.org/officeDocument/2006/relationships/hyperlink" Target="https://podminky.urs.cz/item/CS_URS_2022_02/721300922" TargetMode="External" /><Relationship Id="rId31" Type="http://schemas.openxmlformats.org/officeDocument/2006/relationships/hyperlink" Target="https://podminky.urs.cz/item/CS_URS_2022_02/998721202" TargetMode="External" /><Relationship Id="rId32" Type="http://schemas.openxmlformats.org/officeDocument/2006/relationships/hyperlink" Target="https://podminky.urs.cz/item/CS_URS_2022_02/722130801" TargetMode="External" /><Relationship Id="rId33" Type="http://schemas.openxmlformats.org/officeDocument/2006/relationships/hyperlink" Target="https://podminky.urs.cz/item/CS_URS_2022_02/722130802" TargetMode="External" /><Relationship Id="rId34" Type="http://schemas.openxmlformats.org/officeDocument/2006/relationships/hyperlink" Target="https://podminky.urs.cz/item/CS_URS_2022_02/722130803" TargetMode="External" /><Relationship Id="rId35" Type="http://schemas.openxmlformats.org/officeDocument/2006/relationships/hyperlink" Target="https://podminky.urs.cz/item/CS_URS_2022_02/722130805" TargetMode="External" /><Relationship Id="rId36" Type="http://schemas.openxmlformats.org/officeDocument/2006/relationships/hyperlink" Target="https://podminky.urs.cz/item/CS_URS_2022_02/722130913" TargetMode="External" /><Relationship Id="rId37" Type="http://schemas.openxmlformats.org/officeDocument/2006/relationships/hyperlink" Target="https://podminky.urs.cz/item/CS_URS_2022_02/722130916" TargetMode="External" /><Relationship Id="rId38" Type="http://schemas.openxmlformats.org/officeDocument/2006/relationships/hyperlink" Target="https://podminky.urs.cz/item/CS_URS_2022_02/722130919" TargetMode="External" /><Relationship Id="rId39" Type="http://schemas.openxmlformats.org/officeDocument/2006/relationships/hyperlink" Target="https://podminky.urs.cz/item/CS_URS_2022_02/722131935" TargetMode="External" /><Relationship Id="rId40" Type="http://schemas.openxmlformats.org/officeDocument/2006/relationships/hyperlink" Target="https://podminky.urs.cz/item/CS_URS_2022_02/722131936" TargetMode="External" /><Relationship Id="rId41" Type="http://schemas.openxmlformats.org/officeDocument/2006/relationships/hyperlink" Target="https://podminky.urs.cz/item/CS_URS_2022_02/722131938" TargetMode="External" /><Relationship Id="rId42" Type="http://schemas.openxmlformats.org/officeDocument/2006/relationships/hyperlink" Target="https://podminky.urs.cz/item/CS_URS_2022_02/722160101" TargetMode="External" /><Relationship Id="rId43" Type="http://schemas.openxmlformats.org/officeDocument/2006/relationships/hyperlink" Target="https://podminky.urs.cz/item/CS_URS_2022_02/722174002" TargetMode="External" /><Relationship Id="rId44" Type="http://schemas.openxmlformats.org/officeDocument/2006/relationships/hyperlink" Target="https://podminky.urs.cz/item/CS_URS_2022_02/722174003" TargetMode="External" /><Relationship Id="rId45" Type="http://schemas.openxmlformats.org/officeDocument/2006/relationships/hyperlink" Target="https://podminky.urs.cz/item/CS_URS_2022_02/722174004" TargetMode="External" /><Relationship Id="rId46" Type="http://schemas.openxmlformats.org/officeDocument/2006/relationships/hyperlink" Target="https://podminky.urs.cz/item/CS_URS_2022_02/722174005" TargetMode="External" /><Relationship Id="rId47" Type="http://schemas.openxmlformats.org/officeDocument/2006/relationships/hyperlink" Target="https://podminky.urs.cz/item/CS_URS_2022_02/722174006" TargetMode="External" /><Relationship Id="rId48" Type="http://schemas.openxmlformats.org/officeDocument/2006/relationships/hyperlink" Target="https://podminky.urs.cz/item/CS_URS_2022_02/722174007" TargetMode="External" /><Relationship Id="rId49" Type="http://schemas.openxmlformats.org/officeDocument/2006/relationships/hyperlink" Target="https://podminky.urs.cz/item/CS_URS_2022_02/722181211" TargetMode="External" /><Relationship Id="rId50" Type="http://schemas.openxmlformats.org/officeDocument/2006/relationships/hyperlink" Target="https://podminky.urs.cz/item/CS_URS_2022_02/722181212" TargetMode="External" /><Relationship Id="rId51" Type="http://schemas.openxmlformats.org/officeDocument/2006/relationships/hyperlink" Target="https://podminky.urs.cz/item/CS_URS_2022_02/722181222" TargetMode="External" /><Relationship Id="rId52" Type="http://schemas.openxmlformats.org/officeDocument/2006/relationships/hyperlink" Target="https://podminky.urs.cz/item/CS_URS_2022_02/722181223" TargetMode="External" /><Relationship Id="rId53" Type="http://schemas.openxmlformats.org/officeDocument/2006/relationships/hyperlink" Target="https://podminky.urs.cz/item/CS_URS_2022_02/722181231" TargetMode="External" /><Relationship Id="rId54" Type="http://schemas.openxmlformats.org/officeDocument/2006/relationships/hyperlink" Target="https://podminky.urs.cz/item/CS_URS_2022_02/722181232" TargetMode="External" /><Relationship Id="rId55" Type="http://schemas.openxmlformats.org/officeDocument/2006/relationships/hyperlink" Target="https://podminky.urs.cz/item/CS_URS_2022_02/722181241" TargetMode="External" /><Relationship Id="rId56" Type="http://schemas.openxmlformats.org/officeDocument/2006/relationships/hyperlink" Target="https://podminky.urs.cz/item/CS_URS_2022_02/722181242" TargetMode="External" /><Relationship Id="rId57" Type="http://schemas.openxmlformats.org/officeDocument/2006/relationships/hyperlink" Target="https://podminky.urs.cz/item/CS_URS_2022_02/722181252" TargetMode="External" /><Relationship Id="rId58" Type="http://schemas.openxmlformats.org/officeDocument/2006/relationships/hyperlink" Target="https://podminky.urs.cz/item/CS_URS_2022_02/722182011" TargetMode="External" /><Relationship Id="rId59" Type="http://schemas.openxmlformats.org/officeDocument/2006/relationships/hyperlink" Target="https://podminky.urs.cz/item/CS_URS_2022_02/722182012" TargetMode="External" /><Relationship Id="rId60" Type="http://schemas.openxmlformats.org/officeDocument/2006/relationships/hyperlink" Target="https://podminky.urs.cz/item/CS_URS_2022_02/722182013" TargetMode="External" /><Relationship Id="rId61" Type="http://schemas.openxmlformats.org/officeDocument/2006/relationships/hyperlink" Target="https://podminky.urs.cz/item/CS_URS_2022_02/722182014" TargetMode="External" /><Relationship Id="rId62" Type="http://schemas.openxmlformats.org/officeDocument/2006/relationships/hyperlink" Target="https://podminky.urs.cz/item/CS_URS_2022_02/722182015" TargetMode="External" /><Relationship Id="rId63" Type="http://schemas.openxmlformats.org/officeDocument/2006/relationships/hyperlink" Target="https://podminky.urs.cz/item/CS_URS_2022_02/722182016" TargetMode="External" /><Relationship Id="rId64" Type="http://schemas.openxmlformats.org/officeDocument/2006/relationships/hyperlink" Target="https://podminky.urs.cz/item/CS_URS_2022_02/722190401" TargetMode="External" /><Relationship Id="rId65" Type="http://schemas.openxmlformats.org/officeDocument/2006/relationships/hyperlink" Target="https://podminky.urs.cz/item/CS_URS_2022_02/722190901" TargetMode="External" /><Relationship Id="rId66" Type="http://schemas.openxmlformats.org/officeDocument/2006/relationships/hyperlink" Target="https://podminky.urs.cz/item/CS_URS_2022_02/722211813" TargetMode="External" /><Relationship Id="rId67" Type="http://schemas.openxmlformats.org/officeDocument/2006/relationships/hyperlink" Target="https://podminky.urs.cz/item/CS_URS_2022_02/722220111" TargetMode="External" /><Relationship Id="rId68" Type="http://schemas.openxmlformats.org/officeDocument/2006/relationships/hyperlink" Target="https://podminky.urs.cz/item/CS_URS_2022_02/722220121" TargetMode="External" /><Relationship Id="rId69" Type="http://schemas.openxmlformats.org/officeDocument/2006/relationships/hyperlink" Target="https://podminky.urs.cz/item/CS_URS_2022_02/722220851" TargetMode="External" /><Relationship Id="rId70" Type="http://schemas.openxmlformats.org/officeDocument/2006/relationships/hyperlink" Target="https://podminky.urs.cz/item/CS_URS_2022_02/722220852" TargetMode="External" /><Relationship Id="rId71" Type="http://schemas.openxmlformats.org/officeDocument/2006/relationships/hyperlink" Target="https://podminky.urs.cz/item/CS_URS_2022_02/722220855" TargetMode="External" /><Relationship Id="rId72" Type="http://schemas.openxmlformats.org/officeDocument/2006/relationships/hyperlink" Target="https://podminky.urs.cz/item/CS_URS_2022_02/722220861" TargetMode="External" /><Relationship Id="rId73" Type="http://schemas.openxmlformats.org/officeDocument/2006/relationships/hyperlink" Target="https://podminky.urs.cz/item/CS_URS_2022_02/722220862" TargetMode="External" /><Relationship Id="rId74" Type="http://schemas.openxmlformats.org/officeDocument/2006/relationships/hyperlink" Target="https://podminky.urs.cz/item/CS_URS_2022_02/722220863" TargetMode="External" /><Relationship Id="rId75" Type="http://schemas.openxmlformats.org/officeDocument/2006/relationships/hyperlink" Target="https://podminky.urs.cz/item/CS_URS_2022_02/722220864" TargetMode="External" /><Relationship Id="rId76" Type="http://schemas.openxmlformats.org/officeDocument/2006/relationships/hyperlink" Target="https://podminky.urs.cz/item/CS_URS_2022_02/722224115" TargetMode="External" /><Relationship Id="rId77" Type="http://schemas.openxmlformats.org/officeDocument/2006/relationships/hyperlink" Target="https://podminky.urs.cz/item/CS_URS_2022_02/722229101" TargetMode="External" /><Relationship Id="rId78" Type="http://schemas.openxmlformats.org/officeDocument/2006/relationships/hyperlink" Target="https://podminky.urs.cz/item/CS_URS_2022_02/722231077" TargetMode="External" /><Relationship Id="rId79" Type="http://schemas.openxmlformats.org/officeDocument/2006/relationships/hyperlink" Target="https://podminky.urs.cz/item/CS_URS_2022_02/722231281" TargetMode="External" /><Relationship Id="rId80" Type="http://schemas.openxmlformats.org/officeDocument/2006/relationships/hyperlink" Target="https://podminky.urs.cz/item/CS_URS_2022_02/722232043" TargetMode="External" /><Relationship Id="rId81" Type="http://schemas.openxmlformats.org/officeDocument/2006/relationships/hyperlink" Target="https://podminky.urs.cz/item/CS_URS_2022_02/722232044" TargetMode="External" /><Relationship Id="rId82" Type="http://schemas.openxmlformats.org/officeDocument/2006/relationships/hyperlink" Target="https://podminky.urs.cz/item/CS_URS_2022_02/722232045" TargetMode="External" /><Relationship Id="rId83" Type="http://schemas.openxmlformats.org/officeDocument/2006/relationships/hyperlink" Target="https://podminky.urs.cz/item/CS_URS_2022_02/722232046" TargetMode="External" /><Relationship Id="rId84" Type="http://schemas.openxmlformats.org/officeDocument/2006/relationships/hyperlink" Target="https://podminky.urs.cz/item/CS_URS_2022_02/722232047" TargetMode="External" /><Relationship Id="rId85" Type="http://schemas.openxmlformats.org/officeDocument/2006/relationships/hyperlink" Target="https://podminky.urs.cz/item/CS_URS_2022_02/722232048" TargetMode="External" /><Relationship Id="rId86" Type="http://schemas.openxmlformats.org/officeDocument/2006/relationships/hyperlink" Target="https://podminky.urs.cz/item/CS_URS_2022_02/722250132" TargetMode="External" /><Relationship Id="rId87" Type="http://schemas.openxmlformats.org/officeDocument/2006/relationships/hyperlink" Target="https://podminky.urs.cz/item/CS_URS_2022_02/722290226" TargetMode="External" /><Relationship Id="rId88" Type="http://schemas.openxmlformats.org/officeDocument/2006/relationships/hyperlink" Target="https://podminky.urs.cz/item/CS_URS_2022_02/722290234" TargetMode="External" /><Relationship Id="rId89" Type="http://schemas.openxmlformats.org/officeDocument/2006/relationships/hyperlink" Target="https://podminky.urs.cz/item/CS_URS_2022_02/998722202" TargetMode="External" /><Relationship Id="rId90" Type="http://schemas.openxmlformats.org/officeDocument/2006/relationships/hyperlink" Target="https://podminky.urs.cz/item/CS_URS_2022_02/725110811" TargetMode="External" /><Relationship Id="rId91" Type="http://schemas.openxmlformats.org/officeDocument/2006/relationships/hyperlink" Target="https://podminky.urs.cz/item/CS_URS_2022_02/725112171" TargetMode="External" /><Relationship Id="rId92" Type="http://schemas.openxmlformats.org/officeDocument/2006/relationships/hyperlink" Target="https://podminky.urs.cz/item/CS_URS_2022_02/725112173" TargetMode="External" /><Relationship Id="rId93" Type="http://schemas.openxmlformats.org/officeDocument/2006/relationships/hyperlink" Target="https://podminky.urs.cz/item/CS_URS_2022_02/725210821" TargetMode="External" /><Relationship Id="rId94" Type="http://schemas.openxmlformats.org/officeDocument/2006/relationships/hyperlink" Target="https://podminky.urs.cz/item/CS_URS_2022_02/725211646" TargetMode="External" /><Relationship Id="rId95" Type="http://schemas.openxmlformats.org/officeDocument/2006/relationships/hyperlink" Target="https://podminky.urs.cz/item/CS_URS_2022_02/725211681" TargetMode="External" /><Relationship Id="rId96" Type="http://schemas.openxmlformats.org/officeDocument/2006/relationships/hyperlink" Target="https://podminky.urs.cz/item/CS_URS_2022_02/725240812" TargetMode="External" /><Relationship Id="rId97" Type="http://schemas.openxmlformats.org/officeDocument/2006/relationships/hyperlink" Target="https://podminky.urs.cz/item/CS_URS_2022_02/725244144" TargetMode="External" /><Relationship Id="rId98" Type="http://schemas.openxmlformats.org/officeDocument/2006/relationships/hyperlink" Target="https://podminky.urs.cz/item/CS_URS_2022_02/725291521" TargetMode="External" /><Relationship Id="rId99" Type="http://schemas.openxmlformats.org/officeDocument/2006/relationships/hyperlink" Target="https://podminky.urs.cz/item/CS_URS_2022_02/725291642" TargetMode="External" /><Relationship Id="rId100" Type="http://schemas.openxmlformats.org/officeDocument/2006/relationships/hyperlink" Target="https://podminky.urs.cz/item/CS_URS_2022_02/725291703" TargetMode="External" /><Relationship Id="rId101" Type="http://schemas.openxmlformats.org/officeDocument/2006/relationships/hyperlink" Target="https://podminky.urs.cz/item/CS_URS_2022_02/725291706" TargetMode="External" /><Relationship Id="rId102" Type="http://schemas.openxmlformats.org/officeDocument/2006/relationships/hyperlink" Target="https://podminky.urs.cz/item/CS_URS_2022_02/725291712" TargetMode="External" /><Relationship Id="rId103" Type="http://schemas.openxmlformats.org/officeDocument/2006/relationships/hyperlink" Target="https://podminky.urs.cz/item/CS_URS_2022_02/725291722" TargetMode="External" /><Relationship Id="rId104" Type="http://schemas.openxmlformats.org/officeDocument/2006/relationships/hyperlink" Target="https://podminky.urs.cz/item/CS_URS_2022_02/725330840" TargetMode="External" /><Relationship Id="rId105" Type="http://schemas.openxmlformats.org/officeDocument/2006/relationships/hyperlink" Target="https://podminky.urs.cz/item/CS_URS_2022_02/725331111" TargetMode="External" /><Relationship Id="rId106" Type="http://schemas.openxmlformats.org/officeDocument/2006/relationships/hyperlink" Target="https://podminky.urs.cz/item/CS_URS_2022_02/725532116" TargetMode="External" /><Relationship Id="rId107" Type="http://schemas.openxmlformats.org/officeDocument/2006/relationships/hyperlink" Target="https://podminky.urs.cz/item/CS_URS_2022_02/725535211" TargetMode="External" /><Relationship Id="rId108" Type="http://schemas.openxmlformats.org/officeDocument/2006/relationships/hyperlink" Target="https://podminky.urs.cz/item/CS_URS_2022_02/725810811" TargetMode="External" /><Relationship Id="rId109" Type="http://schemas.openxmlformats.org/officeDocument/2006/relationships/hyperlink" Target="https://podminky.urs.cz/item/CS_URS_2022_02/725813111" TargetMode="External" /><Relationship Id="rId110" Type="http://schemas.openxmlformats.org/officeDocument/2006/relationships/hyperlink" Target="https://podminky.urs.cz/item/CS_URS_2022_02/725813112" TargetMode="External" /><Relationship Id="rId111" Type="http://schemas.openxmlformats.org/officeDocument/2006/relationships/hyperlink" Target="https://podminky.urs.cz/item/CS_URS_2022_02/725820801" TargetMode="External" /><Relationship Id="rId112" Type="http://schemas.openxmlformats.org/officeDocument/2006/relationships/hyperlink" Target="https://podminky.urs.cz/item/CS_URS_2022_02/725821316" TargetMode="External" /><Relationship Id="rId113" Type="http://schemas.openxmlformats.org/officeDocument/2006/relationships/hyperlink" Target="https://podminky.urs.cz/item/CS_URS_2022_02/725822611" TargetMode="External" /><Relationship Id="rId114" Type="http://schemas.openxmlformats.org/officeDocument/2006/relationships/hyperlink" Target="https://podminky.urs.cz/item/CS_URS_2022_02/725822631" TargetMode="External" /><Relationship Id="rId115" Type="http://schemas.openxmlformats.org/officeDocument/2006/relationships/hyperlink" Target="https://podminky.urs.cz/item/CS_URS_2022_02/725841311" TargetMode="External" /><Relationship Id="rId116" Type="http://schemas.openxmlformats.org/officeDocument/2006/relationships/hyperlink" Target="https://podminky.urs.cz/item/CS_URS_2022_02/725860811" TargetMode="External" /><Relationship Id="rId117" Type="http://schemas.openxmlformats.org/officeDocument/2006/relationships/hyperlink" Target="https://podminky.urs.cz/item/CS_URS_2022_02/725869218" TargetMode="External" /><Relationship Id="rId118" Type="http://schemas.openxmlformats.org/officeDocument/2006/relationships/hyperlink" Target="https://podminky.urs.cz/item/CS_URS_2022_02/998725202" TargetMode="External" /><Relationship Id="rId119" Type="http://schemas.openxmlformats.org/officeDocument/2006/relationships/hyperlink" Target="https://podminky.urs.cz/item/CS_URS_2022_02/HZS2491" TargetMode="External" /><Relationship Id="rId1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013151" TargetMode="External" /><Relationship Id="rId2" Type="http://schemas.openxmlformats.org/officeDocument/2006/relationships/hyperlink" Target="https://podminky.urs.cz/item/CS_URS_2022_02/997013501" TargetMode="External" /><Relationship Id="rId3" Type="http://schemas.openxmlformats.org/officeDocument/2006/relationships/hyperlink" Target="https://podminky.urs.cz/item/CS_URS_2022_02/997013509" TargetMode="External" /><Relationship Id="rId4" Type="http://schemas.openxmlformats.org/officeDocument/2006/relationships/hyperlink" Target="https://podminky.urs.cz/item/CS_URS_2022_02/997013631" TargetMode="External" /><Relationship Id="rId5" Type="http://schemas.openxmlformats.org/officeDocument/2006/relationships/hyperlink" Target="https://podminky.urs.cz/item/CS_URS_2022_02/713300832" TargetMode="External" /><Relationship Id="rId6" Type="http://schemas.openxmlformats.org/officeDocument/2006/relationships/hyperlink" Target="https://podminky.urs.cz/item/CS_URS_2022_02/713410811" TargetMode="External" /><Relationship Id="rId7" Type="http://schemas.openxmlformats.org/officeDocument/2006/relationships/hyperlink" Target="https://podminky.urs.cz/item/CS_URS_2022_02/713463211" TargetMode="External" /><Relationship Id="rId8" Type="http://schemas.openxmlformats.org/officeDocument/2006/relationships/hyperlink" Target="https://podminky.urs.cz/item/CS_URS_2022_02/713463215" TargetMode="External" /><Relationship Id="rId9" Type="http://schemas.openxmlformats.org/officeDocument/2006/relationships/hyperlink" Target="https://podminky.urs.cz/item/CS_URS_2022_02/998713202" TargetMode="External" /><Relationship Id="rId10" Type="http://schemas.openxmlformats.org/officeDocument/2006/relationships/hyperlink" Target="https://podminky.urs.cz/item/CS_URS_2022_02/733110803" TargetMode="External" /><Relationship Id="rId11" Type="http://schemas.openxmlformats.org/officeDocument/2006/relationships/hyperlink" Target="https://podminky.urs.cz/item/CS_URS_2022_02/733110806" TargetMode="External" /><Relationship Id="rId12" Type="http://schemas.openxmlformats.org/officeDocument/2006/relationships/hyperlink" Target="https://podminky.urs.cz/item/CS_URS_2022_02/733110808" TargetMode="External" /><Relationship Id="rId13" Type="http://schemas.openxmlformats.org/officeDocument/2006/relationships/hyperlink" Target="https://podminky.urs.cz/item/CS_URS_2022_02/733120826" TargetMode="External" /><Relationship Id="rId14" Type="http://schemas.openxmlformats.org/officeDocument/2006/relationships/hyperlink" Target="https://podminky.urs.cz/item/CS_URS_2022_02/733191816" TargetMode="External" /><Relationship Id="rId15" Type="http://schemas.openxmlformats.org/officeDocument/2006/relationships/hyperlink" Target="https://podminky.urs.cz/item/CS_URS_2022_02/733191823" TargetMode="External" /><Relationship Id="rId16" Type="http://schemas.openxmlformats.org/officeDocument/2006/relationships/hyperlink" Target="https://podminky.urs.cz/item/CS_URS_2022_02/733191923" TargetMode="External" /><Relationship Id="rId17" Type="http://schemas.openxmlformats.org/officeDocument/2006/relationships/hyperlink" Target="https://podminky.urs.cz/item/CS_URS_2022_02/733193810" TargetMode="External" /><Relationship Id="rId18" Type="http://schemas.openxmlformats.org/officeDocument/2006/relationships/hyperlink" Target="https://podminky.urs.cz/item/CS_URS_2022_02/733194820" TargetMode="External" /><Relationship Id="rId19" Type="http://schemas.openxmlformats.org/officeDocument/2006/relationships/hyperlink" Target="https://podminky.urs.cz/item/CS_URS_2022_02/733194922" TargetMode="External" /><Relationship Id="rId20" Type="http://schemas.openxmlformats.org/officeDocument/2006/relationships/hyperlink" Target="https://podminky.urs.cz/item/CS_URS_2022_02/733222102" TargetMode="External" /><Relationship Id="rId21" Type="http://schemas.openxmlformats.org/officeDocument/2006/relationships/hyperlink" Target="https://podminky.urs.cz/item/CS_URS_2022_02/733222103" TargetMode="External" /><Relationship Id="rId22" Type="http://schemas.openxmlformats.org/officeDocument/2006/relationships/hyperlink" Target="https://podminky.urs.cz/item/CS_URS_2022_02/733222104" TargetMode="External" /><Relationship Id="rId23" Type="http://schemas.openxmlformats.org/officeDocument/2006/relationships/hyperlink" Target="https://podminky.urs.cz/item/CS_URS_2022_02/733223105" TargetMode="External" /><Relationship Id="rId24" Type="http://schemas.openxmlformats.org/officeDocument/2006/relationships/hyperlink" Target="https://podminky.urs.cz/item/CS_URS_2022_02/733223106" TargetMode="External" /><Relationship Id="rId25" Type="http://schemas.openxmlformats.org/officeDocument/2006/relationships/hyperlink" Target="https://podminky.urs.cz/item/CS_URS_2022_02/733223107" TargetMode="External" /><Relationship Id="rId26" Type="http://schemas.openxmlformats.org/officeDocument/2006/relationships/hyperlink" Target="https://podminky.urs.cz/item/CS_URS_2022_02/733223108" TargetMode="External" /><Relationship Id="rId27" Type="http://schemas.openxmlformats.org/officeDocument/2006/relationships/hyperlink" Target="https://podminky.urs.cz/item/CS_URS_2022_02/733223109" TargetMode="External" /><Relationship Id="rId28" Type="http://schemas.openxmlformats.org/officeDocument/2006/relationships/hyperlink" Target="https://podminky.urs.cz/item/CS_URS_2022_02/733224222" TargetMode="External" /><Relationship Id="rId29" Type="http://schemas.openxmlformats.org/officeDocument/2006/relationships/hyperlink" Target="https://podminky.urs.cz/item/CS_URS_2022_02/733291101" TargetMode="External" /><Relationship Id="rId30" Type="http://schemas.openxmlformats.org/officeDocument/2006/relationships/hyperlink" Target="https://podminky.urs.cz/item/CS_URS_2022_02/733291102" TargetMode="External" /><Relationship Id="rId31" Type="http://schemas.openxmlformats.org/officeDocument/2006/relationships/hyperlink" Target="https://podminky.urs.cz/item/CS_URS_2022_02/998733202" TargetMode="External" /><Relationship Id="rId32" Type="http://schemas.openxmlformats.org/officeDocument/2006/relationships/hyperlink" Target="https://podminky.urs.cz/item/CS_URS_2022_02/734200811" TargetMode="External" /><Relationship Id="rId33" Type="http://schemas.openxmlformats.org/officeDocument/2006/relationships/hyperlink" Target="https://podminky.urs.cz/item/CS_URS_2022_02/734200821" TargetMode="External" /><Relationship Id="rId34" Type="http://schemas.openxmlformats.org/officeDocument/2006/relationships/hyperlink" Target="https://podminky.urs.cz/item/CS_URS_2022_02/734200822" TargetMode="External" /><Relationship Id="rId35" Type="http://schemas.openxmlformats.org/officeDocument/2006/relationships/hyperlink" Target="https://podminky.urs.cz/item/CS_URS_2022_02/734200823" TargetMode="External" /><Relationship Id="rId36" Type="http://schemas.openxmlformats.org/officeDocument/2006/relationships/hyperlink" Target="https://podminky.urs.cz/item/CS_URS_2022_02/734209102" TargetMode="External" /><Relationship Id="rId37" Type="http://schemas.openxmlformats.org/officeDocument/2006/relationships/hyperlink" Target="https://podminky.urs.cz/item/CS_URS_2022_02/734209113" TargetMode="External" /><Relationship Id="rId38" Type="http://schemas.openxmlformats.org/officeDocument/2006/relationships/hyperlink" Target="https://podminky.urs.cz/item/CS_URS_2022_02/734221545" TargetMode="External" /><Relationship Id="rId39" Type="http://schemas.openxmlformats.org/officeDocument/2006/relationships/hyperlink" Target="https://podminky.urs.cz/item/CS_URS_2022_02/734221682" TargetMode="External" /><Relationship Id="rId40" Type="http://schemas.openxmlformats.org/officeDocument/2006/relationships/hyperlink" Target="https://podminky.urs.cz/item/CS_URS_2022_02/734261717" TargetMode="External" /><Relationship Id="rId41" Type="http://schemas.openxmlformats.org/officeDocument/2006/relationships/hyperlink" Target="https://podminky.urs.cz/item/CS_URS_2022_02/734291123" TargetMode="External" /><Relationship Id="rId42" Type="http://schemas.openxmlformats.org/officeDocument/2006/relationships/hyperlink" Target="https://podminky.urs.cz/item/CS_URS_2022_02/734292713" TargetMode="External" /><Relationship Id="rId43" Type="http://schemas.openxmlformats.org/officeDocument/2006/relationships/hyperlink" Target="https://podminky.urs.cz/item/CS_URS_2022_02/998734202" TargetMode="External" /><Relationship Id="rId44" Type="http://schemas.openxmlformats.org/officeDocument/2006/relationships/hyperlink" Target="https://podminky.urs.cz/item/CS_URS_2022_02/735000912" TargetMode="External" /><Relationship Id="rId45" Type="http://schemas.openxmlformats.org/officeDocument/2006/relationships/hyperlink" Target="https://podminky.urs.cz/item/CS_URS_2022_02/735111380" TargetMode="External" /><Relationship Id="rId46" Type="http://schemas.openxmlformats.org/officeDocument/2006/relationships/hyperlink" Target="https://podminky.urs.cz/item/CS_URS_2022_02/735111810" TargetMode="External" /><Relationship Id="rId47" Type="http://schemas.openxmlformats.org/officeDocument/2006/relationships/hyperlink" Target="https://podminky.urs.cz/item/CS_URS_2022_02/735164511" TargetMode="External" /><Relationship Id="rId48" Type="http://schemas.openxmlformats.org/officeDocument/2006/relationships/hyperlink" Target="https://podminky.urs.cz/item/CS_URS_2022_02/735164512" TargetMode="External" /><Relationship Id="rId49" Type="http://schemas.openxmlformats.org/officeDocument/2006/relationships/hyperlink" Target="https://podminky.urs.cz/item/CS_URS_2022_02/735191902" TargetMode="External" /><Relationship Id="rId50" Type="http://schemas.openxmlformats.org/officeDocument/2006/relationships/hyperlink" Target="https://podminky.urs.cz/item/CS_URS_2022_02/735191904" TargetMode="External" /><Relationship Id="rId51" Type="http://schemas.openxmlformats.org/officeDocument/2006/relationships/hyperlink" Target="https://podminky.urs.cz/item/CS_URS_2022_02/735191905" TargetMode="External" /><Relationship Id="rId52" Type="http://schemas.openxmlformats.org/officeDocument/2006/relationships/hyperlink" Target="https://podminky.urs.cz/item/CS_URS_2022_02/735191910" TargetMode="External" /><Relationship Id="rId53" Type="http://schemas.openxmlformats.org/officeDocument/2006/relationships/hyperlink" Target="https://podminky.urs.cz/item/CS_URS_2022_02/735221824" TargetMode="External" /><Relationship Id="rId54" Type="http://schemas.openxmlformats.org/officeDocument/2006/relationships/hyperlink" Target="https://podminky.urs.cz/item/CS_URS_2022_02/735221860" TargetMode="External" /><Relationship Id="rId55" Type="http://schemas.openxmlformats.org/officeDocument/2006/relationships/hyperlink" Target="https://podminky.urs.cz/item/CS_URS_2022_02/735291800" TargetMode="External" /><Relationship Id="rId56" Type="http://schemas.openxmlformats.org/officeDocument/2006/relationships/hyperlink" Target="https://podminky.urs.cz/item/CS_URS_2022_02/735494811" TargetMode="External" /><Relationship Id="rId57" Type="http://schemas.openxmlformats.org/officeDocument/2006/relationships/hyperlink" Target="https://podminky.urs.cz/item/CS_URS_2022_02/998735202" TargetMode="External" /><Relationship Id="rId58" Type="http://schemas.openxmlformats.org/officeDocument/2006/relationships/hyperlink" Target="https://podminky.urs.cz/item/CS_URS_2022_02/783424101" TargetMode="External" /><Relationship Id="rId59" Type="http://schemas.openxmlformats.org/officeDocument/2006/relationships/hyperlink" Target="https://podminky.urs.cz/item/CS_URS_2022_02/783624551" TargetMode="External" /><Relationship Id="rId60" Type="http://schemas.openxmlformats.org/officeDocument/2006/relationships/hyperlink" Target="https://podminky.urs.cz/item/CS_URS_2022_02/783624561" TargetMode="External" /><Relationship Id="rId61" Type="http://schemas.openxmlformats.org/officeDocument/2006/relationships/hyperlink" Target="https://podminky.urs.cz/item/CS_URS_2022_02/783627117" TargetMode="External" /><Relationship Id="rId62" Type="http://schemas.openxmlformats.org/officeDocument/2006/relationships/hyperlink" Target="https://podminky.urs.cz/item/CS_URS_2022_02/HZS2211" TargetMode="External" /><Relationship Id="rId63" Type="http://schemas.openxmlformats.org/officeDocument/2006/relationships/hyperlink" Target="https://podminky.urs.cz/item/CS_URS_2022_02/HZS2491" TargetMode="External" /><Relationship Id="rId6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4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22212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SOŠ a SOU řemesel - Rekonstrukce sociálního zařízení domova mládeže bez revitalizace krytu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Čáslavská 202, Kutná Hora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19. 12. 2022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Středočeský  kraj ,Zborovská 11,15021 Praha 5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Kutnohorská stavební s.r.o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Hádek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'22212ST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'22212ST - stavební část'!P93</f>
        <v>0</v>
      </c>
      <c r="AV55" s="122">
        <f>'22212ST - stavební část'!J33</f>
        <v>0</v>
      </c>
      <c r="AW55" s="122">
        <f>'22212ST - stavební část'!J34</f>
        <v>0</v>
      </c>
      <c r="AX55" s="122">
        <f>'22212ST - stavební část'!J35</f>
        <v>0</v>
      </c>
      <c r="AY55" s="122">
        <f>'22212ST - stavební část'!J36</f>
        <v>0</v>
      </c>
      <c r="AZ55" s="122">
        <f>'22212ST - stavební část'!F33</f>
        <v>0</v>
      </c>
      <c r="BA55" s="122">
        <f>'22212ST - stavební část'!F34</f>
        <v>0</v>
      </c>
      <c r="BB55" s="122">
        <f>'22212ST - stavební část'!F35</f>
        <v>0</v>
      </c>
      <c r="BC55" s="122">
        <f>'22212ST - stavební část'!F36</f>
        <v>0</v>
      </c>
      <c r="BD55" s="124">
        <f>'22212ST - stavební část'!F37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'22212EL - Elektroinstalace'!J30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'22212EL - Elektroinstalace'!P87</f>
        <v>0</v>
      </c>
      <c r="AV56" s="122">
        <f>'22212EL - Elektroinstalace'!J33</f>
        <v>0</v>
      </c>
      <c r="AW56" s="122">
        <f>'22212EL - Elektroinstalace'!J34</f>
        <v>0</v>
      </c>
      <c r="AX56" s="122">
        <f>'22212EL - Elektroinstalace'!J35</f>
        <v>0</v>
      </c>
      <c r="AY56" s="122">
        <f>'22212EL - Elektroinstalace'!J36</f>
        <v>0</v>
      </c>
      <c r="AZ56" s="122">
        <f>'22212EL - Elektroinstalace'!F33</f>
        <v>0</v>
      </c>
      <c r="BA56" s="122">
        <f>'22212EL - Elektroinstalace'!F34</f>
        <v>0</v>
      </c>
      <c r="BB56" s="122">
        <f>'22212EL - Elektroinstalace'!F35</f>
        <v>0</v>
      </c>
      <c r="BC56" s="122">
        <f>'22212EL - Elektroinstalace'!F36</f>
        <v>0</v>
      </c>
      <c r="BD56" s="124">
        <f>'22212EL - Elektroinstalace'!F37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24.7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'22212VN - Vedlejší náklady'!J30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'22212VN - Vedlejší náklady'!P83</f>
        <v>0</v>
      </c>
      <c r="AV57" s="122">
        <f>'22212VN - Vedlejší náklady'!J33</f>
        <v>0</v>
      </c>
      <c r="AW57" s="122">
        <f>'22212VN - Vedlejší náklady'!J34</f>
        <v>0</v>
      </c>
      <c r="AX57" s="122">
        <f>'22212VN - Vedlejší náklady'!J35</f>
        <v>0</v>
      </c>
      <c r="AY57" s="122">
        <f>'22212VN - Vedlejší náklady'!J36</f>
        <v>0</v>
      </c>
      <c r="AZ57" s="122">
        <f>'22212VN - Vedlejší náklady'!F33</f>
        <v>0</v>
      </c>
      <c r="BA57" s="122">
        <f>'22212VN - Vedlejší náklady'!F34</f>
        <v>0</v>
      </c>
      <c r="BB57" s="122">
        <f>'22212VN - Vedlejší náklady'!F35</f>
        <v>0</v>
      </c>
      <c r="BC57" s="122">
        <f>'22212VN - Vedlejší náklady'!F36</f>
        <v>0</v>
      </c>
      <c r="BD57" s="124">
        <f>'22212VN - Vedlejší náklady'!F37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'22212ZT - Zdravotní technika'!J30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'22212ZT - Zdravotní technika'!P87</f>
        <v>0</v>
      </c>
      <c r="AV58" s="122">
        <f>'22212ZT - Zdravotní technika'!J33</f>
        <v>0</v>
      </c>
      <c r="AW58" s="122">
        <f>'22212ZT - Zdravotní technika'!J34</f>
        <v>0</v>
      </c>
      <c r="AX58" s="122">
        <f>'22212ZT - Zdravotní technika'!J35</f>
        <v>0</v>
      </c>
      <c r="AY58" s="122">
        <f>'22212ZT - Zdravotní technika'!J36</f>
        <v>0</v>
      </c>
      <c r="AZ58" s="122">
        <f>'22212ZT - Zdravotní technika'!F33</f>
        <v>0</v>
      </c>
      <c r="BA58" s="122">
        <f>'22212ZT - Zdravotní technika'!F34</f>
        <v>0</v>
      </c>
      <c r="BB58" s="122">
        <f>'22212ZT - Zdravotní technika'!F35</f>
        <v>0</v>
      </c>
      <c r="BC58" s="122">
        <f>'22212ZT - Zdravotní technika'!F36</f>
        <v>0</v>
      </c>
      <c r="BD58" s="124">
        <f>'22212ZT - Zdravotní technika'!F37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24.75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'22212UT - Vytápění'!J30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6">
        <v>0</v>
      </c>
      <c r="AT59" s="127">
        <f>ROUND(SUM(AV59:AW59),2)</f>
        <v>0</v>
      </c>
      <c r="AU59" s="128">
        <f>'22212UT - Vytápění'!P88</f>
        <v>0</v>
      </c>
      <c r="AV59" s="127">
        <f>'22212UT - Vytápění'!J33</f>
        <v>0</v>
      </c>
      <c r="AW59" s="127">
        <f>'22212UT - Vytápění'!J34</f>
        <v>0</v>
      </c>
      <c r="AX59" s="127">
        <f>'22212UT - Vytápění'!J35</f>
        <v>0</v>
      </c>
      <c r="AY59" s="127">
        <f>'22212UT - Vytápění'!J36</f>
        <v>0</v>
      </c>
      <c r="AZ59" s="127">
        <f>'22212UT - Vytápění'!F33</f>
        <v>0</v>
      </c>
      <c r="BA59" s="127">
        <f>'22212UT - Vytápění'!F34</f>
        <v>0</v>
      </c>
      <c r="BB59" s="127">
        <f>'22212UT - Vytápění'!F35</f>
        <v>0</v>
      </c>
      <c r="BC59" s="127">
        <f>'22212UT - Vytápění'!F36</f>
        <v>0</v>
      </c>
      <c r="BD59" s="129">
        <f>'22212UT - Vytápění'!F37</f>
        <v>0</v>
      </c>
      <c r="BE59" s="7"/>
      <c r="BT59" s="125" t="s">
        <v>84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2r7+TRvDAbXOuce4S5slLmZ4aTugYDbAEx9+ikeU2TMMK4N1htm/1f4UkRNoc/GeLUSdmjfd28XjRh1cPIaHUA==" hashValue="UE9fR5qaAEE6WUORQwYksIeO3TYkmqBemPMPmciVcrfC70CBAjAu3LXJmgB/9gcf9J5kJpb3+bV+Z0Qm6GsZw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2212ST - stavební část'!C2" display="/"/>
    <hyperlink ref="A56" location="'22212EL - Elektroinstalace'!C2" display="/"/>
    <hyperlink ref="A57" location="'22212VN - Vedlejší náklady'!C2" display="/"/>
    <hyperlink ref="A58" location="'22212ZT - Zdravotní technika'!C2" display="/"/>
    <hyperlink ref="A59" location="'22212UT - Vytápě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SOŠ a SOU řemesel - Rekonstrukce sociálního zařízení domova mládeže bez revitalizace krytu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ROUND((SUM(BE93:BE394)),  2)</f>
        <v>0</v>
      </c>
      <c r="G33" s="40"/>
      <c r="H33" s="40"/>
      <c r="I33" s="150">
        <v>0.20999999999999999</v>
      </c>
      <c r="J33" s="149">
        <f>ROUND(((SUM(BE93:BE394))*I33),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ROUND((SUM(BF93:BF394)),  2)</f>
        <v>0</v>
      </c>
      <c r="G34" s="40"/>
      <c r="H34" s="40"/>
      <c r="I34" s="150">
        <v>0.14999999999999999</v>
      </c>
      <c r="J34" s="149">
        <f>ROUND(((SUM(BF93:BF394))*I34),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ROUND((SUM(BG93:BG394)),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ROUND((SUM(BH93:BH394)),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ROUND((SUM(BI93:BI394)),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SOŠ a SOU řemesel - Rekonstrukce sociálního zařízení domova mládeže bez revitalizace krytu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22212ST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Čáslavská 202, Kutná Hora</v>
      </c>
      <c r="G52" s="42"/>
      <c r="H52" s="42"/>
      <c r="I52" s="34" t="s">
        <v>23</v>
      </c>
      <c r="J52" s="74" t="str">
        <f>IF(J12="","",J12)</f>
        <v>19. 12. 2022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 xml:space="preserve">Středočeský  kraj ,Zborovská 11,15021 Praha 5</v>
      </c>
      <c r="G54" s="42"/>
      <c r="H54" s="42"/>
      <c r="I54" s="34" t="s">
        <v>33</v>
      </c>
      <c r="J54" s="38" t="str">
        <f>E21</f>
        <v>Kutnohorská stavební s.r.o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Hádek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J237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112</v>
      </c>
      <c r="E65" s="176"/>
      <c r="F65" s="176"/>
      <c r="G65" s="176"/>
      <c r="H65" s="176"/>
      <c r="I65" s="176"/>
      <c r="J65" s="177">
        <f>J252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113</v>
      </c>
      <c r="E66" s="170"/>
      <c r="F66" s="170"/>
      <c r="G66" s="170"/>
      <c r="H66" s="170"/>
      <c r="I66" s="170"/>
      <c r="J66" s="171">
        <f>J255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114</v>
      </c>
      <c r="E67" s="176"/>
      <c r="F67" s="176"/>
      <c r="G67" s="176"/>
      <c r="H67" s="176"/>
      <c r="I67" s="176"/>
      <c r="J67" s="177">
        <f>J256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J265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116</v>
      </c>
      <c r="E69" s="176"/>
      <c r="F69" s="176"/>
      <c r="G69" s="176"/>
      <c r="H69" s="176"/>
      <c r="I69" s="176"/>
      <c r="J69" s="177">
        <f>J284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117</v>
      </c>
      <c r="E70" s="176"/>
      <c r="F70" s="176"/>
      <c r="G70" s="176"/>
      <c r="H70" s="176"/>
      <c r="I70" s="176"/>
      <c r="J70" s="177">
        <f>J296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118</v>
      </c>
      <c r="E71" s="176"/>
      <c r="F71" s="176"/>
      <c r="G71" s="176"/>
      <c r="H71" s="176"/>
      <c r="I71" s="176"/>
      <c r="J71" s="177">
        <f>J323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119</v>
      </c>
      <c r="E72" s="176"/>
      <c r="F72" s="176"/>
      <c r="G72" s="176"/>
      <c r="H72" s="176"/>
      <c r="I72" s="176"/>
      <c r="J72" s="177">
        <f>J361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120</v>
      </c>
      <c r="E73" s="176"/>
      <c r="F73" s="176"/>
      <c r="G73" s="176"/>
      <c r="H73" s="176"/>
      <c r="I73" s="176"/>
      <c r="J73" s="177">
        <f>J367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SOŠ a SOU řemesel - Rekonstrukce sociálního zařízení domova mládeže bez revitalizace krytu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100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22212ST - stavební část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Čáslavská 202, Kutná Hora</v>
      </c>
      <c r="G87" s="42"/>
      <c r="H87" s="42"/>
      <c r="I87" s="34" t="s">
        <v>23</v>
      </c>
      <c r="J87" s="74" t="str">
        <f>IF(J12="","",J12)</f>
        <v>19. 12. 2022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E15</f>
        <v xml:space="preserve">Středočeský  kraj ,Zborovská 11,15021 Praha 5</v>
      </c>
      <c r="G89" s="42"/>
      <c r="H89" s="42"/>
      <c r="I89" s="34" t="s">
        <v>33</v>
      </c>
      <c r="J89" s="38" t="str">
        <f>E21</f>
        <v>Kutnohorská stavební s.r.o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IF(E18="","",E18)</f>
        <v>Vyplň údaj</v>
      </c>
      <c r="G90" s="42"/>
      <c r="H90" s="42"/>
      <c r="I90" s="34" t="s">
        <v>38</v>
      </c>
      <c r="J90" s="38" t="str">
        <f>E24</f>
        <v>Hádek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122</v>
      </c>
      <c r="D92" s="182" t="s">
        <v>61</v>
      </c>
      <c r="E92" s="182" t="s">
        <v>57</v>
      </c>
      <c r="F92" s="182" t="s">
        <v>58</v>
      </c>
      <c r="G92" s="182" t="s">
        <v>123</v>
      </c>
      <c r="H92" s="182" t="s">
        <v>124</v>
      </c>
      <c r="I92" s="182" t="s">
        <v>125</v>
      </c>
      <c r="J92" s="182" t="s">
        <v>105</v>
      </c>
      <c r="K92" s="183" t="s">
        <v>126</v>
      </c>
      <c r="L92" s="184"/>
      <c r="M92" s="94" t="s">
        <v>19</v>
      </c>
      <c r="N92" s="95" t="s">
        <v>46</v>
      </c>
      <c r="O92" s="95" t="s">
        <v>127</v>
      </c>
      <c r="P92" s="95" t="s">
        <v>128</v>
      </c>
      <c r="Q92" s="95" t="s">
        <v>129</v>
      </c>
      <c r="R92" s="95" t="s">
        <v>130</v>
      </c>
      <c r="S92" s="95" t="s">
        <v>131</v>
      </c>
      <c r="T92" s="96" t="s">
        <v>132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133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P94+P255</f>
        <v>0</v>
      </c>
      <c r="Q93" s="98"/>
      <c r="R93" s="187">
        <f>R94+R255</f>
        <v>174.94691558</v>
      </c>
      <c r="S93" s="98"/>
      <c r="T93" s="188">
        <f>T94+T255</f>
        <v>240.62523935000002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106</v>
      </c>
      <c r="BK93" s="189">
        <f>BK94+BK255</f>
        <v>0</v>
      </c>
    </row>
    <row r="94" s="12" customFormat="1" ht="25.92" customHeight="1">
      <c r="A94" s="12"/>
      <c r="B94" s="190"/>
      <c r="C94" s="191"/>
      <c r="D94" s="192" t="s">
        <v>75</v>
      </c>
      <c r="E94" s="193" t="s">
        <v>134</v>
      </c>
      <c r="F94" s="193" t="s">
        <v>135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P95+P118+P198+P237+P252</f>
        <v>0</v>
      </c>
      <c r="Q94" s="198"/>
      <c r="R94" s="199">
        <f>R95+R118+R198+R237+R252</f>
        <v>131.62588062</v>
      </c>
      <c r="S94" s="198"/>
      <c r="T94" s="200">
        <f>T95+T118+T198+T237+T252</f>
        <v>110.22638300000001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84</v>
      </c>
      <c r="AT94" s="202" t="s">
        <v>75</v>
      </c>
      <c r="AU94" s="202" t="s">
        <v>76</v>
      </c>
      <c r="AY94" s="201" t="s">
        <v>136</v>
      </c>
      <c r="BK94" s="203">
        <f>BK95+BK118+BK198+BK237+BK252</f>
        <v>0</v>
      </c>
    </row>
    <row r="95" s="12" customFormat="1" ht="22.8" customHeight="1">
      <c r="A95" s="12"/>
      <c r="B95" s="190"/>
      <c r="C95" s="191"/>
      <c r="D95" s="192" t="s">
        <v>75</v>
      </c>
      <c r="E95" s="204" t="s">
        <v>137</v>
      </c>
      <c r="F95" s="204" t="s">
        <v>138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SUM(P96:P117)</f>
        <v>0</v>
      </c>
      <c r="Q95" s="198"/>
      <c r="R95" s="199">
        <f>SUM(R96:R117)</f>
        <v>29.806795400000002</v>
      </c>
      <c r="S95" s="198"/>
      <c r="T95" s="200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84</v>
      </c>
      <c r="AT95" s="202" t="s">
        <v>75</v>
      </c>
      <c r="AU95" s="202" t="s">
        <v>84</v>
      </c>
      <c r="AY95" s="201" t="s">
        <v>136</v>
      </c>
      <c r="BK95" s="203">
        <f>SUM(BK96:BK117)</f>
        <v>0</v>
      </c>
    </row>
    <row r="96" s="2" customFormat="1" ht="21.75" customHeight="1">
      <c r="A96" s="40"/>
      <c r="B96" s="41"/>
      <c r="C96" s="206" t="s">
        <v>84</v>
      </c>
      <c r="D96" s="206" t="s">
        <v>139</v>
      </c>
      <c r="E96" s="207" t="s">
        <v>140</v>
      </c>
      <c r="F96" s="208" t="s">
        <v>141</v>
      </c>
      <c r="G96" s="209" t="s">
        <v>142</v>
      </c>
      <c r="H96" s="210">
        <v>2</v>
      </c>
      <c r="I96" s="211"/>
      <c r="J96" s="212">
        <f>ROUND(I96*H96,2)</f>
        <v>0</v>
      </c>
      <c r="K96" s="208" t="s">
        <v>143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0.02588</v>
      </c>
      <c r="R96" s="215">
        <f>Q96*H96</f>
        <v>0.05176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144</v>
      </c>
      <c r="AT96" s="217" t="s">
        <v>139</v>
      </c>
      <c r="AU96" s="217" t="s">
        <v>86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144</v>
      </c>
      <c r="BM96" s="217" t="s">
        <v>145</v>
      </c>
    </row>
    <row r="97" s="2" customFormat="1">
      <c r="A97" s="40"/>
      <c r="B97" s="41"/>
      <c r="C97" s="42"/>
      <c r="D97" s="219" t="s">
        <v>146</v>
      </c>
      <c r="E97" s="42"/>
      <c r="F97" s="220" t="s">
        <v>147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146</v>
      </c>
      <c r="AU97" s="19" t="s">
        <v>86</v>
      </c>
    </row>
    <row r="98" s="13" customFormat="1">
      <c r="A98" s="13"/>
      <c r="B98" s="224"/>
      <c r="C98" s="225"/>
      <c r="D98" s="226" t="s">
        <v>148</v>
      </c>
      <c r="E98" s="227" t="s">
        <v>19</v>
      </c>
      <c r="F98" s="228" t="s">
        <v>149</v>
      </c>
      <c r="G98" s="225"/>
      <c r="H98" s="229">
        <v>2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148</v>
      </c>
      <c r="AU98" s="235" t="s">
        <v>86</v>
      </c>
      <c r="AV98" s="13" t="s">
        <v>86</v>
      </c>
      <c r="AW98" s="13" t="s">
        <v>37</v>
      </c>
      <c r="AX98" s="13" t="s">
        <v>84</v>
      </c>
      <c r="AY98" s="235" t="s">
        <v>136</v>
      </c>
    </row>
    <row r="99" s="2" customFormat="1" ht="16.5" customHeight="1">
      <c r="A99" s="40"/>
      <c r="B99" s="41"/>
      <c r="C99" s="236" t="s">
        <v>150</v>
      </c>
      <c r="D99" s="236" t="s">
        <v>151</v>
      </c>
      <c r="E99" s="237" t="s">
        <v>152</v>
      </c>
      <c r="F99" s="238" t="s">
        <v>153</v>
      </c>
      <c r="G99" s="239" t="s">
        <v>142</v>
      </c>
      <c r="H99" s="240">
        <v>2</v>
      </c>
      <c r="I99" s="241"/>
      <c r="J99" s="242">
        <f>ROUND(I99*H99,2)</f>
        <v>0</v>
      </c>
      <c r="K99" s="238" t="s">
        <v>143</v>
      </c>
      <c r="L99" s="243"/>
      <c r="M99" s="244" t="s">
        <v>19</v>
      </c>
      <c r="N99" s="245" t="s">
        <v>47</v>
      </c>
      <c r="O99" s="86"/>
      <c r="P99" s="215">
        <f>O99*H99</f>
        <v>0</v>
      </c>
      <c r="Q99" s="215">
        <v>0.062</v>
      </c>
      <c r="R99" s="215">
        <f>Q99*H99</f>
        <v>0.124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154</v>
      </c>
      <c r="AT99" s="217" t="s">
        <v>151</v>
      </c>
      <c r="AU99" s="217" t="s">
        <v>86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144</v>
      </c>
      <c r="BM99" s="217" t="s">
        <v>155</v>
      </c>
    </row>
    <row r="100" s="2" customFormat="1" ht="33" customHeight="1">
      <c r="A100" s="40"/>
      <c r="B100" s="41"/>
      <c r="C100" s="206" t="s">
        <v>137</v>
      </c>
      <c r="D100" s="206" t="s">
        <v>139</v>
      </c>
      <c r="E100" s="207" t="s">
        <v>156</v>
      </c>
      <c r="F100" s="208" t="s">
        <v>157</v>
      </c>
      <c r="G100" s="209" t="s">
        <v>142</v>
      </c>
      <c r="H100" s="210">
        <v>53</v>
      </c>
      <c r="I100" s="211"/>
      <c r="J100" s="212">
        <f>ROUND(I100*H100,2)</f>
        <v>0</v>
      </c>
      <c r="K100" s="208" t="s">
        <v>158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0.018069999999999999</v>
      </c>
      <c r="R100" s="215">
        <f>Q100*H100</f>
        <v>0.95770999999999995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144</v>
      </c>
      <c r="AT100" s="217" t="s">
        <v>139</v>
      </c>
      <c r="AU100" s="217" t="s">
        <v>86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144</v>
      </c>
      <c r="BM100" s="217" t="s">
        <v>159</v>
      </c>
    </row>
    <row r="101" s="13" customFormat="1">
      <c r="A101" s="13"/>
      <c r="B101" s="224"/>
      <c r="C101" s="225"/>
      <c r="D101" s="226" t="s">
        <v>148</v>
      </c>
      <c r="E101" s="227" t="s">
        <v>19</v>
      </c>
      <c r="F101" s="228" t="s">
        <v>160</v>
      </c>
      <c r="G101" s="225"/>
      <c r="H101" s="229">
        <v>53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148</v>
      </c>
      <c r="AU101" s="235" t="s">
        <v>86</v>
      </c>
      <c r="AV101" s="13" t="s">
        <v>86</v>
      </c>
      <c r="AW101" s="13" t="s">
        <v>37</v>
      </c>
      <c r="AX101" s="13" t="s">
        <v>76</v>
      </c>
      <c r="AY101" s="235" t="s">
        <v>136</v>
      </c>
    </row>
    <row r="102" s="14" customFormat="1">
      <c r="A102" s="14"/>
      <c r="B102" s="246"/>
      <c r="C102" s="247"/>
      <c r="D102" s="226" t="s">
        <v>148</v>
      </c>
      <c r="E102" s="248" t="s">
        <v>19</v>
      </c>
      <c r="F102" s="249" t="s">
        <v>161</v>
      </c>
      <c r="G102" s="247"/>
      <c r="H102" s="250">
        <v>53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148</v>
      </c>
      <c r="AU102" s="256" t="s">
        <v>86</v>
      </c>
      <c r="AV102" s="14" t="s">
        <v>144</v>
      </c>
      <c r="AW102" s="14" t="s">
        <v>37</v>
      </c>
      <c r="AX102" s="14" t="s">
        <v>84</v>
      </c>
      <c r="AY102" s="256" t="s">
        <v>136</v>
      </c>
    </row>
    <row r="103" s="2" customFormat="1" ht="16.5" customHeight="1">
      <c r="A103" s="40"/>
      <c r="B103" s="41"/>
      <c r="C103" s="206" t="s">
        <v>144</v>
      </c>
      <c r="D103" s="206" t="s">
        <v>139</v>
      </c>
      <c r="E103" s="207" t="s">
        <v>162</v>
      </c>
      <c r="F103" s="208" t="s">
        <v>163</v>
      </c>
      <c r="G103" s="209" t="s">
        <v>164</v>
      </c>
      <c r="H103" s="210">
        <v>0.029999999999999999</v>
      </c>
      <c r="I103" s="211"/>
      <c r="J103" s="212">
        <f>ROUND(I103*H103,2)</f>
        <v>0</v>
      </c>
      <c r="K103" s="208" t="s">
        <v>143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1.94302</v>
      </c>
      <c r="R103" s="215">
        <f>Q103*H103</f>
        <v>0.058290599999999998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144</v>
      </c>
      <c r="AT103" s="217" t="s">
        <v>139</v>
      </c>
      <c r="AU103" s="217" t="s">
        <v>86</v>
      </c>
      <c r="AY103" s="19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144</v>
      </c>
      <c r="BM103" s="217" t="s">
        <v>165</v>
      </c>
    </row>
    <row r="104" s="2" customFormat="1">
      <c r="A104" s="40"/>
      <c r="B104" s="41"/>
      <c r="C104" s="42"/>
      <c r="D104" s="219" t="s">
        <v>146</v>
      </c>
      <c r="E104" s="42"/>
      <c r="F104" s="220" t="s">
        <v>166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146</v>
      </c>
      <c r="AU104" s="19" t="s">
        <v>86</v>
      </c>
    </row>
    <row r="105" s="13" customFormat="1">
      <c r="A105" s="13"/>
      <c r="B105" s="224"/>
      <c r="C105" s="225"/>
      <c r="D105" s="226" t="s">
        <v>148</v>
      </c>
      <c r="E105" s="227" t="s">
        <v>19</v>
      </c>
      <c r="F105" s="228" t="s">
        <v>167</v>
      </c>
      <c r="G105" s="225"/>
      <c r="H105" s="229">
        <v>0.029999999999999999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148</v>
      </c>
      <c r="AU105" s="235" t="s">
        <v>86</v>
      </c>
      <c r="AV105" s="13" t="s">
        <v>86</v>
      </c>
      <c r="AW105" s="13" t="s">
        <v>37</v>
      </c>
      <c r="AX105" s="13" t="s">
        <v>84</v>
      </c>
      <c r="AY105" s="235" t="s">
        <v>136</v>
      </c>
    </row>
    <row r="106" s="2" customFormat="1" ht="24.15" customHeight="1">
      <c r="A106" s="40"/>
      <c r="B106" s="41"/>
      <c r="C106" s="206" t="s">
        <v>168</v>
      </c>
      <c r="D106" s="206" t="s">
        <v>139</v>
      </c>
      <c r="E106" s="207" t="s">
        <v>169</v>
      </c>
      <c r="F106" s="208" t="s">
        <v>170</v>
      </c>
      <c r="G106" s="209" t="s">
        <v>171</v>
      </c>
      <c r="H106" s="210">
        <v>2.1000000000000001</v>
      </c>
      <c r="I106" s="211"/>
      <c r="J106" s="212">
        <f>ROUND(I106*H106,2)</f>
        <v>0</v>
      </c>
      <c r="K106" s="208" t="s">
        <v>143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0.071330000000000005</v>
      </c>
      <c r="R106" s="215">
        <f>Q106*H106</f>
        <v>0.14979300000000001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144</v>
      </c>
      <c r="AT106" s="217" t="s">
        <v>139</v>
      </c>
      <c r="AU106" s="217" t="s">
        <v>86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144</v>
      </c>
      <c r="BM106" s="217" t="s">
        <v>172</v>
      </c>
    </row>
    <row r="107" s="2" customFormat="1">
      <c r="A107" s="40"/>
      <c r="B107" s="41"/>
      <c r="C107" s="42"/>
      <c r="D107" s="219" t="s">
        <v>146</v>
      </c>
      <c r="E107" s="42"/>
      <c r="F107" s="220" t="s">
        <v>173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146</v>
      </c>
      <c r="AU107" s="19" t="s">
        <v>86</v>
      </c>
    </row>
    <row r="108" s="2" customFormat="1" ht="24.15" customHeight="1">
      <c r="A108" s="40"/>
      <c r="B108" s="41"/>
      <c r="C108" s="206" t="s">
        <v>174</v>
      </c>
      <c r="D108" s="206" t="s">
        <v>139</v>
      </c>
      <c r="E108" s="207" t="s">
        <v>175</v>
      </c>
      <c r="F108" s="208" t="s">
        <v>176</v>
      </c>
      <c r="G108" s="209" t="s">
        <v>171</v>
      </c>
      <c r="H108" s="210">
        <v>16.065000000000001</v>
      </c>
      <c r="I108" s="211"/>
      <c r="J108" s="212">
        <f>ROUND(I108*H108,2)</f>
        <v>0</v>
      </c>
      <c r="K108" s="208" t="s">
        <v>143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0.061719999999999997</v>
      </c>
      <c r="R108" s="215">
        <f>Q108*H108</f>
        <v>0.99153180000000007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144</v>
      </c>
      <c r="AT108" s="217" t="s">
        <v>139</v>
      </c>
      <c r="AU108" s="217" t="s">
        <v>86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144</v>
      </c>
      <c r="BM108" s="217" t="s">
        <v>177</v>
      </c>
    </row>
    <row r="109" s="2" customFormat="1">
      <c r="A109" s="40"/>
      <c r="B109" s="41"/>
      <c r="C109" s="42"/>
      <c r="D109" s="219" t="s">
        <v>146</v>
      </c>
      <c r="E109" s="42"/>
      <c r="F109" s="220" t="s">
        <v>178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146</v>
      </c>
      <c r="AU109" s="19" t="s">
        <v>86</v>
      </c>
    </row>
    <row r="110" s="13" customFormat="1">
      <c r="A110" s="13"/>
      <c r="B110" s="224"/>
      <c r="C110" s="225"/>
      <c r="D110" s="226" t="s">
        <v>148</v>
      </c>
      <c r="E110" s="227" t="s">
        <v>19</v>
      </c>
      <c r="F110" s="228" t="s">
        <v>179</v>
      </c>
      <c r="G110" s="225"/>
      <c r="H110" s="229">
        <v>16.065000000000001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148</v>
      </c>
      <c r="AU110" s="235" t="s">
        <v>86</v>
      </c>
      <c r="AV110" s="13" t="s">
        <v>86</v>
      </c>
      <c r="AW110" s="13" t="s">
        <v>37</v>
      </c>
      <c r="AX110" s="13" t="s">
        <v>84</v>
      </c>
      <c r="AY110" s="235" t="s">
        <v>136</v>
      </c>
    </row>
    <row r="111" s="2" customFormat="1" ht="24.15" customHeight="1">
      <c r="A111" s="40"/>
      <c r="B111" s="41"/>
      <c r="C111" s="206" t="s">
        <v>180</v>
      </c>
      <c r="D111" s="206" t="s">
        <v>139</v>
      </c>
      <c r="E111" s="207" t="s">
        <v>181</v>
      </c>
      <c r="F111" s="208" t="s">
        <v>182</v>
      </c>
      <c r="G111" s="209" t="s">
        <v>171</v>
      </c>
      <c r="H111" s="210">
        <v>356.30000000000001</v>
      </c>
      <c r="I111" s="211"/>
      <c r="J111" s="212">
        <f>ROUND(I111*H111,2)</f>
        <v>0</v>
      </c>
      <c r="K111" s="208" t="s">
        <v>143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0.069980000000000001</v>
      </c>
      <c r="R111" s="215">
        <f>Q111*H111</f>
        <v>24.933873999999999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144</v>
      </c>
      <c r="AT111" s="217" t="s">
        <v>139</v>
      </c>
      <c r="AU111" s="217" t="s">
        <v>86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144</v>
      </c>
      <c r="BM111" s="217" t="s">
        <v>183</v>
      </c>
    </row>
    <row r="112" s="2" customFormat="1">
      <c r="A112" s="40"/>
      <c r="B112" s="41"/>
      <c r="C112" s="42"/>
      <c r="D112" s="219" t="s">
        <v>146</v>
      </c>
      <c r="E112" s="42"/>
      <c r="F112" s="220" t="s">
        <v>184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146</v>
      </c>
      <c r="AU112" s="19" t="s">
        <v>86</v>
      </c>
    </row>
    <row r="113" s="13" customFormat="1">
      <c r="A113" s="13"/>
      <c r="B113" s="224"/>
      <c r="C113" s="225"/>
      <c r="D113" s="226" t="s">
        <v>148</v>
      </c>
      <c r="E113" s="227" t="s">
        <v>19</v>
      </c>
      <c r="F113" s="228" t="s">
        <v>185</v>
      </c>
      <c r="G113" s="225"/>
      <c r="H113" s="229">
        <v>255.59999999999999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148</v>
      </c>
      <c r="AU113" s="235" t="s">
        <v>86</v>
      </c>
      <c r="AV113" s="13" t="s">
        <v>86</v>
      </c>
      <c r="AW113" s="13" t="s">
        <v>37</v>
      </c>
      <c r="AX113" s="13" t="s">
        <v>76</v>
      </c>
      <c r="AY113" s="235" t="s">
        <v>136</v>
      </c>
    </row>
    <row r="114" s="13" customFormat="1">
      <c r="A114" s="13"/>
      <c r="B114" s="224"/>
      <c r="C114" s="225"/>
      <c r="D114" s="226" t="s">
        <v>148</v>
      </c>
      <c r="E114" s="227" t="s">
        <v>19</v>
      </c>
      <c r="F114" s="228" t="s">
        <v>186</v>
      </c>
      <c r="G114" s="225"/>
      <c r="H114" s="229">
        <v>100.7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148</v>
      </c>
      <c r="AU114" s="235" t="s">
        <v>86</v>
      </c>
      <c r="AV114" s="13" t="s">
        <v>86</v>
      </c>
      <c r="AW114" s="13" t="s">
        <v>37</v>
      </c>
      <c r="AX114" s="13" t="s">
        <v>76</v>
      </c>
      <c r="AY114" s="235" t="s">
        <v>136</v>
      </c>
    </row>
    <row r="115" s="14" customFormat="1">
      <c r="A115" s="14"/>
      <c r="B115" s="246"/>
      <c r="C115" s="247"/>
      <c r="D115" s="226" t="s">
        <v>148</v>
      </c>
      <c r="E115" s="248" t="s">
        <v>19</v>
      </c>
      <c r="F115" s="249" t="s">
        <v>161</v>
      </c>
      <c r="G115" s="247"/>
      <c r="H115" s="250">
        <v>356.30000000000001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148</v>
      </c>
      <c r="AU115" s="256" t="s">
        <v>86</v>
      </c>
      <c r="AV115" s="14" t="s">
        <v>144</v>
      </c>
      <c r="AW115" s="14" t="s">
        <v>37</v>
      </c>
      <c r="AX115" s="14" t="s">
        <v>84</v>
      </c>
      <c r="AY115" s="256" t="s">
        <v>136</v>
      </c>
    </row>
    <row r="116" s="2" customFormat="1" ht="16.5" customHeight="1">
      <c r="A116" s="40"/>
      <c r="B116" s="41"/>
      <c r="C116" s="206" t="s">
        <v>154</v>
      </c>
      <c r="D116" s="206" t="s">
        <v>139</v>
      </c>
      <c r="E116" s="207" t="s">
        <v>187</v>
      </c>
      <c r="F116" s="208" t="s">
        <v>188</v>
      </c>
      <c r="G116" s="209" t="s">
        <v>171</v>
      </c>
      <c r="H116" s="210">
        <v>46.799999999999997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0.054269999999999999</v>
      </c>
      <c r="R116" s="215">
        <f>Q116*H116</f>
        <v>2.5398359999999998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144</v>
      </c>
      <c r="AT116" s="217" t="s">
        <v>139</v>
      </c>
      <c r="AU116" s="217" t="s">
        <v>86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144</v>
      </c>
      <c r="BM116" s="217" t="s">
        <v>189</v>
      </c>
    </row>
    <row r="117" s="13" customFormat="1">
      <c r="A117" s="13"/>
      <c r="B117" s="224"/>
      <c r="C117" s="225"/>
      <c r="D117" s="226" t="s">
        <v>148</v>
      </c>
      <c r="E117" s="227" t="s">
        <v>19</v>
      </c>
      <c r="F117" s="228" t="s">
        <v>190</v>
      </c>
      <c r="G117" s="225"/>
      <c r="H117" s="229">
        <v>46.799999999999997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148</v>
      </c>
      <c r="AU117" s="235" t="s">
        <v>86</v>
      </c>
      <c r="AV117" s="13" t="s">
        <v>86</v>
      </c>
      <c r="AW117" s="13" t="s">
        <v>37</v>
      </c>
      <c r="AX117" s="13" t="s">
        <v>84</v>
      </c>
      <c r="AY117" s="235" t="s">
        <v>136</v>
      </c>
    </row>
    <row r="118" s="12" customFormat="1" ht="22.8" customHeight="1">
      <c r="A118" s="12"/>
      <c r="B118" s="190"/>
      <c r="C118" s="191"/>
      <c r="D118" s="192" t="s">
        <v>75</v>
      </c>
      <c r="E118" s="204" t="s">
        <v>191</v>
      </c>
      <c r="F118" s="204" t="s">
        <v>192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SUM(P119:P197)</f>
        <v>0</v>
      </c>
      <c r="Q118" s="198"/>
      <c r="R118" s="199">
        <f>SUM(R119:R197)</f>
        <v>101.52227222000001</v>
      </c>
      <c r="S118" s="198"/>
      <c r="T118" s="200">
        <f>SUM(T119:T197)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84</v>
      </c>
      <c r="AT118" s="202" t="s">
        <v>75</v>
      </c>
      <c r="AU118" s="202" t="s">
        <v>84</v>
      </c>
      <c r="AY118" s="201" t="s">
        <v>136</v>
      </c>
      <c r="BK118" s="203">
        <f>SUM(BK119:BK197)</f>
        <v>0</v>
      </c>
    </row>
    <row r="119" s="2" customFormat="1" ht="24.15" customHeight="1">
      <c r="A119" s="40"/>
      <c r="B119" s="41"/>
      <c r="C119" s="206" t="s">
        <v>193</v>
      </c>
      <c r="D119" s="206" t="s">
        <v>139</v>
      </c>
      <c r="E119" s="207" t="s">
        <v>194</v>
      </c>
      <c r="F119" s="208" t="s">
        <v>195</v>
      </c>
      <c r="G119" s="209" t="s">
        <v>171</v>
      </c>
      <c r="H119" s="210">
        <v>337.69999999999999</v>
      </c>
      <c r="I119" s="211"/>
      <c r="J119" s="212">
        <f>ROUND(I119*H119,2)</f>
        <v>0</v>
      </c>
      <c r="K119" s="208" t="s">
        <v>143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0.0014</v>
      </c>
      <c r="R119" s="215">
        <f>Q119*H119</f>
        <v>0.47277999999999998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144</v>
      </c>
      <c r="AT119" s="217" t="s">
        <v>139</v>
      </c>
      <c r="AU119" s="217" t="s">
        <v>86</v>
      </c>
      <c r="AY119" s="19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144</v>
      </c>
      <c r="BM119" s="217" t="s">
        <v>196</v>
      </c>
    </row>
    <row r="120" s="2" customFormat="1">
      <c r="A120" s="40"/>
      <c r="B120" s="41"/>
      <c r="C120" s="42"/>
      <c r="D120" s="219" t="s">
        <v>146</v>
      </c>
      <c r="E120" s="42"/>
      <c r="F120" s="220" t="s">
        <v>197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146</v>
      </c>
      <c r="AU120" s="19" t="s">
        <v>86</v>
      </c>
    </row>
    <row r="121" s="2" customFormat="1" ht="21.75" customHeight="1">
      <c r="A121" s="40"/>
      <c r="B121" s="41"/>
      <c r="C121" s="206" t="s">
        <v>198</v>
      </c>
      <c r="D121" s="206" t="s">
        <v>139</v>
      </c>
      <c r="E121" s="207" t="s">
        <v>199</v>
      </c>
      <c r="F121" s="208" t="s">
        <v>200</v>
      </c>
      <c r="G121" s="209" t="s">
        <v>171</v>
      </c>
      <c r="H121" s="210">
        <v>337.69999999999999</v>
      </c>
      <c r="I121" s="211"/>
      <c r="J121" s="212">
        <f>ROUND(I121*H121,2)</f>
        <v>0</v>
      </c>
      <c r="K121" s="208" t="s">
        <v>143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0.0040000000000000001</v>
      </c>
      <c r="R121" s="215">
        <f>Q121*H121</f>
        <v>1.3508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144</v>
      </c>
      <c r="AT121" s="217" t="s">
        <v>139</v>
      </c>
      <c r="AU121" s="217" t="s">
        <v>86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144</v>
      </c>
      <c r="BM121" s="217" t="s">
        <v>201</v>
      </c>
    </row>
    <row r="122" s="2" customFormat="1">
      <c r="A122" s="40"/>
      <c r="B122" s="41"/>
      <c r="C122" s="42"/>
      <c r="D122" s="219" t="s">
        <v>146</v>
      </c>
      <c r="E122" s="42"/>
      <c r="F122" s="220" t="s">
        <v>202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146</v>
      </c>
      <c r="AU122" s="19" t="s">
        <v>86</v>
      </c>
    </row>
    <row r="123" s="2" customFormat="1" ht="24.15" customHeight="1">
      <c r="A123" s="40"/>
      <c r="B123" s="41"/>
      <c r="C123" s="206" t="s">
        <v>203</v>
      </c>
      <c r="D123" s="206" t="s">
        <v>139</v>
      </c>
      <c r="E123" s="207" t="s">
        <v>204</v>
      </c>
      <c r="F123" s="208" t="s">
        <v>205</v>
      </c>
      <c r="G123" s="209" t="s">
        <v>171</v>
      </c>
      <c r="H123" s="210">
        <v>337.69999999999999</v>
      </c>
      <c r="I123" s="211"/>
      <c r="J123" s="212">
        <f>ROUND(I123*H123,2)</f>
        <v>0</v>
      </c>
      <c r="K123" s="208" t="s">
        <v>143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0.017000000000000001</v>
      </c>
      <c r="R123" s="215">
        <f>Q123*H123</f>
        <v>5.7408999999999999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144</v>
      </c>
      <c r="AT123" s="217" t="s">
        <v>139</v>
      </c>
      <c r="AU123" s="217" t="s">
        <v>86</v>
      </c>
      <c r="AY123" s="19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144</v>
      </c>
      <c r="BM123" s="217" t="s">
        <v>206</v>
      </c>
    </row>
    <row r="124" s="2" customFormat="1">
      <c r="A124" s="40"/>
      <c r="B124" s="41"/>
      <c r="C124" s="42"/>
      <c r="D124" s="219" t="s">
        <v>146</v>
      </c>
      <c r="E124" s="42"/>
      <c r="F124" s="220" t="s">
        <v>207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146</v>
      </c>
      <c r="AU124" s="19" t="s">
        <v>86</v>
      </c>
    </row>
    <row r="125" s="13" customFormat="1">
      <c r="A125" s="13"/>
      <c r="B125" s="224"/>
      <c r="C125" s="225"/>
      <c r="D125" s="226" t="s">
        <v>148</v>
      </c>
      <c r="E125" s="227" t="s">
        <v>19</v>
      </c>
      <c r="F125" s="228" t="s">
        <v>208</v>
      </c>
      <c r="G125" s="225"/>
      <c r="H125" s="229">
        <v>308.5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148</v>
      </c>
      <c r="AU125" s="235" t="s">
        <v>86</v>
      </c>
      <c r="AV125" s="13" t="s">
        <v>86</v>
      </c>
      <c r="AW125" s="13" t="s">
        <v>37</v>
      </c>
      <c r="AX125" s="13" t="s">
        <v>76</v>
      </c>
      <c r="AY125" s="235" t="s">
        <v>136</v>
      </c>
    </row>
    <row r="126" s="13" customFormat="1">
      <c r="A126" s="13"/>
      <c r="B126" s="224"/>
      <c r="C126" s="225"/>
      <c r="D126" s="226" t="s">
        <v>148</v>
      </c>
      <c r="E126" s="227" t="s">
        <v>19</v>
      </c>
      <c r="F126" s="228" t="s">
        <v>209</v>
      </c>
      <c r="G126" s="225"/>
      <c r="H126" s="229">
        <v>29.199999999999999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148</v>
      </c>
      <c r="AU126" s="235" t="s">
        <v>86</v>
      </c>
      <c r="AV126" s="13" t="s">
        <v>86</v>
      </c>
      <c r="AW126" s="13" t="s">
        <v>37</v>
      </c>
      <c r="AX126" s="13" t="s">
        <v>76</v>
      </c>
      <c r="AY126" s="235" t="s">
        <v>136</v>
      </c>
    </row>
    <row r="127" s="14" customFormat="1">
      <c r="A127" s="14"/>
      <c r="B127" s="246"/>
      <c r="C127" s="247"/>
      <c r="D127" s="226" t="s">
        <v>148</v>
      </c>
      <c r="E127" s="248" t="s">
        <v>19</v>
      </c>
      <c r="F127" s="249" t="s">
        <v>161</v>
      </c>
      <c r="G127" s="247"/>
      <c r="H127" s="250">
        <v>337.69999999999999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148</v>
      </c>
      <c r="AU127" s="256" t="s">
        <v>86</v>
      </c>
      <c r="AV127" s="14" t="s">
        <v>144</v>
      </c>
      <c r="AW127" s="14" t="s">
        <v>37</v>
      </c>
      <c r="AX127" s="14" t="s">
        <v>84</v>
      </c>
      <c r="AY127" s="256" t="s">
        <v>136</v>
      </c>
    </row>
    <row r="128" s="2" customFormat="1" ht="24.15" customHeight="1">
      <c r="A128" s="40"/>
      <c r="B128" s="41"/>
      <c r="C128" s="206" t="s">
        <v>210</v>
      </c>
      <c r="D128" s="206" t="s">
        <v>139</v>
      </c>
      <c r="E128" s="207" t="s">
        <v>211</v>
      </c>
      <c r="F128" s="208" t="s">
        <v>212</v>
      </c>
      <c r="G128" s="209" t="s">
        <v>171</v>
      </c>
      <c r="H128" s="210">
        <v>787.005</v>
      </c>
      <c r="I128" s="211"/>
      <c r="J128" s="212">
        <f>ROUND(I128*H128,2)</f>
        <v>0</v>
      </c>
      <c r="K128" s="208" t="s">
        <v>143</v>
      </c>
      <c r="L128" s="46"/>
      <c r="M128" s="213" t="s">
        <v>19</v>
      </c>
      <c r="N128" s="214" t="s">
        <v>47</v>
      </c>
      <c r="O128" s="86"/>
      <c r="P128" s="215">
        <f>O128*H128</f>
        <v>0</v>
      </c>
      <c r="Q128" s="215">
        <v>0.0014</v>
      </c>
      <c r="R128" s="215">
        <f>Q128*H128</f>
        <v>1.101807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144</v>
      </c>
      <c r="AT128" s="217" t="s">
        <v>139</v>
      </c>
      <c r="AU128" s="217" t="s">
        <v>86</v>
      </c>
      <c r="AY128" s="19" t="s">
        <v>136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144</v>
      </c>
      <c r="BM128" s="217" t="s">
        <v>213</v>
      </c>
    </row>
    <row r="129" s="2" customFormat="1">
      <c r="A129" s="40"/>
      <c r="B129" s="41"/>
      <c r="C129" s="42"/>
      <c r="D129" s="219" t="s">
        <v>146</v>
      </c>
      <c r="E129" s="42"/>
      <c r="F129" s="220" t="s">
        <v>214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146</v>
      </c>
      <c r="AU129" s="19" t="s">
        <v>86</v>
      </c>
    </row>
    <row r="130" s="2" customFormat="1" ht="24.15" customHeight="1">
      <c r="A130" s="40"/>
      <c r="B130" s="41"/>
      <c r="C130" s="206" t="s">
        <v>215</v>
      </c>
      <c r="D130" s="206" t="s">
        <v>139</v>
      </c>
      <c r="E130" s="207" t="s">
        <v>216</v>
      </c>
      <c r="F130" s="208" t="s">
        <v>217</v>
      </c>
      <c r="G130" s="209" t="s">
        <v>171</v>
      </c>
      <c r="H130" s="210">
        <v>354.48500000000001</v>
      </c>
      <c r="I130" s="211"/>
      <c r="J130" s="212">
        <f>ROUND(I130*H130,2)</f>
        <v>0</v>
      </c>
      <c r="K130" s="208" t="s">
        <v>143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0.0043800000000000002</v>
      </c>
      <c r="R130" s="215">
        <f>Q130*H130</f>
        <v>1.5526443000000001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144</v>
      </c>
      <c r="AT130" s="217" t="s">
        <v>139</v>
      </c>
      <c r="AU130" s="217" t="s">
        <v>86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144</v>
      </c>
      <c r="BM130" s="217" t="s">
        <v>218</v>
      </c>
    </row>
    <row r="131" s="2" customFormat="1">
      <c r="A131" s="40"/>
      <c r="B131" s="41"/>
      <c r="C131" s="42"/>
      <c r="D131" s="219" t="s">
        <v>146</v>
      </c>
      <c r="E131" s="42"/>
      <c r="F131" s="220" t="s">
        <v>219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146</v>
      </c>
      <c r="AU131" s="19" t="s">
        <v>86</v>
      </c>
    </row>
    <row r="132" s="13" customFormat="1">
      <c r="A132" s="13"/>
      <c r="B132" s="224"/>
      <c r="C132" s="225"/>
      <c r="D132" s="226" t="s">
        <v>148</v>
      </c>
      <c r="E132" s="227" t="s">
        <v>19</v>
      </c>
      <c r="F132" s="228" t="s">
        <v>220</v>
      </c>
      <c r="G132" s="225"/>
      <c r="H132" s="229">
        <v>282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148</v>
      </c>
      <c r="AU132" s="235" t="s">
        <v>86</v>
      </c>
      <c r="AV132" s="13" t="s">
        <v>86</v>
      </c>
      <c r="AW132" s="13" t="s">
        <v>37</v>
      </c>
      <c r="AX132" s="13" t="s">
        <v>76</v>
      </c>
      <c r="AY132" s="235" t="s">
        <v>136</v>
      </c>
    </row>
    <row r="133" s="13" customFormat="1">
      <c r="A133" s="13"/>
      <c r="B133" s="224"/>
      <c r="C133" s="225"/>
      <c r="D133" s="226" t="s">
        <v>148</v>
      </c>
      <c r="E133" s="227" t="s">
        <v>19</v>
      </c>
      <c r="F133" s="228" t="s">
        <v>221</v>
      </c>
      <c r="G133" s="225"/>
      <c r="H133" s="229">
        <v>58.905000000000001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148</v>
      </c>
      <c r="AU133" s="235" t="s">
        <v>86</v>
      </c>
      <c r="AV133" s="13" t="s">
        <v>86</v>
      </c>
      <c r="AW133" s="13" t="s">
        <v>37</v>
      </c>
      <c r="AX133" s="13" t="s">
        <v>76</v>
      </c>
      <c r="AY133" s="235" t="s">
        <v>136</v>
      </c>
    </row>
    <row r="134" s="13" customFormat="1">
      <c r="A134" s="13"/>
      <c r="B134" s="224"/>
      <c r="C134" s="225"/>
      <c r="D134" s="226" t="s">
        <v>148</v>
      </c>
      <c r="E134" s="227" t="s">
        <v>19</v>
      </c>
      <c r="F134" s="228" t="s">
        <v>222</v>
      </c>
      <c r="G134" s="225"/>
      <c r="H134" s="229">
        <v>13.58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148</v>
      </c>
      <c r="AU134" s="235" t="s">
        <v>86</v>
      </c>
      <c r="AV134" s="13" t="s">
        <v>86</v>
      </c>
      <c r="AW134" s="13" t="s">
        <v>37</v>
      </c>
      <c r="AX134" s="13" t="s">
        <v>76</v>
      </c>
      <c r="AY134" s="235" t="s">
        <v>136</v>
      </c>
    </row>
    <row r="135" s="14" customFormat="1">
      <c r="A135" s="14"/>
      <c r="B135" s="246"/>
      <c r="C135" s="247"/>
      <c r="D135" s="226" t="s">
        <v>148</v>
      </c>
      <c r="E135" s="248" t="s">
        <v>19</v>
      </c>
      <c r="F135" s="249" t="s">
        <v>161</v>
      </c>
      <c r="G135" s="247"/>
      <c r="H135" s="250">
        <v>354.48500000000001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148</v>
      </c>
      <c r="AU135" s="256" t="s">
        <v>86</v>
      </c>
      <c r="AV135" s="14" t="s">
        <v>144</v>
      </c>
      <c r="AW135" s="14" t="s">
        <v>37</v>
      </c>
      <c r="AX135" s="14" t="s">
        <v>84</v>
      </c>
      <c r="AY135" s="256" t="s">
        <v>136</v>
      </c>
    </row>
    <row r="136" s="2" customFormat="1" ht="16.5" customHeight="1">
      <c r="A136" s="40"/>
      <c r="B136" s="41"/>
      <c r="C136" s="206" t="s">
        <v>223</v>
      </c>
      <c r="D136" s="206" t="s">
        <v>139</v>
      </c>
      <c r="E136" s="207" t="s">
        <v>224</v>
      </c>
      <c r="F136" s="208" t="s">
        <v>225</v>
      </c>
      <c r="G136" s="209" t="s">
        <v>171</v>
      </c>
      <c r="H136" s="210">
        <v>787.005</v>
      </c>
      <c r="I136" s="211"/>
      <c r="J136" s="212">
        <f>ROUND(I136*H136,2)</f>
        <v>0</v>
      </c>
      <c r="K136" s="208" t="s">
        <v>143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0.0040000000000000001</v>
      </c>
      <c r="R136" s="215">
        <f>Q136*H136</f>
        <v>3.1480200000000003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144</v>
      </c>
      <c r="AT136" s="217" t="s">
        <v>139</v>
      </c>
      <c r="AU136" s="217" t="s">
        <v>86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144</v>
      </c>
      <c r="BM136" s="217" t="s">
        <v>226</v>
      </c>
    </row>
    <row r="137" s="2" customFormat="1">
      <c r="A137" s="40"/>
      <c r="B137" s="41"/>
      <c r="C137" s="42"/>
      <c r="D137" s="219" t="s">
        <v>146</v>
      </c>
      <c r="E137" s="42"/>
      <c r="F137" s="220" t="s">
        <v>227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146</v>
      </c>
      <c r="AU137" s="19" t="s">
        <v>86</v>
      </c>
    </row>
    <row r="138" s="2" customFormat="1" ht="24.15" customHeight="1">
      <c r="A138" s="40"/>
      <c r="B138" s="41"/>
      <c r="C138" s="206" t="s">
        <v>8</v>
      </c>
      <c r="D138" s="206" t="s">
        <v>139</v>
      </c>
      <c r="E138" s="207" t="s">
        <v>228</v>
      </c>
      <c r="F138" s="208" t="s">
        <v>229</v>
      </c>
      <c r="G138" s="209" t="s">
        <v>171</v>
      </c>
      <c r="H138" s="210">
        <v>787.005</v>
      </c>
      <c r="I138" s="211"/>
      <c r="J138" s="212">
        <f>ROUND(I138*H138,2)</f>
        <v>0</v>
      </c>
      <c r="K138" s="208" t="s">
        <v>143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0.017000000000000001</v>
      </c>
      <c r="R138" s="215">
        <f>Q138*H138</f>
        <v>13.379085000000002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144</v>
      </c>
      <c r="AT138" s="217" t="s">
        <v>139</v>
      </c>
      <c r="AU138" s="217" t="s">
        <v>86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144</v>
      </c>
      <c r="BM138" s="217" t="s">
        <v>230</v>
      </c>
    </row>
    <row r="139" s="2" customFormat="1">
      <c r="A139" s="40"/>
      <c r="B139" s="41"/>
      <c r="C139" s="42"/>
      <c r="D139" s="219" t="s">
        <v>146</v>
      </c>
      <c r="E139" s="42"/>
      <c r="F139" s="220" t="s">
        <v>231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146</v>
      </c>
      <c r="AU139" s="19" t="s">
        <v>86</v>
      </c>
    </row>
    <row r="140" s="13" customFormat="1">
      <c r="A140" s="13"/>
      <c r="B140" s="224"/>
      <c r="C140" s="225"/>
      <c r="D140" s="226" t="s">
        <v>148</v>
      </c>
      <c r="E140" s="227" t="s">
        <v>19</v>
      </c>
      <c r="F140" s="228" t="s">
        <v>232</v>
      </c>
      <c r="G140" s="225"/>
      <c r="H140" s="229">
        <v>679.14999999999998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148</v>
      </c>
      <c r="AU140" s="235" t="s">
        <v>86</v>
      </c>
      <c r="AV140" s="13" t="s">
        <v>86</v>
      </c>
      <c r="AW140" s="13" t="s">
        <v>37</v>
      </c>
      <c r="AX140" s="13" t="s">
        <v>76</v>
      </c>
      <c r="AY140" s="235" t="s">
        <v>136</v>
      </c>
    </row>
    <row r="141" s="13" customFormat="1">
      <c r="A141" s="13"/>
      <c r="B141" s="224"/>
      <c r="C141" s="225"/>
      <c r="D141" s="226" t="s">
        <v>148</v>
      </c>
      <c r="E141" s="227" t="s">
        <v>19</v>
      </c>
      <c r="F141" s="228" t="s">
        <v>233</v>
      </c>
      <c r="G141" s="225"/>
      <c r="H141" s="229">
        <v>84.454999999999998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148</v>
      </c>
      <c r="AU141" s="235" t="s">
        <v>86</v>
      </c>
      <c r="AV141" s="13" t="s">
        <v>86</v>
      </c>
      <c r="AW141" s="13" t="s">
        <v>37</v>
      </c>
      <c r="AX141" s="13" t="s">
        <v>76</v>
      </c>
      <c r="AY141" s="235" t="s">
        <v>136</v>
      </c>
    </row>
    <row r="142" s="13" customFormat="1">
      <c r="A142" s="13"/>
      <c r="B142" s="224"/>
      <c r="C142" s="225"/>
      <c r="D142" s="226" t="s">
        <v>148</v>
      </c>
      <c r="E142" s="227" t="s">
        <v>19</v>
      </c>
      <c r="F142" s="228" t="s">
        <v>234</v>
      </c>
      <c r="G142" s="225"/>
      <c r="H142" s="229">
        <v>23.399999999999999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148</v>
      </c>
      <c r="AU142" s="235" t="s">
        <v>86</v>
      </c>
      <c r="AV142" s="13" t="s">
        <v>86</v>
      </c>
      <c r="AW142" s="13" t="s">
        <v>37</v>
      </c>
      <c r="AX142" s="13" t="s">
        <v>76</v>
      </c>
      <c r="AY142" s="235" t="s">
        <v>136</v>
      </c>
    </row>
    <row r="143" s="14" customFormat="1">
      <c r="A143" s="14"/>
      <c r="B143" s="246"/>
      <c r="C143" s="247"/>
      <c r="D143" s="226" t="s">
        <v>148</v>
      </c>
      <c r="E143" s="248" t="s">
        <v>19</v>
      </c>
      <c r="F143" s="249" t="s">
        <v>161</v>
      </c>
      <c r="G143" s="247"/>
      <c r="H143" s="250">
        <v>787.005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148</v>
      </c>
      <c r="AU143" s="256" t="s">
        <v>86</v>
      </c>
      <c r="AV143" s="14" t="s">
        <v>144</v>
      </c>
      <c r="AW143" s="14" t="s">
        <v>37</v>
      </c>
      <c r="AX143" s="14" t="s">
        <v>84</v>
      </c>
      <c r="AY143" s="256" t="s">
        <v>136</v>
      </c>
    </row>
    <row r="144" s="2" customFormat="1" ht="24.15" customHeight="1">
      <c r="A144" s="40"/>
      <c r="B144" s="41"/>
      <c r="C144" s="206" t="s">
        <v>235</v>
      </c>
      <c r="D144" s="206" t="s">
        <v>139</v>
      </c>
      <c r="E144" s="207" t="s">
        <v>236</v>
      </c>
      <c r="F144" s="208" t="s">
        <v>237</v>
      </c>
      <c r="G144" s="209" t="s">
        <v>171</v>
      </c>
      <c r="H144" s="210">
        <v>1376.3399999999999</v>
      </c>
      <c r="I144" s="211"/>
      <c r="J144" s="212">
        <f>ROUND(I144*H144,2)</f>
        <v>0</v>
      </c>
      <c r="K144" s="208" t="s">
        <v>143</v>
      </c>
      <c r="L144" s="46"/>
      <c r="M144" s="213" t="s">
        <v>19</v>
      </c>
      <c r="N144" s="214" t="s">
        <v>47</v>
      </c>
      <c r="O144" s="86"/>
      <c r="P144" s="215">
        <f>O144*H144</f>
        <v>0</v>
      </c>
      <c r="Q144" s="215">
        <v>0.021000000000000001</v>
      </c>
      <c r="R144" s="215">
        <f>Q144*H144</f>
        <v>28.90314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144</v>
      </c>
      <c r="AT144" s="217" t="s">
        <v>139</v>
      </c>
      <c r="AU144" s="217" t="s">
        <v>86</v>
      </c>
      <c r="AY144" s="19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84</v>
      </c>
      <c r="BK144" s="218">
        <f>ROUND(I144*H144,2)</f>
        <v>0</v>
      </c>
      <c r="BL144" s="19" t="s">
        <v>144</v>
      </c>
      <c r="BM144" s="217" t="s">
        <v>238</v>
      </c>
    </row>
    <row r="145" s="2" customFormat="1">
      <c r="A145" s="40"/>
      <c r="B145" s="41"/>
      <c r="C145" s="42"/>
      <c r="D145" s="219" t="s">
        <v>146</v>
      </c>
      <c r="E145" s="42"/>
      <c r="F145" s="220" t="s">
        <v>239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146</v>
      </c>
      <c r="AU145" s="19" t="s">
        <v>86</v>
      </c>
    </row>
    <row r="146" s="13" customFormat="1">
      <c r="A146" s="13"/>
      <c r="B146" s="224"/>
      <c r="C146" s="225"/>
      <c r="D146" s="226" t="s">
        <v>148</v>
      </c>
      <c r="E146" s="227" t="s">
        <v>19</v>
      </c>
      <c r="F146" s="228" t="s">
        <v>240</v>
      </c>
      <c r="G146" s="225"/>
      <c r="H146" s="229">
        <v>1376.3399999999999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148</v>
      </c>
      <c r="AU146" s="235" t="s">
        <v>86</v>
      </c>
      <c r="AV146" s="13" t="s">
        <v>86</v>
      </c>
      <c r="AW146" s="13" t="s">
        <v>37</v>
      </c>
      <c r="AX146" s="13" t="s">
        <v>84</v>
      </c>
      <c r="AY146" s="235" t="s">
        <v>136</v>
      </c>
    </row>
    <row r="147" s="2" customFormat="1" ht="24.15" customHeight="1">
      <c r="A147" s="40"/>
      <c r="B147" s="41"/>
      <c r="C147" s="206" t="s">
        <v>241</v>
      </c>
      <c r="D147" s="206" t="s">
        <v>139</v>
      </c>
      <c r="E147" s="207" t="s">
        <v>242</v>
      </c>
      <c r="F147" s="208" t="s">
        <v>243</v>
      </c>
      <c r="G147" s="209" t="s">
        <v>171</v>
      </c>
      <c r="H147" s="210">
        <v>354.48500000000001</v>
      </c>
      <c r="I147" s="211"/>
      <c r="J147" s="212">
        <f>ROUND(I147*H147,2)</f>
        <v>0</v>
      </c>
      <c r="K147" s="208" t="s">
        <v>158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0.00198</v>
      </c>
      <c r="R147" s="215">
        <f>Q147*H147</f>
        <v>0.70188030000000001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144</v>
      </c>
      <c r="AT147" s="217" t="s">
        <v>139</v>
      </c>
      <c r="AU147" s="217" t="s">
        <v>86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144</v>
      </c>
      <c r="BM147" s="217" t="s">
        <v>244</v>
      </c>
    </row>
    <row r="148" s="13" customFormat="1">
      <c r="A148" s="13"/>
      <c r="B148" s="224"/>
      <c r="C148" s="225"/>
      <c r="D148" s="226" t="s">
        <v>148</v>
      </c>
      <c r="E148" s="227" t="s">
        <v>19</v>
      </c>
      <c r="F148" s="228" t="s">
        <v>220</v>
      </c>
      <c r="G148" s="225"/>
      <c r="H148" s="229">
        <v>282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148</v>
      </c>
      <c r="AU148" s="235" t="s">
        <v>86</v>
      </c>
      <c r="AV148" s="13" t="s">
        <v>86</v>
      </c>
      <c r="AW148" s="13" t="s">
        <v>37</v>
      </c>
      <c r="AX148" s="13" t="s">
        <v>76</v>
      </c>
      <c r="AY148" s="235" t="s">
        <v>136</v>
      </c>
    </row>
    <row r="149" s="13" customFormat="1">
      <c r="A149" s="13"/>
      <c r="B149" s="224"/>
      <c r="C149" s="225"/>
      <c r="D149" s="226" t="s">
        <v>148</v>
      </c>
      <c r="E149" s="227" t="s">
        <v>19</v>
      </c>
      <c r="F149" s="228" t="s">
        <v>221</v>
      </c>
      <c r="G149" s="225"/>
      <c r="H149" s="229">
        <v>58.905000000000001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148</v>
      </c>
      <c r="AU149" s="235" t="s">
        <v>86</v>
      </c>
      <c r="AV149" s="13" t="s">
        <v>86</v>
      </c>
      <c r="AW149" s="13" t="s">
        <v>37</v>
      </c>
      <c r="AX149" s="13" t="s">
        <v>76</v>
      </c>
      <c r="AY149" s="235" t="s">
        <v>136</v>
      </c>
    </row>
    <row r="150" s="13" customFormat="1">
      <c r="A150" s="13"/>
      <c r="B150" s="224"/>
      <c r="C150" s="225"/>
      <c r="D150" s="226" t="s">
        <v>148</v>
      </c>
      <c r="E150" s="227" t="s">
        <v>19</v>
      </c>
      <c r="F150" s="228" t="s">
        <v>222</v>
      </c>
      <c r="G150" s="225"/>
      <c r="H150" s="229">
        <v>13.58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148</v>
      </c>
      <c r="AU150" s="235" t="s">
        <v>86</v>
      </c>
      <c r="AV150" s="13" t="s">
        <v>86</v>
      </c>
      <c r="AW150" s="13" t="s">
        <v>37</v>
      </c>
      <c r="AX150" s="13" t="s">
        <v>76</v>
      </c>
      <c r="AY150" s="235" t="s">
        <v>136</v>
      </c>
    </row>
    <row r="151" s="14" customFormat="1">
      <c r="A151" s="14"/>
      <c r="B151" s="246"/>
      <c r="C151" s="247"/>
      <c r="D151" s="226" t="s">
        <v>148</v>
      </c>
      <c r="E151" s="248" t="s">
        <v>19</v>
      </c>
      <c r="F151" s="249" t="s">
        <v>161</v>
      </c>
      <c r="G151" s="247"/>
      <c r="H151" s="250">
        <v>354.48500000000001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148</v>
      </c>
      <c r="AU151" s="256" t="s">
        <v>86</v>
      </c>
      <c r="AV151" s="14" t="s">
        <v>144</v>
      </c>
      <c r="AW151" s="14" t="s">
        <v>37</v>
      </c>
      <c r="AX151" s="14" t="s">
        <v>84</v>
      </c>
      <c r="AY151" s="256" t="s">
        <v>136</v>
      </c>
    </row>
    <row r="152" s="2" customFormat="1" ht="24.15" customHeight="1">
      <c r="A152" s="40"/>
      <c r="B152" s="41"/>
      <c r="C152" s="206" t="s">
        <v>245</v>
      </c>
      <c r="D152" s="206" t="s">
        <v>139</v>
      </c>
      <c r="E152" s="207" t="s">
        <v>246</v>
      </c>
      <c r="F152" s="208" t="s">
        <v>247</v>
      </c>
      <c r="G152" s="209" t="s">
        <v>171</v>
      </c>
      <c r="H152" s="210">
        <v>57.600000000000001</v>
      </c>
      <c r="I152" s="211"/>
      <c r="J152" s="212">
        <f>ROUND(I152*H152,2)</f>
        <v>0</v>
      </c>
      <c r="K152" s="208" t="s">
        <v>143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0.018380000000000001</v>
      </c>
      <c r="R152" s="215">
        <f>Q152*H152</f>
        <v>1.0586880000000001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144</v>
      </c>
      <c r="AT152" s="217" t="s">
        <v>139</v>
      </c>
      <c r="AU152" s="217" t="s">
        <v>86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144</v>
      </c>
      <c r="BM152" s="217" t="s">
        <v>248</v>
      </c>
    </row>
    <row r="153" s="2" customFormat="1">
      <c r="A153" s="40"/>
      <c r="B153" s="41"/>
      <c r="C153" s="42"/>
      <c r="D153" s="219" t="s">
        <v>146</v>
      </c>
      <c r="E153" s="42"/>
      <c r="F153" s="220" t="s">
        <v>249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146</v>
      </c>
      <c r="AU153" s="19" t="s">
        <v>86</v>
      </c>
    </row>
    <row r="154" s="13" customFormat="1">
      <c r="A154" s="13"/>
      <c r="B154" s="224"/>
      <c r="C154" s="225"/>
      <c r="D154" s="226" t="s">
        <v>148</v>
      </c>
      <c r="E154" s="227" t="s">
        <v>19</v>
      </c>
      <c r="F154" s="228" t="s">
        <v>250</v>
      </c>
      <c r="G154" s="225"/>
      <c r="H154" s="229">
        <v>57.600000000000001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148</v>
      </c>
      <c r="AU154" s="235" t="s">
        <v>86</v>
      </c>
      <c r="AV154" s="13" t="s">
        <v>86</v>
      </c>
      <c r="AW154" s="13" t="s">
        <v>37</v>
      </c>
      <c r="AX154" s="13" t="s">
        <v>84</v>
      </c>
      <c r="AY154" s="235" t="s">
        <v>136</v>
      </c>
    </row>
    <row r="155" s="2" customFormat="1" ht="21.75" customHeight="1">
      <c r="A155" s="40"/>
      <c r="B155" s="41"/>
      <c r="C155" s="206" t="s">
        <v>251</v>
      </c>
      <c r="D155" s="206" t="s">
        <v>139</v>
      </c>
      <c r="E155" s="207" t="s">
        <v>252</v>
      </c>
      <c r="F155" s="208" t="s">
        <v>253</v>
      </c>
      <c r="G155" s="209" t="s">
        <v>164</v>
      </c>
      <c r="H155" s="210">
        <v>11.336</v>
      </c>
      <c r="I155" s="211"/>
      <c r="J155" s="212">
        <f>ROUND(I155*H155,2)</f>
        <v>0</v>
      </c>
      <c r="K155" s="208" t="s">
        <v>143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2.3010199999999998</v>
      </c>
      <c r="R155" s="215">
        <f>Q155*H155</f>
        <v>26.084362719999998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144</v>
      </c>
      <c r="AT155" s="217" t="s">
        <v>139</v>
      </c>
      <c r="AU155" s="217" t="s">
        <v>86</v>
      </c>
      <c r="AY155" s="19" t="s">
        <v>136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144</v>
      </c>
      <c r="BM155" s="217" t="s">
        <v>254</v>
      </c>
    </row>
    <row r="156" s="2" customFormat="1">
      <c r="A156" s="40"/>
      <c r="B156" s="41"/>
      <c r="C156" s="42"/>
      <c r="D156" s="219" t="s">
        <v>146</v>
      </c>
      <c r="E156" s="42"/>
      <c r="F156" s="220" t="s">
        <v>255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146</v>
      </c>
      <c r="AU156" s="19" t="s">
        <v>86</v>
      </c>
    </row>
    <row r="157" s="15" customFormat="1">
      <c r="A157" s="15"/>
      <c r="B157" s="257"/>
      <c r="C157" s="258"/>
      <c r="D157" s="226" t="s">
        <v>148</v>
      </c>
      <c r="E157" s="259" t="s">
        <v>19</v>
      </c>
      <c r="F157" s="260" t="s">
        <v>256</v>
      </c>
      <c r="G157" s="258"/>
      <c r="H157" s="259" t="s">
        <v>19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148</v>
      </c>
      <c r="AU157" s="266" t="s">
        <v>86</v>
      </c>
      <c r="AV157" s="15" t="s">
        <v>84</v>
      </c>
      <c r="AW157" s="15" t="s">
        <v>37</v>
      </c>
      <c r="AX157" s="15" t="s">
        <v>76</v>
      </c>
      <c r="AY157" s="266" t="s">
        <v>136</v>
      </c>
    </row>
    <row r="158" s="13" customFormat="1">
      <c r="A158" s="13"/>
      <c r="B158" s="224"/>
      <c r="C158" s="225"/>
      <c r="D158" s="226" t="s">
        <v>148</v>
      </c>
      <c r="E158" s="227" t="s">
        <v>19</v>
      </c>
      <c r="F158" s="228" t="s">
        <v>257</v>
      </c>
      <c r="G158" s="225"/>
      <c r="H158" s="229">
        <v>103.7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148</v>
      </c>
      <c r="AU158" s="235" t="s">
        <v>86</v>
      </c>
      <c r="AV158" s="13" t="s">
        <v>86</v>
      </c>
      <c r="AW158" s="13" t="s">
        <v>37</v>
      </c>
      <c r="AX158" s="13" t="s">
        <v>76</v>
      </c>
      <c r="AY158" s="235" t="s">
        <v>136</v>
      </c>
    </row>
    <row r="159" s="13" customFormat="1">
      <c r="A159" s="13"/>
      <c r="B159" s="224"/>
      <c r="C159" s="225"/>
      <c r="D159" s="226" t="s">
        <v>148</v>
      </c>
      <c r="E159" s="227" t="s">
        <v>19</v>
      </c>
      <c r="F159" s="228" t="s">
        <v>258</v>
      </c>
      <c r="G159" s="225"/>
      <c r="H159" s="229">
        <v>71.099999999999994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148</v>
      </c>
      <c r="AU159" s="235" t="s">
        <v>86</v>
      </c>
      <c r="AV159" s="13" t="s">
        <v>86</v>
      </c>
      <c r="AW159" s="13" t="s">
        <v>37</v>
      </c>
      <c r="AX159" s="13" t="s">
        <v>76</v>
      </c>
      <c r="AY159" s="235" t="s">
        <v>136</v>
      </c>
    </row>
    <row r="160" s="13" customFormat="1">
      <c r="A160" s="13"/>
      <c r="B160" s="224"/>
      <c r="C160" s="225"/>
      <c r="D160" s="226" t="s">
        <v>148</v>
      </c>
      <c r="E160" s="227" t="s">
        <v>19</v>
      </c>
      <c r="F160" s="228" t="s">
        <v>259</v>
      </c>
      <c r="G160" s="225"/>
      <c r="H160" s="229">
        <v>82.599999999999994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148</v>
      </c>
      <c r="AU160" s="235" t="s">
        <v>86</v>
      </c>
      <c r="AV160" s="13" t="s">
        <v>86</v>
      </c>
      <c r="AW160" s="13" t="s">
        <v>37</v>
      </c>
      <c r="AX160" s="13" t="s">
        <v>76</v>
      </c>
      <c r="AY160" s="235" t="s">
        <v>136</v>
      </c>
    </row>
    <row r="161" s="13" customFormat="1">
      <c r="A161" s="13"/>
      <c r="B161" s="224"/>
      <c r="C161" s="225"/>
      <c r="D161" s="226" t="s">
        <v>148</v>
      </c>
      <c r="E161" s="227" t="s">
        <v>19</v>
      </c>
      <c r="F161" s="228" t="s">
        <v>260</v>
      </c>
      <c r="G161" s="225"/>
      <c r="H161" s="229">
        <v>77.400000000000006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148</v>
      </c>
      <c r="AU161" s="235" t="s">
        <v>86</v>
      </c>
      <c r="AV161" s="13" t="s">
        <v>86</v>
      </c>
      <c r="AW161" s="13" t="s">
        <v>37</v>
      </c>
      <c r="AX161" s="13" t="s">
        <v>76</v>
      </c>
      <c r="AY161" s="235" t="s">
        <v>136</v>
      </c>
    </row>
    <row r="162" s="13" customFormat="1">
      <c r="A162" s="13"/>
      <c r="B162" s="224"/>
      <c r="C162" s="225"/>
      <c r="D162" s="226" t="s">
        <v>148</v>
      </c>
      <c r="E162" s="227" t="s">
        <v>19</v>
      </c>
      <c r="F162" s="228" t="s">
        <v>261</v>
      </c>
      <c r="G162" s="225"/>
      <c r="H162" s="229">
        <v>-51.404000000000003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148</v>
      </c>
      <c r="AU162" s="235" t="s">
        <v>86</v>
      </c>
      <c r="AV162" s="13" t="s">
        <v>86</v>
      </c>
      <c r="AW162" s="13" t="s">
        <v>37</v>
      </c>
      <c r="AX162" s="13" t="s">
        <v>76</v>
      </c>
      <c r="AY162" s="235" t="s">
        <v>136</v>
      </c>
    </row>
    <row r="163" s="16" customFormat="1">
      <c r="A163" s="16"/>
      <c r="B163" s="267"/>
      <c r="C163" s="268"/>
      <c r="D163" s="226" t="s">
        <v>148</v>
      </c>
      <c r="E163" s="269" t="s">
        <v>19</v>
      </c>
      <c r="F163" s="270" t="s">
        <v>262</v>
      </c>
      <c r="G163" s="268"/>
      <c r="H163" s="271">
        <v>283.39600000000002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7" t="s">
        <v>148</v>
      </c>
      <c r="AU163" s="277" t="s">
        <v>86</v>
      </c>
      <c r="AV163" s="16" t="s">
        <v>137</v>
      </c>
      <c r="AW163" s="16" t="s">
        <v>37</v>
      </c>
      <c r="AX163" s="16" t="s">
        <v>76</v>
      </c>
      <c r="AY163" s="277" t="s">
        <v>136</v>
      </c>
    </row>
    <row r="164" s="13" customFormat="1">
      <c r="A164" s="13"/>
      <c r="B164" s="224"/>
      <c r="C164" s="225"/>
      <c r="D164" s="226" t="s">
        <v>148</v>
      </c>
      <c r="E164" s="227" t="s">
        <v>19</v>
      </c>
      <c r="F164" s="228" t="s">
        <v>263</v>
      </c>
      <c r="G164" s="225"/>
      <c r="H164" s="229">
        <v>-283.39600000000002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148</v>
      </c>
      <c r="AU164" s="235" t="s">
        <v>86</v>
      </c>
      <c r="AV164" s="13" t="s">
        <v>86</v>
      </c>
      <c r="AW164" s="13" t="s">
        <v>37</v>
      </c>
      <c r="AX164" s="13" t="s">
        <v>76</v>
      </c>
      <c r="AY164" s="235" t="s">
        <v>136</v>
      </c>
    </row>
    <row r="165" s="13" customFormat="1">
      <c r="A165" s="13"/>
      <c r="B165" s="224"/>
      <c r="C165" s="225"/>
      <c r="D165" s="226" t="s">
        <v>148</v>
      </c>
      <c r="E165" s="227" t="s">
        <v>19</v>
      </c>
      <c r="F165" s="228" t="s">
        <v>264</v>
      </c>
      <c r="G165" s="225"/>
      <c r="H165" s="229">
        <v>11.336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148</v>
      </c>
      <c r="AU165" s="235" t="s">
        <v>86</v>
      </c>
      <c r="AV165" s="13" t="s">
        <v>86</v>
      </c>
      <c r="AW165" s="13" t="s">
        <v>37</v>
      </c>
      <c r="AX165" s="13" t="s">
        <v>76</v>
      </c>
      <c r="AY165" s="235" t="s">
        <v>136</v>
      </c>
    </row>
    <row r="166" s="14" customFormat="1">
      <c r="A166" s="14"/>
      <c r="B166" s="246"/>
      <c r="C166" s="247"/>
      <c r="D166" s="226" t="s">
        <v>148</v>
      </c>
      <c r="E166" s="248" t="s">
        <v>19</v>
      </c>
      <c r="F166" s="249" t="s">
        <v>161</v>
      </c>
      <c r="G166" s="247"/>
      <c r="H166" s="250">
        <v>11.335999999999901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148</v>
      </c>
      <c r="AU166" s="256" t="s">
        <v>86</v>
      </c>
      <c r="AV166" s="14" t="s">
        <v>144</v>
      </c>
      <c r="AW166" s="14" t="s">
        <v>37</v>
      </c>
      <c r="AX166" s="14" t="s">
        <v>84</v>
      </c>
      <c r="AY166" s="256" t="s">
        <v>136</v>
      </c>
    </row>
    <row r="167" s="2" customFormat="1" ht="21.75" customHeight="1">
      <c r="A167" s="40"/>
      <c r="B167" s="41"/>
      <c r="C167" s="206" t="s">
        <v>265</v>
      </c>
      <c r="D167" s="206" t="s">
        <v>139</v>
      </c>
      <c r="E167" s="207" t="s">
        <v>266</v>
      </c>
      <c r="F167" s="208" t="s">
        <v>267</v>
      </c>
      <c r="G167" s="209" t="s">
        <v>164</v>
      </c>
      <c r="H167" s="210">
        <v>7.1970000000000001</v>
      </c>
      <c r="I167" s="211"/>
      <c r="J167" s="212">
        <f>ROUND(I167*H167,2)</f>
        <v>0</v>
      </c>
      <c r="K167" s="208" t="s">
        <v>143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2.3010199999999998</v>
      </c>
      <c r="R167" s="215">
        <f>Q167*H167</f>
        <v>16.560440939999999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144</v>
      </c>
      <c r="AT167" s="217" t="s">
        <v>139</v>
      </c>
      <c r="AU167" s="217" t="s">
        <v>86</v>
      </c>
      <c r="AY167" s="19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144</v>
      </c>
      <c r="BM167" s="217" t="s">
        <v>268</v>
      </c>
    </row>
    <row r="168" s="2" customFormat="1">
      <c r="A168" s="40"/>
      <c r="B168" s="41"/>
      <c r="C168" s="42"/>
      <c r="D168" s="219" t="s">
        <v>146</v>
      </c>
      <c r="E168" s="42"/>
      <c r="F168" s="220" t="s">
        <v>269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146</v>
      </c>
      <c r="AU168" s="19" t="s">
        <v>86</v>
      </c>
    </row>
    <row r="169" s="15" customFormat="1">
      <c r="A169" s="15"/>
      <c r="B169" s="257"/>
      <c r="C169" s="258"/>
      <c r="D169" s="226" t="s">
        <v>148</v>
      </c>
      <c r="E169" s="259" t="s">
        <v>19</v>
      </c>
      <c r="F169" s="260" t="s">
        <v>270</v>
      </c>
      <c r="G169" s="258"/>
      <c r="H169" s="259" t="s">
        <v>19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148</v>
      </c>
      <c r="AU169" s="266" t="s">
        <v>86</v>
      </c>
      <c r="AV169" s="15" t="s">
        <v>84</v>
      </c>
      <c r="AW169" s="15" t="s">
        <v>37</v>
      </c>
      <c r="AX169" s="15" t="s">
        <v>76</v>
      </c>
      <c r="AY169" s="266" t="s">
        <v>136</v>
      </c>
    </row>
    <row r="170" s="13" customFormat="1">
      <c r="A170" s="13"/>
      <c r="B170" s="224"/>
      <c r="C170" s="225"/>
      <c r="D170" s="226" t="s">
        <v>148</v>
      </c>
      <c r="E170" s="227" t="s">
        <v>19</v>
      </c>
      <c r="F170" s="228" t="s">
        <v>271</v>
      </c>
      <c r="G170" s="225"/>
      <c r="H170" s="229">
        <v>7.1970000000000001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148</v>
      </c>
      <c r="AU170" s="235" t="s">
        <v>86</v>
      </c>
      <c r="AV170" s="13" t="s">
        <v>86</v>
      </c>
      <c r="AW170" s="13" t="s">
        <v>37</v>
      </c>
      <c r="AX170" s="13" t="s">
        <v>84</v>
      </c>
      <c r="AY170" s="235" t="s">
        <v>136</v>
      </c>
    </row>
    <row r="171" s="2" customFormat="1" ht="21.75" customHeight="1">
      <c r="A171" s="40"/>
      <c r="B171" s="41"/>
      <c r="C171" s="206" t="s">
        <v>272</v>
      </c>
      <c r="D171" s="206" t="s">
        <v>139</v>
      </c>
      <c r="E171" s="207" t="s">
        <v>273</v>
      </c>
      <c r="F171" s="208" t="s">
        <v>274</v>
      </c>
      <c r="G171" s="209" t="s">
        <v>164</v>
      </c>
      <c r="H171" s="210">
        <v>11.336</v>
      </c>
      <c r="I171" s="211"/>
      <c r="J171" s="212">
        <f>ROUND(I171*H171,2)</f>
        <v>0</v>
      </c>
      <c r="K171" s="208" t="s">
        <v>143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0.0030300000000000001</v>
      </c>
      <c r="R171" s="215">
        <f>Q171*H171</f>
        <v>0.034348080000000003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144</v>
      </c>
      <c r="AT171" s="217" t="s">
        <v>139</v>
      </c>
      <c r="AU171" s="217" t="s">
        <v>86</v>
      </c>
      <c r="AY171" s="19" t="s">
        <v>136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144</v>
      </c>
      <c r="BM171" s="217" t="s">
        <v>275</v>
      </c>
    </row>
    <row r="172" s="2" customFormat="1">
      <c r="A172" s="40"/>
      <c r="B172" s="41"/>
      <c r="C172" s="42"/>
      <c r="D172" s="219" t="s">
        <v>146</v>
      </c>
      <c r="E172" s="42"/>
      <c r="F172" s="220" t="s">
        <v>276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146</v>
      </c>
      <c r="AU172" s="19" t="s">
        <v>86</v>
      </c>
    </row>
    <row r="173" s="15" customFormat="1">
      <c r="A173" s="15"/>
      <c r="B173" s="257"/>
      <c r="C173" s="258"/>
      <c r="D173" s="226" t="s">
        <v>148</v>
      </c>
      <c r="E173" s="259" t="s">
        <v>19</v>
      </c>
      <c r="F173" s="260" t="s">
        <v>256</v>
      </c>
      <c r="G173" s="258"/>
      <c r="H173" s="259" t="s">
        <v>19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148</v>
      </c>
      <c r="AU173" s="266" t="s">
        <v>86</v>
      </c>
      <c r="AV173" s="15" t="s">
        <v>84</v>
      </c>
      <c r="AW173" s="15" t="s">
        <v>37</v>
      </c>
      <c r="AX173" s="15" t="s">
        <v>76</v>
      </c>
      <c r="AY173" s="266" t="s">
        <v>136</v>
      </c>
    </row>
    <row r="174" s="13" customFormat="1">
      <c r="A174" s="13"/>
      <c r="B174" s="224"/>
      <c r="C174" s="225"/>
      <c r="D174" s="226" t="s">
        <v>148</v>
      </c>
      <c r="E174" s="227" t="s">
        <v>19</v>
      </c>
      <c r="F174" s="228" t="s">
        <v>257</v>
      </c>
      <c r="G174" s="225"/>
      <c r="H174" s="229">
        <v>103.7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148</v>
      </c>
      <c r="AU174" s="235" t="s">
        <v>86</v>
      </c>
      <c r="AV174" s="13" t="s">
        <v>86</v>
      </c>
      <c r="AW174" s="13" t="s">
        <v>37</v>
      </c>
      <c r="AX174" s="13" t="s">
        <v>76</v>
      </c>
      <c r="AY174" s="235" t="s">
        <v>136</v>
      </c>
    </row>
    <row r="175" s="13" customFormat="1">
      <c r="A175" s="13"/>
      <c r="B175" s="224"/>
      <c r="C175" s="225"/>
      <c r="D175" s="226" t="s">
        <v>148</v>
      </c>
      <c r="E175" s="227" t="s">
        <v>19</v>
      </c>
      <c r="F175" s="228" t="s">
        <v>258</v>
      </c>
      <c r="G175" s="225"/>
      <c r="H175" s="229">
        <v>71.099999999999994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148</v>
      </c>
      <c r="AU175" s="235" t="s">
        <v>86</v>
      </c>
      <c r="AV175" s="13" t="s">
        <v>86</v>
      </c>
      <c r="AW175" s="13" t="s">
        <v>37</v>
      </c>
      <c r="AX175" s="13" t="s">
        <v>76</v>
      </c>
      <c r="AY175" s="235" t="s">
        <v>136</v>
      </c>
    </row>
    <row r="176" s="13" customFormat="1">
      <c r="A176" s="13"/>
      <c r="B176" s="224"/>
      <c r="C176" s="225"/>
      <c r="D176" s="226" t="s">
        <v>148</v>
      </c>
      <c r="E176" s="227" t="s">
        <v>19</v>
      </c>
      <c r="F176" s="228" t="s">
        <v>259</v>
      </c>
      <c r="G176" s="225"/>
      <c r="H176" s="229">
        <v>82.599999999999994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148</v>
      </c>
      <c r="AU176" s="235" t="s">
        <v>86</v>
      </c>
      <c r="AV176" s="13" t="s">
        <v>86</v>
      </c>
      <c r="AW176" s="13" t="s">
        <v>37</v>
      </c>
      <c r="AX176" s="13" t="s">
        <v>76</v>
      </c>
      <c r="AY176" s="235" t="s">
        <v>136</v>
      </c>
    </row>
    <row r="177" s="13" customFormat="1">
      <c r="A177" s="13"/>
      <c r="B177" s="224"/>
      <c r="C177" s="225"/>
      <c r="D177" s="226" t="s">
        <v>148</v>
      </c>
      <c r="E177" s="227" t="s">
        <v>19</v>
      </c>
      <c r="F177" s="228" t="s">
        <v>260</v>
      </c>
      <c r="G177" s="225"/>
      <c r="H177" s="229">
        <v>77.400000000000006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148</v>
      </c>
      <c r="AU177" s="235" t="s">
        <v>86</v>
      </c>
      <c r="AV177" s="13" t="s">
        <v>86</v>
      </c>
      <c r="AW177" s="13" t="s">
        <v>37</v>
      </c>
      <c r="AX177" s="13" t="s">
        <v>76</v>
      </c>
      <c r="AY177" s="235" t="s">
        <v>136</v>
      </c>
    </row>
    <row r="178" s="13" customFormat="1">
      <c r="A178" s="13"/>
      <c r="B178" s="224"/>
      <c r="C178" s="225"/>
      <c r="D178" s="226" t="s">
        <v>148</v>
      </c>
      <c r="E178" s="227" t="s">
        <v>19</v>
      </c>
      <c r="F178" s="228" t="s">
        <v>261</v>
      </c>
      <c r="G178" s="225"/>
      <c r="H178" s="229">
        <v>-51.404000000000003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148</v>
      </c>
      <c r="AU178" s="235" t="s">
        <v>86</v>
      </c>
      <c r="AV178" s="13" t="s">
        <v>86</v>
      </c>
      <c r="AW178" s="13" t="s">
        <v>37</v>
      </c>
      <c r="AX178" s="13" t="s">
        <v>76</v>
      </c>
      <c r="AY178" s="235" t="s">
        <v>136</v>
      </c>
    </row>
    <row r="179" s="16" customFormat="1">
      <c r="A179" s="16"/>
      <c r="B179" s="267"/>
      <c r="C179" s="268"/>
      <c r="D179" s="226" t="s">
        <v>148</v>
      </c>
      <c r="E179" s="269" t="s">
        <v>19</v>
      </c>
      <c r="F179" s="270" t="s">
        <v>262</v>
      </c>
      <c r="G179" s="268"/>
      <c r="H179" s="271">
        <v>283.39600000000002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7" t="s">
        <v>148</v>
      </c>
      <c r="AU179" s="277" t="s">
        <v>86</v>
      </c>
      <c r="AV179" s="16" t="s">
        <v>137</v>
      </c>
      <c r="AW179" s="16" t="s">
        <v>37</v>
      </c>
      <c r="AX179" s="16" t="s">
        <v>76</v>
      </c>
      <c r="AY179" s="277" t="s">
        <v>136</v>
      </c>
    </row>
    <row r="180" s="13" customFormat="1">
      <c r="A180" s="13"/>
      <c r="B180" s="224"/>
      <c r="C180" s="225"/>
      <c r="D180" s="226" t="s">
        <v>148</v>
      </c>
      <c r="E180" s="227" t="s">
        <v>19</v>
      </c>
      <c r="F180" s="228" t="s">
        <v>263</v>
      </c>
      <c r="G180" s="225"/>
      <c r="H180" s="229">
        <v>-283.39600000000002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148</v>
      </c>
      <c r="AU180" s="235" t="s">
        <v>86</v>
      </c>
      <c r="AV180" s="13" t="s">
        <v>86</v>
      </c>
      <c r="AW180" s="13" t="s">
        <v>37</v>
      </c>
      <c r="AX180" s="13" t="s">
        <v>76</v>
      </c>
      <c r="AY180" s="235" t="s">
        <v>136</v>
      </c>
    </row>
    <row r="181" s="13" customFormat="1">
      <c r="A181" s="13"/>
      <c r="B181" s="224"/>
      <c r="C181" s="225"/>
      <c r="D181" s="226" t="s">
        <v>148</v>
      </c>
      <c r="E181" s="227" t="s">
        <v>19</v>
      </c>
      <c r="F181" s="228" t="s">
        <v>264</v>
      </c>
      <c r="G181" s="225"/>
      <c r="H181" s="229">
        <v>11.336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148</v>
      </c>
      <c r="AU181" s="235" t="s">
        <v>86</v>
      </c>
      <c r="AV181" s="13" t="s">
        <v>86</v>
      </c>
      <c r="AW181" s="13" t="s">
        <v>37</v>
      </c>
      <c r="AX181" s="13" t="s">
        <v>76</v>
      </c>
      <c r="AY181" s="235" t="s">
        <v>136</v>
      </c>
    </row>
    <row r="182" s="14" customFormat="1">
      <c r="A182" s="14"/>
      <c r="B182" s="246"/>
      <c r="C182" s="247"/>
      <c r="D182" s="226" t="s">
        <v>148</v>
      </c>
      <c r="E182" s="248" t="s">
        <v>19</v>
      </c>
      <c r="F182" s="249" t="s">
        <v>161</v>
      </c>
      <c r="G182" s="247"/>
      <c r="H182" s="250">
        <v>11.335999999999901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148</v>
      </c>
      <c r="AU182" s="256" t="s">
        <v>86</v>
      </c>
      <c r="AV182" s="14" t="s">
        <v>144</v>
      </c>
      <c r="AW182" s="14" t="s">
        <v>37</v>
      </c>
      <c r="AX182" s="14" t="s">
        <v>84</v>
      </c>
      <c r="AY182" s="256" t="s">
        <v>136</v>
      </c>
    </row>
    <row r="183" s="2" customFormat="1" ht="21.75" customHeight="1">
      <c r="A183" s="40"/>
      <c r="B183" s="41"/>
      <c r="C183" s="206" t="s">
        <v>7</v>
      </c>
      <c r="D183" s="206" t="s">
        <v>139</v>
      </c>
      <c r="E183" s="207" t="s">
        <v>277</v>
      </c>
      <c r="F183" s="208" t="s">
        <v>278</v>
      </c>
      <c r="G183" s="209" t="s">
        <v>164</v>
      </c>
      <c r="H183" s="210">
        <v>7.1970000000000001</v>
      </c>
      <c r="I183" s="211"/>
      <c r="J183" s="212">
        <f>ROUND(I183*H183,2)</f>
        <v>0</v>
      </c>
      <c r="K183" s="208" t="s">
        <v>143</v>
      </c>
      <c r="L183" s="46"/>
      <c r="M183" s="213" t="s">
        <v>19</v>
      </c>
      <c r="N183" s="214" t="s">
        <v>47</v>
      </c>
      <c r="O183" s="86"/>
      <c r="P183" s="215">
        <f>O183*H183</f>
        <v>0</v>
      </c>
      <c r="Q183" s="215">
        <v>0.0040400000000000002</v>
      </c>
      <c r="R183" s="215">
        <f>Q183*H183</f>
        <v>0.029075880000000002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144</v>
      </c>
      <c r="AT183" s="217" t="s">
        <v>139</v>
      </c>
      <c r="AU183" s="217" t="s">
        <v>86</v>
      </c>
      <c r="AY183" s="19" t="s">
        <v>136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144</v>
      </c>
      <c r="BM183" s="217" t="s">
        <v>279</v>
      </c>
    </row>
    <row r="184" s="2" customFormat="1">
      <c r="A184" s="40"/>
      <c r="B184" s="41"/>
      <c r="C184" s="42"/>
      <c r="D184" s="219" t="s">
        <v>146</v>
      </c>
      <c r="E184" s="42"/>
      <c r="F184" s="220" t="s">
        <v>280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146</v>
      </c>
      <c r="AU184" s="19" t="s">
        <v>86</v>
      </c>
    </row>
    <row r="185" s="15" customFormat="1">
      <c r="A185" s="15"/>
      <c r="B185" s="257"/>
      <c r="C185" s="258"/>
      <c r="D185" s="226" t="s">
        <v>148</v>
      </c>
      <c r="E185" s="259" t="s">
        <v>19</v>
      </c>
      <c r="F185" s="260" t="s">
        <v>270</v>
      </c>
      <c r="G185" s="258"/>
      <c r="H185" s="259" t="s">
        <v>19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148</v>
      </c>
      <c r="AU185" s="266" t="s">
        <v>86</v>
      </c>
      <c r="AV185" s="15" t="s">
        <v>84</v>
      </c>
      <c r="AW185" s="15" t="s">
        <v>37</v>
      </c>
      <c r="AX185" s="15" t="s">
        <v>76</v>
      </c>
      <c r="AY185" s="266" t="s">
        <v>136</v>
      </c>
    </row>
    <row r="186" s="13" customFormat="1">
      <c r="A186" s="13"/>
      <c r="B186" s="224"/>
      <c r="C186" s="225"/>
      <c r="D186" s="226" t="s">
        <v>148</v>
      </c>
      <c r="E186" s="227" t="s">
        <v>19</v>
      </c>
      <c r="F186" s="228" t="s">
        <v>271</v>
      </c>
      <c r="G186" s="225"/>
      <c r="H186" s="229">
        <v>7.1970000000000001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148</v>
      </c>
      <c r="AU186" s="235" t="s">
        <v>86</v>
      </c>
      <c r="AV186" s="13" t="s">
        <v>86</v>
      </c>
      <c r="AW186" s="13" t="s">
        <v>37</v>
      </c>
      <c r="AX186" s="13" t="s">
        <v>84</v>
      </c>
      <c r="AY186" s="235" t="s">
        <v>136</v>
      </c>
    </row>
    <row r="187" s="2" customFormat="1" ht="16.5" customHeight="1">
      <c r="A187" s="40"/>
      <c r="B187" s="41"/>
      <c r="C187" s="206" t="s">
        <v>281</v>
      </c>
      <c r="D187" s="206" t="s">
        <v>139</v>
      </c>
      <c r="E187" s="207" t="s">
        <v>282</v>
      </c>
      <c r="F187" s="208" t="s">
        <v>283</v>
      </c>
      <c r="G187" s="209" t="s">
        <v>142</v>
      </c>
      <c r="H187" s="210">
        <v>64</v>
      </c>
      <c r="I187" s="211"/>
      <c r="J187" s="212">
        <f>ROUND(I187*H187,2)</f>
        <v>0</v>
      </c>
      <c r="K187" s="208" t="s">
        <v>143</v>
      </c>
      <c r="L187" s="46"/>
      <c r="M187" s="213" t="s">
        <v>19</v>
      </c>
      <c r="N187" s="214" t="s">
        <v>47</v>
      </c>
      <c r="O187" s="86"/>
      <c r="P187" s="215">
        <f>O187*H187</f>
        <v>0</v>
      </c>
      <c r="Q187" s="215">
        <v>0.00038999999999999999</v>
      </c>
      <c r="R187" s="215">
        <f>Q187*H187</f>
        <v>0.02496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144</v>
      </c>
      <c r="AT187" s="217" t="s">
        <v>139</v>
      </c>
      <c r="AU187" s="217" t="s">
        <v>86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144</v>
      </c>
      <c r="BM187" s="217" t="s">
        <v>284</v>
      </c>
    </row>
    <row r="188" s="2" customFormat="1">
      <c r="A188" s="40"/>
      <c r="B188" s="41"/>
      <c r="C188" s="42"/>
      <c r="D188" s="219" t="s">
        <v>146</v>
      </c>
      <c r="E188" s="42"/>
      <c r="F188" s="220" t="s">
        <v>285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146</v>
      </c>
      <c r="AU188" s="19" t="s">
        <v>86</v>
      </c>
    </row>
    <row r="189" s="13" customFormat="1">
      <c r="A189" s="13"/>
      <c r="B189" s="224"/>
      <c r="C189" s="225"/>
      <c r="D189" s="226" t="s">
        <v>148</v>
      </c>
      <c r="E189" s="227" t="s">
        <v>19</v>
      </c>
      <c r="F189" s="228" t="s">
        <v>286</v>
      </c>
      <c r="G189" s="225"/>
      <c r="H189" s="229">
        <v>64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148</v>
      </c>
      <c r="AU189" s="235" t="s">
        <v>86</v>
      </c>
      <c r="AV189" s="13" t="s">
        <v>86</v>
      </c>
      <c r="AW189" s="13" t="s">
        <v>37</v>
      </c>
      <c r="AX189" s="13" t="s">
        <v>84</v>
      </c>
      <c r="AY189" s="235" t="s">
        <v>136</v>
      </c>
    </row>
    <row r="190" s="2" customFormat="1" ht="16.5" customHeight="1">
      <c r="A190" s="40"/>
      <c r="B190" s="41"/>
      <c r="C190" s="236" t="s">
        <v>287</v>
      </c>
      <c r="D190" s="236" t="s">
        <v>151</v>
      </c>
      <c r="E190" s="237" t="s">
        <v>288</v>
      </c>
      <c r="F190" s="238" t="s">
        <v>289</v>
      </c>
      <c r="G190" s="239" t="s">
        <v>142</v>
      </c>
      <c r="H190" s="240">
        <v>64</v>
      </c>
      <c r="I190" s="241"/>
      <c r="J190" s="242">
        <f>ROUND(I190*H190,2)</f>
        <v>0</v>
      </c>
      <c r="K190" s="238" t="s">
        <v>143</v>
      </c>
      <c r="L190" s="243"/>
      <c r="M190" s="244" t="s">
        <v>19</v>
      </c>
      <c r="N190" s="245" t="s">
        <v>47</v>
      </c>
      <c r="O190" s="86"/>
      <c r="P190" s="215">
        <f>O190*H190</f>
        <v>0</v>
      </c>
      <c r="Q190" s="215">
        <v>0.0014</v>
      </c>
      <c r="R190" s="215">
        <f>Q190*H190</f>
        <v>0.089599999999999999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154</v>
      </c>
      <c r="AT190" s="217" t="s">
        <v>151</v>
      </c>
      <c r="AU190" s="217" t="s">
        <v>86</v>
      </c>
      <c r="AY190" s="19" t="s">
        <v>136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84</v>
      </c>
      <c r="BK190" s="218">
        <f>ROUND(I190*H190,2)</f>
        <v>0</v>
      </c>
      <c r="BL190" s="19" t="s">
        <v>144</v>
      </c>
      <c r="BM190" s="217" t="s">
        <v>290</v>
      </c>
    </row>
    <row r="191" s="13" customFormat="1">
      <c r="A191" s="13"/>
      <c r="B191" s="224"/>
      <c r="C191" s="225"/>
      <c r="D191" s="226" t="s">
        <v>148</v>
      </c>
      <c r="E191" s="227" t="s">
        <v>19</v>
      </c>
      <c r="F191" s="228" t="s">
        <v>286</v>
      </c>
      <c r="G191" s="225"/>
      <c r="H191" s="229">
        <v>64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148</v>
      </c>
      <c r="AU191" s="235" t="s">
        <v>86</v>
      </c>
      <c r="AV191" s="13" t="s">
        <v>86</v>
      </c>
      <c r="AW191" s="13" t="s">
        <v>37</v>
      </c>
      <c r="AX191" s="13" t="s">
        <v>84</v>
      </c>
      <c r="AY191" s="235" t="s">
        <v>136</v>
      </c>
    </row>
    <row r="192" s="2" customFormat="1" ht="24.15" customHeight="1">
      <c r="A192" s="40"/>
      <c r="B192" s="41"/>
      <c r="C192" s="206" t="s">
        <v>291</v>
      </c>
      <c r="D192" s="206" t="s">
        <v>139</v>
      </c>
      <c r="E192" s="207" t="s">
        <v>292</v>
      </c>
      <c r="F192" s="208" t="s">
        <v>293</v>
      </c>
      <c r="G192" s="209" t="s">
        <v>142</v>
      </c>
      <c r="H192" s="210">
        <v>108</v>
      </c>
      <c r="I192" s="211"/>
      <c r="J192" s="212">
        <f>ROUND(I192*H192,2)</f>
        <v>0</v>
      </c>
      <c r="K192" s="208" t="s">
        <v>143</v>
      </c>
      <c r="L192" s="46"/>
      <c r="M192" s="213" t="s">
        <v>19</v>
      </c>
      <c r="N192" s="214" t="s">
        <v>47</v>
      </c>
      <c r="O192" s="86"/>
      <c r="P192" s="215">
        <f>O192*H192</f>
        <v>0</v>
      </c>
      <c r="Q192" s="215">
        <v>0.00048000000000000001</v>
      </c>
      <c r="R192" s="215">
        <f>Q192*H192</f>
        <v>0.051840000000000004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144</v>
      </c>
      <c r="AT192" s="217" t="s">
        <v>139</v>
      </c>
      <c r="AU192" s="217" t="s">
        <v>86</v>
      </c>
      <c r="AY192" s="19" t="s">
        <v>136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144</v>
      </c>
      <c r="BM192" s="217" t="s">
        <v>294</v>
      </c>
    </row>
    <row r="193" s="2" customFormat="1">
      <c r="A193" s="40"/>
      <c r="B193" s="41"/>
      <c r="C193" s="42"/>
      <c r="D193" s="219" t="s">
        <v>146</v>
      </c>
      <c r="E193" s="42"/>
      <c r="F193" s="220" t="s">
        <v>295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146</v>
      </c>
      <c r="AU193" s="19" t="s">
        <v>86</v>
      </c>
    </row>
    <row r="194" s="13" customFormat="1">
      <c r="A194" s="13"/>
      <c r="B194" s="224"/>
      <c r="C194" s="225"/>
      <c r="D194" s="226" t="s">
        <v>148</v>
      </c>
      <c r="E194" s="227" t="s">
        <v>19</v>
      </c>
      <c r="F194" s="228" t="s">
        <v>296</v>
      </c>
      <c r="G194" s="225"/>
      <c r="H194" s="229">
        <v>108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148</v>
      </c>
      <c r="AU194" s="235" t="s">
        <v>86</v>
      </c>
      <c r="AV194" s="13" t="s">
        <v>86</v>
      </c>
      <c r="AW194" s="13" t="s">
        <v>37</v>
      </c>
      <c r="AX194" s="13" t="s">
        <v>84</v>
      </c>
      <c r="AY194" s="235" t="s">
        <v>136</v>
      </c>
    </row>
    <row r="195" s="2" customFormat="1" ht="16.5" customHeight="1">
      <c r="A195" s="40"/>
      <c r="B195" s="41"/>
      <c r="C195" s="236" t="s">
        <v>297</v>
      </c>
      <c r="D195" s="236" t="s">
        <v>151</v>
      </c>
      <c r="E195" s="237" t="s">
        <v>298</v>
      </c>
      <c r="F195" s="238" t="s">
        <v>299</v>
      </c>
      <c r="G195" s="239" t="s">
        <v>142</v>
      </c>
      <c r="H195" s="240">
        <v>53</v>
      </c>
      <c r="I195" s="241"/>
      <c r="J195" s="242">
        <f>ROUND(I195*H195,2)</f>
        <v>0</v>
      </c>
      <c r="K195" s="238" t="s">
        <v>158</v>
      </c>
      <c r="L195" s="243"/>
      <c r="M195" s="244" t="s">
        <v>19</v>
      </c>
      <c r="N195" s="245" t="s">
        <v>47</v>
      </c>
      <c r="O195" s="86"/>
      <c r="P195" s="215">
        <f>O195*H195</f>
        <v>0</v>
      </c>
      <c r="Q195" s="215">
        <v>0.010999999999999999</v>
      </c>
      <c r="R195" s="215">
        <f>Q195*H195</f>
        <v>0.58299999999999996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154</v>
      </c>
      <c r="AT195" s="217" t="s">
        <v>151</v>
      </c>
      <c r="AU195" s="217" t="s">
        <v>86</v>
      </c>
      <c r="AY195" s="19" t="s">
        <v>136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144</v>
      </c>
      <c r="BM195" s="217" t="s">
        <v>300</v>
      </c>
    </row>
    <row r="196" s="2" customFormat="1" ht="16.5" customHeight="1">
      <c r="A196" s="40"/>
      <c r="B196" s="41"/>
      <c r="C196" s="236" t="s">
        <v>301</v>
      </c>
      <c r="D196" s="236" t="s">
        <v>151</v>
      </c>
      <c r="E196" s="237" t="s">
        <v>302</v>
      </c>
      <c r="F196" s="238" t="s">
        <v>303</v>
      </c>
      <c r="G196" s="239" t="s">
        <v>142</v>
      </c>
      <c r="H196" s="240">
        <v>53</v>
      </c>
      <c r="I196" s="241"/>
      <c r="J196" s="242">
        <f>ROUND(I196*H196,2)</f>
        <v>0</v>
      </c>
      <c r="K196" s="238" t="s">
        <v>158</v>
      </c>
      <c r="L196" s="243"/>
      <c r="M196" s="244" t="s">
        <v>19</v>
      </c>
      <c r="N196" s="245" t="s">
        <v>47</v>
      </c>
      <c r="O196" s="86"/>
      <c r="P196" s="215">
        <f>O196*H196</f>
        <v>0</v>
      </c>
      <c r="Q196" s="215">
        <v>0.011900000000000001</v>
      </c>
      <c r="R196" s="215">
        <f>Q196*H196</f>
        <v>0.63070000000000004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154</v>
      </c>
      <c r="AT196" s="217" t="s">
        <v>151</v>
      </c>
      <c r="AU196" s="217" t="s">
        <v>86</v>
      </c>
      <c r="AY196" s="19" t="s">
        <v>136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144</v>
      </c>
      <c r="BM196" s="217" t="s">
        <v>304</v>
      </c>
    </row>
    <row r="197" s="2" customFormat="1" ht="16.5" customHeight="1">
      <c r="A197" s="40"/>
      <c r="B197" s="41"/>
      <c r="C197" s="236" t="s">
        <v>305</v>
      </c>
      <c r="D197" s="236" t="s">
        <v>151</v>
      </c>
      <c r="E197" s="237" t="s">
        <v>306</v>
      </c>
      <c r="F197" s="238" t="s">
        <v>307</v>
      </c>
      <c r="G197" s="239" t="s">
        <v>142</v>
      </c>
      <c r="H197" s="240">
        <v>2</v>
      </c>
      <c r="I197" s="241"/>
      <c r="J197" s="242">
        <f>ROUND(I197*H197,2)</f>
        <v>0</v>
      </c>
      <c r="K197" s="238" t="s">
        <v>158</v>
      </c>
      <c r="L197" s="243"/>
      <c r="M197" s="244" t="s">
        <v>19</v>
      </c>
      <c r="N197" s="245" t="s">
        <v>47</v>
      </c>
      <c r="O197" s="86"/>
      <c r="P197" s="215">
        <f>O197*H197</f>
        <v>0</v>
      </c>
      <c r="Q197" s="215">
        <v>0.0121</v>
      </c>
      <c r="R197" s="215">
        <f>Q197*H197</f>
        <v>0.024199999999999999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154</v>
      </c>
      <c r="AT197" s="217" t="s">
        <v>151</v>
      </c>
      <c r="AU197" s="217" t="s">
        <v>86</v>
      </c>
      <c r="AY197" s="19" t="s">
        <v>136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144</v>
      </c>
      <c r="BM197" s="217" t="s">
        <v>308</v>
      </c>
    </row>
    <row r="198" s="12" customFormat="1" ht="22.8" customHeight="1">
      <c r="A198" s="12"/>
      <c r="B198" s="190"/>
      <c r="C198" s="191"/>
      <c r="D198" s="192" t="s">
        <v>75</v>
      </c>
      <c r="E198" s="204" t="s">
        <v>193</v>
      </c>
      <c r="F198" s="204" t="s">
        <v>309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SUM(P199:P236)</f>
        <v>0</v>
      </c>
      <c r="Q198" s="198"/>
      <c r="R198" s="199">
        <f>SUM(R199:R236)</f>
        <v>0.29681299999999999</v>
      </c>
      <c r="S198" s="198"/>
      <c r="T198" s="200">
        <f>SUM(T199:T236)</f>
        <v>110.22638300000001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84</v>
      </c>
      <c r="AT198" s="202" t="s">
        <v>75</v>
      </c>
      <c r="AU198" s="202" t="s">
        <v>84</v>
      </c>
      <c r="AY198" s="201" t="s">
        <v>136</v>
      </c>
      <c r="BK198" s="203">
        <f>SUM(BK199:BK236)</f>
        <v>0</v>
      </c>
    </row>
    <row r="199" s="2" customFormat="1" ht="24.15" customHeight="1">
      <c r="A199" s="40"/>
      <c r="B199" s="41"/>
      <c r="C199" s="206" t="s">
        <v>310</v>
      </c>
      <c r="D199" s="206" t="s">
        <v>139</v>
      </c>
      <c r="E199" s="207" t="s">
        <v>311</v>
      </c>
      <c r="F199" s="208" t="s">
        <v>312</v>
      </c>
      <c r="G199" s="209" t="s">
        <v>171</v>
      </c>
      <c r="H199" s="210">
        <v>337.69999999999999</v>
      </c>
      <c r="I199" s="211"/>
      <c r="J199" s="212">
        <f>ROUND(I199*H199,2)</f>
        <v>0</v>
      </c>
      <c r="K199" s="208" t="s">
        <v>143</v>
      </c>
      <c r="L199" s="46"/>
      <c r="M199" s="213" t="s">
        <v>19</v>
      </c>
      <c r="N199" s="214" t="s">
        <v>47</v>
      </c>
      <c r="O199" s="86"/>
      <c r="P199" s="215">
        <f>O199*H199</f>
        <v>0</v>
      </c>
      <c r="Q199" s="215">
        <v>0.00012999999999999999</v>
      </c>
      <c r="R199" s="215">
        <f>Q199*H199</f>
        <v>0.043900999999999996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144</v>
      </c>
      <c r="AT199" s="217" t="s">
        <v>139</v>
      </c>
      <c r="AU199" s="217" t="s">
        <v>86</v>
      </c>
      <c r="AY199" s="19" t="s">
        <v>136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144</v>
      </c>
      <c r="BM199" s="217" t="s">
        <v>313</v>
      </c>
    </row>
    <row r="200" s="2" customFormat="1">
      <c r="A200" s="40"/>
      <c r="B200" s="41"/>
      <c r="C200" s="42"/>
      <c r="D200" s="219" t="s">
        <v>146</v>
      </c>
      <c r="E200" s="42"/>
      <c r="F200" s="220" t="s">
        <v>314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146</v>
      </c>
      <c r="AU200" s="19" t="s">
        <v>86</v>
      </c>
    </row>
    <row r="201" s="13" customFormat="1">
      <c r="A201" s="13"/>
      <c r="B201" s="224"/>
      <c r="C201" s="225"/>
      <c r="D201" s="226" t="s">
        <v>148</v>
      </c>
      <c r="E201" s="227" t="s">
        <v>19</v>
      </c>
      <c r="F201" s="228" t="s">
        <v>208</v>
      </c>
      <c r="G201" s="225"/>
      <c r="H201" s="229">
        <v>308.5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148</v>
      </c>
      <c r="AU201" s="235" t="s">
        <v>86</v>
      </c>
      <c r="AV201" s="13" t="s">
        <v>86</v>
      </c>
      <c r="AW201" s="13" t="s">
        <v>37</v>
      </c>
      <c r="AX201" s="13" t="s">
        <v>76</v>
      </c>
      <c r="AY201" s="235" t="s">
        <v>136</v>
      </c>
    </row>
    <row r="202" s="13" customFormat="1">
      <c r="A202" s="13"/>
      <c r="B202" s="224"/>
      <c r="C202" s="225"/>
      <c r="D202" s="226" t="s">
        <v>148</v>
      </c>
      <c r="E202" s="227" t="s">
        <v>19</v>
      </c>
      <c r="F202" s="228" t="s">
        <v>209</v>
      </c>
      <c r="G202" s="225"/>
      <c r="H202" s="229">
        <v>29.199999999999999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148</v>
      </c>
      <c r="AU202" s="235" t="s">
        <v>86</v>
      </c>
      <c r="AV202" s="13" t="s">
        <v>86</v>
      </c>
      <c r="AW202" s="13" t="s">
        <v>37</v>
      </c>
      <c r="AX202" s="13" t="s">
        <v>76</v>
      </c>
      <c r="AY202" s="235" t="s">
        <v>136</v>
      </c>
    </row>
    <row r="203" s="14" customFormat="1">
      <c r="A203" s="14"/>
      <c r="B203" s="246"/>
      <c r="C203" s="247"/>
      <c r="D203" s="226" t="s">
        <v>148</v>
      </c>
      <c r="E203" s="248" t="s">
        <v>19</v>
      </c>
      <c r="F203" s="249" t="s">
        <v>161</v>
      </c>
      <c r="G203" s="247"/>
      <c r="H203" s="250">
        <v>337.69999999999999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148</v>
      </c>
      <c r="AU203" s="256" t="s">
        <v>86</v>
      </c>
      <c r="AV203" s="14" t="s">
        <v>144</v>
      </c>
      <c r="AW203" s="14" t="s">
        <v>37</v>
      </c>
      <c r="AX203" s="14" t="s">
        <v>84</v>
      </c>
      <c r="AY203" s="256" t="s">
        <v>136</v>
      </c>
    </row>
    <row r="204" s="2" customFormat="1" ht="24.15" customHeight="1">
      <c r="A204" s="40"/>
      <c r="B204" s="41"/>
      <c r="C204" s="206" t="s">
        <v>315</v>
      </c>
      <c r="D204" s="206" t="s">
        <v>139</v>
      </c>
      <c r="E204" s="207" t="s">
        <v>316</v>
      </c>
      <c r="F204" s="208" t="s">
        <v>317</v>
      </c>
      <c r="G204" s="209" t="s">
        <v>171</v>
      </c>
      <c r="H204" s="210">
        <v>3360</v>
      </c>
      <c r="I204" s="211"/>
      <c r="J204" s="212">
        <f>ROUND(I204*H204,2)</f>
        <v>0</v>
      </c>
      <c r="K204" s="208" t="s">
        <v>143</v>
      </c>
      <c r="L204" s="46"/>
      <c r="M204" s="213" t="s">
        <v>19</v>
      </c>
      <c r="N204" s="214" t="s">
        <v>47</v>
      </c>
      <c r="O204" s="86"/>
      <c r="P204" s="215">
        <f>O204*H204</f>
        <v>0</v>
      </c>
      <c r="Q204" s="215">
        <v>4.0000000000000003E-05</v>
      </c>
      <c r="R204" s="215">
        <f>Q204*H204</f>
        <v>0.13440000000000002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144</v>
      </c>
      <c r="AT204" s="217" t="s">
        <v>139</v>
      </c>
      <c r="AU204" s="217" t="s">
        <v>86</v>
      </c>
      <c r="AY204" s="19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144</v>
      </c>
      <c r="BM204" s="217" t="s">
        <v>318</v>
      </c>
    </row>
    <row r="205" s="2" customFormat="1">
      <c r="A205" s="40"/>
      <c r="B205" s="41"/>
      <c r="C205" s="42"/>
      <c r="D205" s="219" t="s">
        <v>146</v>
      </c>
      <c r="E205" s="42"/>
      <c r="F205" s="220" t="s">
        <v>319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146</v>
      </c>
      <c r="AU205" s="19" t="s">
        <v>86</v>
      </c>
    </row>
    <row r="206" s="13" customFormat="1">
      <c r="A206" s="13"/>
      <c r="B206" s="224"/>
      <c r="C206" s="225"/>
      <c r="D206" s="226" t="s">
        <v>148</v>
      </c>
      <c r="E206" s="227" t="s">
        <v>19</v>
      </c>
      <c r="F206" s="228" t="s">
        <v>320</v>
      </c>
      <c r="G206" s="225"/>
      <c r="H206" s="229">
        <v>3360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148</v>
      </c>
      <c r="AU206" s="235" t="s">
        <v>86</v>
      </c>
      <c r="AV206" s="13" t="s">
        <v>86</v>
      </c>
      <c r="AW206" s="13" t="s">
        <v>37</v>
      </c>
      <c r="AX206" s="13" t="s">
        <v>84</v>
      </c>
      <c r="AY206" s="235" t="s">
        <v>136</v>
      </c>
    </row>
    <row r="207" s="2" customFormat="1" ht="24.15" customHeight="1">
      <c r="A207" s="40"/>
      <c r="B207" s="41"/>
      <c r="C207" s="206" t="s">
        <v>321</v>
      </c>
      <c r="D207" s="206" t="s">
        <v>139</v>
      </c>
      <c r="E207" s="207" t="s">
        <v>322</v>
      </c>
      <c r="F207" s="208" t="s">
        <v>323</v>
      </c>
      <c r="G207" s="209" t="s">
        <v>171</v>
      </c>
      <c r="H207" s="210">
        <v>379.60300000000001</v>
      </c>
      <c r="I207" s="211"/>
      <c r="J207" s="212">
        <f>ROUND(I207*H207,2)</f>
        <v>0</v>
      </c>
      <c r="K207" s="208" t="s">
        <v>143</v>
      </c>
      <c r="L207" s="46"/>
      <c r="M207" s="213" t="s">
        <v>19</v>
      </c>
      <c r="N207" s="214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0.26100000000000001</v>
      </c>
      <c r="T207" s="216">
        <f>S207*H207</f>
        <v>99.076383000000007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144</v>
      </c>
      <c r="AT207" s="217" t="s">
        <v>139</v>
      </c>
      <c r="AU207" s="217" t="s">
        <v>86</v>
      </c>
      <c r="AY207" s="19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144</v>
      </c>
      <c r="BM207" s="217" t="s">
        <v>324</v>
      </c>
    </row>
    <row r="208" s="2" customFormat="1">
      <c r="A208" s="40"/>
      <c r="B208" s="41"/>
      <c r="C208" s="42"/>
      <c r="D208" s="219" t="s">
        <v>146</v>
      </c>
      <c r="E208" s="42"/>
      <c r="F208" s="220" t="s">
        <v>325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146</v>
      </c>
      <c r="AU208" s="19" t="s">
        <v>86</v>
      </c>
    </row>
    <row r="209" s="13" customFormat="1">
      <c r="A209" s="13"/>
      <c r="B209" s="224"/>
      <c r="C209" s="225"/>
      <c r="D209" s="226" t="s">
        <v>148</v>
      </c>
      <c r="E209" s="227" t="s">
        <v>19</v>
      </c>
      <c r="F209" s="228" t="s">
        <v>185</v>
      </c>
      <c r="G209" s="225"/>
      <c r="H209" s="229">
        <v>255.59999999999999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148</v>
      </c>
      <c r="AU209" s="235" t="s">
        <v>86</v>
      </c>
      <c r="AV209" s="13" t="s">
        <v>86</v>
      </c>
      <c r="AW209" s="13" t="s">
        <v>37</v>
      </c>
      <c r="AX209" s="13" t="s">
        <v>76</v>
      </c>
      <c r="AY209" s="235" t="s">
        <v>136</v>
      </c>
    </row>
    <row r="210" s="13" customFormat="1">
      <c r="A210" s="13"/>
      <c r="B210" s="224"/>
      <c r="C210" s="225"/>
      <c r="D210" s="226" t="s">
        <v>148</v>
      </c>
      <c r="E210" s="227" t="s">
        <v>19</v>
      </c>
      <c r="F210" s="228" t="s">
        <v>326</v>
      </c>
      <c r="G210" s="225"/>
      <c r="H210" s="229">
        <v>6.5499999999999998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148</v>
      </c>
      <c r="AU210" s="235" t="s">
        <v>86</v>
      </c>
      <c r="AV210" s="13" t="s">
        <v>86</v>
      </c>
      <c r="AW210" s="13" t="s">
        <v>37</v>
      </c>
      <c r="AX210" s="13" t="s">
        <v>76</v>
      </c>
      <c r="AY210" s="235" t="s">
        <v>136</v>
      </c>
    </row>
    <row r="211" s="13" customFormat="1">
      <c r="A211" s="13"/>
      <c r="B211" s="224"/>
      <c r="C211" s="225"/>
      <c r="D211" s="226" t="s">
        <v>148</v>
      </c>
      <c r="E211" s="227" t="s">
        <v>19</v>
      </c>
      <c r="F211" s="228" t="s">
        <v>327</v>
      </c>
      <c r="G211" s="225"/>
      <c r="H211" s="229">
        <v>6.1529999999999996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148</v>
      </c>
      <c r="AU211" s="235" t="s">
        <v>86</v>
      </c>
      <c r="AV211" s="13" t="s">
        <v>86</v>
      </c>
      <c r="AW211" s="13" t="s">
        <v>37</v>
      </c>
      <c r="AX211" s="13" t="s">
        <v>76</v>
      </c>
      <c r="AY211" s="235" t="s">
        <v>136</v>
      </c>
    </row>
    <row r="212" s="13" customFormat="1">
      <c r="A212" s="13"/>
      <c r="B212" s="224"/>
      <c r="C212" s="225"/>
      <c r="D212" s="226" t="s">
        <v>148</v>
      </c>
      <c r="E212" s="227" t="s">
        <v>19</v>
      </c>
      <c r="F212" s="228" t="s">
        <v>328</v>
      </c>
      <c r="G212" s="225"/>
      <c r="H212" s="229">
        <v>111.3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148</v>
      </c>
      <c r="AU212" s="235" t="s">
        <v>86</v>
      </c>
      <c r="AV212" s="13" t="s">
        <v>86</v>
      </c>
      <c r="AW212" s="13" t="s">
        <v>37</v>
      </c>
      <c r="AX212" s="13" t="s">
        <v>76</v>
      </c>
      <c r="AY212" s="235" t="s">
        <v>136</v>
      </c>
    </row>
    <row r="213" s="14" customFormat="1">
      <c r="A213" s="14"/>
      <c r="B213" s="246"/>
      <c r="C213" s="247"/>
      <c r="D213" s="226" t="s">
        <v>148</v>
      </c>
      <c r="E213" s="248" t="s">
        <v>19</v>
      </c>
      <c r="F213" s="249" t="s">
        <v>161</v>
      </c>
      <c r="G213" s="247"/>
      <c r="H213" s="250">
        <v>379.60300000000001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148</v>
      </c>
      <c r="AU213" s="256" t="s">
        <v>86</v>
      </c>
      <c r="AV213" s="14" t="s">
        <v>144</v>
      </c>
      <c r="AW213" s="14" t="s">
        <v>37</v>
      </c>
      <c r="AX213" s="14" t="s">
        <v>84</v>
      </c>
      <c r="AY213" s="256" t="s">
        <v>136</v>
      </c>
    </row>
    <row r="214" s="2" customFormat="1" ht="24.15" customHeight="1">
      <c r="A214" s="40"/>
      <c r="B214" s="41"/>
      <c r="C214" s="206" t="s">
        <v>329</v>
      </c>
      <c r="D214" s="206" t="s">
        <v>139</v>
      </c>
      <c r="E214" s="207" t="s">
        <v>330</v>
      </c>
      <c r="F214" s="208" t="s">
        <v>331</v>
      </c>
      <c r="G214" s="209" t="s">
        <v>171</v>
      </c>
      <c r="H214" s="210">
        <v>11.6</v>
      </c>
      <c r="I214" s="211"/>
      <c r="J214" s="212">
        <f>ROUND(I214*H214,2)</f>
        <v>0</v>
      </c>
      <c r="K214" s="208" t="s">
        <v>143</v>
      </c>
      <c r="L214" s="46"/>
      <c r="M214" s="213" t="s">
        <v>19</v>
      </c>
      <c r="N214" s="214" t="s">
        <v>47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0.055</v>
      </c>
      <c r="T214" s="216">
        <f>S214*H214</f>
        <v>0.63800000000000001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144</v>
      </c>
      <c r="AT214" s="217" t="s">
        <v>139</v>
      </c>
      <c r="AU214" s="217" t="s">
        <v>86</v>
      </c>
      <c r="AY214" s="19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144</v>
      </c>
      <c r="BM214" s="217" t="s">
        <v>332</v>
      </c>
    </row>
    <row r="215" s="2" customFormat="1">
      <c r="A215" s="40"/>
      <c r="B215" s="41"/>
      <c r="C215" s="42"/>
      <c r="D215" s="219" t="s">
        <v>146</v>
      </c>
      <c r="E215" s="42"/>
      <c r="F215" s="220" t="s">
        <v>333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146</v>
      </c>
      <c r="AU215" s="19" t="s">
        <v>86</v>
      </c>
    </row>
    <row r="216" s="13" customFormat="1">
      <c r="A216" s="13"/>
      <c r="B216" s="224"/>
      <c r="C216" s="225"/>
      <c r="D216" s="226" t="s">
        <v>148</v>
      </c>
      <c r="E216" s="227" t="s">
        <v>19</v>
      </c>
      <c r="F216" s="228" t="s">
        <v>334</v>
      </c>
      <c r="G216" s="225"/>
      <c r="H216" s="229">
        <v>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148</v>
      </c>
      <c r="AU216" s="235" t="s">
        <v>86</v>
      </c>
      <c r="AV216" s="13" t="s">
        <v>86</v>
      </c>
      <c r="AW216" s="13" t="s">
        <v>37</v>
      </c>
      <c r="AX216" s="13" t="s">
        <v>76</v>
      </c>
      <c r="AY216" s="235" t="s">
        <v>136</v>
      </c>
    </row>
    <row r="217" s="13" customFormat="1">
      <c r="A217" s="13"/>
      <c r="B217" s="224"/>
      <c r="C217" s="225"/>
      <c r="D217" s="226" t="s">
        <v>148</v>
      </c>
      <c r="E217" s="227" t="s">
        <v>19</v>
      </c>
      <c r="F217" s="228" t="s">
        <v>335</v>
      </c>
      <c r="G217" s="225"/>
      <c r="H217" s="229">
        <v>10.6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148</v>
      </c>
      <c r="AU217" s="235" t="s">
        <v>86</v>
      </c>
      <c r="AV217" s="13" t="s">
        <v>86</v>
      </c>
      <c r="AW217" s="13" t="s">
        <v>37</v>
      </c>
      <c r="AX217" s="13" t="s">
        <v>76</v>
      </c>
      <c r="AY217" s="235" t="s">
        <v>136</v>
      </c>
    </row>
    <row r="218" s="14" customFormat="1">
      <c r="A218" s="14"/>
      <c r="B218" s="246"/>
      <c r="C218" s="247"/>
      <c r="D218" s="226" t="s">
        <v>148</v>
      </c>
      <c r="E218" s="248" t="s">
        <v>19</v>
      </c>
      <c r="F218" s="249" t="s">
        <v>161</v>
      </c>
      <c r="G218" s="247"/>
      <c r="H218" s="250">
        <v>11.6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148</v>
      </c>
      <c r="AU218" s="256" t="s">
        <v>86</v>
      </c>
      <c r="AV218" s="14" t="s">
        <v>144</v>
      </c>
      <c r="AW218" s="14" t="s">
        <v>37</v>
      </c>
      <c r="AX218" s="14" t="s">
        <v>84</v>
      </c>
      <c r="AY218" s="256" t="s">
        <v>136</v>
      </c>
    </row>
    <row r="219" s="2" customFormat="1" ht="24.15" customHeight="1">
      <c r="A219" s="40"/>
      <c r="B219" s="41"/>
      <c r="C219" s="206" t="s">
        <v>336</v>
      </c>
      <c r="D219" s="206" t="s">
        <v>139</v>
      </c>
      <c r="E219" s="207" t="s">
        <v>337</v>
      </c>
      <c r="F219" s="208" t="s">
        <v>338</v>
      </c>
      <c r="G219" s="209" t="s">
        <v>171</v>
      </c>
      <c r="H219" s="210">
        <v>66</v>
      </c>
      <c r="I219" s="211"/>
      <c r="J219" s="212">
        <f>ROUND(I219*H219,2)</f>
        <v>0</v>
      </c>
      <c r="K219" s="208" t="s">
        <v>143</v>
      </c>
      <c r="L219" s="46"/>
      <c r="M219" s="213" t="s">
        <v>19</v>
      </c>
      <c r="N219" s="214" t="s">
        <v>47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0.075999999999999998</v>
      </c>
      <c r="T219" s="216">
        <f>S219*H219</f>
        <v>5.016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144</v>
      </c>
      <c r="AT219" s="217" t="s">
        <v>139</v>
      </c>
      <c r="AU219" s="217" t="s">
        <v>86</v>
      </c>
      <c r="AY219" s="19" t="s">
        <v>136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144</v>
      </c>
      <c r="BM219" s="217" t="s">
        <v>339</v>
      </c>
    </row>
    <row r="220" s="2" customFormat="1">
      <c r="A220" s="40"/>
      <c r="B220" s="41"/>
      <c r="C220" s="42"/>
      <c r="D220" s="219" t="s">
        <v>146</v>
      </c>
      <c r="E220" s="42"/>
      <c r="F220" s="220" t="s">
        <v>340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146</v>
      </c>
      <c r="AU220" s="19" t="s">
        <v>86</v>
      </c>
    </row>
    <row r="221" s="13" customFormat="1">
      <c r="A221" s="13"/>
      <c r="B221" s="224"/>
      <c r="C221" s="225"/>
      <c r="D221" s="226" t="s">
        <v>148</v>
      </c>
      <c r="E221" s="227" t="s">
        <v>19</v>
      </c>
      <c r="F221" s="228" t="s">
        <v>341</v>
      </c>
      <c r="G221" s="225"/>
      <c r="H221" s="229">
        <v>66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148</v>
      </c>
      <c r="AU221" s="235" t="s">
        <v>86</v>
      </c>
      <c r="AV221" s="13" t="s">
        <v>86</v>
      </c>
      <c r="AW221" s="13" t="s">
        <v>37</v>
      </c>
      <c r="AX221" s="13" t="s">
        <v>84</v>
      </c>
      <c r="AY221" s="235" t="s">
        <v>136</v>
      </c>
    </row>
    <row r="222" s="2" customFormat="1" ht="24.15" customHeight="1">
      <c r="A222" s="40"/>
      <c r="B222" s="41"/>
      <c r="C222" s="206" t="s">
        <v>342</v>
      </c>
      <c r="D222" s="206" t="s">
        <v>139</v>
      </c>
      <c r="E222" s="207" t="s">
        <v>343</v>
      </c>
      <c r="F222" s="208" t="s">
        <v>344</v>
      </c>
      <c r="G222" s="209" t="s">
        <v>142</v>
      </c>
      <c r="H222" s="210">
        <v>53</v>
      </c>
      <c r="I222" s="211"/>
      <c r="J222" s="212">
        <f>ROUND(I222*H222,2)</f>
        <v>0</v>
      </c>
      <c r="K222" s="208" t="s">
        <v>143</v>
      </c>
      <c r="L222" s="46"/>
      <c r="M222" s="213" t="s">
        <v>19</v>
      </c>
      <c r="N222" s="214" t="s">
        <v>47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0.069000000000000006</v>
      </c>
      <c r="T222" s="216">
        <f>S222*H222</f>
        <v>3.6570000000000005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144</v>
      </c>
      <c r="AT222" s="217" t="s">
        <v>139</v>
      </c>
      <c r="AU222" s="217" t="s">
        <v>86</v>
      </c>
      <c r="AY222" s="19" t="s">
        <v>136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144</v>
      </c>
      <c r="BM222" s="217" t="s">
        <v>345</v>
      </c>
    </row>
    <row r="223" s="2" customFormat="1">
      <c r="A223" s="40"/>
      <c r="B223" s="41"/>
      <c r="C223" s="42"/>
      <c r="D223" s="219" t="s">
        <v>146</v>
      </c>
      <c r="E223" s="42"/>
      <c r="F223" s="220" t="s">
        <v>346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146</v>
      </c>
      <c r="AU223" s="19" t="s">
        <v>86</v>
      </c>
    </row>
    <row r="224" s="13" customFormat="1">
      <c r="A224" s="13"/>
      <c r="B224" s="224"/>
      <c r="C224" s="225"/>
      <c r="D224" s="226" t="s">
        <v>148</v>
      </c>
      <c r="E224" s="227" t="s">
        <v>19</v>
      </c>
      <c r="F224" s="228" t="s">
        <v>347</v>
      </c>
      <c r="G224" s="225"/>
      <c r="H224" s="229">
        <v>53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148</v>
      </c>
      <c r="AU224" s="235" t="s">
        <v>86</v>
      </c>
      <c r="AV224" s="13" t="s">
        <v>86</v>
      </c>
      <c r="AW224" s="13" t="s">
        <v>37</v>
      </c>
      <c r="AX224" s="13" t="s">
        <v>84</v>
      </c>
      <c r="AY224" s="235" t="s">
        <v>136</v>
      </c>
    </row>
    <row r="225" s="2" customFormat="1" ht="24.15" customHeight="1">
      <c r="A225" s="40"/>
      <c r="B225" s="41"/>
      <c r="C225" s="206" t="s">
        <v>348</v>
      </c>
      <c r="D225" s="206" t="s">
        <v>139</v>
      </c>
      <c r="E225" s="207" t="s">
        <v>349</v>
      </c>
      <c r="F225" s="208" t="s">
        <v>350</v>
      </c>
      <c r="G225" s="209" t="s">
        <v>171</v>
      </c>
      <c r="H225" s="210">
        <v>3.7799999999999998</v>
      </c>
      <c r="I225" s="211"/>
      <c r="J225" s="212">
        <f>ROUND(I225*H225,2)</f>
        <v>0</v>
      </c>
      <c r="K225" s="208" t="s">
        <v>143</v>
      </c>
      <c r="L225" s="46"/>
      <c r="M225" s="213" t="s">
        <v>19</v>
      </c>
      <c r="N225" s="214" t="s">
        <v>47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0.27000000000000002</v>
      </c>
      <c r="T225" s="216">
        <f>S225*H225</f>
        <v>1.0206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144</v>
      </c>
      <c r="AT225" s="217" t="s">
        <v>139</v>
      </c>
      <c r="AU225" s="217" t="s">
        <v>86</v>
      </c>
      <c r="AY225" s="19" t="s">
        <v>136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144</v>
      </c>
      <c r="BM225" s="217" t="s">
        <v>351</v>
      </c>
    </row>
    <row r="226" s="2" customFormat="1">
      <c r="A226" s="40"/>
      <c r="B226" s="41"/>
      <c r="C226" s="42"/>
      <c r="D226" s="219" t="s">
        <v>146</v>
      </c>
      <c r="E226" s="42"/>
      <c r="F226" s="220" t="s">
        <v>352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146</v>
      </c>
      <c r="AU226" s="19" t="s">
        <v>86</v>
      </c>
    </row>
    <row r="227" s="13" customFormat="1">
      <c r="A227" s="13"/>
      <c r="B227" s="224"/>
      <c r="C227" s="225"/>
      <c r="D227" s="226" t="s">
        <v>148</v>
      </c>
      <c r="E227" s="227" t="s">
        <v>19</v>
      </c>
      <c r="F227" s="228" t="s">
        <v>353</v>
      </c>
      <c r="G227" s="225"/>
      <c r="H227" s="229">
        <v>3.7799999999999998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148</v>
      </c>
      <c r="AU227" s="235" t="s">
        <v>86</v>
      </c>
      <c r="AV227" s="13" t="s">
        <v>86</v>
      </c>
      <c r="AW227" s="13" t="s">
        <v>37</v>
      </c>
      <c r="AX227" s="13" t="s">
        <v>84</v>
      </c>
      <c r="AY227" s="235" t="s">
        <v>136</v>
      </c>
    </row>
    <row r="228" s="2" customFormat="1" ht="24.15" customHeight="1">
      <c r="A228" s="40"/>
      <c r="B228" s="41"/>
      <c r="C228" s="206" t="s">
        <v>354</v>
      </c>
      <c r="D228" s="206" t="s">
        <v>139</v>
      </c>
      <c r="E228" s="207" t="s">
        <v>355</v>
      </c>
      <c r="F228" s="208" t="s">
        <v>356</v>
      </c>
      <c r="G228" s="209" t="s">
        <v>357</v>
      </c>
      <c r="H228" s="210">
        <v>2.3999999999999999</v>
      </c>
      <c r="I228" s="211"/>
      <c r="J228" s="212">
        <f>ROUND(I228*H228,2)</f>
        <v>0</v>
      </c>
      <c r="K228" s="208" t="s">
        <v>143</v>
      </c>
      <c r="L228" s="46"/>
      <c r="M228" s="213" t="s">
        <v>19</v>
      </c>
      <c r="N228" s="214" t="s">
        <v>47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0.065000000000000002</v>
      </c>
      <c r="T228" s="216">
        <f>S228*H228</f>
        <v>0.156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144</v>
      </c>
      <c r="AT228" s="217" t="s">
        <v>139</v>
      </c>
      <c r="AU228" s="217" t="s">
        <v>86</v>
      </c>
      <c r="AY228" s="19" t="s">
        <v>136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84</v>
      </c>
      <c r="BK228" s="218">
        <f>ROUND(I228*H228,2)</f>
        <v>0</v>
      </c>
      <c r="BL228" s="19" t="s">
        <v>144</v>
      </c>
      <c r="BM228" s="217" t="s">
        <v>358</v>
      </c>
    </row>
    <row r="229" s="2" customFormat="1">
      <c r="A229" s="40"/>
      <c r="B229" s="41"/>
      <c r="C229" s="42"/>
      <c r="D229" s="219" t="s">
        <v>146</v>
      </c>
      <c r="E229" s="42"/>
      <c r="F229" s="220" t="s">
        <v>359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146</v>
      </c>
      <c r="AU229" s="19" t="s">
        <v>86</v>
      </c>
    </row>
    <row r="230" s="13" customFormat="1">
      <c r="A230" s="13"/>
      <c r="B230" s="224"/>
      <c r="C230" s="225"/>
      <c r="D230" s="226" t="s">
        <v>148</v>
      </c>
      <c r="E230" s="227" t="s">
        <v>19</v>
      </c>
      <c r="F230" s="228" t="s">
        <v>360</v>
      </c>
      <c r="G230" s="225"/>
      <c r="H230" s="229">
        <v>2.3999999999999999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148</v>
      </c>
      <c r="AU230" s="235" t="s">
        <v>86</v>
      </c>
      <c r="AV230" s="13" t="s">
        <v>86</v>
      </c>
      <c r="AW230" s="13" t="s">
        <v>37</v>
      </c>
      <c r="AX230" s="13" t="s">
        <v>84</v>
      </c>
      <c r="AY230" s="235" t="s">
        <v>136</v>
      </c>
    </row>
    <row r="231" s="2" customFormat="1" ht="24.15" customHeight="1">
      <c r="A231" s="40"/>
      <c r="B231" s="41"/>
      <c r="C231" s="206" t="s">
        <v>361</v>
      </c>
      <c r="D231" s="206" t="s">
        <v>139</v>
      </c>
      <c r="E231" s="207" t="s">
        <v>362</v>
      </c>
      <c r="F231" s="208" t="s">
        <v>363</v>
      </c>
      <c r="G231" s="209" t="s">
        <v>357</v>
      </c>
      <c r="H231" s="210">
        <v>2.3999999999999999</v>
      </c>
      <c r="I231" s="211"/>
      <c r="J231" s="212">
        <f>ROUND(I231*H231,2)</f>
        <v>0</v>
      </c>
      <c r="K231" s="208" t="s">
        <v>143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0.04938</v>
      </c>
      <c r="R231" s="215">
        <f>Q231*H231</f>
        <v>0.11851199999999999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144</v>
      </c>
      <c r="AT231" s="217" t="s">
        <v>139</v>
      </c>
      <c r="AU231" s="217" t="s">
        <v>86</v>
      </c>
      <c r="AY231" s="19" t="s">
        <v>136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144</v>
      </c>
      <c r="BM231" s="217" t="s">
        <v>364</v>
      </c>
    </row>
    <row r="232" s="2" customFormat="1">
      <c r="A232" s="40"/>
      <c r="B232" s="41"/>
      <c r="C232" s="42"/>
      <c r="D232" s="219" t="s">
        <v>146</v>
      </c>
      <c r="E232" s="42"/>
      <c r="F232" s="220" t="s">
        <v>365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86</v>
      </c>
    </row>
    <row r="233" s="13" customFormat="1">
      <c r="A233" s="13"/>
      <c r="B233" s="224"/>
      <c r="C233" s="225"/>
      <c r="D233" s="226" t="s">
        <v>148</v>
      </c>
      <c r="E233" s="227" t="s">
        <v>19</v>
      </c>
      <c r="F233" s="228" t="s">
        <v>366</v>
      </c>
      <c r="G233" s="225"/>
      <c r="H233" s="229">
        <v>2.3999999999999999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148</v>
      </c>
      <c r="AU233" s="235" t="s">
        <v>86</v>
      </c>
      <c r="AV233" s="13" t="s">
        <v>86</v>
      </c>
      <c r="AW233" s="13" t="s">
        <v>37</v>
      </c>
      <c r="AX233" s="13" t="s">
        <v>84</v>
      </c>
      <c r="AY233" s="235" t="s">
        <v>136</v>
      </c>
    </row>
    <row r="234" s="2" customFormat="1" ht="24.15" customHeight="1">
      <c r="A234" s="40"/>
      <c r="B234" s="41"/>
      <c r="C234" s="206" t="s">
        <v>367</v>
      </c>
      <c r="D234" s="206" t="s">
        <v>139</v>
      </c>
      <c r="E234" s="207" t="s">
        <v>368</v>
      </c>
      <c r="F234" s="208" t="s">
        <v>369</v>
      </c>
      <c r="G234" s="209" t="s">
        <v>171</v>
      </c>
      <c r="H234" s="210">
        <v>14.4</v>
      </c>
      <c r="I234" s="211"/>
      <c r="J234" s="212">
        <f>ROUND(I234*H234,2)</f>
        <v>0</v>
      </c>
      <c r="K234" s="208" t="s">
        <v>143</v>
      </c>
      <c r="L234" s="46"/>
      <c r="M234" s="213" t="s">
        <v>19</v>
      </c>
      <c r="N234" s="214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0.045999999999999999</v>
      </c>
      <c r="T234" s="216">
        <f>S234*H234</f>
        <v>0.66239999999999999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144</v>
      </c>
      <c r="AT234" s="217" t="s">
        <v>139</v>
      </c>
      <c r="AU234" s="217" t="s">
        <v>86</v>
      </c>
      <c r="AY234" s="19" t="s">
        <v>136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144</v>
      </c>
      <c r="BM234" s="217" t="s">
        <v>370</v>
      </c>
    </row>
    <row r="235" s="2" customFormat="1">
      <c r="A235" s="40"/>
      <c r="B235" s="41"/>
      <c r="C235" s="42"/>
      <c r="D235" s="219" t="s">
        <v>146</v>
      </c>
      <c r="E235" s="42"/>
      <c r="F235" s="220" t="s">
        <v>371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146</v>
      </c>
      <c r="AU235" s="19" t="s">
        <v>86</v>
      </c>
    </row>
    <row r="236" s="13" customFormat="1">
      <c r="A236" s="13"/>
      <c r="B236" s="224"/>
      <c r="C236" s="225"/>
      <c r="D236" s="226" t="s">
        <v>148</v>
      </c>
      <c r="E236" s="227" t="s">
        <v>19</v>
      </c>
      <c r="F236" s="228" t="s">
        <v>372</v>
      </c>
      <c r="G236" s="225"/>
      <c r="H236" s="229">
        <v>14.4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148</v>
      </c>
      <c r="AU236" s="235" t="s">
        <v>86</v>
      </c>
      <c r="AV236" s="13" t="s">
        <v>86</v>
      </c>
      <c r="AW236" s="13" t="s">
        <v>37</v>
      </c>
      <c r="AX236" s="13" t="s">
        <v>84</v>
      </c>
      <c r="AY236" s="235" t="s">
        <v>136</v>
      </c>
    </row>
    <row r="237" s="12" customFormat="1" ht="22.8" customHeight="1">
      <c r="A237" s="12"/>
      <c r="B237" s="190"/>
      <c r="C237" s="191"/>
      <c r="D237" s="192" t="s">
        <v>75</v>
      </c>
      <c r="E237" s="204" t="s">
        <v>373</v>
      </c>
      <c r="F237" s="204" t="s">
        <v>374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SUM(P238:P251)</f>
        <v>0</v>
      </c>
      <c r="Q237" s="198"/>
      <c r="R237" s="199">
        <f>SUM(R238:R251)</f>
        <v>0</v>
      </c>
      <c r="S237" s="198"/>
      <c r="T237" s="200">
        <f>SUM(T238:T251)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84</v>
      </c>
      <c r="AT237" s="202" t="s">
        <v>75</v>
      </c>
      <c r="AU237" s="202" t="s">
        <v>84</v>
      </c>
      <c r="AY237" s="201" t="s">
        <v>136</v>
      </c>
      <c r="BK237" s="203">
        <f>SUM(BK238:BK251)</f>
        <v>0</v>
      </c>
    </row>
    <row r="238" s="2" customFormat="1" ht="24.15" customHeight="1">
      <c r="A238" s="40"/>
      <c r="B238" s="41"/>
      <c r="C238" s="206" t="s">
        <v>375</v>
      </c>
      <c r="D238" s="206" t="s">
        <v>139</v>
      </c>
      <c r="E238" s="207" t="s">
        <v>376</v>
      </c>
      <c r="F238" s="208" t="s">
        <v>377</v>
      </c>
      <c r="G238" s="209" t="s">
        <v>378</v>
      </c>
      <c r="H238" s="210">
        <v>240.625</v>
      </c>
      <c r="I238" s="211"/>
      <c r="J238" s="212">
        <f>ROUND(I238*H238,2)</f>
        <v>0</v>
      </c>
      <c r="K238" s="208" t="s">
        <v>143</v>
      </c>
      <c r="L238" s="46"/>
      <c r="M238" s="213" t="s">
        <v>19</v>
      </c>
      <c r="N238" s="214" t="s">
        <v>47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144</v>
      </c>
      <c r="AT238" s="217" t="s">
        <v>139</v>
      </c>
      <c r="AU238" s="217" t="s">
        <v>86</v>
      </c>
      <c r="AY238" s="19" t="s">
        <v>136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84</v>
      </c>
      <c r="BK238" s="218">
        <f>ROUND(I238*H238,2)</f>
        <v>0</v>
      </c>
      <c r="BL238" s="19" t="s">
        <v>144</v>
      </c>
      <c r="BM238" s="217" t="s">
        <v>379</v>
      </c>
    </row>
    <row r="239" s="2" customFormat="1">
      <c r="A239" s="40"/>
      <c r="B239" s="41"/>
      <c r="C239" s="42"/>
      <c r="D239" s="219" t="s">
        <v>146</v>
      </c>
      <c r="E239" s="42"/>
      <c r="F239" s="220" t="s">
        <v>380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146</v>
      </c>
      <c r="AU239" s="19" t="s">
        <v>86</v>
      </c>
    </row>
    <row r="240" s="2" customFormat="1" ht="16.5" customHeight="1">
      <c r="A240" s="40"/>
      <c r="B240" s="41"/>
      <c r="C240" s="206" t="s">
        <v>381</v>
      </c>
      <c r="D240" s="206" t="s">
        <v>139</v>
      </c>
      <c r="E240" s="207" t="s">
        <v>382</v>
      </c>
      <c r="F240" s="208" t="s">
        <v>383</v>
      </c>
      <c r="G240" s="209" t="s">
        <v>357</v>
      </c>
      <c r="H240" s="210">
        <v>11</v>
      </c>
      <c r="I240" s="211"/>
      <c r="J240" s="212">
        <f>ROUND(I240*H240,2)</f>
        <v>0</v>
      </c>
      <c r="K240" s="208" t="s">
        <v>143</v>
      </c>
      <c r="L240" s="46"/>
      <c r="M240" s="213" t="s">
        <v>19</v>
      </c>
      <c r="N240" s="214" t="s">
        <v>47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144</v>
      </c>
      <c r="AT240" s="217" t="s">
        <v>139</v>
      </c>
      <c r="AU240" s="217" t="s">
        <v>86</v>
      </c>
      <c r="AY240" s="19" t="s">
        <v>136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84</v>
      </c>
      <c r="BK240" s="218">
        <f>ROUND(I240*H240,2)</f>
        <v>0</v>
      </c>
      <c r="BL240" s="19" t="s">
        <v>144</v>
      </c>
      <c r="BM240" s="217" t="s">
        <v>384</v>
      </c>
    </row>
    <row r="241" s="2" customFormat="1">
      <c r="A241" s="40"/>
      <c r="B241" s="41"/>
      <c r="C241" s="42"/>
      <c r="D241" s="219" t="s">
        <v>146</v>
      </c>
      <c r="E241" s="42"/>
      <c r="F241" s="220" t="s">
        <v>385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146</v>
      </c>
      <c r="AU241" s="19" t="s">
        <v>86</v>
      </c>
    </row>
    <row r="242" s="2" customFormat="1" ht="24.15" customHeight="1">
      <c r="A242" s="40"/>
      <c r="B242" s="41"/>
      <c r="C242" s="206" t="s">
        <v>386</v>
      </c>
      <c r="D242" s="206" t="s">
        <v>139</v>
      </c>
      <c r="E242" s="207" t="s">
        <v>387</v>
      </c>
      <c r="F242" s="208" t="s">
        <v>388</v>
      </c>
      <c r="G242" s="209" t="s">
        <v>357</v>
      </c>
      <c r="H242" s="210">
        <v>660</v>
      </c>
      <c r="I242" s="211"/>
      <c r="J242" s="212">
        <f>ROUND(I242*H242,2)</f>
        <v>0</v>
      </c>
      <c r="K242" s="208" t="s">
        <v>143</v>
      </c>
      <c r="L242" s="46"/>
      <c r="M242" s="213" t="s">
        <v>19</v>
      </c>
      <c r="N242" s="214" t="s">
        <v>47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144</v>
      </c>
      <c r="AT242" s="217" t="s">
        <v>139</v>
      </c>
      <c r="AU242" s="217" t="s">
        <v>86</v>
      </c>
      <c r="AY242" s="19" t="s">
        <v>136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84</v>
      </c>
      <c r="BK242" s="218">
        <f>ROUND(I242*H242,2)</f>
        <v>0</v>
      </c>
      <c r="BL242" s="19" t="s">
        <v>144</v>
      </c>
      <c r="BM242" s="217" t="s">
        <v>389</v>
      </c>
    </row>
    <row r="243" s="2" customFormat="1">
      <c r="A243" s="40"/>
      <c r="B243" s="41"/>
      <c r="C243" s="42"/>
      <c r="D243" s="219" t="s">
        <v>146</v>
      </c>
      <c r="E243" s="42"/>
      <c r="F243" s="220" t="s">
        <v>390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146</v>
      </c>
      <c r="AU243" s="19" t="s">
        <v>86</v>
      </c>
    </row>
    <row r="244" s="13" customFormat="1">
      <c r="A244" s="13"/>
      <c r="B244" s="224"/>
      <c r="C244" s="225"/>
      <c r="D244" s="226" t="s">
        <v>148</v>
      </c>
      <c r="E244" s="227" t="s">
        <v>19</v>
      </c>
      <c r="F244" s="228" t="s">
        <v>391</v>
      </c>
      <c r="G244" s="225"/>
      <c r="H244" s="229">
        <v>660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148</v>
      </c>
      <c r="AU244" s="235" t="s">
        <v>86</v>
      </c>
      <c r="AV244" s="13" t="s">
        <v>86</v>
      </c>
      <c r="AW244" s="13" t="s">
        <v>37</v>
      </c>
      <c r="AX244" s="13" t="s">
        <v>84</v>
      </c>
      <c r="AY244" s="235" t="s">
        <v>136</v>
      </c>
    </row>
    <row r="245" s="2" customFormat="1" ht="21.75" customHeight="1">
      <c r="A245" s="40"/>
      <c r="B245" s="41"/>
      <c r="C245" s="206" t="s">
        <v>392</v>
      </c>
      <c r="D245" s="206" t="s">
        <v>139</v>
      </c>
      <c r="E245" s="207" t="s">
        <v>393</v>
      </c>
      <c r="F245" s="208" t="s">
        <v>394</v>
      </c>
      <c r="G245" s="209" t="s">
        <v>378</v>
      </c>
      <c r="H245" s="210">
        <v>240.625</v>
      </c>
      <c r="I245" s="211"/>
      <c r="J245" s="212">
        <f>ROUND(I245*H245,2)</f>
        <v>0</v>
      </c>
      <c r="K245" s="208" t="s">
        <v>143</v>
      </c>
      <c r="L245" s="46"/>
      <c r="M245" s="213" t="s">
        <v>19</v>
      </c>
      <c r="N245" s="214" t="s">
        <v>47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144</v>
      </c>
      <c r="AT245" s="217" t="s">
        <v>139</v>
      </c>
      <c r="AU245" s="217" t="s">
        <v>86</v>
      </c>
      <c r="AY245" s="19" t="s">
        <v>136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84</v>
      </c>
      <c r="BK245" s="218">
        <f>ROUND(I245*H245,2)</f>
        <v>0</v>
      </c>
      <c r="BL245" s="19" t="s">
        <v>144</v>
      </c>
      <c r="BM245" s="217" t="s">
        <v>395</v>
      </c>
    </row>
    <row r="246" s="2" customFormat="1">
      <c r="A246" s="40"/>
      <c r="B246" s="41"/>
      <c r="C246" s="42"/>
      <c r="D246" s="219" t="s">
        <v>146</v>
      </c>
      <c r="E246" s="42"/>
      <c r="F246" s="220" t="s">
        <v>396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146</v>
      </c>
      <c r="AU246" s="19" t="s">
        <v>86</v>
      </c>
    </row>
    <row r="247" s="2" customFormat="1" ht="24.15" customHeight="1">
      <c r="A247" s="40"/>
      <c r="B247" s="41"/>
      <c r="C247" s="206" t="s">
        <v>397</v>
      </c>
      <c r="D247" s="206" t="s">
        <v>139</v>
      </c>
      <c r="E247" s="207" t="s">
        <v>398</v>
      </c>
      <c r="F247" s="208" t="s">
        <v>399</v>
      </c>
      <c r="G247" s="209" t="s">
        <v>378</v>
      </c>
      <c r="H247" s="210">
        <v>2406.25</v>
      </c>
      <c r="I247" s="211"/>
      <c r="J247" s="212">
        <f>ROUND(I247*H247,2)</f>
        <v>0</v>
      </c>
      <c r="K247" s="208" t="s">
        <v>143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144</v>
      </c>
      <c r="AT247" s="217" t="s">
        <v>139</v>
      </c>
      <c r="AU247" s="217" t="s">
        <v>86</v>
      </c>
      <c r="AY247" s="19" t="s">
        <v>136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144</v>
      </c>
      <c r="BM247" s="217" t="s">
        <v>400</v>
      </c>
    </row>
    <row r="248" s="2" customFormat="1">
      <c r="A248" s="40"/>
      <c r="B248" s="41"/>
      <c r="C248" s="42"/>
      <c r="D248" s="219" t="s">
        <v>146</v>
      </c>
      <c r="E248" s="42"/>
      <c r="F248" s="220" t="s">
        <v>401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146</v>
      </c>
      <c r="AU248" s="19" t="s">
        <v>86</v>
      </c>
    </row>
    <row r="249" s="13" customFormat="1">
      <c r="A249" s="13"/>
      <c r="B249" s="224"/>
      <c r="C249" s="225"/>
      <c r="D249" s="226" t="s">
        <v>148</v>
      </c>
      <c r="E249" s="225"/>
      <c r="F249" s="228" t="s">
        <v>402</v>
      </c>
      <c r="G249" s="225"/>
      <c r="H249" s="229">
        <v>2406.25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148</v>
      </c>
      <c r="AU249" s="235" t="s">
        <v>86</v>
      </c>
      <c r="AV249" s="13" t="s">
        <v>86</v>
      </c>
      <c r="AW249" s="13" t="s">
        <v>4</v>
      </c>
      <c r="AX249" s="13" t="s">
        <v>84</v>
      </c>
      <c r="AY249" s="235" t="s">
        <v>136</v>
      </c>
    </row>
    <row r="250" s="2" customFormat="1" ht="24.15" customHeight="1">
      <c r="A250" s="40"/>
      <c r="B250" s="41"/>
      <c r="C250" s="206" t="s">
        <v>403</v>
      </c>
      <c r="D250" s="206" t="s">
        <v>139</v>
      </c>
      <c r="E250" s="207" t="s">
        <v>404</v>
      </c>
      <c r="F250" s="208" t="s">
        <v>405</v>
      </c>
      <c r="G250" s="209" t="s">
        <v>378</v>
      </c>
      <c r="H250" s="210">
        <v>240.625</v>
      </c>
      <c r="I250" s="211"/>
      <c r="J250" s="212">
        <f>ROUND(I250*H250,2)</f>
        <v>0</v>
      </c>
      <c r="K250" s="208" t="s">
        <v>143</v>
      </c>
      <c r="L250" s="46"/>
      <c r="M250" s="213" t="s">
        <v>19</v>
      </c>
      <c r="N250" s="214" t="s">
        <v>47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144</v>
      </c>
      <c r="AT250" s="217" t="s">
        <v>139</v>
      </c>
      <c r="AU250" s="217" t="s">
        <v>86</v>
      </c>
      <c r="AY250" s="19" t="s">
        <v>136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84</v>
      </c>
      <c r="BK250" s="218">
        <f>ROUND(I250*H250,2)</f>
        <v>0</v>
      </c>
      <c r="BL250" s="19" t="s">
        <v>144</v>
      </c>
      <c r="BM250" s="217" t="s">
        <v>406</v>
      </c>
    </row>
    <row r="251" s="2" customFormat="1">
      <c r="A251" s="40"/>
      <c r="B251" s="41"/>
      <c r="C251" s="42"/>
      <c r="D251" s="219" t="s">
        <v>146</v>
      </c>
      <c r="E251" s="42"/>
      <c r="F251" s="220" t="s">
        <v>407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146</v>
      </c>
      <c r="AU251" s="19" t="s">
        <v>86</v>
      </c>
    </row>
    <row r="252" s="12" customFormat="1" ht="22.8" customHeight="1">
      <c r="A252" s="12"/>
      <c r="B252" s="190"/>
      <c r="C252" s="191"/>
      <c r="D252" s="192" t="s">
        <v>75</v>
      </c>
      <c r="E252" s="204" t="s">
        <v>408</v>
      </c>
      <c r="F252" s="204" t="s">
        <v>409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SUM(P253:P254)</f>
        <v>0</v>
      </c>
      <c r="Q252" s="198"/>
      <c r="R252" s="199">
        <f>SUM(R253:R254)</f>
        <v>0</v>
      </c>
      <c r="S252" s="198"/>
      <c r="T252" s="200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84</v>
      </c>
      <c r="AT252" s="202" t="s">
        <v>75</v>
      </c>
      <c r="AU252" s="202" t="s">
        <v>84</v>
      </c>
      <c r="AY252" s="201" t="s">
        <v>136</v>
      </c>
      <c r="BK252" s="203">
        <f>SUM(BK253:BK254)</f>
        <v>0</v>
      </c>
    </row>
    <row r="253" s="2" customFormat="1" ht="33" customHeight="1">
      <c r="A253" s="40"/>
      <c r="B253" s="41"/>
      <c r="C253" s="206" t="s">
        <v>410</v>
      </c>
      <c r="D253" s="206" t="s">
        <v>139</v>
      </c>
      <c r="E253" s="207" t="s">
        <v>411</v>
      </c>
      <c r="F253" s="208" t="s">
        <v>412</v>
      </c>
      <c r="G253" s="209" t="s">
        <v>378</v>
      </c>
      <c r="H253" s="210">
        <v>131.833</v>
      </c>
      <c r="I253" s="211"/>
      <c r="J253" s="212">
        <f>ROUND(I253*H253,2)</f>
        <v>0</v>
      </c>
      <c r="K253" s="208" t="s">
        <v>143</v>
      </c>
      <c r="L253" s="46"/>
      <c r="M253" s="213" t="s">
        <v>19</v>
      </c>
      <c r="N253" s="214" t="s">
        <v>47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144</v>
      </c>
      <c r="AT253" s="217" t="s">
        <v>139</v>
      </c>
      <c r="AU253" s="217" t="s">
        <v>86</v>
      </c>
      <c r="AY253" s="19" t="s">
        <v>136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144</v>
      </c>
      <c r="BM253" s="217" t="s">
        <v>413</v>
      </c>
    </row>
    <row r="254" s="2" customFormat="1">
      <c r="A254" s="40"/>
      <c r="B254" s="41"/>
      <c r="C254" s="42"/>
      <c r="D254" s="219" t="s">
        <v>146</v>
      </c>
      <c r="E254" s="42"/>
      <c r="F254" s="220" t="s">
        <v>414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146</v>
      </c>
      <c r="AU254" s="19" t="s">
        <v>86</v>
      </c>
    </row>
    <row r="255" s="12" customFormat="1" ht="25.92" customHeight="1">
      <c r="A255" s="12"/>
      <c r="B255" s="190"/>
      <c r="C255" s="191"/>
      <c r="D255" s="192" t="s">
        <v>75</v>
      </c>
      <c r="E255" s="193" t="s">
        <v>415</v>
      </c>
      <c r="F255" s="193" t="s">
        <v>416</v>
      </c>
      <c r="G255" s="191"/>
      <c r="H255" s="191"/>
      <c r="I255" s="194"/>
      <c r="J255" s="195">
        <f>BK255</f>
        <v>0</v>
      </c>
      <c r="K255" s="191"/>
      <c r="L255" s="196"/>
      <c r="M255" s="197"/>
      <c r="N255" s="198"/>
      <c r="O255" s="198"/>
      <c r="P255" s="199">
        <f>P256+P265+P284+P296+P323+P361+P367</f>
        <v>0</v>
      </c>
      <c r="Q255" s="198"/>
      <c r="R255" s="199">
        <f>R256+R265+R284+R296+R323+R361+R367</f>
        <v>43.321034960000006</v>
      </c>
      <c r="S255" s="198"/>
      <c r="T255" s="200">
        <f>T256+T265+T284+T296+T323+T361+T367</f>
        <v>130.39885634999999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86</v>
      </c>
      <c r="AT255" s="202" t="s">
        <v>75</v>
      </c>
      <c r="AU255" s="202" t="s">
        <v>76</v>
      </c>
      <c r="AY255" s="201" t="s">
        <v>136</v>
      </c>
      <c r="BK255" s="203">
        <f>BK256+BK265+BK284+BK296+BK323+BK361+BK367</f>
        <v>0</v>
      </c>
    </row>
    <row r="256" s="12" customFormat="1" ht="22.8" customHeight="1">
      <c r="A256" s="12"/>
      <c r="B256" s="190"/>
      <c r="C256" s="191"/>
      <c r="D256" s="192" t="s">
        <v>75</v>
      </c>
      <c r="E256" s="204" t="s">
        <v>417</v>
      </c>
      <c r="F256" s="204" t="s">
        <v>418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SUM(P257:P264)</f>
        <v>0</v>
      </c>
      <c r="Q256" s="198"/>
      <c r="R256" s="199">
        <f>SUM(R257:R264)</f>
        <v>1.2973870000000001</v>
      </c>
      <c r="S256" s="198"/>
      <c r="T256" s="200">
        <f>SUM(T257:T264)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86</v>
      </c>
      <c r="AT256" s="202" t="s">
        <v>75</v>
      </c>
      <c r="AU256" s="202" t="s">
        <v>84</v>
      </c>
      <c r="AY256" s="201" t="s">
        <v>136</v>
      </c>
      <c r="BK256" s="203">
        <f>SUM(BK257:BK264)</f>
        <v>0</v>
      </c>
    </row>
    <row r="257" s="2" customFormat="1" ht="21.75" customHeight="1">
      <c r="A257" s="40"/>
      <c r="B257" s="41"/>
      <c r="C257" s="206" t="s">
        <v>419</v>
      </c>
      <c r="D257" s="206" t="s">
        <v>139</v>
      </c>
      <c r="E257" s="207" t="s">
        <v>420</v>
      </c>
      <c r="F257" s="208" t="s">
        <v>421</v>
      </c>
      <c r="G257" s="209" t="s">
        <v>171</v>
      </c>
      <c r="H257" s="210">
        <v>58.003999999999998</v>
      </c>
      <c r="I257" s="211"/>
      <c r="J257" s="212">
        <f>ROUND(I257*H257,2)</f>
        <v>0</v>
      </c>
      <c r="K257" s="208" t="s">
        <v>143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0.0035000000000000001</v>
      </c>
      <c r="R257" s="215">
        <f>Q257*H257</f>
        <v>0.203014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235</v>
      </c>
      <c r="AT257" s="217" t="s">
        <v>139</v>
      </c>
      <c r="AU257" s="217" t="s">
        <v>86</v>
      </c>
      <c r="AY257" s="19" t="s">
        <v>136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235</v>
      </c>
      <c r="BM257" s="217" t="s">
        <v>422</v>
      </c>
    </row>
    <row r="258" s="2" customFormat="1">
      <c r="A258" s="40"/>
      <c r="B258" s="41"/>
      <c r="C258" s="42"/>
      <c r="D258" s="219" t="s">
        <v>146</v>
      </c>
      <c r="E258" s="42"/>
      <c r="F258" s="220" t="s">
        <v>423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146</v>
      </c>
      <c r="AU258" s="19" t="s">
        <v>86</v>
      </c>
    </row>
    <row r="259" s="13" customFormat="1">
      <c r="A259" s="13"/>
      <c r="B259" s="224"/>
      <c r="C259" s="225"/>
      <c r="D259" s="226" t="s">
        <v>148</v>
      </c>
      <c r="E259" s="227" t="s">
        <v>19</v>
      </c>
      <c r="F259" s="228" t="s">
        <v>424</v>
      </c>
      <c r="G259" s="225"/>
      <c r="H259" s="229">
        <v>58.003999999999998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148</v>
      </c>
      <c r="AU259" s="235" t="s">
        <v>86</v>
      </c>
      <c r="AV259" s="13" t="s">
        <v>86</v>
      </c>
      <c r="AW259" s="13" t="s">
        <v>37</v>
      </c>
      <c r="AX259" s="13" t="s">
        <v>84</v>
      </c>
      <c r="AY259" s="235" t="s">
        <v>136</v>
      </c>
    </row>
    <row r="260" s="2" customFormat="1" ht="21.75" customHeight="1">
      <c r="A260" s="40"/>
      <c r="B260" s="41"/>
      <c r="C260" s="206" t="s">
        <v>425</v>
      </c>
      <c r="D260" s="206" t="s">
        <v>139</v>
      </c>
      <c r="E260" s="207" t="s">
        <v>426</v>
      </c>
      <c r="F260" s="208" t="s">
        <v>427</v>
      </c>
      <c r="G260" s="209" t="s">
        <v>171</v>
      </c>
      <c r="H260" s="210">
        <v>312.678</v>
      </c>
      <c r="I260" s="211"/>
      <c r="J260" s="212">
        <f>ROUND(I260*H260,2)</f>
        <v>0</v>
      </c>
      <c r="K260" s="208" t="s">
        <v>143</v>
      </c>
      <c r="L260" s="46"/>
      <c r="M260" s="213" t="s">
        <v>19</v>
      </c>
      <c r="N260" s="214" t="s">
        <v>47</v>
      </c>
      <c r="O260" s="86"/>
      <c r="P260" s="215">
        <f>O260*H260</f>
        <v>0</v>
      </c>
      <c r="Q260" s="215">
        <v>0.0035000000000000001</v>
      </c>
      <c r="R260" s="215">
        <f>Q260*H260</f>
        <v>1.094373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235</v>
      </c>
      <c r="AT260" s="217" t="s">
        <v>139</v>
      </c>
      <c r="AU260" s="217" t="s">
        <v>86</v>
      </c>
      <c r="AY260" s="19" t="s">
        <v>136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84</v>
      </c>
      <c r="BK260" s="218">
        <f>ROUND(I260*H260,2)</f>
        <v>0</v>
      </c>
      <c r="BL260" s="19" t="s">
        <v>235</v>
      </c>
      <c r="BM260" s="217" t="s">
        <v>428</v>
      </c>
    </row>
    <row r="261" s="2" customFormat="1">
      <c r="A261" s="40"/>
      <c r="B261" s="41"/>
      <c r="C261" s="42"/>
      <c r="D261" s="219" t="s">
        <v>146</v>
      </c>
      <c r="E261" s="42"/>
      <c r="F261" s="220" t="s">
        <v>429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146</v>
      </c>
      <c r="AU261" s="19" t="s">
        <v>86</v>
      </c>
    </row>
    <row r="262" s="13" customFormat="1">
      <c r="A262" s="13"/>
      <c r="B262" s="224"/>
      <c r="C262" s="225"/>
      <c r="D262" s="226" t="s">
        <v>148</v>
      </c>
      <c r="E262" s="227" t="s">
        <v>19</v>
      </c>
      <c r="F262" s="228" t="s">
        <v>430</v>
      </c>
      <c r="G262" s="225"/>
      <c r="H262" s="229">
        <v>312.678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148</v>
      </c>
      <c r="AU262" s="235" t="s">
        <v>86</v>
      </c>
      <c r="AV262" s="13" t="s">
        <v>86</v>
      </c>
      <c r="AW262" s="13" t="s">
        <v>37</v>
      </c>
      <c r="AX262" s="13" t="s">
        <v>84</v>
      </c>
      <c r="AY262" s="235" t="s">
        <v>136</v>
      </c>
    </row>
    <row r="263" s="2" customFormat="1" ht="24.15" customHeight="1">
      <c r="A263" s="40"/>
      <c r="B263" s="41"/>
      <c r="C263" s="206" t="s">
        <v>431</v>
      </c>
      <c r="D263" s="206" t="s">
        <v>139</v>
      </c>
      <c r="E263" s="207" t="s">
        <v>432</v>
      </c>
      <c r="F263" s="208" t="s">
        <v>433</v>
      </c>
      <c r="G263" s="209" t="s">
        <v>434</v>
      </c>
      <c r="H263" s="278"/>
      <c r="I263" s="211"/>
      <c r="J263" s="212">
        <f>ROUND(I263*H263,2)</f>
        <v>0</v>
      </c>
      <c r="K263" s="208" t="s">
        <v>143</v>
      </c>
      <c r="L263" s="46"/>
      <c r="M263" s="213" t="s">
        <v>19</v>
      </c>
      <c r="N263" s="214" t="s">
        <v>47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235</v>
      </c>
      <c r="AT263" s="217" t="s">
        <v>139</v>
      </c>
      <c r="AU263" s="217" t="s">
        <v>86</v>
      </c>
      <c r="AY263" s="19" t="s">
        <v>136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84</v>
      </c>
      <c r="BK263" s="218">
        <f>ROUND(I263*H263,2)</f>
        <v>0</v>
      </c>
      <c r="BL263" s="19" t="s">
        <v>235</v>
      </c>
      <c r="BM263" s="217" t="s">
        <v>435</v>
      </c>
    </row>
    <row r="264" s="2" customFormat="1">
      <c r="A264" s="40"/>
      <c r="B264" s="41"/>
      <c r="C264" s="42"/>
      <c r="D264" s="219" t="s">
        <v>146</v>
      </c>
      <c r="E264" s="42"/>
      <c r="F264" s="220" t="s">
        <v>436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146</v>
      </c>
      <c r="AU264" s="19" t="s">
        <v>86</v>
      </c>
    </row>
    <row r="265" s="12" customFormat="1" ht="22.8" customHeight="1">
      <c r="A265" s="12"/>
      <c r="B265" s="190"/>
      <c r="C265" s="191"/>
      <c r="D265" s="192" t="s">
        <v>75</v>
      </c>
      <c r="E265" s="204" t="s">
        <v>437</v>
      </c>
      <c r="F265" s="204" t="s">
        <v>438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SUM(P266:P283)</f>
        <v>0</v>
      </c>
      <c r="Q265" s="198"/>
      <c r="R265" s="199">
        <f>SUM(R266:R283)</f>
        <v>0.0039199999999999999</v>
      </c>
      <c r="S265" s="198"/>
      <c r="T265" s="200">
        <f>SUM(T266:T283)</f>
        <v>2.3365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86</v>
      </c>
      <c r="AT265" s="202" t="s">
        <v>75</v>
      </c>
      <c r="AU265" s="202" t="s">
        <v>84</v>
      </c>
      <c r="AY265" s="201" t="s">
        <v>136</v>
      </c>
      <c r="BK265" s="203">
        <f>SUM(BK266:BK283)</f>
        <v>0</v>
      </c>
    </row>
    <row r="266" s="2" customFormat="1" ht="16.5" customHeight="1">
      <c r="A266" s="40"/>
      <c r="B266" s="41"/>
      <c r="C266" s="206" t="s">
        <v>439</v>
      </c>
      <c r="D266" s="206" t="s">
        <v>139</v>
      </c>
      <c r="E266" s="207" t="s">
        <v>440</v>
      </c>
      <c r="F266" s="208" t="s">
        <v>441</v>
      </c>
      <c r="G266" s="209" t="s">
        <v>142</v>
      </c>
      <c r="H266" s="210">
        <v>61</v>
      </c>
      <c r="I266" s="211"/>
      <c r="J266" s="212">
        <f>ROUND(I266*H266,2)</f>
        <v>0</v>
      </c>
      <c r="K266" s="208" t="s">
        <v>143</v>
      </c>
      <c r="L266" s="46"/>
      <c r="M266" s="213" t="s">
        <v>19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235</v>
      </c>
      <c r="AT266" s="217" t="s">
        <v>139</v>
      </c>
      <c r="AU266" s="217" t="s">
        <v>86</v>
      </c>
      <c r="AY266" s="19" t="s">
        <v>136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235</v>
      </c>
      <c r="BM266" s="217" t="s">
        <v>442</v>
      </c>
    </row>
    <row r="267" s="2" customFormat="1">
      <c r="A267" s="40"/>
      <c r="B267" s="41"/>
      <c r="C267" s="42"/>
      <c r="D267" s="219" t="s">
        <v>146</v>
      </c>
      <c r="E267" s="42"/>
      <c r="F267" s="220" t="s">
        <v>443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146</v>
      </c>
      <c r="AU267" s="19" t="s">
        <v>86</v>
      </c>
    </row>
    <row r="268" s="2" customFormat="1" ht="16.5" customHeight="1">
      <c r="A268" s="40"/>
      <c r="B268" s="41"/>
      <c r="C268" s="236" t="s">
        <v>444</v>
      </c>
      <c r="D268" s="236" t="s">
        <v>151</v>
      </c>
      <c r="E268" s="237" t="s">
        <v>445</v>
      </c>
      <c r="F268" s="238" t="s">
        <v>446</v>
      </c>
      <c r="G268" s="239" t="s">
        <v>142</v>
      </c>
      <c r="H268" s="240">
        <v>14</v>
      </c>
      <c r="I268" s="241"/>
      <c r="J268" s="242">
        <f>ROUND(I268*H268,2)</f>
        <v>0</v>
      </c>
      <c r="K268" s="238" t="s">
        <v>158</v>
      </c>
      <c r="L268" s="243"/>
      <c r="M268" s="244" t="s">
        <v>19</v>
      </c>
      <c r="N268" s="245" t="s">
        <v>47</v>
      </c>
      <c r="O268" s="86"/>
      <c r="P268" s="215">
        <f>O268*H268</f>
        <v>0</v>
      </c>
      <c r="Q268" s="215">
        <v>0.00027999999999999998</v>
      </c>
      <c r="R268" s="215">
        <f>Q268*H268</f>
        <v>0.0039199999999999999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336</v>
      </c>
      <c r="AT268" s="217" t="s">
        <v>151</v>
      </c>
      <c r="AU268" s="217" t="s">
        <v>86</v>
      </c>
      <c r="AY268" s="19" t="s">
        <v>136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235</v>
      </c>
      <c r="BM268" s="217" t="s">
        <v>447</v>
      </c>
    </row>
    <row r="269" s="2" customFormat="1" ht="16.5" customHeight="1">
      <c r="A269" s="40"/>
      <c r="B269" s="41"/>
      <c r="C269" s="206" t="s">
        <v>448</v>
      </c>
      <c r="D269" s="206" t="s">
        <v>139</v>
      </c>
      <c r="E269" s="207" t="s">
        <v>449</v>
      </c>
      <c r="F269" s="208" t="s">
        <v>450</v>
      </c>
      <c r="G269" s="209" t="s">
        <v>142</v>
      </c>
      <c r="H269" s="210">
        <v>56</v>
      </c>
      <c r="I269" s="211"/>
      <c r="J269" s="212">
        <f>ROUND(I269*H269,2)</f>
        <v>0</v>
      </c>
      <c r="K269" s="208" t="s">
        <v>19</v>
      </c>
      <c r="L269" s="46"/>
      <c r="M269" s="213" t="s">
        <v>19</v>
      </c>
      <c r="N269" s="214" t="s">
        <v>47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235</v>
      </c>
      <c r="AT269" s="217" t="s">
        <v>139</v>
      </c>
      <c r="AU269" s="217" t="s">
        <v>86</v>
      </c>
      <c r="AY269" s="19" t="s">
        <v>136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84</v>
      </c>
      <c r="BK269" s="218">
        <f>ROUND(I269*H269,2)</f>
        <v>0</v>
      </c>
      <c r="BL269" s="19" t="s">
        <v>235</v>
      </c>
      <c r="BM269" s="217" t="s">
        <v>451</v>
      </c>
    </row>
    <row r="270" s="2" customFormat="1" ht="16.5" customHeight="1">
      <c r="A270" s="40"/>
      <c r="B270" s="41"/>
      <c r="C270" s="206" t="s">
        <v>452</v>
      </c>
      <c r="D270" s="206" t="s">
        <v>139</v>
      </c>
      <c r="E270" s="207" t="s">
        <v>453</v>
      </c>
      <c r="F270" s="208" t="s">
        <v>454</v>
      </c>
      <c r="G270" s="209" t="s">
        <v>142</v>
      </c>
      <c r="H270" s="210">
        <v>1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235</v>
      </c>
      <c r="AT270" s="217" t="s">
        <v>139</v>
      </c>
      <c r="AU270" s="217" t="s">
        <v>86</v>
      </c>
      <c r="AY270" s="19" t="s">
        <v>136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235</v>
      </c>
      <c r="BM270" s="217" t="s">
        <v>455</v>
      </c>
    </row>
    <row r="271" s="2" customFormat="1" ht="16.5" customHeight="1">
      <c r="A271" s="40"/>
      <c r="B271" s="41"/>
      <c r="C271" s="206" t="s">
        <v>456</v>
      </c>
      <c r="D271" s="206" t="s">
        <v>139</v>
      </c>
      <c r="E271" s="207" t="s">
        <v>457</v>
      </c>
      <c r="F271" s="208" t="s">
        <v>458</v>
      </c>
      <c r="G271" s="209" t="s">
        <v>142</v>
      </c>
      <c r="H271" s="210">
        <v>2</v>
      </c>
      <c r="I271" s="211"/>
      <c r="J271" s="212">
        <f>ROUND(I271*H271,2)</f>
        <v>0</v>
      </c>
      <c r="K271" s="208" t="s">
        <v>19</v>
      </c>
      <c r="L271" s="46"/>
      <c r="M271" s="213" t="s">
        <v>19</v>
      </c>
      <c r="N271" s="214" t="s">
        <v>47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235</v>
      </c>
      <c r="AT271" s="217" t="s">
        <v>139</v>
      </c>
      <c r="AU271" s="217" t="s">
        <v>86</v>
      </c>
      <c r="AY271" s="19" t="s">
        <v>136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84</v>
      </c>
      <c r="BK271" s="218">
        <f>ROUND(I271*H271,2)</f>
        <v>0</v>
      </c>
      <c r="BL271" s="19" t="s">
        <v>235</v>
      </c>
      <c r="BM271" s="217" t="s">
        <v>459</v>
      </c>
    </row>
    <row r="272" s="2" customFormat="1" ht="24.15" customHeight="1">
      <c r="A272" s="40"/>
      <c r="B272" s="41"/>
      <c r="C272" s="206" t="s">
        <v>460</v>
      </c>
      <c r="D272" s="206" t="s">
        <v>139</v>
      </c>
      <c r="E272" s="207" t="s">
        <v>461</v>
      </c>
      <c r="F272" s="208" t="s">
        <v>462</v>
      </c>
      <c r="G272" s="209" t="s">
        <v>357</v>
      </c>
      <c r="H272" s="210">
        <v>50</v>
      </c>
      <c r="I272" s="211"/>
      <c r="J272" s="212">
        <f>ROUND(I272*H272,2)</f>
        <v>0</v>
      </c>
      <c r="K272" s="208" t="s">
        <v>143</v>
      </c>
      <c r="L272" s="46"/>
      <c r="M272" s="213" t="s">
        <v>19</v>
      </c>
      <c r="N272" s="214" t="s">
        <v>47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0.046730000000000001</v>
      </c>
      <c r="T272" s="216">
        <f>S272*H272</f>
        <v>2.3365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235</v>
      </c>
      <c r="AT272" s="217" t="s">
        <v>139</v>
      </c>
      <c r="AU272" s="217" t="s">
        <v>86</v>
      </c>
      <c r="AY272" s="19" t="s">
        <v>136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84</v>
      </c>
      <c r="BK272" s="218">
        <f>ROUND(I272*H272,2)</f>
        <v>0</v>
      </c>
      <c r="BL272" s="19" t="s">
        <v>235</v>
      </c>
      <c r="BM272" s="217" t="s">
        <v>463</v>
      </c>
    </row>
    <row r="273" s="2" customFormat="1">
      <c r="A273" s="40"/>
      <c r="B273" s="41"/>
      <c r="C273" s="42"/>
      <c r="D273" s="219" t="s">
        <v>146</v>
      </c>
      <c r="E273" s="42"/>
      <c r="F273" s="220" t="s">
        <v>464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146</v>
      </c>
      <c r="AU273" s="19" t="s">
        <v>86</v>
      </c>
    </row>
    <row r="274" s="2" customFormat="1" ht="16.5" customHeight="1">
      <c r="A274" s="40"/>
      <c r="B274" s="41"/>
      <c r="C274" s="206" t="s">
        <v>465</v>
      </c>
      <c r="D274" s="206" t="s">
        <v>139</v>
      </c>
      <c r="E274" s="207" t="s">
        <v>466</v>
      </c>
      <c r="F274" s="208" t="s">
        <v>467</v>
      </c>
      <c r="G274" s="209" t="s">
        <v>468</v>
      </c>
      <c r="H274" s="210">
        <v>109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47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235</v>
      </c>
      <c r="AT274" s="217" t="s">
        <v>139</v>
      </c>
      <c r="AU274" s="217" t="s">
        <v>86</v>
      </c>
      <c r="AY274" s="19" t="s">
        <v>136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235</v>
      </c>
      <c r="BM274" s="217" t="s">
        <v>469</v>
      </c>
    </row>
    <row r="275" s="13" customFormat="1">
      <c r="A275" s="13"/>
      <c r="B275" s="224"/>
      <c r="C275" s="225"/>
      <c r="D275" s="226" t="s">
        <v>148</v>
      </c>
      <c r="E275" s="227" t="s">
        <v>19</v>
      </c>
      <c r="F275" s="228" t="s">
        <v>470</v>
      </c>
      <c r="G275" s="225"/>
      <c r="H275" s="229">
        <v>109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148</v>
      </c>
      <c r="AU275" s="235" t="s">
        <v>86</v>
      </c>
      <c r="AV275" s="13" t="s">
        <v>86</v>
      </c>
      <c r="AW275" s="13" t="s">
        <v>37</v>
      </c>
      <c r="AX275" s="13" t="s">
        <v>84</v>
      </c>
      <c r="AY275" s="235" t="s">
        <v>136</v>
      </c>
    </row>
    <row r="276" s="2" customFormat="1" ht="16.5" customHeight="1">
      <c r="A276" s="40"/>
      <c r="B276" s="41"/>
      <c r="C276" s="206" t="s">
        <v>471</v>
      </c>
      <c r="D276" s="206" t="s">
        <v>139</v>
      </c>
      <c r="E276" s="207" t="s">
        <v>472</v>
      </c>
      <c r="F276" s="208" t="s">
        <v>473</v>
      </c>
      <c r="G276" s="209" t="s">
        <v>357</v>
      </c>
      <c r="H276" s="210">
        <v>1.252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47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235</v>
      </c>
      <c r="AT276" s="217" t="s">
        <v>139</v>
      </c>
      <c r="AU276" s="217" t="s">
        <v>86</v>
      </c>
      <c r="AY276" s="19" t="s">
        <v>136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235</v>
      </c>
      <c r="BM276" s="217" t="s">
        <v>474</v>
      </c>
    </row>
    <row r="277" s="13" customFormat="1">
      <c r="A277" s="13"/>
      <c r="B277" s="224"/>
      <c r="C277" s="225"/>
      <c r="D277" s="226" t="s">
        <v>148</v>
      </c>
      <c r="E277" s="227" t="s">
        <v>19</v>
      </c>
      <c r="F277" s="228" t="s">
        <v>475</v>
      </c>
      <c r="G277" s="225"/>
      <c r="H277" s="229">
        <v>1.192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148</v>
      </c>
      <c r="AU277" s="235" t="s">
        <v>86</v>
      </c>
      <c r="AV277" s="13" t="s">
        <v>86</v>
      </c>
      <c r="AW277" s="13" t="s">
        <v>37</v>
      </c>
      <c r="AX277" s="13" t="s">
        <v>84</v>
      </c>
      <c r="AY277" s="235" t="s">
        <v>136</v>
      </c>
    </row>
    <row r="278" s="13" customFormat="1">
      <c r="A278" s="13"/>
      <c r="B278" s="224"/>
      <c r="C278" s="225"/>
      <c r="D278" s="226" t="s">
        <v>148</v>
      </c>
      <c r="E278" s="225"/>
      <c r="F278" s="228" t="s">
        <v>476</v>
      </c>
      <c r="G278" s="225"/>
      <c r="H278" s="229">
        <v>1.252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148</v>
      </c>
      <c r="AU278" s="235" t="s">
        <v>86</v>
      </c>
      <c r="AV278" s="13" t="s">
        <v>86</v>
      </c>
      <c r="AW278" s="13" t="s">
        <v>4</v>
      </c>
      <c r="AX278" s="13" t="s">
        <v>84</v>
      </c>
      <c r="AY278" s="235" t="s">
        <v>136</v>
      </c>
    </row>
    <row r="279" s="2" customFormat="1" ht="16.5" customHeight="1">
      <c r="A279" s="40"/>
      <c r="B279" s="41"/>
      <c r="C279" s="206" t="s">
        <v>477</v>
      </c>
      <c r="D279" s="206" t="s">
        <v>139</v>
      </c>
      <c r="E279" s="207" t="s">
        <v>478</v>
      </c>
      <c r="F279" s="208" t="s">
        <v>479</v>
      </c>
      <c r="G279" s="209" t="s">
        <v>357</v>
      </c>
      <c r="H279" s="210">
        <v>441</v>
      </c>
      <c r="I279" s="211"/>
      <c r="J279" s="212">
        <f>ROUND(I279*H279,2)</f>
        <v>0</v>
      </c>
      <c r="K279" s="208" t="s">
        <v>19</v>
      </c>
      <c r="L279" s="46"/>
      <c r="M279" s="213" t="s">
        <v>19</v>
      </c>
      <c r="N279" s="214" t="s">
        <v>47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235</v>
      </c>
      <c r="AT279" s="217" t="s">
        <v>139</v>
      </c>
      <c r="AU279" s="217" t="s">
        <v>86</v>
      </c>
      <c r="AY279" s="19" t="s">
        <v>136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84</v>
      </c>
      <c r="BK279" s="218">
        <f>ROUND(I279*H279,2)</f>
        <v>0</v>
      </c>
      <c r="BL279" s="19" t="s">
        <v>235</v>
      </c>
      <c r="BM279" s="217" t="s">
        <v>480</v>
      </c>
    </row>
    <row r="280" s="13" customFormat="1">
      <c r="A280" s="13"/>
      <c r="B280" s="224"/>
      <c r="C280" s="225"/>
      <c r="D280" s="226" t="s">
        <v>148</v>
      </c>
      <c r="E280" s="227" t="s">
        <v>19</v>
      </c>
      <c r="F280" s="228" t="s">
        <v>481</v>
      </c>
      <c r="G280" s="225"/>
      <c r="H280" s="229">
        <v>420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148</v>
      </c>
      <c r="AU280" s="235" t="s">
        <v>86</v>
      </c>
      <c r="AV280" s="13" t="s">
        <v>86</v>
      </c>
      <c r="AW280" s="13" t="s">
        <v>37</v>
      </c>
      <c r="AX280" s="13" t="s">
        <v>84</v>
      </c>
      <c r="AY280" s="235" t="s">
        <v>136</v>
      </c>
    </row>
    <row r="281" s="13" customFormat="1">
      <c r="A281" s="13"/>
      <c r="B281" s="224"/>
      <c r="C281" s="225"/>
      <c r="D281" s="226" t="s">
        <v>148</v>
      </c>
      <c r="E281" s="225"/>
      <c r="F281" s="228" t="s">
        <v>482</v>
      </c>
      <c r="G281" s="225"/>
      <c r="H281" s="229">
        <v>441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148</v>
      </c>
      <c r="AU281" s="235" t="s">
        <v>86</v>
      </c>
      <c r="AV281" s="13" t="s">
        <v>86</v>
      </c>
      <c r="AW281" s="13" t="s">
        <v>4</v>
      </c>
      <c r="AX281" s="13" t="s">
        <v>84</v>
      </c>
      <c r="AY281" s="235" t="s">
        <v>136</v>
      </c>
    </row>
    <row r="282" s="2" customFormat="1" ht="16.5" customHeight="1">
      <c r="A282" s="40"/>
      <c r="B282" s="41"/>
      <c r="C282" s="206" t="s">
        <v>483</v>
      </c>
      <c r="D282" s="206" t="s">
        <v>139</v>
      </c>
      <c r="E282" s="207" t="s">
        <v>484</v>
      </c>
      <c r="F282" s="208" t="s">
        <v>485</v>
      </c>
      <c r="G282" s="209" t="s">
        <v>357</v>
      </c>
      <c r="H282" s="210">
        <v>15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47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235</v>
      </c>
      <c r="AT282" s="217" t="s">
        <v>139</v>
      </c>
      <c r="AU282" s="217" t="s">
        <v>86</v>
      </c>
      <c r="AY282" s="19" t="s">
        <v>136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84</v>
      </c>
      <c r="BK282" s="218">
        <f>ROUND(I282*H282,2)</f>
        <v>0</v>
      </c>
      <c r="BL282" s="19" t="s">
        <v>235</v>
      </c>
      <c r="BM282" s="217" t="s">
        <v>486</v>
      </c>
    </row>
    <row r="283" s="13" customFormat="1">
      <c r="A283" s="13"/>
      <c r="B283" s="224"/>
      <c r="C283" s="225"/>
      <c r="D283" s="226" t="s">
        <v>148</v>
      </c>
      <c r="E283" s="227" t="s">
        <v>19</v>
      </c>
      <c r="F283" s="228" t="s">
        <v>8</v>
      </c>
      <c r="G283" s="225"/>
      <c r="H283" s="229">
        <v>15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148</v>
      </c>
      <c r="AU283" s="235" t="s">
        <v>86</v>
      </c>
      <c r="AV283" s="13" t="s">
        <v>86</v>
      </c>
      <c r="AW283" s="13" t="s">
        <v>37</v>
      </c>
      <c r="AX283" s="13" t="s">
        <v>84</v>
      </c>
      <c r="AY283" s="235" t="s">
        <v>136</v>
      </c>
    </row>
    <row r="284" s="12" customFormat="1" ht="22.8" customHeight="1">
      <c r="A284" s="12"/>
      <c r="B284" s="190"/>
      <c r="C284" s="191"/>
      <c r="D284" s="192" t="s">
        <v>75</v>
      </c>
      <c r="E284" s="204" t="s">
        <v>487</v>
      </c>
      <c r="F284" s="204" t="s">
        <v>488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SUM(P285:P295)</f>
        <v>0</v>
      </c>
      <c r="Q284" s="198"/>
      <c r="R284" s="199">
        <f>SUM(R285:R295)</f>
        <v>1.7897000000000001</v>
      </c>
      <c r="S284" s="198"/>
      <c r="T284" s="200">
        <f>SUM(T285:T295)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86</v>
      </c>
      <c r="AT284" s="202" t="s">
        <v>75</v>
      </c>
      <c r="AU284" s="202" t="s">
        <v>84</v>
      </c>
      <c r="AY284" s="201" t="s">
        <v>136</v>
      </c>
      <c r="BK284" s="203">
        <f>SUM(BK285:BK295)</f>
        <v>0</v>
      </c>
    </row>
    <row r="285" s="2" customFormat="1" ht="24.15" customHeight="1">
      <c r="A285" s="40"/>
      <c r="B285" s="41"/>
      <c r="C285" s="206" t="s">
        <v>489</v>
      </c>
      <c r="D285" s="206" t="s">
        <v>139</v>
      </c>
      <c r="E285" s="207" t="s">
        <v>490</v>
      </c>
      <c r="F285" s="208" t="s">
        <v>491</v>
      </c>
      <c r="G285" s="209" t="s">
        <v>142</v>
      </c>
      <c r="H285" s="210">
        <v>108</v>
      </c>
      <c r="I285" s="211"/>
      <c r="J285" s="212">
        <f>ROUND(I285*H285,2)</f>
        <v>0</v>
      </c>
      <c r="K285" s="208" t="s">
        <v>143</v>
      </c>
      <c r="L285" s="46"/>
      <c r="M285" s="213" t="s">
        <v>19</v>
      </c>
      <c r="N285" s="214" t="s">
        <v>47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235</v>
      </c>
      <c r="AT285" s="217" t="s">
        <v>139</v>
      </c>
      <c r="AU285" s="217" t="s">
        <v>86</v>
      </c>
      <c r="AY285" s="19" t="s">
        <v>136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84</v>
      </c>
      <c r="BK285" s="218">
        <f>ROUND(I285*H285,2)</f>
        <v>0</v>
      </c>
      <c r="BL285" s="19" t="s">
        <v>235</v>
      </c>
      <c r="BM285" s="217" t="s">
        <v>492</v>
      </c>
    </row>
    <row r="286" s="2" customFormat="1">
      <c r="A286" s="40"/>
      <c r="B286" s="41"/>
      <c r="C286" s="42"/>
      <c r="D286" s="219" t="s">
        <v>146</v>
      </c>
      <c r="E286" s="42"/>
      <c r="F286" s="220" t="s">
        <v>493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146</v>
      </c>
      <c r="AU286" s="19" t="s">
        <v>86</v>
      </c>
    </row>
    <row r="287" s="13" customFormat="1">
      <c r="A287" s="13"/>
      <c r="B287" s="224"/>
      <c r="C287" s="225"/>
      <c r="D287" s="226" t="s">
        <v>148</v>
      </c>
      <c r="E287" s="227" t="s">
        <v>19</v>
      </c>
      <c r="F287" s="228" t="s">
        <v>296</v>
      </c>
      <c r="G287" s="225"/>
      <c r="H287" s="229">
        <v>108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148</v>
      </c>
      <c r="AU287" s="235" t="s">
        <v>86</v>
      </c>
      <c r="AV287" s="13" t="s">
        <v>86</v>
      </c>
      <c r="AW287" s="13" t="s">
        <v>37</v>
      </c>
      <c r="AX287" s="13" t="s">
        <v>84</v>
      </c>
      <c r="AY287" s="235" t="s">
        <v>136</v>
      </c>
    </row>
    <row r="288" s="2" customFormat="1" ht="16.5" customHeight="1">
      <c r="A288" s="40"/>
      <c r="B288" s="41"/>
      <c r="C288" s="236" t="s">
        <v>494</v>
      </c>
      <c r="D288" s="236" t="s">
        <v>151</v>
      </c>
      <c r="E288" s="237" t="s">
        <v>495</v>
      </c>
      <c r="F288" s="238" t="s">
        <v>496</v>
      </c>
      <c r="G288" s="239" t="s">
        <v>142</v>
      </c>
      <c r="H288" s="240">
        <v>106</v>
      </c>
      <c r="I288" s="241"/>
      <c r="J288" s="242">
        <f>ROUND(I288*H288,2)</f>
        <v>0</v>
      </c>
      <c r="K288" s="238" t="s">
        <v>19</v>
      </c>
      <c r="L288" s="243"/>
      <c r="M288" s="244" t="s">
        <v>19</v>
      </c>
      <c r="N288" s="245" t="s">
        <v>47</v>
      </c>
      <c r="O288" s="86"/>
      <c r="P288" s="215">
        <f>O288*H288</f>
        <v>0</v>
      </c>
      <c r="Q288" s="215">
        <v>0.016500000000000001</v>
      </c>
      <c r="R288" s="215">
        <f>Q288*H288</f>
        <v>1.7490000000000001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336</v>
      </c>
      <c r="AT288" s="217" t="s">
        <v>151</v>
      </c>
      <c r="AU288" s="217" t="s">
        <v>86</v>
      </c>
      <c r="AY288" s="19" t="s">
        <v>136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84</v>
      </c>
      <c r="BK288" s="218">
        <f>ROUND(I288*H288,2)</f>
        <v>0</v>
      </c>
      <c r="BL288" s="19" t="s">
        <v>235</v>
      </c>
      <c r="BM288" s="217" t="s">
        <v>497</v>
      </c>
    </row>
    <row r="289" s="2" customFormat="1" ht="16.5" customHeight="1">
      <c r="A289" s="40"/>
      <c r="B289" s="41"/>
      <c r="C289" s="236" t="s">
        <v>498</v>
      </c>
      <c r="D289" s="236" t="s">
        <v>151</v>
      </c>
      <c r="E289" s="237" t="s">
        <v>499</v>
      </c>
      <c r="F289" s="238" t="s">
        <v>500</v>
      </c>
      <c r="G289" s="239" t="s">
        <v>142</v>
      </c>
      <c r="H289" s="240">
        <v>2</v>
      </c>
      <c r="I289" s="241"/>
      <c r="J289" s="242">
        <f>ROUND(I289*H289,2)</f>
        <v>0</v>
      </c>
      <c r="K289" s="238" t="s">
        <v>19</v>
      </c>
      <c r="L289" s="243"/>
      <c r="M289" s="244" t="s">
        <v>19</v>
      </c>
      <c r="N289" s="245" t="s">
        <v>47</v>
      </c>
      <c r="O289" s="86"/>
      <c r="P289" s="215">
        <f>O289*H289</f>
        <v>0</v>
      </c>
      <c r="Q289" s="215">
        <v>0.018499999999999999</v>
      </c>
      <c r="R289" s="215">
        <f>Q289*H289</f>
        <v>0.036999999999999998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336</v>
      </c>
      <c r="AT289" s="217" t="s">
        <v>151</v>
      </c>
      <c r="AU289" s="217" t="s">
        <v>86</v>
      </c>
      <c r="AY289" s="19" t="s">
        <v>136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84</v>
      </c>
      <c r="BK289" s="218">
        <f>ROUND(I289*H289,2)</f>
        <v>0</v>
      </c>
      <c r="BL289" s="19" t="s">
        <v>235</v>
      </c>
      <c r="BM289" s="217" t="s">
        <v>501</v>
      </c>
    </row>
    <row r="290" s="2" customFormat="1" ht="16.5" customHeight="1">
      <c r="A290" s="40"/>
      <c r="B290" s="41"/>
      <c r="C290" s="206" t="s">
        <v>502</v>
      </c>
      <c r="D290" s="206" t="s">
        <v>139</v>
      </c>
      <c r="E290" s="207" t="s">
        <v>503</v>
      </c>
      <c r="F290" s="208" t="s">
        <v>504</v>
      </c>
      <c r="G290" s="209" t="s">
        <v>142</v>
      </c>
      <c r="H290" s="210">
        <v>2</v>
      </c>
      <c r="I290" s="211"/>
      <c r="J290" s="212">
        <f>ROUND(I290*H290,2)</f>
        <v>0</v>
      </c>
      <c r="K290" s="208" t="s">
        <v>143</v>
      </c>
      <c r="L290" s="46"/>
      <c r="M290" s="213" t="s">
        <v>19</v>
      </c>
      <c r="N290" s="214" t="s">
        <v>47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235</v>
      </c>
      <c r="AT290" s="217" t="s">
        <v>139</v>
      </c>
      <c r="AU290" s="217" t="s">
        <v>86</v>
      </c>
      <c r="AY290" s="19" t="s">
        <v>136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84</v>
      </c>
      <c r="BK290" s="218">
        <f>ROUND(I290*H290,2)</f>
        <v>0</v>
      </c>
      <c r="BL290" s="19" t="s">
        <v>235</v>
      </c>
      <c r="BM290" s="217" t="s">
        <v>505</v>
      </c>
    </row>
    <row r="291" s="2" customFormat="1">
      <c r="A291" s="40"/>
      <c r="B291" s="41"/>
      <c r="C291" s="42"/>
      <c r="D291" s="219" t="s">
        <v>146</v>
      </c>
      <c r="E291" s="42"/>
      <c r="F291" s="220" t="s">
        <v>506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146</v>
      </c>
      <c r="AU291" s="19" t="s">
        <v>86</v>
      </c>
    </row>
    <row r="292" s="13" customFormat="1">
      <c r="A292" s="13"/>
      <c r="B292" s="224"/>
      <c r="C292" s="225"/>
      <c r="D292" s="226" t="s">
        <v>148</v>
      </c>
      <c r="E292" s="227" t="s">
        <v>19</v>
      </c>
      <c r="F292" s="228" t="s">
        <v>507</v>
      </c>
      <c r="G292" s="225"/>
      <c r="H292" s="229">
        <v>2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148</v>
      </c>
      <c r="AU292" s="235" t="s">
        <v>86</v>
      </c>
      <c r="AV292" s="13" t="s">
        <v>86</v>
      </c>
      <c r="AW292" s="13" t="s">
        <v>37</v>
      </c>
      <c r="AX292" s="13" t="s">
        <v>84</v>
      </c>
      <c r="AY292" s="235" t="s">
        <v>136</v>
      </c>
    </row>
    <row r="293" s="2" customFormat="1" ht="16.5" customHeight="1">
      <c r="A293" s="40"/>
      <c r="B293" s="41"/>
      <c r="C293" s="236" t="s">
        <v>508</v>
      </c>
      <c r="D293" s="236" t="s">
        <v>151</v>
      </c>
      <c r="E293" s="237" t="s">
        <v>509</v>
      </c>
      <c r="F293" s="238" t="s">
        <v>510</v>
      </c>
      <c r="G293" s="239" t="s">
        <v>142</v>
      </c>
      <c r="H293" s="240">
        <v>2</v>
      </c>
      <c r="I293" s="241"/>
      <c r="J293" s="242">
        <f>ROUND(I293*H293,2)</f>
        <v>0</v>
      </c>
      <c r="K293" s="238" t="s">
        <v>158</v>
      </c>
      <c r="L293" s="243"/>
      <c r="M293" s="244" t="s">
        <v>19</v>
      </c>
      <c r="N293" s="245" t="s">
        <v>47</v>
      </c>
      <c r="O293" s="86"/>
      <c r="P293" s="215">
        <f>O293*H293</f>
        <v>0</v>
      </c>
      <c r="Q293" s="215">
        <v>0.0018500000000000001</v>
      </c>
      <c r="R293" s="215">
        <f>Q293*H293</f>
        <v>0.0037000000000000002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336</v>
      </c>
      <c r="AT293" s="217" t="s">
        <v>151</v>
      </c>
      <c r="AU293" s="217" t="s">
        <v>86</v>
      </c>
      <c r="AY293" s="19" t="s">
        <v>136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84</v>
      </c>
      <c r="BK293" s="218">
        <f>ROUND(I293*H293,2)</f>
        <v>0</v>
      </c>
      <c r="BL293" s="19" t="s">
        <v>235</v>
      </c>
      <c r="BM293" s="217" t="s">
        <v>511</v>
      </c>
    </row>
    <row r="294" s="2" customFormat="1" ht="24.15" customHeight="1">
      <c r="A294" s="40"/>
      <c r="B294" s="41"/>
      <c r="C294" s="206" t="s">
        <v>512</v>
      </c>
      <c r="D294" s="206" t="s">
        <v>139</v>
      </c>
      <c r="E294" s="207" t="s">
        <v>513</v>
      </c>
      <c r="F294" s="208" t="s">
        <v>514</v>
      </c>
      <c r="G294" s="209" t="s">
        <v>434</v>
      </c>
      <c r="H294" s="278"/>
      <c r="I294" s="211"/>
      <c r="J294" s="212">
        <f>ROUND(I294*H294,2)</f>
        <v>0</v>
      </c>
      <c r="K294" s="208" t="s">
        <v>143</v>
      </c>
      <c r="L294" s="46"/>
      <c r="M294" s="213" t="s">
        <v>19</v>
      </c>
      <c r="N294" s="214" t="s">
        <v>47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235</v>
      </c>
      <c r="AT294" s="217" t="s">
        <v>139</v>
      </c>
      <c r="AU294" s="217" t="s">
        <v>86</v>
      </c>
      <c r="AY294" s="19" t="s">
        <v>136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84</v>
      </c>
      <c r="BK294" s="218">
        <f>ROUND(I294*H294,2)</f>
        <v>0</v>
      </c>
      <c r="BL294" s="19" t="s">
        <v>235</v>
      </c>
      <c r="BM294" s="217" t="s">
        <v>515</v>
      </c>
    </row>
    <row r="295" s="2" customFormat="1">
      <c r="A295" s="40"/>
      <c r="B295" s="41"/>
      <c r="C295" s="42"/>
      <c r="D295" s="219" t="s">
        <v>146</v>
      </c>
      <c r="E295" s="42"/>
      <c r="F295" s="220" t="s">
        <v>516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146</v>
      </c>
      <c r="AU295" s="19" t="s">
        <v>86</v>
      </c>
    </row>
    <row r="296" s="12" customFormat="1" ht="22.8" customHeight="1">
      <c r="A296" s="12"/>
      <c r="B296" s="190"/>
      <c r="C296" s="191"/>
      <c r="D296" s="192" t="s">
        <v>75</v>
      </c>
      <c r="E296" s="204" t="s">
        <v>517</v>
      </c>
      <c r="F296" s="204" t="s">
        <v>518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SUM(P297:P322)</f>
        <v>0</v>
      </c>
      <c r="Q296" s="198"/>
      <c r="R296" s="199">
        <f>SUM(R297:R322)</f>
        <v>9.2060084</v>
      </c>
      <c r="S296" s="198"/>
      <c r="T296" s="200">
        <f>SUM(T297:T322)</f>
        <v>27.845316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86</v>
      </c>
      <c r="AT296" s="202" t="s">
        <v>75</v>
      </c>
      <c r="AU296" s="202" t="s">
        <v>84</v>
      </c>
      <c r="AY296" s="201" t="s">
        <v>136</v>
      </c>
      <c r="BK296" s="203">
        <f>SUM(BK297:BK322)</f>
        <v>0</v>
      </c>
    </row>
    <row r="297" s="2" customFormat="1" ht="16.5" customHeight="1">
      <c r="A297" s="40"/>
      <c r="B297" s="41"/>
      <c r="C297" s="206" t="s">
        <v>519</v>
      </c>
      <c r="D297" s="206" t="s">
        <v>139</v>
      </c>
      <c r="E297" s="207" t="s">
        <v>520</v>
      </c>
      <c r="F297" s="208" t="s">
        <v>521</v>
      </c>
      <c r="G297" s="209" t="s">
        <v>171</v>
      </c>
      <c r="H297" s="210">
        <v>334.80000000000001</v>
      </c>
      <c r="I297" s="211"/>
      <c r="J297" s="212">
        <f>ROUND(I297*H297,2)</f>
        <v>0</v>
      </c>
      <c r="K297" s="208" t="s">
        <v>143</v>
      </c>
      <c r="L297" s="46"/>
      <c r="M297" s="213" t="s">
        <v>19</v>
      </c>
      <c r="N297" s="214" t="s">
        <v>47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0.083169999999999994</v>
      </c>
      <c r="T297" s="216">
        <f>S297*H297</f>
        <v>27.845316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235</v>
      </c>
      <c r="AT297" s="217" t="s">
        <v>139</v>
      </c>
      <c r="AU297" s="217" t="s">
        <v>86</v>
      </c>
      <c r="AY297" s="19" t="s">
        <v>136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84</v>
      </c>
      <c r="BK297" s="218">
        <f>ROUND(I297*H297,2)</f>
        <v>0</v>
      </c>
      <c r="BL297" s="19" t="s">
        <v>235</v>
      </c>
      <c r="BM297" s="217" t="s">
        <v>522</v>
      </c>
    </row>
    <row r="298" s="2" customFormat="1">
      <c r="A298" s="40"/>
      <c r="B298" s="41"/>
      <c r="C298" s="42"/>
      <c r="D298" s="219" t="s">
        <v>146</v>
      </c>
      <c r="E298" s="42"/>
      <c r="F298" s="220" t="s">
        <v>523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146</v>
      </c>
      <c r="AU298" s="19" t="s">
        <v>86</v>
      </c>
    </row>
    <row r="299" s="13" customFormat="1">
      <c r="A299" s="13"/>
      <c r="B299" s="224"/>
      <c r="C299" s="225"/>
      <c r="D299" s="226" t="s">
        <v>148</v>
      </c>
      <c r="E299" s="227" t="s">
        <v>19</v>
      </c>
      <c r="F299" s="228" t="s">
        <v>257</v>
      </c>
      <c r="G299" s="225"/>
      <c r="H299" s="229">
        <v>103.7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148</v>
      </c>
      <c r="AU299" s="235" t="s">
        <v>86</v>
      </c>
      <c r="AV299" s="13" t="s">
        <v>86</v>
      </c>
      <c r="AW299" s="13" t="s">
        <v>37</v>
      </c>
      <c r="AX299" s="13" t="s">
        <v>76</v>
      </c>
      <c r="AY299" s="235" t="s">
        <v>136</v>
      </c>
    </row>
    <row r="300" s="13" customFormat="1">
      <c r="A300" s="13"/>
      <c r="B300" s="224"/>
      <c r="C300" s="225"/>
      <c r="D300" s="226" t="s">
        <v>148</v>
      </c>
      <c r="E300" s="227" t="s">
        <v>19</v>
      </c>
      <c r="F300" s="228" t="s">
        <v>258</v>
      </c>
      <c r="G300" s="225"/>
      <c r="H300" s="229">
        <v>71.099999999999994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148</v>
      </c>
      <c r="AU300" s="235" t="s">
        <v>86</v>
      </c>
      <c r="AV300" s="13" t="s">
        <v>86</v>
      </c>
      <c r="AW300" s="13" t="s">
        <v>37</v>
      </c>
      <c r="AX300" s="13" t="s">
        <v>76</v>
      </c>
      <c r="AY300" s="235" t="s">
        <v>136</v>
      </c>
    </row>
    <row r="301" s="13" customFormat="1">
      <c r="A301" s="13"/>
      <c r="B301" s="224"/>
      <c r="C301" s="225"/>
      <c r="D301" s="226" t="s">
        <v>148</v>
      </c>
      <c r="E301" s="227" t="s">
        <v>19</v>
      </c>
      <c r="F301" s="228" t="s">
        <v>259</v>
      </c>
      <c r="G301" s="225"/>
      <c r="H301" s="229">
        <v>82.599999999999994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148</v>
      </c>
      <c r="AU301" s="235" t="s">
        <v>86</v>
      </c>
      <c r="AV301" s="13" t="s">
        <v>86</v>
      </c>
      <c r="AW301" s="13" t="s">
        <v>37</v>
      </c>
      <c r="AX301" s="13" t="s">
        <v>76</v>
      </c>
      <c r="AY301" s="235" t="s">
        <v>136</v>
      </c>
    </row>
    <row r="302" s="13" customFormat="1">
      <c r="A302" s="13"/>
      <c r="B302" s="224"/>
      <c r="C302" s="225"/>
      <c r="D302" s="226" t="s">
        <v>148</v>
      </c>
      <c r="E302" s="227" t="s">
        <v>19</v>
      </c>
      <c r="F302" s="228" t="s">
        <v>260</v>
      </c>
      <c r="G302" s="225"/>
      <c r="H302" s="229">
        <v>77.400000000000006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148</v>
      </c>
      <c r="AU302" s="235" t="s">
        <v>86</v>
      </c>
      <c r="AV302" s="13" t="s">
        <v>86</v>
      </c>
      <c r="AW302" s="13" t="s">
        <v>37</v>
      </c>
      <c r="AX302" s="13" t="s">
        <v>76</v>
      </c>
      <c r="AY302" s="235" t="s">
        <v>136</v>
      </c>
    </row>
    <row r="303" s="14" customFormat="1">
      <c r="A303" s="14"/>
      <c r="B303" s="246"/>
      <c r="C303" s="247"/>
      <c r="D303" s="226" t="s">
        <v>148</v>
      </c>
      <c r="E303" s="248" t="s">
        <v>19</v>
      </c>
      <c r="F303" s="249" t="s">
        <v>161</v>
      </c>
      <c r="G303" s="247"/>
      <c r="H303" s="250">
        <v>334.80000000000001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148</v>
      </c>
      <c r="AU303" s="256" t="s">
        <v>86</v>
      </c>
      <c r="AV303" s="14" t="s">
        <v>144</v>
      </c>
      <c r="AW303" s="14" t="s">
        <v>37</v>
      </c>
      <c r="AX303" s="14" t="s">
        <v>84</v>
      </c>
      <c r="AY303" s="256" t="s">
        <v>136</v>
      </c>
    </row>
    <row r="304" s="2" customFormat="1" ht="24.15" customHeight="1">
      <c r="A304" s="40"/>
      <c r="B304" s="41"/>
      <c r="C304" s="206" t="s">
        <v>524</v>
      </c>
      <c r="D304" s="206" t="s">
        <v>139</v>
      </c>
      <c r="E304" s="207" t="s">
        <v>525</v>
      </c>
      <c r="F304" s="208" t="s">
        <v>526</v>
      </c>
      <c r="G304" s="209" t="s">
        <v>171</v>
      </c>
      <c r="H304" s="210">
        <v>334.80000000000001</v>
      </c>
      <c r="I304" s="211"/>
      <c r="J304" s="212">
        <f>ROUND(I304*H304,2)</f>
        <v>0</v>
      </c>
      <c r="K304" s="208" t="s">
        <v>143</v>
      </c>
      <c r="L304" s="46"/>
      <c r="M304" s="213" t="s">
        <v>19</v>
      </c>
      <c r="N304" s="214" t="s">
        <v>47</v>
      </c>
      <c r="O304" s="86"/>
      <c r="P304" s="215">
        <f>O304*H304</f>
        <v>0</v>
      </c>
      <c r="Q304" s="215">
        <v>0.0063499999999999997</v>
      </c>
      <c r="R304" s="215">
        <f>Q304*H304</f>
        <v>2.1259800000000002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235</v>
      </c>
      <c r="AT304" s="217" t="s">
        <v>139</v>
      </c>
      <c r="AU304" s="217" t="s">
        <v>86</v>
      </c>
      <c r="AY304" s="19" t="s">
        <v>136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84</v>
      </c>
      <c r="BK304" s="218">
        <f>ROUND(I304*H304,2)</f>
        <v>0</v>
      </c>
      <c r="BL304" s="19" t="s">
        <v>235</v>
      </c>
      <c r="BM304" s="217" t="s">
        <v>527</v>
      </c>
    </row>
    <row r="305" s="2" customFormat="1">
      <c r="A305" s="40"/>
      <c r="B305" s="41"/>
      <c r="C305" s="42"/>
      <c r="D305" s="219" t="s">
        <v>146</v>
      </c>
      <c r="E305" s="42"/>
      <c r="F305" s="220" t="s">
        <v>528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146</v>
      </c>
      <c r="AU305" s="19" t="s">
        <v>86</v>
      </c>
    </row>
    <row r="306" s="13" customFormat="1">
      <c r="A306" s="13"/>
      <c r="B306" s="224"/>
      <c r="C306" s="225"/>
      <c r="D306" s="226" t="s">
        <v>148</v>
      </c>
      <c r="E306" s="227" t="s">
        <v>19</v>
      </c>
      <c r="F306" s="228" t="s">
        <v>257</v>
      </c>
      <c r="G306" s="225"/>
      <c r="H306" s="229">
        <v>103.7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148</v>
      </c>
      <c r="AU306" s="235" t="s">
        <v>86</v>
      </c>
      <c r="AV306" s="13" t="s">
        <v>86</v>
      </c>
      <c r="AW306" s="13" t="s">
        <v>37</v>
      </c>
      <c r="AX306" s="13" t="s">
        <v>76</v>
      </c>
      <c r="AY306" s="235" t="s">
        <v>136</v>
      </c>
    </row>
    <row r="307" s="13" customFormat="1">
      <c r="A307" s="13"/>
      <c r="B307" s="224"/>
      <c r="C307" s="225"/>
      <c r="D307" s="226" t="s">
        <v>148</v>
      </c>
      <c r="E307" s="227" t="s">
        <v>19</v>
      </c>
      <c r="F307" s="228" t="s">
        <v>258</v>
      </c>
      <c r="G307" s="225"/>
      <c r="H307" s="229">
        <v>71.099999999999994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148</v>
      </c>
      <c r="AU307" s="235" t="s">
        <v>86</v>
      </c>
      <c r="AV307" s="13" t="s">
        <v>86</v>
      </c>
      <c r="AW307" s="13" t="s">
        <v>37</v>
      </c>
      <c r="AX307" s="13" t="s">
        <v>76</v>
      </c>
      <c r="AY307" s="235" t="s">
        <v>136</v>
      </c>
    </row>
    <row r="308" s="13" customFormat="1">
      <c r="A308" s="13"/>
      <c r="B308" s="224"/>
      <c r="C308" s="225"/>
      <c r="D308" s="226" t="s">
        <v>148</v>
      </c>
      <c r="E308" s="227" t="s">
        <v>19</v>
      </c>
      <c r="F308" s="228" t="s">
        <v>259</v>
      </c>
      <c r="G308" s="225"/>
      <c r="H308" s="229">
        <v>82.599999999999994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148</v>
      </c>
      <c r="AU308" s="235" t="s">
        <v>86</v>
      </c>
      <c r="AV308" s="13" t="s">
        <v>86</v>
      </c>
      <c r="AW308" s="13" t="s">
        <v>37</v>
      </c>
      <c r="AX308" s="13" t="s">
        <v>76</v>
      </c>
      <c r="AY308" s="235" t="s">
        <v>136</v>
      </c>
    </row>
    <row r="309" s="13" customFormat="1">
      <c r="A309" s="13"/>
      <c r="B309" s="224"/>
      <c r="C309" s="225"/>
      <c r="D309" s="226" t="s">
        <v>148</v>
      </c>
      <c r="E309" s="227" t="s">
        <v>19</v>
      </c>
      <c r="F309" s="228" t="s">
        <v>260</v>
      </c>
      <c r="G309" s="225"/>
      <c r="H309" s="229">
        <v>77.400000000000006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148</v>
      </c>
      <c r="AU309" s="235" t="s">
        <v>86</v>
      </c>
      <c r="AV309" s="13" t="s">
        <v>86</v>
      </c>
      <c r="AW309" s="13" t="s">
        <v>37</v>
      </c>
      <c r="AX309" s="13" t="s">
        <v>76</v>
      </c>
      <c r="AY309" s="235" t="s">
        <v>136</v>
      </c>
    </row>
    <row r="310" s="14" customFormat="1">
      <c r="A310" s="14"/>
      <c r="B310" s="246"/>
      <c r="C310" s="247"/>
      <c r="D310" s="226" t="s">
        <v>148</v>
      </c>
      <c r="E310" s="248" t="s">
        <v>19</v>
      </c>
      <c r="F310" s="249" t="s">
        <v>161</v>
      </c>
      <c r="G310" s="247"/>
      <c r="H310" s="250">
        <v>334.80000000000001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148</v>
      </c>
      <c r="AU310" s="256" t="s">
        <v>86</v>
      </c>
      <c r="AV310" s="14" t="s">
        <v>144</v>
      </c>
      <c r="AW310" s="14" t="s">
        <v>37</v>
      </c>
      <c r="AX310" s="14" t="s">
        <v>84</v>
      </c>
      <c r="AY310" s="256" t="s">
        <v>136</v>
      </c>
    </row>
    <row r="311" s="2" customFormat="1" ht="16.5" customHeight="1">
      <c r="A311" s="40"/>
      <c r="B311" s="41"/>
      <c r="C311" s="236" t="s">
        <v>529</v>
      </c>
      <c r="D311" s="236" t="s">
        <v>151</v>
      </c>
      <c r="E311" s="237" t="s">
        <v>530</v>
      </c>
      <c r="F311" s="238" t="s">
        <v>531</v>
      </c>
      <c r="G311" s="239" t="s">
        <v>171</v>
      </c>
      <c r="H311" s="240">
        <v>368.27999999999997</v>
      </c>
      <c r="I311" s="241"/>
      <c r="J311" s="242">
        <f>ROUND(I311*H311,2)</f>
        <v>0</v>
      </c>
      <c r="K311" s="238" t="s">
        <v>158</v>
      </c>
      <c r="L311" s="243"/>
      <c r="M311" s="244" t="s">
        <v>19</v>
      </c>
      <c r="N311" s="245" t="s">
        <v>47</v>
      </c>
      <c r="O311" s="86"/>
      <c r="P311" s="215">
        <f>O311*H311</f>
        <v>0</v>
      </c>
      <c r="Q311" s="215">
        <v>0.019199999999999998</v>
      </c>
      <c r="R311" s="215">
        <f>Q311*H311</f>
        <v>7.070975999999999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336</v>
      </c>
      <c r="AT311" s="217" t="s">
        <v>151</v>
      </c>
      <c r="AU311" s="217" t="s">
        <v>86</v>
      </c>
      <c r="AY311" s="19" t="s">
        <v>136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235</v>
      </c>
      <c r="BM311" s="217" t="s">
        <v>532</v>
      </c>
    </row>
    <row r="312" s="13" customFormat="1">
      <c r="A312" s="13"/>
      <c r="B312" s="224"/>
      <c r="C312" s="225"/>
      <c r="D312" s="226" t="s">
        <v>148</v>
      </c>
      <c r="E312" s="227" t="s">
        <v>19</v>
      </c>
      <c r="F312" s="228" t="s">
        <v>533</v>
      </c>
      <c r="G312" s="225"/>
      <c r="H312" s="229">
        <v>114.06999999999999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148</v>
      </c>
      <c r="AU312" s="235" t="s">
        <v>86</v>
      </c>
      <c r="AV312" s="13" t="s">
        <v>86</v>
      </c>
      <c r="AW312" s="13" t="s">
        <v>37</v>
      </c>
      <c r="AX312" s="13" t="s">
        <v>76</v>
      </c>
      <c r="AY312" s="235" t="s">
        <v>136</v>
      </c>
    </row>
    <row r="313" s="13" customFormat="1">
      <c r="A313" s="13"/>
      <c r="B313" s="224"/>
      <c r="C313" s="225"/>
      <c r="D313" s="226" t="s">
        <v>148</v>
      </c>
      <c r="E313" s="227" t="s">
        <v>19</v>
      </c>
      <c r="F313" s="228" t="s">
        <v>534</v>
      </c>
      <c r="G313" s="225"/>
      <c r="H313" s="229">
        <v>78.209999999999994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148</v>
      </c>
      <c r="AU313" s="235" t="s">
        <v>86</v>
      </c>
      <c r="AV313" s="13" t="s">
        <v>86</v>
      </c>
      <c r="AW313" s="13" t="s">
        <v>37</v>
      </c>
      <c r="AX313" s="13" t="s">
        <v>76</v>
      </c>
      <c r="AY313" s="235" t="s">
        <v>136</v>
      </c>
    </row>
    <row r="314" s="13" customFormat="1">
      <c r="A314" s="13"/>
      <c r="B314" s="224"/>
      <c r="C314" s="225"/>
      <c r="D314" s="226" t="s">
        <v>148</v>
      </c>
      <c r="E314" s="227" t="s">
        <v>19</v>
      </c>
      <c r="F314" s="228" t="s">
        <v>535</v>
      </c>
      <c r="G314" s="225"/>
      <c r="H314" s="229">
        <v>90.859999999999999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148</v>
      </c>
      <c r="AU314" s="235" t="s">
        <v>86</v>
      </c>
      <c r="AV314" s="13" t="s">
        <v>86</v>
      </c>
      <c r="AW314" s="13" t="s">
        <v>37</v>
      </c>
      <c r="AX314" s="13" t="s">
        <v>76</v>
      </c>
      <c r="AY314" s="235" t="s">
        <v>136</v>
      </c>
    </row>
    <row r="315" s="13" customFormat="1">
      <c r="A315" s="13"/>
      <c r="B315" s="224"/>
      <c r="C315" s="225"/>
      <c r="D315" s="226" t="s">
        <v>148</v>
      </c>
      <c r="E315" s="227" t="s">
        <v>19</v>
      </c>
      <c r="F315" s="228" t="s">
        <v>536</v>
      </c>
      <c r="G315" s="225"/>
      <c r="H315" s="229">
        <v>85.140000000000001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148</v>
      </c>
      <c r="AU315" s="235" t="s">
        <v>86</v>
      </c>
      <c r="AV315" s="13" t="s">
        <v>86</v>
      </c>
      <c r="AW315" s="13" t="s">
        <v>37</v>
      </c>
      <c r="AX315" s="13" t="s">
        <v>76</v>
      </c>
      <c r="AY315" s="235" t="s">
        <v>136</v>
      </c>
    </row>
    <row r="316" s="14" customFormat="1">
      <c r="A316" s="14"/>
      <c r="B316" s="246"/>
      <c r="C316" s="247"/>
      <c r="D316" s="226" t="s">
        <v>148</v>
      </c>
      <c r="E316" s="248" t="s">
        <v>19</v>
      </c>
      <c r="F316" s="249" t="s">
        <v>161</v>
      </c>
      <c r="G316" s="247"/>
      <c r="H316" s="250">
        <v>368.27999999999997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148</v>
      </c>
      <c r="AU316" s="256" t="s">
        <v>86</v>
      </c>
      <c r="AV316" s="14" t="s">
        <v>144</v>
      </c>
      <c r="AW316" s="14" t="s">
        <v>37</v>
      </c>
      <c r="AX316" s="14" t="s">
        <v>84</v>
      </c>
      <c r="AY316" s="256" t="s">
        <v>136</v>
      </c>
    </row>
    <row r="317" s="2" customFormat="1" ht="16.5" customHeight="1">
      <c r="A317" s="40"/>
      <c r="B317" s="41"/>
      <c r="C317" s="206" t="s">
        <v>537</v>
      </c>
      <c r="D317" s="206" t="s">
        <v>139</v>
      </c>
      <c r="E317" s="207" t="s">
        <v>538</v>
      </c>
      <c r="F317" s="208" t="s">
        <v>539</v>
      </c>
      <c r="G317" s="209" t="s">
        <v>357</v>
      </c>
      <c r="H317" s="210">
        <v>37.100000000000001</v>
      </c>
      <c r="I317" s="211"/>
      <c r="J317" s="212">
        <f>ROUND(I317*H317,2)</f>
        <v>0</v>
      </c>
      <c r="K317" s="208" t="s">
        <v>158</v>
      </c>
      <c r="L317" s="46"/>
      <c r="M317" s="213" t="s">
        <v>19</v>
      </c>
      <c r="N317" s="214" t="s">
        <v>47</v>
      </c>
      <c r="O317" s="86"/>
      <c r="P317" s="215">
        <f>O317*H317</f>
        <v>0</v>
      </c>
      <c r="Q317" s="215">
        <v>0.00020000000000000001</v>
      </c>
      <c r="R317" s="215">
        <f>Q317*H317</f>
        <v>0.0074200000000000004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235</v>
      </c>
      <c r="AT317" s="217" t="s">
        <v>139</v>
      </c>
      <c r="AU317" s="217" t="s">
        <v>86</v>
      </c>
      <c r="AY317" s="19" t="s">
        <v>136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84</v>
      </c>
      <c r="BK317" s="218">
        <f>ROUND(I317*H317,2)</f>
        <v>0</v>
      </c>
      <c r="BL317" s="19" t="s">
        <v>235</v>
      </c>
      <c r="BM317" s="217" t="s">
        <v>540</v>
      </c>
    </row>
    <row r="318" s="13" customFormat="1">
      <c r="A318" s="13"/>
      <c r="B318" s="224"/>
      <c r="C318" s="225"/>
      <c r="D318" s="226" t="s">
        <v>148</v>
      </c>
      <c r="E318" s="227" t="s">
        <v>19</v>
      </c>
      <c r="F318" s="228" t="s">
        <v>541</v>
      </c>
      <c r="G318" s="225"/>
      <c r="H318" s="229">
        <v>37.100000000000001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148</v>
      </c>
      <c r="AU318" s="235" t="s">
        <v>86</v>
      </c>
      <c r="AV318" s="13" t="s">
        <v>86</v>
      </c>
      <c r="AW318" s="13" t="s">
        <v>37</v>
      </c>
      <c r="AX318" s="13" t="s">
        <v>84</v>
      </c>
      <c r="AY318" s="235" t="s">
        <v>136</v>
      </c>
    </row>
    <row r="319" s="2" customFormat="1" ht="21.75" customHeight="1">
      <c r="A319" s="40"/>
      <c r="B319" s="41"/>
      <c r="C319" s="236" t="s">
        <v>542</v>
      </c>
      <c r="D319" s="236" t="s">
        <v>151</v>
      </c>
      <c r="E319" s="237" t="s">
        <v>543</v>
      </c>
      <c r="F319" s="238" t="s">
        <v>544</v>
      </c>
      <c r="G319" s="239" t="s">
        <v>357</v>
      </c>
      <c r="H319" s="240">
        <v>40.810000000000002</v>
      </c>
      <c r="I319" s="241"/>
      <c r="J319" s="242">
        <f>ROUND(I319*H319,2)</f>
        <v>0</v>
      </c>
      <c r="K319" s="238" t="s">
        <v>158</v>
      </c>
      <c r="L319" s="243"/>
      <c r="M319" s="244" t="s">
        <v>19</v>
      </c>
      <c r="N319" s="245" t="s">
        <v>47</v>
      </c>
      <c r="O319" s="86"/>
      <c r="P319" s="215">
        <f>O319*H319</f>
        <v>0</v>
      </c>
      <c r="Q319" s="215">
        <v>4.0000000000000003E-05</v>
      </c>
      <c r="R319" s="215">
        <f>Q319*H319</f>
        <v>0.0016324000000000002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336</v>
      </c>
      <c r="AT319" s="217" t="s">
        <v>151</v>
      </c>
      <c r="AU319" s="217" t="s">
        <v>86</v>
      </c>
      <c r="AY319" s="19" t="s">
        <v>136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84</v>
      </c>
      <c r="BK319" s="218">
        <f>ROUND(I319*H319,2)</f>
        <v>0</v>
      </c>
      <c r="BL319" s="19" t="s">
        <v>235</v>
      </c>
      <c r="BM319" s="217" t="s">
        <v>545</v>
      </c>
    </row>
    <row r="320" s="13" customFormat="1">
      <c r="A320" s="13"/>
      <c r="B320" s="224"/>
      <c r="C320" s="225"/>
      <c r="D320" s="226" t="s">
        <v>148</v>
      </c>
      <c r="E320" s="227" t="s">
        <v>19</v>
      </c>
      <c r="F320" s="228" t="s">
        <v>546</v>
      </c>
      <c r="G320" s="225"/>
      <c r="H320" s="229">
        <v>40.810000000000002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148</v>
      </c>
      <c r="AU320" s="235" t="s">
        <v>86</v>
      </c>
      <c r="AV320" s="13" t="s">
        <v>86</v>
      </c>
      <c r="AW320" s="13" t="s">
        <v>37</v>
      </c>
      <c r="AX320" s="13" t="s">
        <v>84</v>
      </c>
      <c r="AY320" s="235" t="s">
        <v>136</v>
      </c>
    </row>
    <row r="321" s="2" customFormat="1" ht="24.15" customHeight="1">
      <c r="A321" s="40"/>
      <c r="B321" s="41"/>
      <c r="C321" s="206" t="s">
        <v>547</v>
      </c>
      <c r="D321" s="206" t="s">
        <v>139</v>
      </c>
      <c r="E321" s="207" t="s">
        <v>548</v>
      </c>
      <c r="F321" s="208" t="s">
        <v>549</v>
      </c>
      <c r="G321" s="209" t="s">
        <v>434</v>
      </c>
      <c r="H321" s="278"/>
      <c r="I321" s="211"/>
      <c r="J321" s="212">
        <f>ROUND(I321*H321,2)</f>
        <v>0</v>
      </c>
      <c r="K321" s="208" t="s">
        <v>143</v>
      </c>
      <c r="L321" s="46"/>
      <c r="M321" s="213" t="s">
        <v>19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235</v>
      </c>
      <c r="AT321" s="217" t="s">
        <v>139</v>
      </c>
      <c r="AU321" s="217" t="s">
        <v>86</v>
      </c>
      <c r="AY321" s="19" t="s">
        <v>136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235</v>
      </c>
      <c r="BM321" s="217" t="s">
        <v>550</v>
      </c>
    </row>
    <row r="322" s="2" customFormat="1">
      <c r="A322" s="40"/>
      <c r="B322" s="41"/>
      <c r="C322" s="42"/>
      <c r="D322" s="219" t="s">
        <v>146</v>
      </c>
      <c r="E322" s="42"/>
      <c r="F322" s="220" t="s">
        <v>551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146</v>
      </c>
      <c r="AU322" s="19" t="s">
        <v>86</v>
      </c>
    </row>
    <row r="323" s="12" customFormat="1" ht="22.8" customHeight="1">
      <c r="A323" s="12"/>
      <c r="B323" s="190"/>
      <c r="C323" s="191"/>
      <c r="D323" s="192" t="s">
        <v>75</v>
      </c>
      <c r="E323" s="204" t="s">
        <v>552</v>
      </c>
      <c r="F323" s="204" t="s">
        <v>553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SUM(P324:P360)</f>
        <v>0</v>
      </c>
      <c r="Q323" s="198"/>
      <c r="R323" s="199">
        <f>SUM(R324:R360)</f>
        <v>27.237272600000001</v>
      </c>
      <c r="S323" s="198"/>
      <c r="T323" s="200">
        <f>SUM(T324:T360)</f>
        <v>99.653310000000005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86</v>
      </c>
      <c r="AT323" s="202" t="s">
        <v>75</v>
      </c>
      <c r="AU323" s="202" t="s">
        <v>84</v>
      </c>
      <c r="AY323" s="201" t="s">
        <v>136</v>
      </c>
      <c r="BK323" s="203">
        <f>SUM(BK324:BK360)</f>
        <v>0</v>
      </c>
    </row>
    <row r="324" s="2" customFormat="1" ht="16.5" customHeight="1">
      <c r="A324" s="40"/>
      <c r="B324" s="41"/>
      <c r="C324" s="206" t="s">
        <v>554</v>
      </c>
      <c r="D324" s="206" t="s">
        <v>139</v>
      </c>
      <c r="E324" s="207" t="s">
        <v>555</v>
      </c>
      <c r="F324" s="208" t="s">
        <v>556</v>
      </c>
      <c r="G324" s="209" t="s">
        <v>171</v>
      </c>
      <c r="H324" s="210">
        <v>1222.74</v>
      </c>
      <c r="I324" s="211"/>
      <c r="J324" s="212">
        <f>ROUND(I324*H324,2)</f>
        <v>0</v>
      </c>
      <c r="K324" s="208" t="s">
        <v>143</v>
      </c>
      <c r="L324" s="46"/>
      <c r="M324" s="213" t="s">
        <v>19</v>
      </c>
      <c r="N324" s="214" t="s">
        <v>47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0.081500000000000003</v>
      </c>
      <c r="T324" s="216">
        <f>S324*H324</f>
        <v>99.653310000000005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235</v>
      </c>
      <c r="AT324" s="217" t="s">
        <v>139</v>
      </c>
      <c r="AU324" s="217" t="s">
        <v>86</v>
      </c>
      <c r="AY324" s="19" t="s">
        <v>136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84</v>
      </c>
      <c r="BK324" s="218">
        <f>ROUND(I324*H324,2)</f>
        <v>0</v>
      </c>
      <c r="BL324" s="19" t="s">
        <v>235</v>
      </c>
      <c r="BM324" s="217" t="s">
        <v>557</v>
      </c>
    </row>
    <row r="325" s="2" customFormat="1">
      <c r="A325" s="40"/>
      <c r="B325" s="41"/>
      <c r="C325" s="42"/>
      <c r="D325" s="219" t="s">
        <v>146</v>
      </c>
      <c r="E325" s="42"/>
      <c r="F325" s="220" t="s">
        <v>558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146</v>
      </c>
      <c r="AU325" s="19" t="s">
        <v>86</v>
      </c>
    </row>
    <row r="326" s="13" customFormat="1">
      <c r="A326" s="13"/>
      <c r="B326" s="224"/>
      <c r="C326" s="225"/>
      <c r="D326" s="226" t="s">
        <v>148</v>
      </c>
      <c r="E326" s="227" t="s">
        <v>19</v>
      </c>
      <c r="F326" s="228" t="s">
        <v>559</v>
      </c>
      <c r="G326" s="225"/>
      <c r="H326" s="229">
        <v>14.4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148</v>
      </c>
      <c r="AU326" s="235" t="s">
        <v>86</v>
      </c>
      <c r="AV326" s="13" t="s">
        <v>86</v>
      </c>
      <c r="AW326" s="13" t="s">
        <v>37</v>
      </c>
      <c r="AX326" s="13" t="s">
        <v>76</v>
      </c>
      <c r="AY326" s="235" t="s">
        <v>136</v>
      </c>
    </row>
    <row r="327" s="13" customFormat="1">
      <c r="A327" s="13"/>
      <c r="B327" s="224"/>
      <c r="C327" s="225"/>
      <c r="D327" s="226" t="s">
        <v>148</v>
      </c>
      <c r="E327" s="227" t="s">
        <v>19</v>
      </c>
      <c r="F327" s="228" t="s">
        <v>560</v>
      </c>
      <c r="G327" s="225"/>
      <c r="H327" s="229">
        <v>1151.5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148</v>
      </c>
      <c r="AU327" s="235" t="s">
        <v>86</v>
      </c>
      <c r="AV327" s="13" t="s">
        <v>86</v>
      </c>
      <c r="AW327" s="13" t="s">
        <v>37</v>
      </c>
      <c r="AX327" s="13" t="s">
        <v>76</v>
      </c>
      <c r="AY327" s="235" t="s">
        <v>136</v>
      </c>
    </row>
    <row r="328" s="13" customFormat="1">
      <c r="A328" s="13"/>
      <c r="B328" s="224"/>
      <c r="C328" s="225"/>
      <c r="D328" s="226" t="s">
        <v>148</v>
      </c>
      <c r="E328" s="227" t="s">
        <v>19</v>
      </c>
      <c r="F328" s="228" t="s">
        <v>561</v>
      </c>
      <c r="G328" s="225"/>
      <c r="H328" s="229">
        <v>81.060000000000002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148</v>
      </c>
      <c r="AU328" s="235" t="s">
        <v>86</v>
      </c>
      <c r="AV328" s="13" t="s">
        <v>86</v>
      </c>
      <c r="AW328" s="13" t="s">
        <v>37</v>
      </c>
      <c r="AX328" s="13" t="s">
        <v>76</v>
      </c>
      <c r="AY328" s="235" t="s">
        <v>136</v>
      </c>
    </row>
    <row r="329" s="13" customFormat="1">
      <c r="A329" s="13"/>
      <c r="B329" s="224"/>
      <c r="C329" s="225"/>
      <c r="D329" s="226" t="s">
        <v>148</v>
      </c>
      <c r="E329" s="227" t="s">
        <v>19</v>
      </c>
      <c r="F329" s="228" t="s">
        <v>562</v>
      </c>
      <c r="G329" s="225"/>
      <c r="H329" s="229">
        <v>108.88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148</v>
      </c>
      <c r="AU329" s="235" t="s">
        <v>86</v>
      </c>
      <c r="AV329" s="13" t="s">
        <v>86</v>
      </c>
      <c r="AW329" s="13" t="s">
        <v>37</v>
      </c>
      <c r="AX329" s="13" t="s">
        <v>76</v>
      </c>
      <c r="AY329" s="235" t="s">
        <v>136</v>
      </c>
    </row>
    <row r="330" s="13" customFormat="1">
      <c r="A330" s="13"/>
      <c r="B330" s="224"/>
      <c r="C330" s="225"/>
      <c r="D330" s="226" t="s">
        <v>148</v>
      </c>
      <c r="E330" s="227" t="s">
        <v>19</v>
      </c>
      <c r="F330" s="228" t="s">
        <v>563</v>
      </c>
      <c r="G330" s="225"/>
      <c r="H330" s="229">
        <v>20.5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148</v>
      </c>
      <c r="AU330" s="235" t="s">
        <v>86</v>
      </c>
      <c r="AV330" s="13" t="s">
        <v>86</v>
      </c>
      <c r="AW330" s="13" t="s">
        <v>37</v>
      </c>
      <c r="AX330" s="13" t="s">
        <v>76</v>
      </c>
      <c r="AY330" s="235" t="s">
        <v>136</v>
      </c>
    </row>
    <row r="331" s="13" customFormat="1">
      <c r="A331" s="13"/>
      <c r="B331" s="224"/>
      <c r="C331" s="225"/>
      <c r="D331" s="226" t="s">
        <v>148</v>
      </c>
      <c r="E331" s="227" t="s">
        <v>19</v>
      </c>
      <c r="F331" s="228" t="s">
        <v>564</v>
      </c>
      <c r="G331" s="225"/>
      <c r="H331" s="229">
        <v>-153.59999999999999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148</v>
      </c>
      <c r="AU331" s="235" t="s">
        <v>86</v>
      </c>
      <c r="AV331" s="13" t="s">
        <v>86</v>
      </c>
      <c r="AW331" s="13" t="s">
        <v>37</v>
      </c>
      <c r="AX331" s="13" t="s">
        <v>76</v>
      </c>
      <c r="AY331" s="235" t="s">
        <v>136</v>
      </c>
    </row>
    <row r="332" s="14" customFormat="1">
      <c r="A332" s="14"/>
      <c r="B332" s="246"/>
      <c r="C332" s="247"/>
      <c r="D332" s="226" t="s">
        <v>148</v>
      </c>
      <c r="E332" s="248" t="s">
        <v>19</v>
      </c>
      <c r="F332" s="249" t="s">
        <v>161</v>
      </c>
      <c r="G332" s="247"/>
      <c r="H332" s="250">
        <v>1222.74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148</v>
      </c>
      <c r="AU332" s="256" t="s">
        <v>86</v>
      </c>
      <c r="AV332" s="14" t="s">
        <v>144</v>
      </c>
      <c r="AW332" s="14" t="s">
        <v>37</v>
      </c>
      <c r="AX332" s="14" t="s">
        <v>84</v>
      </c>
      <c r="AY332" s="256" t="s">
        <v>136</v>
      </c>
    </row>
    <row r="333" s="2" customFormat="1" ht="24.15" customHeight="1">
      <c r="A333" s="40"/>
      <c r="B333" s="41"/>
      <c r="C333" s="206" t="s">
        <v>565</v>
      </c>
      <c r="D333" s="206" t="s">
        <v>139</v>
      </c>
      <c r="E333" s="207" t="s">
        <v>566</v>
      </c>
      <c r="F333" s="208" t="s">
        <v>567</v>
      </c>
      <c r="G333" s="209" t="s">
        <v>171</v>
      </c>
      <c r="H333" s="210">
        <v>1376.3399999999999</v>
      </c>
      <c r="I333" s="211"/>
      <c r="J333" s="212">
        <f>ROUND(I333*H333,2)</f>
        <v>0</v>
      </c>
      <c r="K333" s="208" t="s">
        <v>143</v>
      </c>
      <c r="L333" s="46"/>
      <c r="M333" s="213" t="s">
        <v>19</v>
      </c>
      <c r="N333" s="214" t="s">
        <v>47</v>
      </c>
      <c r="O333" s="86"/>
      <c r="P333" s="215">
        <f>O333*H333</f>
        <v>0</v>
      </c>
      <c r="Q333" s="215">
        <v>0.0051999999999999998</v>
      </c>
      <c r="R333" s="215">
        <f>Q333*H333</f>
        <v>7.1569679999999991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235</v>
      </c>
      <c r="AT333" s="217" t="s">
        <v>139</v>
      </c>
      <c r="AU333" s="217" t="s">
        <v>86</v>
      </c>
      <c r="AY333" s="19" t="s">
        <v>136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84</v>
      </c>
      <c r="BK333" s="218">
        <f>ROUND(I333*H333,2)</f>
        <v>0</v>
      </c>
      <c r="BL333" s="19" t="s">
        <v>235</v>
      </c>
      <c r="BM333" s="217" t="s">
        <v>568</v>
      </c>
    </row>
    <row r="334" s="2" customFormat="1">
      <c r="A334" s="40"/>
      <c r="B334" s="41"/>
      <c r="C334" s="42"/>
      <c r="D334" s="219" t="s">
        <v>146</v>
      </c>
      <c r="E334" s="42"/>
      <c r="F334" s="220" t="s">
        <v>569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146</v>
      </c>
      <c r="AU334" s="19" t="s">
        <v>86</v>
      </c>
    </row>
    <row r="335" s="13" customFormat="1">
      <c r="A335" s="13"/>
      <c r="B335" s="224"/>
      <c r="C335" s="225"/>
      <c r="D335" s="226" t="s">
        <v>148</v>
      </c>
      <c r="E335" s="227" t="s">
        <v>19</v>
      </c>
      <c r="F335" s="228" t="s">
        <v>559</v>
      </c>
      <c r="G335" s="225"/>
      <c r="H335" s="229">
        <v>14.4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148</v>
      </c>
      <c r="AU335" s="235" t="s">
        <v>86</v>
      </c>
      <c r="AV335" s="13" t="s">
        <v>86</v>
      </c>
      <c r="AW335" s="13" t="s">
        <v>37</v>
      </c>
      <c r="AX335" s="13" t="s">
        <v>76</v>
      </c>
      <c r="AY335" s="235" t="s">
        <v>136</v>
      </c>
    </row>
    <row r="336" s="13" customFormat="1">
      <c r="A336" s="13"/>
      <c r="B336" s="224"/>
      <c r="C336" s="225"/>
      <c r="D336" s="226" t="s">
        <v>148</v>
      </c>
      <c r="E336" s="227" t="s">
        <v>19</v>
      </c>
      <c r="F336" s="228" t="s">
        <v>560</v>
      </c>
      <c r="G336" s="225"/>
      <c r="H336" s="229">
        <v>1151.5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148</v>
      </c>
      <c r="AU336" s="235" t="s">
        <v>86</v>
      </c>
      <c r="AV336" s="13" t="s">
        <v>86</v>
      </c>
      <c r="AW336" s="13" t="s">
        <v>37</v>
      </c>
      <c r="AX336" s="13" t="s">
        <v>76</v>
      </c>
      <c r="AY336" s="235" t="s">
        <v>136</v>
      </c>
    </row>
    <row r="337" s="13" customFormat="1">
      <c r="A337" s="13"/>
      <c r="B337" s="224"/>
      <c r="C337" s="225"/>
      <c r="D337" s="226" t="s">
        <v>148</v>
      </c>
      <c r="E337" s="227" t="s">
        <v>19</v>
      </c>
      <c r="F337" s="228" t="s">
        <v>561</v>
      </c>
      <c r="G337" s="225"/>
      <c r="H337" s="229">
        <v>81.060000000000002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148</v>
      </c>
      <c r="AU337" s="235" t="s">
        <v>86</v>
      </c>
      <c r="AV337" s="13" t="s">
        <v>86</v>
      </c>
      <c r="AW337" s="13" t="s">
        <v>37</v>
      </c>
      <c r="AX337" s="13" t="s">
        <v>76</v>
      </c>
      <c r="AY337" s="235" t="s">
        <v>136</v>
      </c>
    </row>
    <row r="338" s="13" customFormat="1">
      <c r="A338" s="13"/>
      <c r="B338" s="224"/>
      <c r="C338" s="225"/>
      <c r="D338" s="226" t="s">
        <v>148</v>
      </c>
      <c r="E338" s="227" t="s">
        <v>19</v>
      </c>
      <c r="F338" s="228" t="s">
        <v>562</v>
      </c>
      <c r="G338" s="225"/>
      <c r="H338" s="229">
        <v>108.88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148</v>
      </c>
      <c r="AU338" s="235" t="s">
        <v>86</v>
      </c>
      <c r="AV338" s="13" t="s">
        <v>86</v>
      </c>
      <c r="AW338" s="13" t="s">
        <v>37</v>
      </c>
      <c r="AX338" s="13" t="s">
        <v>76</v>
      </c>
      <c r="AY338" s="235" t="s">
        <v>136</v>
      </c>
    </row>
    <row r="339" s="13" customFormat="1">
      <c r="A339" s="13"/>
      <c r="B339" s="224"/>
      <c r="C339" s="225"/>
      <c r="D339" s="226" t="s">
        <v>148</v>
      </c>
      <c r="E339" s="227" t="s">
        <v>19</v>
      </c>
      <c r="F339" s="228" t="s">
        <v>563</v>
      </c>
      <c r="G339" s="225"/>
      <c r="H339" s="229">
        <v>20.5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148</v>
      </c>
      <c r="AU339" s="235" t="s">
        <v>86</v>
      </c>
      <c r="AV339" s="13" t="s">
        <v>86</v>
      </c>
      <c r="AW339" s="13" t="s">
        <v>37</v>
      </c>
      <c r="AX339" s="13" t="s">
        <v>76</v>
      </c>
      <c r="AY339" s="235" t="s">
        <v>136</v>
      </c>
    </row>
    <row r="340" s="14" customFormat="1">
      <c r="A340" s="14"/>
      <c r="B340" s="246"/>
      <c r="C340" s="247"/>
      <c r="D340" s="226" t="s">
        <v>148</v>
      </c>
      <c r="E340" s="248" t="s">
        <v>19</v>
      </c>
      <c r="F340" s="249" t="s">
        <v>161</v>
      </c>
      <c r="G340" s="247"/>
      <c r="H340" s="250">
        <v>1376.3399999999999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148</v>
      </c>
      <c r="AU340" s="256" t="s">
        <v>86</v>
      </c>
      <c r="AV340" s="14" t="s">
        <v>144</v>
      </c>
      <c r="AW340" s="14" t="s">
        <v>37</v>
      </c>
      <c r="AX340" s="14" t="s">
        <v>84</v>
      </c>
      <c r="AY340" s="256" t="s">
        <v>136</v>
      </c>
    </row>
    <row r="341" s="2" customFormat="1" ht="16.5" customHeight="1">
      <c r="A341" s="40"/>
      <c r="B341" s="41"/>
      <c r="C341" s="236" t="s">
        <v>570</v>
      </c>
      <c r="D341" s="236" t="s">
        <v>151</v>
      </c>
      <c r="E341" s="237" t="s">
        <v>571</v>
      </c>
      <c r="F341" s="238" t="s">
        <v>572</v>
      </c>
      <c r="G341" s="239" t="s">
        <v>171</v>
      </c>
      <c r="H341" s="240">
        <v>1513.9739999999999</v>
      </c>
      <c r="I341" s="241"/>
      <c r="J341" s="242">
        <f>ROUND(I341*H341,2)</f>
        <v>0</v>
      </c>
      <c r="K341" s="238" t="s">
        <v>158</v>
      </c>
      <c r="L341" s="243"/>
      <c r="M341" s="244" t="s">
        <v>19</v>
      </c>
      <c r="N341" s="245" t="s">
        <v>47</v>
      </c>
      <c r="O341" s="86"/>
      <c r="P341" s="215">
        <f>O341*H341</f>
        <v>0</v>
      </c>
      <c r="Q341" s="215">
        <v>0.0126</v>
      </c>
      <c r="R341" s="215">
        <f>Q341*H341</f>
        <v>19.076072400000001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336</v>
      </c>
      <c r="AT341" s="217" t="s">
        <v>151</v>
      </c>
      <c r="AU341" s="217" t="s">
        <v>86</v>
      </c>
      <c r="AY341" s="19" t="s">
        <v>136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84</v>
      </c>
      <c r="BK341" s="218">
        <f>ROUND(I341*H341,2)</f>
        <v>0</v>
      </c>
      <c r="BL341" s="19" t="s">
        <v>235</v>
      </c>
      <c r="BM341" s="217" t="s">
        <v>573</v>
      </c>
    </row>
    <row r="342" s="13" customFormat="1">
      <c r="A342" s="13"/>
      <c r="B342" s="224"/>
      <c r="C342" s="225"/>
      <c r="D342" s="226" t="s">
        <v>148</v>
      </c>
      <c r="E342" s="227" t="s">
        <v>19</v>
      </c>
      <c r="F342" s="228" t="s">
        <v>574</v>
      </c>
      <c r="G342" s="225"/>
      <c r="H342" s="229">
        <v>1513.9739999999999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148</v>
      </c>
      <c r="AU342" s="235" t="s">
        <v>86</v>
      </c>
      <c r="AV342" s="13" t="s">
        <v>86</v>
      </c>
      <c r="AW342" s="13" t="s">
        <v>37</v>
      </c>
      <c r="AX342" s="13" t="s">
        <v>84</v>
      </c>
      <c r="AY342" s="235" t="s">
        <v>136</v>
      </c>
    </row>
    <row r="343" s="2" customFormat="1" ht="16.5" customHeight="1">
      <c r="A343" s="40"/>
      <c r="B343" s="41"/>
      <c r="C343" s="206" t="s">
        <v>575</v>
      </c>
      <c r="D343" s="206" t="s">
        <v>139</v>
      </c>
      <c r="E343" s="207" t="s">
        <v>576</v>
      </c>
      <c r="F343" s="208" t="s">
        <v>577</v>
      </c>
      <c r="G343" s="209" t="s">
        <v>171</v>
      </c>
      <c r="H343" s="210">
        <v>19.440000000000001</v>
      </c>
      <c r="I343" s="211"/>
      <c r="J343" s="212">
        <f>ROUND(I343*H343,2)</f>
        <v>0</v>
      </c>
      <c r="K343" s="208" t="s">
        <v>143</v>
      </c>
      <c r="L343" s="46"/>
      <c r="M343" s="213" t="s">
        <v>19</v>
      </c>
      <c r="N343" s="214" t="s">
        <v>47</v>
      </c>
      <c r="O343" s="86"/>
      <c r="P343" s="215">
        <f>O343*H343</f>
        <v>0</v>
      </c>
      <c r="Q343" s="215">
        <v>0.00063000000000000003</v>
      </c>
      <c r="R343" s="215">
        <f>Q343*H343</f>
        <v>0.012247200000000002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144</v>
      </c>
      <c r="AT343" s="217" t="s">
        <v>139</v>
      </c>
      <c r="AU343" s="217" t="s">
        <v>86</v>
      </c>
      <c r="AY343" s="19" t="s">
        <v>136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84</v>
      </c>
      <c r="BK343" s="218">
        <f>ROUND(I343*H343,2)</f>
        <v>0</v>
      </c>
      <c r="BL343" s="19" t="s">
        <v>144</v>
      </c>
      <c r="BM343" s="217" t="s">
        <v>578</v>
      </c>
    </row>
    <row r="344" s="2" customFormat="1">
      <c r="A344" s="40"/>
      <c r="B344" s="41"/>
      <c r="C344" s="42"/>
      <c r="D344" s="219" t="s">
        <v>146</v>
      </c>
      <c r="E344" s="42"/>
      <c r="F344" s="220" t="s">
        <v>579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146</v>
      </c>
      <c r="AU344" s="19" t="s">
        <v>86</v>
      </c>
    </row>
    <row r="345" s="13" customFormat="1">
      <c r="A345" s="13"/>
      <c r="B345" s="224"/>
      <c r="C345" s="225"/>
      <c r="D345" s="226" t="s">
        <v>148</v>
      </c>
      <c r="E345" s="227" t="s">
        <v>19</v>
      </c>
      <c r="F345" s="228" t="s">
        <v>580</v>
      </c>
      <c r="G345" s="225"/>
      <c r="H345" s="229">
        <v>19.440000000000001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148</v>
      </c>
      <c r="AU345" s="235" t="s">
        <v>86</v>
      </c>
      <c r="AV345" s="13" t="s">
        <v>86</v>
      </c>
      <c r="AW345" s="13" t="s">
        <v>37</v>
      </c>
      <c r="AX345" s="13" t="s">
        <v>84</v>
      </c>
      <c r="AY345" s="235" t="s">
        <v>136</v>
      </c>
    </row>
    <row r="346" s="2" customFormat="1" ht="16.5" customHeight="1">
      <c r="A346" s="40"/>
      <c r="B346" s="41"/>
      <c r="C346" s="236" t="s">
        <v>581</v>
      </c>
      <c r="D346" s="236" t="s">
        <v>151</v>
      </c>
      <c r="E346" s="237" t="s">
        <v>582</v>
      </c>
      <c r="F346" s="238" t="s">
        <v>583</v>
      </c>
      <c r="G346" s="239" t="s">
        <v>171</v>
      </c>
      <c r="H346" s="240">
        <v>19.440000000000001</v>
      </c>
      <c r="I346" s="241"/>
      <c r="J346" s="242">
        <f>ROUND(I346*H346,2)</f>
        <v>0</v>
      </c>
      <c r="K346" s="238" t="s">
        <v>19</v>
      </c>
      <c r="L346" s="243"/>
      <c r="M346" s="244" t="s">
        <v>19</v>
      </c>
      <c r="N346" s="245" t="s">
        <v>47</v>
      </c>
      <c r="O346" s="86"/>
      <c r="P346" s="215">
        <f>O346*H346</f>
        <v>0</v>
      </c>
      <c r="Q346" s="215">
        <v>0.01</v>
      </c>
      <c r="R346" s="215">
        <f>Q346*H346</f>
        <v>0.19440000000000002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154</v>
      </c>
      <c r="AT346" s="217" t="s">
        <v>151</v>
      </c>
      <c r="AU346" s="217" t="s">
        <v>86</v>
      </c>
      <c r="AY346" s="19" t="s">
        <v>136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84</v>
      </c>
      <c r="BK346" s="218">
        <f>ROUND(I346*H346,2)</f>
        <v>0</v>
      </c>
      <c r="BL346" s="19" t="s">
        <v>144</v>
      </c>
      <c r="BM346" s="217" t="s">
        <v>584</v>
      </c>
    </row>
    <row r="347" s="13" customFormat="1">
      <c r="A347" s="13"/>
      <c r="B347" s="224"/>
      <c r="C347" s="225"/>
      <c r="D347" s="226" t="s">
        <v>148</v>
      </c>
      <c r="E347" s="227" t="s">
        <v>19</v>
      </c>
      <c r="F347" s="228" t="s">
        <v>580</v>
      </c>
      <c r="G347" s="225"/>
      <c r="H347" s="229">
        <v>19.440000000000001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148</v>
      </c>
      <c r="AU347" s="235" t="s">
        <v>86</v>
      </c>
      <c r="AV347" s="13" t="s">
        <v>86</v>
      </c>
      <c r="AW347" s="13" t="s">
        <v>37</v>
      </c>
      <c r="AX347" s="13" t="s">
        <v>84</v>
      </c>
      <c r="AY347" s="235" t="s">
        <v>136</v>
      </c>
    </row>
    <row r="348" s="2" customFormat="1" ht="16.5" customHeight="1">
      <c r="A348" s="40"/>
      <c r="B348" s="41"/>
      <c r="C348" s="206" t="s">
        <v>585</v>
      </c>
      <c r="D348" s="206" t="s">
        <v>139</v>
      </c>
      <c r="E348" s="207" t="s">
        <v>586</v>
      </c>
      <c r="F348" s="208" t="s">
        <v>587</v>
      </c>
      <c r="G348" s="209" t="s">
        <v>357</v>
      </c>
      <c r="H348" s="210">
        <v>708</v>
      </c>
      <c r="I348" s="211"/>
      <c r="J348" s="212">
        <f>ROUND(I348*H348,2)</f>
        <v>0</v>
      </c>
      <c r="K348" s="208" t="s">
        <v>143</v>
      </c>
      <c r="L348" s="46"/>
      <c r="M348" s="213" t="s">
        <v>19</v>
      </c>
      <c r="N348" s="214" t="s">
        <v>47</v>
      </c>
      <c r="O348" s="86"/>
      <c r="P348" s="215">
        <f>O348*H348</f>
        <v>0</v>
      </c>
      <c r="Q348" s="215">
        <v>0.00055000000000000003</v>
      </c>
      <c r="R348" s="215">
        <f>Q348*H348</f>
        <v>0.38940000000000002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235</v>
      </c>
      <c r="AT348" s="217" t="s">
        <v>139</v>
      </c>
      <c r="AU348" s="217" t="s">
        <v>86</v>
      </c>
      <c r="AY348" s="19" t="s">
        <v>136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84</v>
      </c>
      <c r="BK348" s="218">
        <f>ROUND(I348*H348,2)</f>
        <v>0</v>
      </c>
      <c r="BL348" s="19" t="s">
        <v>235</v>
      </c>
      <c r="BM348" s="217" t="s">
        <v>588</v>
      </c>
    </row>
    <row r="349" s="2" customFormat="1">
      <c r="A349" s="40"/>
      <c r="B349" s="41"/>
      <c r="C349" s="42"/>
      <c r="D349" s="219" t="s">
        <v>146</v>
      </c>
      <c r="E349" s="42"/>
      <c r="F349" s="220" t="s">
        <v>589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146</v>
      </c>
      <c r="AU349" s="19" t="s">
        <v>86</v>
      </c>
    </row>
    <row r="350" s="13" customFormat="1">
      <c r="A350" s="13"/>
      <c r="B350" s="224"/>
      <c r="C350" s="225"/>
      <c r="D350" s="226" t="s">
        <v>148</v>
      </c>
      <c r="E350" s="227" t="s">
        <v>19</v>
      </c>
      <c r="F350" s="228" t="s">
        <v>590</v>
      </c>
      <c r="G350" s="225"/>
      <c r="H350" s="229">
        <v>708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148</v>
      </c>
      <c r="AU350" s="235" t="s">
        <v>86</v>
      </c>
      <c r="AV350" s="13" t="s">
        <v>86</v>
      </c>
      <c r="AW350" s="13" t="s">
        <v>37</v>
      </c>
      <c r="AX350" s="13" t="s">
        <v>84</v>
      </c>
      <c r="AY350" s="235" t="s">
        <v>136</v>
      </c>
    </row>
    <row r="351" s="2" customFormat="1" ht="16.5" customHeight="1">
      <c r="A351" s="40"/>
      <c r="B351" s="41"/>
      <c r="C351" s="206" t="s">
        <v>591</v>
      </c>
      <c r="D351" s="206" t="s">
        <v>139</v>
      </c>
      <c r="E351" s="207" t="s">
        <v>592</v>
      </c>
      <c r="F351" s="208" t="s">
        <v>593</v>
      </c>
      <c r="G351" s="209" t="s">
        <v>357</v>
      </c>
      <c r="H351" s="210">
        <v>816.37</v>
      </c>
      <c r="I351" s="211"/>
      <c r="J351" s="212">
        <f>ROUND(I351*H351,2)</f>
        <v>0</v>
      </c>
      <c r="K351" s="208" t="s">
        <v>143</v>
      </c>
      <c r="L351" s="46"/>
      <c r="M351" s="213" t="s">
        <v>19</v>
      </c>
      <c r="N351" s="214" t="s">
        <v>47</v>
      </c>
      <c r="O351" s="86"/>
      <c r="P351" s="215">
        <f>O351*H351</f>
        <v>0</v>
      </c>
      <c r="Q351" s="215">
        <v>0.00050000000000000001</v>
      </c>
      <c r="R351" s="215">
        <f>Q351*H351</f>
        <v>0.40818500000000002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235</v>
      </c>
      <c r="AT351" s="217" t="s">
        <v>139</v>
      </c>
      <c r="AU351" s="217" t="s">
        <v>86</v>
      </c>
      <c r="AY351" s="19" t="s">
        <v>136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84</v>
      </c>
      <c r="BK351" s="218">
        <f>ROUND(I351*H351,2)</f>
        <v>0</v>
      </c>
      <c r="BL351" s="19" t="s">
        <v>235</v>
      </c>
      <c r="BM351" s="217" t="s">
        <v>594</v>
      </c>
    </row>
    <row r="352" s="2" customFormat="1">
      <c r="A352" s="40"/>
      <c r="B352" s="41"/>
      <c r="C352" s="42"/>
      <c r="D352" s="219" t="s">
        <v>146</v>
      </c>
      <c r="E352" s="42"/>
      <c r="F352" s="220" t="s">
        <v>595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146</v>
      </c>
      <c r="AU352" s="19" t="s">
        <v>86</v>
      </c>
    </row>
    <row r="353" s="13" customFormat="1">
      <c r="A353" s="13"/>
      <c r="B353" s="224"/>
      <c r="C353" s="225"/>
      <c r="D353" s="226" t="s">
        <v>148</v>
      </c>
      <c r="E353" s="227" t="s">
        <v>19</v>
      </c>
      <c r="F353" s="228" t="s">
        <v>596</v>
      </c>
      <c r="G353" s="225"/>
      <c r="H353" s="229">
        <v>7.2000000000000002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148</v>
      </c>
      <c r="AU353" s="235" t="s">
        <v>86</v>
      </c>
      <c r="AV353" s="13" t="s">
        <v>86</v>
      </c>
      <c r="AW353" s="13" t="s">
        <v>37</v>
      </c>
      <c r="AX353" s="13" t="s">
        <v>76</v>
      </c>
      <c r="AY353" s="235" t="s">
        <v>136</v>
      </c>
    </row>
    <row r="354" s="13" customFormat="1">
      <c r="A354" s="13"/>
      <c r="B354" s="224"/>
      <c r="C354" s="225"/>
      <c r="D354" s="226" t="s">
        <v>148</v>
      </c>
      <c r="E354" s="227" t="s">
        <v>19</v>
      </c>
      <c r="F354" s="228" t="s">
        <v>597</v>
      </c>
      <c r="G354" s="225"/>
      <c r="H354" s="229">
        <v>674.45000000000005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148</v>
      </c>
      <c r="AU354" s="235" t="s">
        <v>86</v>
      </c>
      <c r="AV354" s="13" t="s">
        <v>86</v>
      </c>
      <c r="AW354" s="13" t="s">
        <v>37</v>
      </c>
      <c r="AX354" s="13" t="s">
        <v>76</v>
      </c>
      <c r="AY354" s="235" t="s">
        <v>136</v>
      </c>
    </row>
    <row r="355" s="13" customFormat="1">
      <c r="A355" s="13"/>
      <c r="B355" s="224"/>
      <c r="C355" s="225"/>
      <c r="D355" s="226" t="s">
        <v>148</v>
      </c>
      <c r="E355" s="227" t="s">
        <v>19</v>
      </c>
      <c r="F355" s="228" t="s">
        <v>598</v>
      </c>
      <c r="G355" s="225"/>
      <c r="H355" s="229">
        <v>52.829999999999998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148</v>
      </c>
      <c r="AU355" s="235" t="s">
        <v>86</v>
      </c>
      <c r="AV355" s="13" t="s">
        <v>86</v>
      </c>
      <c r="AW355" s="13" t="s">
        <v>37</v>
      </c>
      <c r="AX355" s="13" t="s">
        <v>76</v>
      </c>
      <c r="AY355" s="235" t="s">
        <v>136</v>
      </c>
    </row>
    <row r="356" s="13" customFormat="1">
      <c r="A356" s="13"/>
      <c r="B356" s="224"/>
      <c r="C356" s="225"/>
      <c r="D356" s="226" t="s">
        <v>148</v>
      </c>
      <c r="E356" s="227" t="s">
        <v>19</v>
      </c>
      <c r="F356" s="228" t="s">
        <v>599</v>
      </c>
      <c r="G356" s="225"/>
      <c r="H356" s="229">
        <v>70.840000000000003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148</v>
      </c>
      <c r="AU356" s="235" t="s">
        <v>86</v>
      </c>
      <c r="AV356" s="13" t="s">
        <v>86</v>
      </c>
      <c r="AW356" s="13" t="s">
        <v>37</v>
      </c>
      <c r="AX356" s="13" t="s">
        <v>76</v>
      </c>
      <c r="AY356" s="235" t="s">
        <v>136</v>
      </c>
    </row>
    <row r="357" s="13" customFormat="1">
      <c r="A357" s="13"/>
      <c r="B357" s="224"/>
      <c r="C357" s="225"/>
      <c r="D357" s="226" t="s">
        <v>148</v>
      </c>
      <c r="E357" s="227" t="s">
        <v>19</v>
      </c>
      <c r="F357" s="228" t="s">
        <v>600</v>
      </c>
      <c r="G357" s="225"/>
      <c r="H357" s="229">
        <v>11.050000000000001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148</v>
      </c>
      <c r="AU357" s="235" t="s">
        <v>86</v>
      </c>
      <c r="AV357" s="13" t="s">
        <v>86</v>
      </c>
      <c r="AW357" s="13" t="s">
        <v>37</v>
      </c>
      <c r="AX357" s="13" t="s">
        <v>76</v>
      </c>
      <c r="AY357" s="235" t="s">
        <v>136</v>
      </c>
    </row>
    <row r="358" s="14" customFormat="1">
      <c r="A358" s="14"/>
      <c r="B358" s="246"/>
      <c r="C358" s="247"/>
      <c r="D358" s="226" t="s">
        <v>148</v>
      </c>
      <c r="E358" s="248" t="s">
        <v>19</v>
      </c>
      <c r="F358" s="249" t="s">
        <v>161</v>
      </c>
      <c r="G358" s="247"/>
      <c r="H358" s="250">
        <v>816.37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148</v>
      </c>
      <c r="AU358" s="256" t="s">
        <v>86</v>
      </c>
      <c r="AV358" s="14" t="s">
        <v>144</v>
      </c>
      <c r="AW358" s="14" t="s">
        <v>37</v>
      </c>
      <c r="AX358" s="14" t="s">
        <v>84</v>
      </c>
      <c r="AY358" s="256" t="s">
        <v>136</v>
      </c>
    </row>
    <row r="359" s="2" customFormat="1" ht="24.15" customHeight="1">
      <c r="A359" s="40"/>
      <c r="B359" s="41"/>
      <c r="C359" s="206" t="s">
        <v>601</v>
      </c>
      <c r="D359" s="206" t="s">
        <v>139</v>
      </c>
      <c r="E359" s="207" t="s">
        <v>602</v>
      </c>
      <c r="F359" s="208" t="s">
        <v>603</v>
      </c>
      <c r="G359" s="209" t="s">
        <v>434</v>
      </c>
      <c r="H359" s="278"/>
      <c r="I359" s="211"/>
      <c r="J359" s="212">
        <f>ROUND(I359*H359,2)</f>
        <v>0</v>
      </c>
      <c r="K359" s="208" t="s">
        <v>143</v>
      </c>
      <c r="L359" s="46"/>
      <c r="M359" s="213" t="s">
        <v>19</v>
      </c>
      <c r="N359" s="214" t="s">
        <v>47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235</v>
      </c>
      <c r="AT359" s="217" t="s">
        <v>139</v>
      </c>
      <c r="AU359" s="217" t="s">
        <v>86</v>
      </c>
      <c r="AY359" s="19" t="s">
        <v>136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84</v>
      </c>
      <c r="BK359" s="218">
        <f>ROUND(I359*H359,2)</f>
        <v>0</v>
      </c>
      <c r="BL359" s="19" t="s">
        <v>235</v>
      </c>
      <c r="BM359" s="217" t="s">
        <v>604</v>
      </c>
    </row>
    <row r="360" s="2" customFormat="1">
      <c r="A360" s="40"/>
      <c r="B360" s="41"/>
      <c r="C360" s="42"/>
      <c r="D360" s="219" t="s">
        <v>146</v>
      </c>
      <c r="E360" s="42"/>
      <c r="F360" s="220" t="s">
        <v>605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146</v>
      </c>
      <c r="AU360" s="19" t="s">
        <v>86</v>
      </c>
    </row>
    <row r="361" s="12" customFormat="1" ht="22.8" customHeight="1">
      <c r="A361" s="12"/>
      <c r="B361" s="190"/>
      <c r="C361" s="191"/>
      <c r="D361" s="192" t="s">
        <v>75</v>
      </c>
      <c r="E361" s="204" t="s">
        <v>606</v>
      </c>
      <c r="F361" s="204" t="s">
        <v>607</v>
      </c>
      <c r="G361" s="191"/>
      <c r="H361" s="191"/>
      <c r="I361" s="194"/>
      <c r="J361" s="205">
        <f>BK361</f>
        <v>0</v>
      </c>
      <c r="K361" s="191"/>
      <c r="L361" s="196"/>
      <c r="M361" s="197"/>
      <c r="N361" s="198"/>
      <c r="O361" s="198"/>
      <c r="P361" s="199">
        <f>SUM(P362:P366)</f>
        <v>0</v>
      </c>
      <c r="Q361" s="198"/>
      <c r="R361" s="199">
        <f>SUM(R362:R366)</f>
        <v>0.025411199999999998</v>
      </c>
      <c r="S361" s="198"/>
      <c r="T361" s="200">
        <f>SUM(T362:T366)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86</v>
      </c>
      <c r="AT361" s="202" t="s">
        <v>75</v>
      </c>
      <c r="AU361" s="202" t="s">
        <v>84</v>
      </c>
      <c r="AY361" s="201" t="s">
        <v>136</v>
      </c>
      <c r="BK361" s="203">
        <f>SUM(BK362:BK366)</f>
        <v>0</v>
      </c>
    </row>
    <row r="362" s="2" customFormat="1" ht="16.5" customHeight="1">
      <c r="A362" s="40"/>
      <c r="B362" s="41"/>
      <c r="C362" s="206" t="s">
        <v>608</v>
      </c>
      <c r="D362" s="206" t="s">
        <v>139</v>
      </c>
      <c r="E362" s="207" t="s">
        <v>609</v>
      </c>
      <c r="F362" s="208" t="s">
        <v>610</v>
      </c>
      <c r="G362" s="209" t="s">
        <v>171</v>
      </c>
      <c r="H362" s="210">
        <v>105.88</v>
      </c>
      <c r="I362" s="211"/>
      <c r="J362" s="212">
        <f>ROUND(I362*H362,2)</f>
        <v>0</v>
      </c>
      <c r="K362" s="208" t="s">
        <v>143</v>
      </c>
      <c r="L362" s="46"/>
      <c r="M362" s="213" t="s">
        <v>19</v>
      </c>
      <c r="N362" s="214" t="s">
        <v>47</v>
      </c>
      <c r="O362" s="86"/>
      <c r="P362" s="215">
        <f>O362*H362</f>
        <v>0</v>
      </c>
      <c r="Q362" s="215">
        <v>0.00012</v>
      </c>
      <c r="R362" s="215">
        <f>Q362*H362</f>
        <v>0.012705599999999999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235</v>
      </c>
      <c r="AT362" s="217" t="s">
        <v>139</v>
      </c>
      <c r="AU362" s="217" t="s">
        <v>86</v>
      </c>
      <c r="AY362" s="19" t="s">
        <v>136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84</v>
      </c>
      <c r="BK362" s="218">
        <f>ROUND(I362*H362,2)</f>
        <v>0</v>
      </c>
      <c r="BL362" s="19" t="s">
        <v>235</v>
      </c>
      <c r="BM362" s="217" t="s">
        <v>611</v>
      </c>
    </row>
    <row r="363" s="2" customFormat="1">
      <c r="A363" s="40"/>
      <c r="B363" s="41"/>
      <c r="C363" s="42"/>
      <c r="D363" s="219" t="s">
        <v>146</v>
      </c>
      <c r="E363" s="42"/>
      <c r="F363" s="220" t="s">
        <v>612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146</v>
      </c>
      <c r="AU363" s="19" t="s">
        <v>86</v>
      </c>
    </row>
    <row r="364" s="13" customFormat="1">
      <c r="A364" s="13"/>
      <c r="B364" s="224"/>
      <c r="C364" s="225"/>
      <c r="D364" s="226" t="s">
        <v>148</v>
      </c>
      <c r="E364" s="227" t="s">
        <v>19</v>
      </c>
      <c r="F364" s="228" t="s">
        <v>613</v>
      </c>
      <c r="G364" s="225"/>
      <c r="H364" s="229">
        <v>105.88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148</v>
      </c>
      <c r="AU364" s="235" t="s">
        <v>86</v>
      </c>
      <c r="AV364" s="13" t="s">
        <v>86</v>
      </c>
      <c r="AW364" s="13" t="s">
        <v>37</v>
      </c>
      <c r="AX364" s="13" t="s">
        <v>84</v>
      </c>
      <c r="AY364" s="235" t="s">
        <v>136</v>
      </c>
    </row>
    <row r="365" s="2" customFormat="1" ht="16.5" customHeight="1">
      <c r="A365" s="40"/>
      <c r="B365" s="41"/>
      <c r="C365" s="206" t="s">
        <v>614</v>
      </c>
      <c r="D365" s="206" t="s">
        <v>139</v>
      </c>
      <c r="E365" s="207" t="s">
        <v>615</v>
      </c>
      <c r="F365" s="208" t="s">
        <v>616</v>
      </c>
      <c r="G365" s="209" t="s">
        <v>171</v>
      </c>
      <c r="H365" s="210">
        <v>105.88</v>
      </c>
      <c r="I365" s="211"/>
      <c r="J365" s="212">
        <f>ROUND(I365*H365,2)</f>
        <v>0</v>
      </c>
      <c r="K365" s="208" t="s">
        <v>143</v>
      </c>
      <c r="L365" s="46"/>
      <c r="M365" s="213" t="s">
        <v>19</v>
      </c>
      <c r="N365" s="214" t="s">
        <v>47</v>
      </c>
      <c r="O365" s="86"/>
      <c r="P365" s="215">
        <f>O365*H365</f>
        <v>0</v>
      </c>
      <c r="Q365" s="215">
        <v>0.00012</v>
      </c>
      <c r="R365" s="215">
        <f>Q365*H365</f>
        <v>0.012705599999999999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235</v>
      </c>
      <c r="AT365" s="217" t="s">
        <v>139</v>
      </c>
      <c r="AU365" s="217" t="s">
        <v>86</v>
      </c>
      <c r="AY365" s="19" t="s">
        <v>136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84</v>
      </c>
      <c r="BK365" s="218">
        <f>ROUND(I365*H365,2)</f>
        <v>0</v>
      </c>
      <c r="BL365" s="19" t="s">
        <v>235</v>
      </c>
      <c r="BM365" s="217" t="s">
        <v>617</v>
      </c>
    </row>
    <row r="366" s="2" customFormat="1">
      <c r="A366" s="40"/>
      <c r="B366" s="41"/>
      <c r="C366" s="42"/>
      <c r="D366" s="219" t="s">
        <v>146</v>
      </c>
      <c r="E366" s="42"/>
      <c r="F366" s="220" t="s">
        <v>618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146</v>
      </c>
      <c r="AU366" s="19" t="s">
        <v>86</v>
      </c>
    </row>
    <row r="367" s="12" customFormat="1" ht="22.8" customHeight="1">
      <c r="A367" s="12"/>
      <c r="B367" s="190"/>
      <c r="C367" s="191"/>
      <c r="D367" s="192" t="s">
        <v>75</v>
      </c>
      <c r="E367" s="204" t="s">
        <v>619</v>
      </c>
      <c r="F367" s="204" t="s">
        <v>620</v>
      </c>
      <c r="G367" s="191"/>
      <c r="H367" s="191"/>
      <c r="I367" s="194"/>
      <c r="J367" s="205">
        <f>BK367</f>
        <v>0</v>
      </c>
      <c r="K367" s="191"/>
      <c r="L367" s="196"/>
      <c r="M367" s="197"/>
      <c r="N367" s="198"/>
      <c r="O367" s="198"/>
      <c r="P367" s="199">
        <f>SUM(P368:P394)</f>
        <v>0</v>
      </c>
      <c r="Q367" s="198"/>
      <c r="R367" s="199">
        <f>SUM(R368:R394)</f>
        <v>3.7613357600000001</v>
      </c>
      <c r="S367" s="198"/>
      <c r="T367" s="200">
        <f>SUM(T368:T394)</f>
        <v>0.56373034999999994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1" t="s">
        <v>86</v>
      </c>
      <c r="AT367" s="202" t="s">
        <v>75</v>
      </c>
      <c r="AU367" s="202" t="s">
        <v>84</v>
      </c>
      <c r="AY367" s="201" t="s">
        <v>136</v>
      </c>
      <c r="BK367" s="203">
        <f>SUM(BK368:BK394)</f>
        <v>0</v>
      </c>
    </row>
    <row r="368" s="2" customFormat="1" ht="16.5" customHeight="1">
      <c r="A368" s="40"/>
      <c r="B368" s="41"/>
      <c r="C368" s="206" t="s">
        <v>621</v>
      </c>
      <c r="D368" s="206" t="s">
        <v>139</v>
      </c>
      <c r="E368" s="207" t="s">
        <v>622</v>
      </c>
      <c r="F368" s="208" t="s">
        <v>623</v>
      </c>
      <c r="G368" s="209" t="s">
        <v>171</v>
      </c>
      <c r="H368" s="210">
        <v>1818.4849999999999</v>
      </c>
      <c r="I368" s="211"/>
      <c r="J368" s="212">
        <f>ROUND(I368*H368,2)</f>
        <v>0</v>
      </c>
      <c r="K368" s="208" t="s">
        <v>143</v>
      </c>
      <c r="L368" s="46"/>
      <c r="M368" s="213" t="s">
        <v>19</v>
      </c>
      <c r="N368" s="214" t="s">
        <v>47</v>
      </c>
      <c r="O368" s="86"/>
      <c r="P368" s="215">
        <f>O368*H368</f>
        <v>0</v>
      </c>
      <c r="Q368" s="215">
        <v>0.001</v>
      </c>
      <c r="R368" s="215">
        <f>Q368*H368</f>
        <v>1.8184849999999999</v>
      </c>
      <c r="S368" s="215">
        <v>0.00031</v>
      </c>
      <c r="T368" s="216">
        <f>S368*H368</f>
        <v>0.56373034999999994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235</v>
      </c>
      <c r="AT368" s="217" t="s">
        <v>139</v>
      </c>
      <c r="AU368" s="217" t="s">
        <v>86</v>
      </c>
      <c r="AY368" s="19" t="s">
        <v>136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84</v>
      </c>
      <c r="BK368" s="218">
        <f>ROUND(I368*H368,2)</f>
        <v>0</v>
      </c>
      <c r="BL368" s="19" t="s">
        <v>235</v>
      </c>
      <c r="BM368" s="217" t="s">
        <v>624</v>
      </c>
    </row>
    <row r="369" s="2" customFormat="1">
      <c r="A369" s="40"/>
      <c r="B369" s="41"/>
      <c r="C369" s="42"/>
      <c r="D369" s="219" t="s">
        <v>146</v>
      </c>
      <c r="E369" s="42"/>
      <c r="F369" s="220" t="s">
        <v>625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146</v>
      </c>
      <c r="AU369" s="19" t="s">
        <v>86</v>
      </c>
    </row>
    <row r="370" s="13" customFormat="1">
      <c r="A370" s="13"/>
      <c r="B370" s="224"/>
      <c r="C370" s="225"/>
      <c r="D370" s="226" t="s">
        <v>148</v>
      </c>
      <c r="E370" s="227" t="s">
        <v>19</v>
      </c>
      <c r="F370" s="228" t="s">
        <v>626</v>
      </c>
      <c r="G370" s="225"/>
      <c r="H370" s="229">
        <v>645.70000000000005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148</v>
      </c>
      <c r="AU370" s="235" t="s">
        <v>86</v>
      </c>
      <c r="AV370" s="13" t="s">
        <v>86</v>
      </c>
      <c r="AW370" s="13" t="s">
        <v>37</v>
      </c>
      <c r="AX370" s="13" t="s">
        <v>76</v>
      </c>
      <c r="AY370" s="235" t="s">
        <v>136</v>
      </c>
    </row>
    <row r="371" s="13" customFormat="1">
      <c r="A371" s="13"/>
      <c r="B371" s="224"/>
      <c r="C371" s="225"/>
      <c r="D371" s="226" t="s">
        <v>148</v>
      </c>
      <c r="E371" s="227" t="s">
        <v>19</v>
      </c>
      <c r="F371" s="228" t="s">
        <v>627</v>
      </c>
      <c r="G371" s="225"/>
      <c r="H371" s="229">
        <v>871.85000000000002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148</v>
      </c>
      <c r="AU371" s="235" t="s">
        <v>86</v>
      </c>
      <c r="AV371" s="13" t="s">
        <v>86</v>
      </c>
      <c r="AW371" s="13" t="s">
        <v>37</v>
      </c>
      <c r="AX371" s="13" t="s">
        <v>76</v>
      </c>
      <c r="AY371" s="235" t="s">
        <v>136</v>
      </c>
    </row>
    <row r="372" s="13" customFormat="1">
      <c r="A372" s="13"/>
      <c r="B372" s="224"/>
      <c r="C372" s="225"/>
      <c r="D372" s="226" t="s">
        <v>148</v>
      </c>
      <c r="E372" s="227" t="s">
        <v>19</v>
      </c>
      <c r="F372" s="228" t="s">
        <v>628</v>
      </c>
      <c r="G372" s="225"/>
      <c r="H372" s="229">
        <v>113.155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148</v>
      </c>
      <c r="AU372" s="235" t="s">
        <v>86</v>
      </c>
      <c r="AV372" s="13" t="s">
        <v>86</v>
      </c>
      <c r="AW372" s="13" t="s">
        <v>37</v>
      </c>
      <c r="AX372" s="13" t="s">
        <v>76</v>
      </c>
      <c r="AY372" s="235" t="s">
        <v>136</v>
      </c>
    </row>
    <row r="373" s="13" customFormat="1">
      <c r="A373" s="13"/>
      <c r="B373" s="224"/>
      <c r="C373" s="225"/>
      <c r="D373" s="226" t="s">
        <v>148</v>
      </c>
      <c r="E373" s="227" t="s">
        <v>19</v>
      </c>
      <c r="F373" s="228" t="s">
        <v>629</v>
      </c>
      <c r="G373" s="225"/>
      <c r="H373" s="229">
        <v>27.699999999999999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148</v>
      </c>
      <c r="AU373" s="235" t="s">
        <v>86</v>
      </c>
      <c r="AV373" s="13" t="s">
        <v>86</v>
      </c>
      <c r="AW373" s="13" t="s">
        <v>37</v>
      </c>
      <c r="AX373" s="13" t="s">
        <v>76</v>
      </c>
      <c r="AY373" s="235" t="s">
        <v>136</v>
      </c>
    </row>
    <row r="374" s="13" customFormat="1">
      <c r="A374" s="13"/>
      <c r="B374" s="224"/>
      <c r="C374" s="225"/>
      <c r="D374" s="226" t="s">
        <v>148</v>
      </c>
      <c r="E374" s="227" t="s">
        <v>19</v>
      </c>
      <c r="F374" s="228" t="s">
        <v>630</v>
      </c>
      <c r="G374" s="225"/>
      <c r="H374" s="229">
        <v>160.08000000000001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148</v>
      </c>
      <c r="AU374" s="235" t="s">
        <v>86</v>
      </c>
      <c r="AV374" s="13" t="s">
        <v>86</v>
      </c>
      <c r="AW374" s="13" t="s">
        <v>37</v>
      </c>
      <c r="AX374" s="13" t="s">
        <v>76</v>
      </c>
      <c r="AY374" s="235" t="s">
        <v>136</v>
      </c>
    </row>
    <row r="375" s="14" customFormat="1">
      <c r="A375" s="14"/>
      <c r="B375" s="246"/>
      <c r="C375" s="247"/>
      <c r="D375" s="226" t="s">
        <v>148</v>
      </c>
      <c r="E375" s="248" t="s">
        <v>19</v>
      </c>
      <c r="F375" s="249" t="s">
        <v>161</v>
      </c>
      <c r="G375" s="247"/>
      <c r="H375" s="250">
        <v>1818.4849999999999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148</v>
      </c>
      <c r="AU375" s="256" t="s">
        <v>86</v>
      </c>
      <c r="AV375" s="14" t="s">
        <v>144</v>
      </c>
      <c r="AW375" s="14" t="s">
        <v>37</v>
      </c>
      <c r="AX375" s="14" t="s">
        <v>84</v>
      </c>
      <c r="AY375" s="256" t="s">
        <v>136</v>
      </c>
    </row>
    <row r="376" s="2" customFormat="1" ht="16.5" customHeight="1">
      <c r="A376" s="40"/>
      <c r="B376" s="41"/>
      <c r="C376" s="206" t="s">
        <v>631</v>
      </c>
      <c r="D376" s="206" t="s">
        <v>139</v>
      </c>
      <c r="E376" s="207" t="s">
        <v>632</v>
      </c>
      <c r="F376" s="208" t="s">
        <v>633</v>
      </c>
      <c r="G376" s="209" t="s">
        <v>171</v>
      </c>
      <c r="H376" s="210">
        <v>2625.4740000000002</v>
      </c>
      <c r="I376" s="211"/>
      <c r="J376" s="212">
        <f>ROUND(I376*H376,2)</f>
        <v>0</v>
      </c>
      <c r="K376" s="208" t="s">
        <v>143</v>
      </c>
      <c r="L376" s="46"/>
      <c r="M376" s="213" t="s">
        <v>19</v>
      </c>
      <c r="N376" s="214" t="s">
        <v>47</v>
      </c>
      <c r="O376" s="86"/>
      <c r="P376" s="215">
        <f>O376*H376</f>
        <v>0</v>
      </c>
      <c r="Q376" s="215">
        <v>0.00044000000000000002</v>
      </c>
      <c r="R376" s="215">
        <f>Q376*H376</f>
        <v>1.1552085600000002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235</v>
      </c>
      <c r="AT376" s="217" t="s">
        <v>139</v>
      </c>
      <c r="AU376" s="217" t="s">
        <v>86</v>
      </c>
      <c r="AY376" s="19" t="s">
        <v>136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84</v>
      </c>
      <c r="BK376" s="218">
        <f>ROUND(I376*H376,2)</f>
        <v>0</v>
      </c>
      <c r="BL376" s="19" t="s">
        <v>235</v>
      </c>
      <c r="BM376" s="217" t="s">
        <v>634</v>
      </c>
    </row>
    <row r="377" s="2" customFormat="1">
      <c r="A377" s="40"/>
      <c r="B377" s="41"/>
      <c r="C377" s="42"/>
      <c r="D377" s="219" t="s">
        <v>146</v>
      </c>
      <c r="E377" s="42"/>
      <c r="F377" s="220" t="s">
        <v>635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146</v>
      </c>
      <c r="AU377" s="19" t="s">
        <v>86</v>
      </c>
    </row>
    <row r="378" s="2" customFormat="1" ht="24.15" customHeight="1">
      <c r="A378" s="40"/>
      <c r="B378" s="41"/>
      <c r="C378" s="206" t="s">
        <v>636</v>
      </c>
      <c r="D378" s="206" t="s">
        <v>139</v>
      </c>
      <c r="E378" s="207" t="s">
        <v>637</v>
      </c>
      <c r="F378" s="208" t="s">
        <v>638</v>
      </c>
      <c r="G378" s="209" t="s">
        <v>171</v>
      </c>
      <c r="H378" s="210">
        <v>2625.4740000000002</v>
      </c>
      <c r="I378" s="211"/>
      <c r="J378" s="212">
        <f>ROUND(I378*H378,2)</f>
        <v>0</v>
      </c>
      <c r="K378" s="208" t="s">
        <v>143</v>
      </c>
      <c r="L378" s="46"/>
      <c r="M378" s="213" t="s">
        <v>19</v>
      </c>
      <c r="N378" s="214" t="s">
        <v>47</v>
      </c>
      <c r="O378" s="86"/>
      <c r="P378" s="215">
        <f>O378*H378</f>
        <v>0</v>
      </c>
      <c r="Q378" s="215">
        <v>0.00029</v>
      </c>
      <c r="R378" s="215">
        <f>Q378*H378</f>
        <v>0.76138746000000002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235</v>
      </c>
      <c r="AT378" s="217" t="s">
        <v>139</v>
      </c>
      <c r="AU378" s="217" t="s">
        <v>86</v>
      </c>
      <c r="AY378" s="19" t="s">
        <v>136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84</v>
      </c>
      <c r="BK378" s="218">
        <f>ROUND(I378*H378,2)</f>
        <v>0</v>
      </c>
      <c r="BL378" s="19" t="s">
        <v>235</v>
      </c>
      <c r="BM378" s="217" t="s">
        <v>639</v>
      </c>
    </row>
    <row r="379" s="2" customFormat="1">
      <c r="A379" s="40"/>
      <c r="B379" s="41"/>
      <c r="C379" s="42"/>
      <c r="D379" s="219" t="s">
        <v>146</v>
      </c>
      <c r="E379" s="42"/>
      <c r="F379" s="220" t="s">
        <v>640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146</v>
      </c>
      <c r="AU379" s="19" t="s">
        <v>86</v>
      </c>
    </row>
    <row r="380" s="13" customFormat="1">
      <c r="A380" s="13"/>
      <c r="B380" s="224"/>
      <c r="C380" s="225"/>
      <c r="D380" s="226" t="s">
        <v>148</v>
      </c>
      <c r="E380" s="227" t="s">
        <v>19</v>
      </c>
      <c r="F380" s="228" t="s">
        <v>626</v>
      </c>
      <c r="G380" s="225"/>
      <c r="H380" s="229">
        <v>645.70000000000005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148</v>
      </c>
      <c r="AU380" s="235" t="s">
        <v>86</v>
      </c>
      <c r="AV380" s="13" t="s">
        <v>86</v>
      </c>
      <c r="AW380" s="13" t="s">
        <v>37</v>
      </c>
      <c r="AX380" s="13" t="s">
        <v>76</v>
      </c>
      <c r="AY380" s="235" t="s">
        <v>136</v>
      </c>
    </row>
    <row r="381" s="15" customFormat="1">
      <c r="A381" s="15"/>
      <c r="B381" s="257"/>
      <c r="C381" s="258"/>
      <c r="D381" s="226" t="s">
        <v>148</v>
      </c>
      <c r="E381" s="259" t="s">
        <v>19</v>
      </c>
      <c r="F381" s="260" t="s">
        <v>641</v>
      </c>
      <c r="G381" s="258"/>
      <c r="H381" s="259" t="s">
        <v>19</v>
      </c>
      <c r="I381" s="261"/>
      <c r="J381" s="258"/>
      <c r="K381" s="258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148</v>
      </c>
      <c r="AU381" s="266" t="s">
        <v>86</v>
      </c>
      <c r="AV381" s="15" t="s">
        <v>84</v>
      </c>
      <c r="AW381" s="15" t="s">
        <v>37</v>
      </c>
      <c r="AX381" s="15" t="s">
        <v>76</v>
      </c>
      <c r="AY381" s="266" t="s">
        <v>136</v>
      </c>
    </row>
    <row r="382" s="13" customFormat="1">
      <c r="A382" s="13"/>
      <c r="B382" s="224"/>
      <c r="C382" s="225"/>
      <c r="D382" s="226" t="s">
        <v>148</v>
      </c>
      <c r="E382" s="227" t="s">
        <v>19</v>
      </c>
      <c r="F382" s="228" t="s">
        <v>630</v>
      </c>
      <c r="G382" s="225"/>
      <c r="H382" s="229">
        <v>160.08000000000001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148</v>
      </c>
      <c r="AU382" s="235" t="s">
        <v>86</v>
      </c>
      <c r="AV382" s="13" t="s">
        <v>86</v>
      </c>
      <c r="AW382" s="13" t="s">
        <v>37</v>
      </c>
      <c r="AX382" s="13" t="s">
        <v>76</v>
      </c>
      <c r="AY382" s="235" t="s">
        <v>136</v>
      </c>
    </row>
    <row r="383" s="13" customFormat="1">
      <c r="A383" s="13"/>
      <c r="B383" s="224"/>
      <c r="C383" s="225"/>
      <c r="D383" s="226" t="s">
        <v>148</v>
      </c>
      <c r="E383" s="227" t="s">
        <v>19</v>
      </c>
      <c r="F383" s="228" t="s">
        <v>627</v>
      </c>
      <c r="G383" s="225"/>
      <c r="H383" s="229">
        <v>871.85000000000002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148</v>
      </c>
      <c r="AU383" s="235" t="s">
        <v>86</v>
      </c>
      <c r="AV383" s="13" t="s">
        <v>86</v>
      </c>
      <c r="AW383" s="13" t="s">
        <v>37</v>
      </c>
      <c r="AX383" s="13" t="s">
        <v>76</v>
      </c>
      <c r="AY383" s="235" t="s">
        <v>136</v>
      </c>
    </row>
    <row r="384" s="13" customFormat="1">
      <c r="A384" s="13"/>
      <c r="B384" s="224"/>
      <c r="C384" s="225"/>
      <c r="D384" s="226" t="s">
        <v>148</v>
      </c>
      <c r="E384" s="227" t="s">
        <v>19</v>
      </c>
      <c r="F384" s="228" t="s">
        <v>628</v>
      </c>
      <c r="G384" s="225"/>
      <c r="H384" s="229">
        <v>113.155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148</v>
      </c>
      <c r="AU384" s="235" t="s">
        <v>86</v>
      </c>
      <c r="AV384" s="13" t="s">
        <v>86</v>
      </c>
      <c r="AW384" s="13" t="s">
        <v>37</v>
      </c>
      <c r="AX384" s="13" t="s">
        <v>76</v>
      </c>
      <c r="AY384" s="235" t="s">
        <v>136</v>
      </c>
    </row>
    <row r="385" s="13" customFormat="1">
      <c r="A385" s="13"/>
      <c r="B385" s="224"/>
      <c r="C385" s="225"/>
      <c r="D385" s="226" t="s">
        <v>148</v>
      </c>
      <c r="E385" s="227" t="s">
        <v>19</v>
      </c>
      <c r="F385" s="228" t="s">
        <v>629</v>
      </c>
      <c r="G385" s="225"/>
      <c r="H385" s="229">
        <v>27.699999999999999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148</v>
      </c>
      <c r="AU385" s="235" t="s">
        <v>86</v>
      </c>
      <c r="AV385" s="13" t="s">
        <v>86</v>
      </c>
      <c r="AW385" s="13" t="s">
        <v>37</v>
      </c>
      <c r="AX385" s="13" t="s">
        <v>76</v>
      </c>
      <c r="AY385" s="235" t="s">
        <v>136</v>
      </c>
    </row>
    <row r="386" s="13" customFormat="1">
      <c r="A386" s="13"/>
      <c r="B386" s="224"/>
      <c r="C386" s="225"/>
      <c r="D386" s="226" t="s">
        <v>148</v>
      </c>
      <c r="E386" s="227" t="s">
        <v>19</v>
      </c>
      <c r="F386" s="228" t="s">
        <v>642</v>
      </c>
      <c r="G386" s="225"/>
      <c r="H386" s="229">
        <v>370.50400000000002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148</v>
      </c>
      <c r="AU386" s="235" t="s">
        <v>86</v>
      </c>
      <c r="AV386" s="13" t="s">
        <v>86</v>
      </c>
      <c r="AW386" s="13" t="s">
        <v>37</v>
      </c>
      <c r="AX386" s="13" t="s">
        <v>76</v>
      </c>
      <c r="AY386" s="235" t="s">
        <v>136</v>
      </c>
    </row>
    <row r="387" s="16" customFormat="1">
      <c r="A387" s="16"/>
      <c r="B387" s="267"/>
      <c r="C387" s="268"/>
      <c r="D387" s="226" t="s">
        <v>148</v>
      </c>
      <c r="E387" s="269" t="s">
        <v>19</v>
      </c>
      <c r="F387" s="270" t="s">
        <v>262</v>
      </c>
      <c r="G387" s="268"/>
      <c r="H387" s="271">
        <v>2188.989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7" t="s">
        <v>148</v>
      </c>
      <c r="AU387" s="277" t="s">
        <v>86</v>
      </c>
      <c r="AV387" s="16" t="s">
        <v>137</v>
      </c>
      <c r="AW387" s="16" t="s">
        <v>37</v>
      </c>
      <c r="AX387" s="16" t="s">
        <v>76</v>
      </c>
      <c r="AY387" s="277" t="s">
        <v>136</v>
      </c>
    </row>
    <row r="388" s="13" customFormat="1">
      <c r="A388" s="13"/>
      <c r="B388" s="224"/>
      <c r="C388" s="225"/>
      <c r="D388" s="226" t="s">
        <v>148</v>
      </c>
      <c r="E388" s="227" t="s">
        <v>19</v>
      </c>
      <c r="F388" s="228" t="s">
        <v>643</v>
      </c>
      <c r="G388" s="225"/>
      <c r="H388" s="229">
        <v>347.80000000000001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148</v>
      </c>
      <c r="AU388" s="235" t="s">
        <v>86</v>
      </c>
      <c r="AV388" s="13" t="s">
        <v>86</v>
      </c>
      <c r="AW388" s="13" t="s">
        <v>37</v>
      </c>
      <c r="AX388" s="13" t="s">
        <v>76</v>
      </c>
      <c r="AY388" s="235" t="s">
        <v>136</v>
      </c>
    </row>
    <row r="389" s="13" customFormat="1">
      <c r="A389" s="13"/>
      <c r="B389" s="224"/>
      <c r="C389" s="225"/>
      <c r="D389" s="226" t="s">
        <v>148</v>
      </c>
      <c r="E389" s="227" t="s">
        <v>19</v>
      </c>
      <c r="F389" s="228" t="s">
        <v>644</v>
      </c>
      <c r="G389" s="225"/>
      <c r="H389" s="229">
        <v>68.704999999999998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148</v>
      </c>
      <c r="AU389" s="235" t="s">
        <v>86</v>
      </c>
      <c r="AV389" s="13" t="s">
        <v>86</v>
      </c>
      <c r="AW389" s="13" t="s">
        <v>37</v>
      </c>
      <c r="AX389" s="13" t="s">
        <v>76</v>
      </c>
      <c r="AY389" s="235" t="s">
        <v>136</v>
      </c>
    </row>
    <row r="390" s="13" customFormat="1">
      <c r="A390" s="13"/>
      <c r="B390" s="224"/>
      <c r="C390" s="225"/>
      <c r="D390" s="226" t="s">
        <v>148</v>
      </c>
      <c r="E390" s="227" t="s">
        <v>19</v>
      </c>
      <c r="F390" s="228" t="s">
        <v>645</v>
      </c>
      <c r="G390" s="225"/>
      <c r="H390" s="229">
        <v>19.98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148</v>
      </c>
      <c r="AU390" s="235" t="s">
        <v>86</v>
      </c>
      <c r="AV390" s="13" t="s">
        <v>86</v>
      </c>
      <c r="AW390" s="13" t="s">
        <v>37</v>
      </c>
      <c r="AX390" s="13" t="s">
        <v>76</v>
      </c>
      <c r="AY390" s="235" t="s">
        <v>136</v>
      </c>
    </row>
    <row r="391" s="16" customFormat="1">
      <c r="A391" s="16"/>
      <c r="B391" s="267"/>
      <c r="C391" s="268"/>
      <c r="D391" s="226" t="s">
        <v>148</v>
      </c>
      <c r="E391" s="269" t="s">
        <v>19</v>
      </c>
      <c r="F391" s="270" t="s">
        <v>262</v>
      </c>
      <c r="G391" s="268"/>
      <c r="H391" s="271">
        <v>436.48500000000001</v>
      </c>
      <c r="I391" s="272"/>
      <c r="J391" s="268"/>
      <c r="K391" s="268"/>
      <c r="L391" s="273"/>
      <c r="M391" s="274"/>
      <c r="N391" s="275"/>
      <c r="O391" s="275"/>
      <c r="P391" s="275"/>
      <c r="Q391" s="275"/>
      <c r="R391" s="275"/>
      <c r="S391" s="275"/>
      <c r="T391" s="27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77" t="s">
        <v>148</v>
      </c>
      <c r="AU391" s="277" t="s">
        <v>86</v>
      </c>
      <c r="AV391" s="16" t="s">
        <v>137</v>
      </c>
      <c r="AW391" s="16" t="s">
        <v>37</v>
      </c>
      <c r="AX391" s="16" t="s">
        <v>76</v>
      </c>
      <c r="AY391" s="277" t="s">
        <v>136</v>
      </c>
    </row>
    <row r="392" s="14" customFormat="1">
      <c r="A392" s="14"/>
      <c r="B392" s="246"/>
      <c r="C392" s="247"/>
      <c r="D392" s="226" t="s">
        <v>148</v>
      </c>
      <c r="E392" s="248" t="s">
        <v>19</v>
      </c>
      <c r="F392" s="249" t="s">
        <v>161</v>
      </c>
      <c r="G392" s="247"/>
      <c r="H392" s="250">
        <v>2625.4740000000002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148</v>
      </c>
      <c r="AU392" s="256" t="s">
        <v>86</v>
      </c>
      <c r="AV392" s="14" t="s">
        <v>144</v>
      </c>
      <c r="AW392" s="14" t="s">
        <v>37</v>
      </c>
      <c r="AX392" s="14" t="s">
        <v>84</v>
      </c>
      <c r="AY392" s="256" t="s">
        <v>136</v>
      </c>
    </row>
    <row r="393" s="2" customFormat="1" ht="24.15" customHeight="1">
      <c r="A393" s="40"/>
      <c r="B393" s="41"/>
      <c r="C393" s="206" t="s">
        <v>646</v>
      </c>
      <c r="D393" s="206" t="s">
        <v>139</v>
      </c>
      <c r="E393" s="207" t="s">
        <v>647</v>
      </c>
      <c r="F393" s="208" t="s">
        <v>648</v>
      </c>
      <c r="G393" s="209" t="s">
        <v>171</v>
      </c>
      <c r="H393" s="210">
        <v>2625.4740000000002</v>
      </c>
      <c r="I393" s="211"/>
      <c r="J393" s="212">
        <f>ROUND(I393*H393,2)</f>
        <v>0</v>
      </c>
      <c r="K393" s="208" t="s">
        <v>143</v>
      </c>
      <c r="L393" s="46"/>
      <c r="M393" s="213" t="s">
        <v>19</v>
      </c>
      <c r="N393" s="214" t="s">
        <v>47</v>
      </c>
      <c r="O393" s="86"/>
      <c r="P393" s="215">
        <f>O393*H393</f>
        <v>0</v>
      </c>
      <c r="Q393" s="215">
        <v>1.0000000000000001E-05</v>
      </c>
      <c r="R393" s="215">
        <f>Q393*H393</f>
        <v>0.026254740000000002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235</v>
      </c>
      <c r="AT393" s="217" t="s">
        <v>139</v>
      </c>
      <c r="AU393" s="217" t="s">
        <v>86</v>
      </c>
      <c r="AY393" s="19" t="s">
        <v>136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84</v>
      </c>
      <c r="BK393" s="218">
        <f>ROUND(I393*H393,2)</f>
        <v>0</v>
      </c>
      <c r="BL393" s="19" t="s">
        <v>235</v>
      </c>
      <c r="BM393" s="217" t="s">
        <v>649</v>
      </c>
    </row>
    <row r="394" s="2" customFormat="1">
      <c r="A394" s="40"/>
      <c r="B394" s="41"/>
      <c r="C394" s="42"/>
      <c r="D394" s="219" t="s">
        <v>146</v>
      </c>
      <c r="E394" s="42"/>
      <c r="F394" s="220" t="s">
        <v>650</v>
      </c>
      <c r="G394" s="42"/>
      <c r="H394" s="42"/>
      <c r="I394" s="221"/>
      <c r="J394" s="42"/>
      <c r="K394" s="42"/>
      <c r="L394" s="46"/>
      <c r="M394" s="279"/>
      <c r="N394" s="280"/>
      <c r="O394" s="281"/>
      <c r="P394" s="281"/>
      <c r="Q394" s="281"/>
      <c r="R394" s="281"/>
      <c r="S394" s="281"/>
      <c r="T394" s="282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146</v>
      </c>
      <c r="AU394" s="19" t="s">
        <v>86</v>
      </c>
    </row>
    <row r="395" s="2" customFormat="1" ht="6.96" customHeight="1">
      <c r="A395" s="40"/>
      <c r="B395" s="61"/>
      <c r="C395" s="62"/>
      <c r="D395" s="62"/>
      <c r="E395" s="62"/>
      <c r="F395" s="62"/>
      <c r="G395" s="62"/>
      <c r="H395" s="62"/>
      <c r="I395" s="62"/>
      <c r="J395" s="62"/>
      <c r="K395" s="62"/>
      <c r="L395" s="46"/>
      <c r="M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</sheetData>
  <sheetProtection sheet="1" autoFilter="0" formatColumns="0" formatRows="0" objects="1" scenarios="1" spinCount="100000" saltValue="Qwsyf28EIQ9hAjU9PR9AeYRHPOmqirkSQSyCEjxELgfhU5SU2Lj0Mr8J55LcIFUbx1apCv5Lw26LcVEEinqkJw==" hashValue="dJ4UC5sNCvYMKFWg0ZQGiJMmFHisE6r4S8ehVasNI3zndgdZX52zbEmqPLAq+lIQ0kOvKGBUT8hW9UgxjE1uLA==" algorithmName="SHA-512" password="CC35"/>
  <autoFilter ref="C92:K394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2/317121151"/>
    <hyperlink ref="F104" r:id="rId2" display="https://podminky.urs.cz/item/CS_URS_2022_02/317234410"/>
    <hyperlink ref="F107" r:id="rId3" display="https://podminky.urs.cz/item/CS_URS_2022_02/340271031"/>
    <hyperlink ref="F109" r:id="rId4" display="https://podminky.urs.cz/item/CS_URS_2022_02/342272225"/>
    <hyperlink ref="F112" r:id="rId5" display="https://podminky.urs.cz/item/CS_URS_2022_02/342272235"/>
    <hyperlink ref="F120" r:id="rId6" display="https://podminky.urs.cz/item/CS_URS_2022_02/611131111"/>
    <hyperlink ref="F122" r:id="rId7" display="https://podminky.urs.cz/item/CS_URS_2022_02/611311131"/>
    <hyperlink ref="F124" r:id="rId8" display="https://podminky.urs.cz/item/CS_URS_2022_02/611325422"/>
    <hyperlink ref="F129" r:id="rId9" display="https://podminky.urs.cz/item/CS_URS_2022_02/612131111"/>
    <hyperlink ref="F131" r:id="rId10" display="https://podminky.urs.cz/item/CS_URS_2022_02/612142001"/>
    <hyperlink ref="F137" r:id="rId11" display="https://podminky.urs.cz/item/CS_URS_2022_02/612311131"/>
    <hyperlink ref="F139" r:id="rId12" display="https://podminky.urs.cz/item/CS_URS_2022_02/612325422"/>
    <hyperlink ref="F145" r:id="rId13" display="https://podminky.urs.cz/item/CS_URS_2022_02/612331121"/>
    <hyperlink ref="F153" r:id="rId14" display="https://podminky.urs.cz/item/CS_URS_2022_02/613321141"/>
    <hyperlink ref="F156" r:id="rId15" display="https://podminky.urs.cz/item/CS_URS_2022_02/631311114"/>
    <hyperlink ref="F168" r:id="rId16" display="https://podminky.urs.cz/item/CS_URS_2022_02/631311134"/>
    <hyperlink ref="F172" r:id="rId17" display="https://podminky.urs.cz/item/CS_URS_2022_02/631319222"/>
    <hyperlink ref="F184" r:id="rId18" display="https://podminky.urs.cz/item/CS_URS_2022_02/631319223"/>
    <hyperlink ref="F188" r:id="rId19" display="https://podminky.urs.cz/item/CS_URS_2022_02/641951611"/>
    <hyperlink ref="F193" r:id="rId20" display="https://podminky.urs.cz/item/CS_URS_2022_02/642942611"/>
    <hyperlink ref="F200" r:id="rId21" display="https://podminky.urs.cz/item/CS_URS_2022_02/949101111"/>
    <hyperlink ref="F205" r:id="rId22" display="https://podminky.urs.cz/item/CS_URS_2022_02/952901111"/>
    <hyperlink ref="F208" r:id="rId23" display="https://podminky.urs.cz/item/CS_URS_2022_02/962031133"/>
    <hyperlink ref="F215" r:id="rId24" display="https://podminky.urs.cz/item/CS_URS_2022_02/967031132"/>
    <hyperlink ref="F220" r:id="rId25" display="https://podminky.urs.cz/item/CS_URS_2022_02/968072455"/>
    <hyperlink ref="F223" r:id="rId26" display="https://podminky.urs.cz/item/CS_URS_2022_02/971033431"/>
    <hyperlink ref="F226" r:id="rId27" display="https://podminky.urs.cz/item/CS_URS_2022_02/971033631"/>
    <hyperlink ref="F229" r:id="rId28" display="https://podminky.urs.cz/item/CS_URS_2022_02/974031666"/>
    <hyperlink ref="F232" r:id="rId29" display="https://podminky.urs.cz/item/CS_URS_2022_02/975021211"/>
    <hyperlink ref="F235" r:id="rId30" display="https://podminky.urs.cz/item/CS_URS_2022_02/978013191"/>
    <hyperlink ref="F239" r:id="rId31" display="https://podminky.urs.cz/item/CS_URS_2022_02/997013155"/>
    <hyperlink ref="F241" r:id="rId32" display="https://podminky.urs.cz/item/CS_URS_2022_02/997013312"/>
    <hyperlink ref="F243" r:id="rId33" display="https://podminky.urs.cz/item/CS_URS_2022_02/997013322"/>
    <hyperlink ref="F246" r:id="rId34" display="https://podminky.urs.cz/item/CS_URS_2022_02/997013501"/>
    <hyperlink ref="F248" r:id="rId35" display="https://podminky.urs.cz/item/CS_URS_2022_02/997013509"/>
    <hyperlink ref="F251" r:id="rId36" display="https://podminky.urs.cz/item/CS_URS_2022_02/997013631"/>
    <hyperlink ref="F254" r:id="rId37" display="https://podminky.urs.cz/item/CS_URS_2022_02/998018003"/>
    <hyperlink ref="F258" r:id="rId38" display="https://podminky.urs.cz/item/CS_URS_2022_02/711193121"/>
    <hyperlink ref="F261" r:id="rId39" display="https://podminky.urs.cz/item/CS_URS_2022_02/711193131"/>
    <hyperlink ref="F264" r:id="rId40" display="https://podminky.urs.cz/item/CS_URS_2022_02/998711203"/>
    <hyperlink ref="F267" r:id="rId41" display="https://podminky.urs.cz/item/CS_URS_2022_02/751122012"/>
    <hyperlink ref="F273" r:id="rId42" display="https://podminky.urs.cz/item/CS_URS_2022_02/751510863"/>
    <hyperlink ref="F286" r:id="rId43" display="https://podminky.urs.cz/item/CS_URS_2022_02/766660001"/>
    <hyperlink ref="F291" r:id="rId44" display="https://podminky.urs.cz/item/CS_URS_2022_02/766695213"/>
    <hyperlink ref="F295" r:id="rId45" display="https://podminky.urs.cz/item/CS_URS_2022_02/998766203"/>
    <hyperlink ref="F298" r:id="rId46" display="https://podminky.urs.cz/item/CS_URS_2022_02/771571810"/>
    <hyperlink ref="F305" r:id="rId47" display="https://podminky.urs.cz/item/CS_URS_2022_02/771574113"/>
    <hyperlink ref="F322" r:id="rId48" display="https://podminky.urs.cz/item/CS_URS_2022_02/998771203"/>
    <hyperlink ref="F325" r:id="rId49" display="https://podminky.urs.cz/item/CS_URS_2022_02/781471810"/>
    <hyperlink ref="F334" r:id="rId50" display="https://podminky.urs.cz/item/CS_URS_2022_02/781474115"/>
    <hyperlink ref="F344" r:id="rId51" display="https://podminky.urs.cz/item/CS_URS_2022_02/781491021"/>
    <hyperlink ref="F349" r:id="rId52" display="https://podminky.urs.cz/item/CS_URS_2022_02/781494111"/>
    <hyperlink ref="F352" r:id="rId53" display="https://podminky.urs.cz/item/CS_URS_2022_02/781494511"/>
    <hyperlink ref="F360" r:id="rId54" display="https://podminky.urs.cz/item/CS_URS_2022_02/998781203"/>
    <hyperlink ref="F363" r:id="rId55" display="https://podminky.urs.cz/item/CS_URS_2022_02/783315101"/>
    <hyperlink ref="F366" r:id="rId56" display="https://podminky.urs.cz/item/CS_URS_2022_02/783317101"/>
    <hyperlink ref="F369" r:id="rId57" display="https://podminky.urs.cz/item/CS_URS_2022_02/784121001"/>
    <hyperlink ref="F377" r:id="rId58" display="https://podminky.urs.cz/item/CS_URS_2022_02/784181011"/>
    <hyperlink ref="F379" r:id="rId59" display="https://podminky.urs.cz/item/CS_URS_2022_02/784221101"/>
    <hyperlink ref="F394" r:id="rId60" display="https://podminky.urs.cz/item/CS_URS_2022_02/7842211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SOŠ a SOU řemesel - Rekonstrukce sociálního zařízení domova mládeže bez revitalizace krytu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ROUND((SUM(BE87:BE172)),  2)</f>
        <v>0</v>
      </c>
      <c r="G33" s="40"/>
      <c r="H33" s="40"/>
      <c r="I33" s="150">
        <v>0.20999999999999999</v>
      </c>
      <c r="J33" s="149">
        <f>ROUND(((SUM(BE87:BE172))*I33),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ROUND((SUM(BF87:BF172)),  2)</f>
        <v>0</v>
      </c>
      <c r="G34" s="40"/>
      <c r="H34" s="40"/>
      <c r="I34" s="150">
        <v>0.14999999999999999</v>
      </c>
      <c r="J34" s="149">
        <f>ROUND(((SUM(BF87:BF172))*I34),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ROUND((SUM(BH87:BH172)),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SOŠ a SOU řemesel - Rekonstrukce sociálního zařízení domova mládeže bez revitalizace krytu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22212EL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Čáslavská 202, Kutná Hora</v>
      </c>
      <c r="G52" s="42"/>
      <c r="H52" s="42"/>
      <c r="I52" s="34" t="s">
        <v>23</v>
      </c>
      <c r="J52" s="74" t="str">
        <f>IF(J12="","",J12)</f>
        <v>19. 12. 2022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 xml:space="preserve">Středočeský  kraj ,Zborovská 11,15021 Praha 5</v>
      </c>
      <c r="G54" s="42"/>
      <c r="H54" s="42"/>
      <c r="I54" s="34" t="s">
        <v>33</v>
      </c>
      <c r="J54" s="38" t="str">
        <f>E21</f>
        <v>Kutnohorská stavební s.r.o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Hádek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652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653</v>
      </c>
      <c r="E61" s="170"/>
      <c r="F61" s="170"/>
      <c r="G61" s="170"/>
      <c r="H61" s="170"/>
      <c r="I61" s="170"/>
      <c r="J61" s="171">
        <f>J97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654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655</v>
      </c>
      <c r="E63" s="170"/>
      <c r="F63" s="170"/>
      <c r="G63" s="170"/>
      <c r="H63" s="170"/>
      <c r="I63" s="170"/>
      <c r="J63" s="171">
        <f>J114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656</v>
      </c>
      <c r="E64" s="170"/>
      <c r="F64" s="170"/>
      <c r="G64" s="170"/>
      <c r="H64" s="170"/>
      <c r="I64" s="170"/>
      <c r="J64" s="171">
        <f>J122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657</v>
      </c>
      <c r="E65" s="170"/>
      <c r="F65" s="170"/>
      <c r="G65" s="170"/>
      <c r="H65" s="170"/>
      <c r="I65" s="170"/>
      <c r="J65" s="171">
        <f>J158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113</v>
      </c>
      <c r="E66" s="170"/>
      <c r="F66" s="170"/>
      <c r="G66" s="170"/>
      <c r="H66" s="170"/>
      <c r="I66" s="170"/>
      <c r="J66" s="171">
        <f>J167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658</v>
      </c>
      <c r="E67" s="176"/>
      <c r="F67" s="176"/>
      <c r="G67" s="176"/>
      <c r="H67" s="176"/>
      <c r="I67" s="176"/>
      <c r="J67" s="177">
        <f>J168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SOŠ a SOU řemesel - Rekonstrukce sociálního zařízení domova mládeže bez revitalizace krytu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22212EL - Elektroinstalace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Čáslavská 202, Kutná Hora</v>
      </c>
      <c r="G81" s="42"/>
      <c r="H81" s="42"/>
      <c r="I81" s="34" t="s">
        <v>23</v>
      </c>
      <c r="J81" s="74" t="str">
        <f>IF(J12="","",J12)</f>
        <v>19. 12. 2022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E15</f>
        <v xml:space="preserve">Středočeský  kraj ,Zborovská 11,15021 Praha 5</v>
      </c>
      <c r="G83" s="42"/>
      <c r="H83" s="42"/>
      <c r="I83" s="34" t="s">
        <v>33</v>
      </c>
      <c r="J83" s="38" t="str">
        <f>E21</f>
        <v>Kutnohorská stavební s.r.o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Hádek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122</v>
      </c>
      <c r="D86" s="182" t="s">
        <v>61</v>
      </c>
      <c r="E86" s="182" t="s">
        <v>57</v>
      </c>
      <c r="F86" s="182" t="s">
        <v>58</v>
      </c>
      <c r="G86" s="182" t="s">
        <v>123</v>
      </c>
      <c r="H86" s="182" t="s">
        <v>124</v>
      </c>
      <c r="I86" s="182" t="s">
        <v>125</v>
      </c>
      <c r="J86" s="182" t="s">
        <v>105</v>
      </c>
      <c r="K86" s="183" t="s">
        <v>126</v>
      </c>
      <c r="L86" s="184"/>
      <c r="M86" s="94" t="s">
        <v>19</v>
      </c>
      <c r="N86" s="95" t="s">
        <v>46</v>
      </c>
      <c r="O86" s="95" t="s">
        <v>127</v>
      </c>
      <c r="P86" s="95" t="s">
        <v>128</v>
      </c>
      <c r="Q86" s="95" t="s">
        <v>129</v>
      </c>
      <c r="R86" s="95" t="s">
        <v>130</v>
      </c>
      <c r="S86" s="95" t="s">
        <v>131</v>
      </c>
      <c r="T86" s="96" t="s">
        <v>132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P88+P97+P106+P114+P122+P158+P167</f>
        <v>0</v>
      </c>
      <c r="Q87" s="98"/>
      <c r="R87" s="187">
        <f>R88+R97+R106+R114+R122+R158+R167</f>
        <v>0</v>
      </c>
      <c r="S87" s="98"/>
      <c r="T87" s="188">
        <f>T88+T97+T106+T114+T122+T158+T167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106</v>
      </c>
      <c r="BK87" s="189">
        <f>BK88+BK97+BK106+BK114+BK122+BK158+BK167</f>
        <v>0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659</v>
      </c>
      <c r="F88" s="193" t="s">
        <v>660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SUM(P89:P96)</f>
        <v>0</v>
      </c>
      <c r="Q88" s="198"/>
      <c r="R88" s="199">
        <f>SUM(R89:R96)</f>
        <v>0</v>
      </c>
      <c r="S88" s="198"/>
      <c r="T88" s="200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75</v>
      </c>
      <c r="AU88" s="202" t="s">
        <v>76</v>
      </c>
      <c r="AY88" s="201" t="s">
        <v>136</v>
      </c>
      <c r="BK88" s="203">
        <f>SUM(BK89:BK96)</f>
        <v>0</v>
      </c>
    </row>
    <row r="89" s="2" customFormat="1" ht="16.5" customHeight="1">
      <c r="A89" s="40"/>
      <c r="B89" s="41"/>
      <c r="C89" s="206" t="s">
        <v>198</v>
      </c>
      <c r="D89" s="206" t="s">
        <v>139</v>
      </c>
      <c r="E89" s="207" t="s">
        <v>661</v>
      </c>
      <c r="F89" s="208" t="s">
        <v>662</v>
      </c>
      <c r="G89" s="209" t="s">
        <v>468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508</v>
      </c>
      <c r="AT89" s="217" t="s">
        <v>139</v>
      </c>
      <c r="AU89" s="217" t="s">
        <v>84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508</v>
      </c>
      <c r="BM89" s="217" t="s">
        <v>663</v>
      </c>
    </row>
    <row r="90" s="2" customFormat="1" ht="16.5" customHeight="1">
      <c r="A90" s="40"/>
      <c r="B90" s="41"/>
      <c r="C90" s="206" t="s">
        <v>203</v>
      </c>
      <c r="D90" s="206" t="s">
        <v>139</v>
      </c>
      <c r="E90" s="207" t="s">
        <v>664</v>
      </c>
      <c r="F90" s="208" t="s">
        <v>665</v>
      </c>
      <c r="G90" s="209" t="s">
        <v>468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508</v>
      </c>
      <c r="AT90" s="217" t="s">
        <v>139</v>
      </c>
      <c r="AU90" s="217" t="s">
        <v>84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508</v>
      </c>
      <c r="BM90" s="217" t="s">
        <v>666</v>
      </c>
    </row>
    <row r="91" s="2" customFormat="1" ht="16.5" customHeight="1">
      <c r="A91" s="40"/>
      <c r="B91" s="41"/>
      <c r="C91" s="236" t="s">
        <v>591</v>
      </c>
      <c r="D91" s="236" t="s">
        <v>151</v>
      </c>
      <c r="E91" s="237" t="s">
        <v>667</v>
      </c>
      <c r="F91" s="238" t="s">
        <v>668</v>
      </c>
      <c r="G91" s="239" t="s">
        <v>19</v>
      </c>
      <c r="H91" s="240">
        <v>1</v>
      </c>
      <c r="I91" s="241"/>
      <c r="J91" s="242">
        <f>ROUND(I91*H91,2)</f>
        <v>0</v>
      </c>
      <c r="K91" s="238" t="s">
        <v>19</v>
      </c>
      <c r="L91" s="243"/>
      <c r="M91" s="244" t="s">
        <v>19</v>
      </c>
      <c r="N91" s="245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669</v>
      </c>
      <c r="AT91" s="217" t="s">
        <v>151</v>
      </c>
      <c r="AU91" s="217" t="s">
        <v>84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508</v>
      </c>
      <c r="BM91" s="217" t="s">
        <v>670</v>
      </c>
    </row>
    <row r="92" s="2" customFormat="1" ht="16.5" customHeight="1">
      <c r="A92" s="40"/>
      <c r="B92" s="41"/>
      <c r="C92" s="206" t="s">
        <v>210</v>
      </c>
      <c r="D92" s="206" t="s">
        <v>139</v>
      </c>
      <c r="E92" s="207" t="s">
        <v>671</v>
      </c>
      <c r="F92" s="208" t="s">
        <v>672</v>
      </c>
      <c r="G92" s="209" t="s">
        <v>468</v>
      </c>
      <c r="H92" s="210">
        <v>3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508</v>
      </c>
      <c r="AT92" s="217" t="s">
        <v>139</v>
      </c>
      <c r="AU92" s="217" t="s">
        <v>84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508</v>
      </c>
      <c r="BM92" s="217" t="s">
        <v>673</v>
      </c>
    </row>
    <row r="93" s="2" customFormat="1" ht="16.5" customHeight="1">
      <c r="A93" s="40"/>
      <c r="B93" s="41"/>
      <c r="C93" s="206" t="s">
        <v>215</v>
      </c>
      <c r="D93" s="206" t="s">
        <v>139</v>
      </c>
      <c r="E93" s="207" t="s">
        <v>674</v>
      </c>
      <c r="F93" s="208" t="s">
        <v>675</v>
      </c>
      <c r="G93" s="209" t="s">
        <v>468</v>
      </c>
      <c r="H93" s="210">
        <v>7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508</v>
      </c>
      <c r="AT93" s="217" t="s">
        <v>139</v>
      </c>
      <c r="AU93" s="217" t="s">
        <v>84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508</v>
      </c>
      <c r="BM93" s="217" t="s">
        <v>676</v>
      </c>
    </row>
    <row r="94" s="2" customFormat="1" ht="16.5" customHeight="1">
      <c r="A94" s="40"/>
      <c r="B94" s="41"/>
      <c r="C94" s="206" t="s">
        <v>223</v>
      </c>
      <c r="D94" s="206" t="s">
        <v>139</v>
      </c>
      <c r="E94" s="207" t="s">
        <v>677</v>
      </c>
      <c r="F94" s="208" t="s">
        <v>678</v>
      </c>
      <c r="G94" s="209" t="s">
        <v>468</v>
      </c>
      <c r="H94" s="210">
        <v>8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508</v>
      </c>
      <c r="AT94" s="217" t="s">
        <v>139</v>
      </c>
      <c r="AU94" s="217" t="s">
        <v>84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508</v>
      </c>
      <c r="BM94" s="217" t="s">
        <v>679</v>
      </c>
    </row>
    <row r="95" s="2" customFormat="1" ht="16.5" customHeight="1">
      <c r="A95" s="40"/>
      <c r="B95" s="41"/>
      <c r="C95" s="206" t="s">
        <v>8</v>
      </c>
      <c r="D95" s="206" t="s">
        <v>139</v>
      </c>
      <c r="E95" s="207" t="s">
        <v>680</v>
      </c>
      <c r="F95" s="208" t="s">
        <v>681</v>
      </c>
      <c r="G95" s="209" t="s">
        <v>468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508</v>
      </c>
      <c r="AT95" s="217" t="s">
        <v>139</v>
      </c>
      <c r="AU95" s="217" t="s">
        <v>84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508</v>
      </c>
      <c r="BM95" s="217" t="s">
        <v>682</v>
      </c>
    </row>
    <row r="96" s="2" customFormat="1" ht="16.5" customHeight="1">
      <c r="A96" s="40"/>
      <c r="B96" s="41"/>
      <c r="C96" s="206" t="s">
        <v>235</v>
      </c>
      <c r="D96" s="206" t="s">
        <v>139</v>
      </c>
      <c r="E96" s="207" t="s">
        <v>683</v>
      </c>
      <c r="F96" s="208" t="s">
        <v>684</v>
      </c>
      <c r="G96" s="209" t="s">
        <v>468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508</v>
      </c>
      <c r="AT96" s="217" t="s">
        <v>139</v>
      </c>
      <c r="AU96" s="217" t="s">
        <v>84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508</v>
      </c>
      <c r="BM96" s="217" t="s">
        <v>685</v>
      </c>
    </row>
    <row r="97" s="12" customFormat="1" ht="25.92" customHeight="1">
      <c r="A97" s="12"/>
      <c r="B97" s="190"/>
      <c r="C97" s="191"/>
      <c r="D97" s="192" t="s">
        <v>75</v>
      </c>
      <c r="E97" s="193" t="s">
        <v>686</v>
      </c>
      <c r="F97" s="193" t="s">
        <v>687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SUM(P98:P105)</f>
        <v>0</v>
      </c>
      <c r="Q97" s="198"/>
      <c r="R97" s="199">
        <f>SUM(R98:R105)</f>
        <v>0</v>
      </c>
      <c r="S97" s="198"/>
      <c r="T97" s="200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84</v>
      </c>
      <c r="AT97" s="202" t="s">
        <v>75</v>
      </c>
      <c r="AU97" s="202" t="s">
        <v>76</v>
      </c>
      <c r="AY97" s="201" t="s">
        <v>136</v>
      </c>
      <c r="BK97" s="203">
        <f>SUM(BK98:BK105)</f>
        <v>0</v>
      </c>
    </row>
    <row r="98" s="2" customFormat="1" ht="16.5" customHeight="1">
      <c r="A98" s="40"/>
      <c r="B98" s="41"/>
      <c r="C98" s="206" t="s">
        <v>241</v>
      </c>
      <c r="D98" s="206" t="s">
        <v>139</v>
      </c>
      <c r="E98" s="207" t="s">
        <v>688</v>
      </c>
      <c r="F98" s="208" t="s">
        <v>662</v>
      </c>
      <c r="G98" s="209" t="s">
        <v>468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508</v>
      </c>
      <c r="AT98" s="217" t="s">
        <v>139</v>
      </c>
      <c r="AU98" s="217" t="s">
        <v>84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508</v>
      </c>
      <c r="BM98" s="217" t="s">
        <v>689</v>
      </c>
    </row>
    <row r="99" s="2" customFormat="1" ht="16.5" customHeight="1">
      <c r="A99" s="40"/>
      <c r="B99" s="41"/>
      <c r="C99" s="206" t="s">
        <v>251</v>
      </c>
      <c r="D99" s="206" t="s">
        <v>139</v>
      </c>
      <c r="E99" s="207" t="s">
        <v>690</v>
      </c>
      <c r="F99" s="208" t="s">
        <v>665</v>
      </c>
      <c r="G99" s="209" t="s">
        <v>468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508</v>
      </c>
      <c r="AT99" s="217" t="s">
        <v>139</v>
      </c>
      <c r="AU99" s="217" t="s">
        <v>84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508</v>
      </c>
      <c r="BM99" s="217" t="s">
        <v>691</v>
      </c>
    </row>
    <row r="100" s="2" customFormat="1" ht="16.5" customHeight="1">
      <c r="A100" s="40"/>
      <c r="B100" s="41"/>
      <c r="C100" s="236" t="s">
        <v>601</v>
      </c>
      <c r="D100" s="236" t="s">
        <v>151</v>
      </c>
      <c r="E100" s="237" t="s">
        <v>667</v>
      </c>
      <c r="F100" s="238" t="s">
        <v>668</v>
      </c>
      <c r="G100" s="239" t="s">
        <v>19</v>
      </c>
      <c r="H100" s="240">
        <v>1</v>
      </c>
      <c r="I100" s="241"/>
      <c r="J100" s="242">
        <f>ROUND(I100*H100,2)</f>
        <v>0</v>
      </c>
      <c r="K100" s="238" t="s">
        <v>19</v>
      </c>
      <c r="L100" s="243"/>
      <c r="M100" s="244" t="s">
        <v>19</v>
      </c>
      <c r="N100" s="245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669</v>
      </c>
      <c r="AT100" s="217" t="s">
        <v>151</v>
      </c>
      <c r="AU100" s="217" t="s">
        <v>84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508</v>
      </c>
      <c r="BM100" s="217" t="s">
        <v>692</v>
      </c>
    </row>
    <row r="101" s="2" customFormat="1" ht="16.5" customHeight="1">
      <c r="A101" s="40"/>
      <c r="B101" s="41"/>
      <c r="C101" s="206" t="s">
        <v>265</v>
      </c>
      <c r="D101" s="206" t="s">
        <v>139</v>
      </c>
      <c r="E101" s="207" t="s">
        <v>693</v>
      </c>
      <c r="F101" s="208" t="s">
        <v>672</v>
      </c>
      <c r="G101" s="209" t="s">
        <v>468</v>
      </c>
      <c r="H101" s="210">
        <v>3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508</v>
      </c>
      <c r="AT101" s="217" t="s">
        <v>139</v>
      </c>
      <c r="AU101" s="217" t="s">
        <v>84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508</v>
      </c>
      <c r="BM101" s="217" t="s">
        <v>694</v>
      </c>
    </row>
    <row r="102" s="2" customFormat="1" ht="16.5" customHeight="1">
      <c r="A102" s="40"/>
      <c r="B102" s="41"/>
      <c r="C102" s="206" t="s">
        <v>272</v>
      </c>
      <c r="D102" s="206" t="s">
        <v>139</v>
      </c>
      <c r="E102" s="207" t="s">
        <v>695</v>
      </c>
      <c r="F102" s="208" t="s">
        <v>675</v>
      </c>
      <c r="G102" s="209" t="s">
        <v>468</v>
      </c>
      <c r="H102" s="210">
        <v>7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508</v>
      </c>
      <c r="AT102" s="217" t="s">
        <v>139</v>
      </c>
      <c r="AU102" s="217" t="s">
        <v>84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508</v>
      </c>
      <c r="BM102" s="217" t="s">
        <v>696</v>
      </c>
    </row>
    <row r="103" s="2" customFormat="1" ht="16.5" customHeight="1">
      <c r="A103" s="40"/>
      <c r="B103" s="41"/>
      <c r="C103" s="206" t="s">
        <v>7</v>
      </c>
      <c r="D103" s="206" t="s">
        <v>139</v>
      </c>
      <c r="E103" s="207" t="s">
        <v>697</v>
      </c>
      <c r="F103" s="208" t="s">
        <v>678</v>
      </c>
      <c r="G103" s="209" t="s">
        <v>468</v>
      </c>
      <c r="H103" s="210">
        <v>8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508</v>
      </c>
      <c r="AT103" s="217" t="s">
        <v>139</v>
      </c>
      <c r="AU103" s="217" t="s">
        <v>84</v>
      </c>
      <c r="AY103" s="19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508</v>
      </c>
      <c r="BM103" s="217" t="s">
        <v>698</v>
      </c>
    </row>
    <row r="104" s="2" customFormat="1" ht="16.5" customHeight="1">
      <c r="A104" s="40"/>
      <c r="B104" s="41"/>
      <c r="C104" s="206" t="s">
        <v>281</v>
      </c>
      <c r="D104" s="206" t="s">
        <v>139</v>
      </c>
      <c r="E104" s="207" t="s">
        <v>699</v>
      </c>
      <c r="F104" s="208" t="s">
        <v>681</v>
      </c>
      <c r="G104" s="209" t="s">
        <v>468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508</v>
      </c>
      <c r="AT104" s="217" t="s">
        <v>139</v>
      </c>
      <c r="AU104" s="217" t="s">
        <v>84</v>
      </c>
      <c r="AY104" s="19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508</v>
      </c>
      <c r="BM104" s="217" t="s">
        <v>700</v>
      </c>
    </row>
    <row r="105" s="2" customFormat="1" ht="16.5" customHeight="1">
      <c r="A105" s="40"/>
      <c r="B105" s="41"/>
      <c r="C105" s="206" t="s">
        <v>287</v>
      </c>
      <c r="D105" s="206" t="s">
        <v>139</v>
      </c>
      <c r="E105" s="207" t="s">
        <v>701</v>
      </c>
      <c r="F105" s="208" t="s">
        <v>684</v>
      </c>
      <c r="G105" s="209" t="s">
        <v>468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508</v>
      </c>
      <c r="AT105" s="217" t="s">
        <v>139</v>
      </c>
      <c r="AU105" s="217" t="s">
        <v>84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508</v>
      </c>
      <c r="BM105" s="217" t="s">
        <v>702</v>
      </c>
    </row>
    <row r="106" s="12" customFormat="1" ht="25.92" customHeight="1">
      <c r="A106" s="12"/>
      <c r="B106" s="190"/>
      <c r="C106" s="191"/>
      <c r="D106" s="192" t="s">
        <v>75</v>
      </c>
      <c r="E106" s="193" t="s">
        <v>703</v>
      </c>
      <c r="F106" s="193" t="s">
        <v>704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SUM(P107:P113)</f>
        <v>0</v>
      </c>
      <c r="Q106" s="198"/>
      <c r="R106" s="199">
        <f>SUM(R107:R113)</f>
        <v>0</v>
      </c>
      <c r="S106" s="198"/>
      <c r="T106" s="20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84</v>
      </c>
      <c r="AT106" s="202" t="s">
        <v>75</v>
      </c>
      <c r="AU106" s="202" t="s">
        <v>76</v>
      </c>
      <c r="AY106" s="201" t="s">
        <v>136</v>
      </c>
      <c r="BK106" s="203">
        <f>SUM(BK107:BK113)</f>
        <v>0</v>
      </c>
    </row>
    <row r="107" s="2" customFormat="1" ht="16.5" customHeight="1">
      <c r="A107" s="40"/>
      <c r="B107" s="41"/>
      <c r="C107" s="206" t="s">
        <v>291</v>
      </c>
      <c r="D107" s="206" t="s">
        <v>139</v>
      </c>
      <c r="E107" s="207" t="s">
        <v>705</v>
      </c>
      <c r="F107" s="208" t="s">
        <v>662</v>
      </c>
      <c r="G107" s="209" t="s">
        <v>468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508</v>
      </c>
      <c r="AT107" s="217" t="s">
        <v>139</v>
      </c>
      <c r="AU107" s="217" t="s">
        <v>84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508</v>
      </c>
      <c r="BM107" s="217" t="s">
        <v>706</v>
      </c>
    </row>
    <row r="108" s="2" customFormat="1" ht="16.5" customHeight="1">
      <c r="A108" s="40"/>
      <c r="B108" s="41"/>
      <c r="C108" s="206" t="s">
        <v>297</v>
      </c>
      <c r="D108" s="206" t="s">
        <v>139</v>
      </c>
      <c r="E108" s="207" t="s">
        <v>707</v>
      </c>
      <c r="F108" s="208" t="s">
        <v>665</v>
      </c>
      <c r="G108" s="209" t="s">
        <v>468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508</v>
      </c>
      <c r="AT108" s="217" t="s">
        <v>139</v>
      </c>
      <c r="AU108" s="217" t="s">
        <v>84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508</v>
      </c>
      <c r="BM108" s="217" t="s">
        <v>708</v>
      </c>
    </row>
    <row r="109" s="2" customFormat="1" ht="16.5" customHeight="1">
      <c r="A109" s="40"/>
      <c r="B109" s="41"/>
      <c r="C109" s="236" t="s">
        <v>608</v>
      </c>
      <c r="D109" s="236" t="s">
        <v>151</v>
      </c>
      <c r="E109" s="237" t="s">
        <v>667</v>
      </c>
      <c r="F109" s="238" t="s">
        <v>668</v>
      </c>
      <c r="G109" s="239" t="s">
        <v>19</v>
      </c>
      <c r="H109" s="240">
        <v>1</v>
      </c>
      <c r="I109" s="241"/>
      <c r="J109" s="242">
        <f>ROUND(I109*H109,2)</f>
        <v>0</v>
      </c>
      <c r="K109" s="238" t="s">
        <v>19</v>
      </c>
      <c r="L109" s="243"/>
      <c r="M109" s="244" t="s">
        <v>19</v>
      </c>
      <c r="N109" s="245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669</v>
      </c>
      <c r="AT109" s="217" t="s">
        <v>151</v>
      </c>
      <c r="AU109" s="217" t="s">
        <v>84</v>
      </c>
      <c r="AY109" s="19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508</v>
      </c>
      <c r="BM109" s="217" t="s">
        <v>709</v>
      </c>
    </row>
    <row r="110" s="2" customFormat="1" ht="16.5" customHeight="1">
      <c r="A110" s="40"/>
      <c r="B110" s="41"/>
      <c r="C110" s="206" t="s">
        <v>301</v>
      </c>
      <c r="D110" s="206" t="s">
        <v>139</v>
      </c>
      <c r="E110" s="207" t="s">
        <v>710</v>
      </c>
      <c r="F110" s="208" t="s">
        <v>675</v>
      </c>
      <c r="G110" s="209" t="s">
        <v>468</v>
      </c>
      <c r="H110" s="210">
        <v>7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508</v>
      </c>
      <c r="AT110" s="217" t="s">
        <v>139</v>
      </c>
      <c r="AU110" s="217" t="s">
        <v>84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508</v>
      </c>
      <c r="BM110" s="217" t="s">
        <v>711</v>
      </c>
    </row>
    <row r="111" s="2" customFormat="1" ht="16.5" customHeight="1">
      <c r="A111" s="40"/>
      <c r="B111" s="41"/>
      <c r="C111" s="206" t="s">
        <v>305</v>
      </c>
      <c r="D111" s="206" t="s">
        <v>139</v>
      </c>
      <c r="E111" s="207" t="s">
        <v>712</v>
      </c>
      <c r="F111" s="208" t="s">
        <v>678</v>
      </c>
      <c r="G111" s="209" t="s">
        <v>468</v>
      </c>
      <c r="H111" s="210">
        <v>7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508</v>
      </c>
      <c r="AT111" s="217" t="s">
        <v>139</v>
      </c>
      <c r="AU111" s="217" t="s">
        <v>84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508</v>
      </c>
      <c r="BM111" s="217" t="s">
        <v>713</v>
      </c>
    </row>
    <row r="112" s="2" customFormat="1" ht="16.5" customHeight="1">
      <c r="A112" s="40"/>
      <c r="B112" s="41"/>
      <c r="C112" s="206" t="s">
        <v>310</v>
      </c>
      <c r="D112" s="206" t="s">
        <v>139</v>
      </c>
      <c r="E112" s="207" t="s">
        <v>714</v>
      </c>
      <c r="F112" s="208" t="s">
        <v>681</v>
      </c>
      <c r="G112" s="209" t="s">
        <v>468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508</v>
      </c>
      <c r="AT112" s="217" t="s">
        <v>139</v>
      </c>
      <c r="AU112" s="217" t="s">
        <v>84</v>
      </c>
      <c r="AY112" s="19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508</v>
      </c>
      <c r="BM112" s="217" t="s">
        <v>715</v>
      </c>
    </row>
    <row r="113" s="2" customFormat="1" ht="16.5" customHeight="1">
      <c r="A113" s="40"/>
      <c r="B113" s="41"/>
      <c r="C113" s="206" t="s">
        <v>315</v>
      </c>
      <c r="D113" s="206" t="s">
        <v>139</v>
      </c>
      <c r="E113" s="207" t="s">
        <v>716</v>
      </c>
      <c r="F113" s="208" t="s">
        <v>684</v>
      </c>
      <c r="G113" s="209" t="s">
        <v>468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508</v>
      </c>
      <c r="AT113" s="217" t="s">
        <v>139</v>
      </c>
      <c r="AU113" s="217" t="s">
        <v>84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508</v>
      </c>
      <c r="BM113" s="217" t="s">
        <v>717</v>
      </c>
    </row>
    <row r="114" s="12" customFormat="1" ht="25.92" customHeight="1">
      <c r="A114" s="12"/>
      <c r="B114" s="190"/>
      <c r="C114" s="191"/>
      <c r="D114" s="192" t="s">
        <v>75</v>
      </c>
      <c r="E114" s="193" t="s">
        <v>718</v>
      </c>
      <c r="F114" s="193" t="s">
        <v>719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SUM(P115:P121)</f>
        <v>0</v>
      </c>
      <c r="Q114" s="198"/>
      <c r="R114" s="199">
        <f>SUM(R115:R121)</f>
        <v>0</v>
      </c>
      <c r="S114" s="198"/>
      <c r="T114" s="200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84</v>
      </c>
      <c r="AT114" s="202" t="s">
        <v>75</v>
      </c>
      <c r="AU114" s="202" t="s">
        <v>76</v>
      </c>
      <c r="AY114" s="201" t="s">
        <v>136</v>
      </c>
      <c r="BK114" s="203">
        <f>SUM(BK115:BK121)</f>
        <v>0</v>
      </c>
    </row>
    <row r="115" s="2" customFormat="1" ht="16.5" customHeight="1">
      <c r="A115" s="40"/>
      <c r="B115" s="41"/>
      <c r="C115" s="206" t="s">
        <v>321</v>
      </c>
      <c r="D115" s="206" t="s">
        <v>139</v>
      </c>
      <c r="E115" s="207" t="s">
        <v>720</v>
      </c>
      <c r="F115" s="208" t="s">
        <v>662</v>
      </c>
      <c r="G115" s="209" t="s">
        <v>468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508</v>
      </c>
      <c r="AT115" s="217" t="s">
        <v>139</v>
      </c>
      <c r="AU115" s="217" t="s">
        <v>84</v>
      </c>
      <c r="AY115" s="19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508</v>
      </c>
      <c r="BM115" s="217" t="s">
        <v>721</v>
      </c>
    </row>
    <row r="116" s="2" customFormat="1" ht="16.5" customHeight="1">
      <c r="A116" s="40"/>
      <c r="B116" s="41"/>
      <c r="C116" s="206" t="s">
        <v>329</v>
      </c>
      <c r="D116" s="206" t="s">
        <v>139</v>
      </c>
      <c r="E116" s="207" t="s">
        <v>722</v>
      </c>
      <c r="F116" s="208" t="s">
        <v>665</v>
      </c>
      <c r="G116" s="209" t="s">
        <v>468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508</v>
      </c>
      <c r="AT116" s="217" t="s">
        <v>139</v>
      </c>
      <c r="AU116" s="217" t="s">
        <v>84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508</v>
      </c>
      <c r="BM116" s="217" t="s">
        <v>723</v>
      </c>
    </row>
    <row r="117" s="2" customFormat="1" ht="16.5" customHeight="1">
      <c r="A117" s="40"/>
      <c r="B117" s="41"/>
      <c r="C117" s="236" t="s">
        <v>614</v>
      </c>
      <c r="D117" s="236" t="s">
        <v>151</v>
      </c>
      <c r="E117" s="237" t="s">
        <v>667</v>
      </c>
      <c r="F117" s="238" t="s">
        <v>668</v>
      </c>
      <c r="G117" s="239" t="s">
        <v>19</v>
      </c>
      <c r="H117" s="240">
        <v>1</v>
      </c>
      <c r="I117" s="241"/>
      <c r="J117" s="242">
        <f>ROUND(I117*H117,2)</f>
        <v>0</v>
      </c>
      <c r="K117" s="238" t="s">
        <v>19</v>
      </c>
      <c r="L117" s="243"/>
      <c r="M117" s="244" t="s">
        <v>19</v>
      </c>
      <c r="N117" s="245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669</v>
      </c>
      <c r="AT117" s="217" t="s">
        <v>151</v>
      </c>
      <c r="AU117" s="217" t="s">
        <v>84</v>
      </c>
      <c r="AY117" s="19" t="s">
        <v>136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508</v>
      </c>
      <c r="BM117" s="217" t="s">
        <v>724</v>
      </c>
    </row>
    <row r="118" s="2" customFormat="1" ht="16.5" customHeight="1">
      <c r="A118" s="40"/>
      <c r="B118" s="41"/>
      <c r="C118" s="206" t="s">
        <v>336</v>
      </c>
      <c r="D118" s="206" t="s">
        <v>139</v>
      </c>
      <c r="E118" s="207" t="s">
        <v>725</v>
      </c>
      <c r="F118" s="208" t="s">
        <v>675</v>
      </c>
      <c r="G118" s="209" t="s">
        <v>468</v>
      </c>
      <c r="H118" s="210">
        <v>7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508</v>
      </c>
      <c r="AT118" s="217" t="s">
        <v>139</v>
      </c>
      <c r="AU118" s="217" t="s">
        <v>84</v>
      </c>
      <c r="AY118" s="19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508</v>
      </c>
      <c r="BM118" s="217" t="s">
        <v>726</v>
      </c>
    </row>
    <row r="119" s="2" customFormat="1" ht="16.5" customHeight="1">
      <c r="A119" s="40"/>
      <c r="B119" s="41"/>
      <c r="C119" s="206" t="s">
        <v>342</v>
      </c>
      <c r="D119" s="206" t="s">
        <v>139</v>
      </c>
      <c r="E119" s="207" t="s">
        <v>727</v>
      </c>
      <c r="F119" s="208" t="s">
        <v>678</v>
      </c>
      <c r="G119" s="209" t="s">
        <v>468</v>
      </c>
      <c r="H119" s="210">
        <v>7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508</v>
      </c>
      <c r="AT119" s="217" t="s">
        <v>139</v>
      </c>
      <c r="AU119" s="217" t="s">
        <v>84</v>
      </c>
      <c r="AY119" s="19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508</v>
      </c>
      <c r="BM119" s="217" t="s">
        <v>728</v>
      </c>
    </row>
    <row r="120" s="2" customFormat="1" ht="16.5" customHeight="1">
      <c r="A120" s="40"/>
      <c r="B120" s="41"/>
      <c r="C120" s="206" t="s">
        <v>348</v>
      </c>
      <c r="D120" s="206" t="s">
        <v>139</v>
      </c>
      <c r="E120" s="207" t="s">
        <v>729</v>
      </c>
      <c r="F120" s="208" t="s">
        <v>681</v>
      </c>
      <c r="G120" s="209" t="s">
        <v>468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508</v>
      </c>
      <c r="AT120" s="217" t="s">
        <v>139</v>
      </c>
      <c r="AU120" s="217" t="s">
        <v>84</v>
      </c>
      <c r="AY120" s="19" t="s">
        <v>136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508</v>
      </c>
      <c r="BM120" s="217" t="s">
        <v>730</v>
      </c>
    </row>
    <row r="121" s="2" customFormat="1" ht="16.5" customHeight="1">
      <c r="A121" s="40"/>
      <c r="B121" s="41"/>
      <c r="C121" s="206" t="s">
        <v>354</v>
      </c>
      <c r="D121" s="206" t="s">
        <v>139</v>
      </c>
      <c r="E121" s="207" t="s">
        <v>731</v>
      </c>
      <c r="F121" s="208" t="s">
        <v>684</v>
      </c>
      <c r="G121" s="209" t="s">
        <v>468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508</v>
      </c>
      <c r="AT121" s="217" t="s">
        <v>139</v>
      </c>
      <c r="AU121" s="217" t="s">
        <v>84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508</v>
      </c>
      <c r="BM121" s="217" t="s">
        <v>732</v>
      </c>
    </row>
    <row r="122" s="12" customFormat="1" ht="25.92" customHeight="1">
      <c r="A122" s="12"/>
      <c r="B122" s="190"/>
      <c r="C122" s="191"/>
      <c r="D122" s="192" t="s">
        <v>75</v>
      </c>
      <c r="E122" s="193" t="s">
        <v>733</v>
      </c>
      <c r="F122" s="193" t="s">
        <v>734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SUM(P123:P157)</f>
        <v>0</v>
      </c>
      <c r="Q122" s="198"/>
      <c r="R122" s="199">
        <f>SUM(R123:R157)</f>
        <v>0</v>
      </c>
      <c r="S122" s="198"/>
      <c r="T122" s="200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84</v>
      </c>
      <c r="AT122" s="202" t="s">
        <v>75</v>
      </c>
      <c r="AU122" s="202" t="s">
        <v>76</v>
      </c>
      <c r="AY122" s="201" t="s">
        <v>136</v>
      </c>
      <c r="BK122" s="203">
        <f>SUM(BK123:BK157)</f>
        <v>0</v>
      </c>
    </row>
    <row r="123" s="2" customFormat="1" ht="16.5" customHeight="1">
      <c r="A123" s="40"/>
      <c r="B123" s="41"/>
      <c r="C123" s="206" t="s">
        <v>361</v>
      </c>
      <c r="D123" s="206" t="s">
        <v>139</v>
      </c>
      <c r="E123" s="207" t="s">
        <v>735</v>
      </c>
      <c r="F123" s="208" t="s">
        <v>736</v>
      </c>
      <c r="G123" s="209" t="s">
        <v>468</v>
      </c>
      <c r="H123" s="210">
        <v>55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508</v>
      </c>
      <c r="AT123" s="217" t="s">
        <v>139</v>
      </c>
      <c r="AU123" s="217" t="s">
        <v>84</v>
      </c>
      <c r="AY123" s="19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508</v>
      </c>
      <c r="BM123" s="217" t="s">
        <v>737</v>
      </c>
    </row>
    <row r="124" s="2" customFormat="1" ht="16.5" customHeight="1">
      <c r="A124" s="40"/>
      <c r="B124" s="41"/>
      <c r="C124" s="206" t="s">
        <v>367</v>
      </c>
      <c r="D124" s="206" t="s">
        <v>139</v>
      </c>
      <c r="E124" s="207" t="s">
        <v>738</v>
      </c>
      <c r="F124" s="208" t="s">
        <v>739</v>
      </c>
      <c r="G124" s="209" t="s">
        <v>468</v>
      </c>
      <c r="H124" s="210">
        <v>122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508</v>
      </c>
      <c r="AT124" s="217" t="s">
        <v>139</v>
      </c>
      <c r="AU124" s="217" t="s">
        <v>84</v>
      </c>
      <c r="AY124" s="19" t="s">
        <v>136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508</v>
      </c>
      <c r="BM124" s="217" t="s">
        <v>740</v>
      </c>
    </row>
    <row r="125" s="2" customFormat="1" ht="16.5" customHeight="1">
      <c r="A125" s="40"/>
      <c r="B125" s="41"/>
      <c r="C125" s="206" t="s">
        <v>375</v>
      </c>
      <c r="D125" s="206" t="s">
        <v>139</v>
      </c>
      <c r="E125" s="207" t="s">
        <v>741</v>
      </c>
      <c r="F125" s="208" t="s">
        <v>742</v>
      </c>
      <c r="G125" s="209" t="s">
        <v>468</v>
      </c>
      <c r="H125" s="210">
        <v>0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508</v>
      </c>
      <c r="AT125" s="217" t="s">
        <v>139</v>
      </c>
      <c r="AU125" s="217" t="s">
        <v>84</v>
      </c>
      <c r="AY125" s="19" t="s">
        <v>136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508</v>
      </c>
      <c r="BM125" s="217" t="s">
        <v>743</v>
      </c>
    </row>
    <row r="126" s="2" customFormat="1" ht="16.5" customHeight="1">
      <c r="A126" s="40"/>
      <c r="B126" s="41"/>
      <c r="C126" s="206" t="s">
        <v>381</v>
      </c>
      <c r="D126" s="206" t="s">
        <v>139</v>
      </c>
      <c r="E126" s="207" t="s">
        <v>744</v>
      </c>
      <c r="F126" s="208" t="s">
        <v>745</v>
      </c>
      <c r="G126" s="209" t="s">
        <v>468</v>
      </c>
      <c r="H126" s="210">
        <v>1800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508</v>
      </c>
      <c r="AT126" s="217" t="s">
        <v>139</v>
      </c>
      <c r="AU126" s="217" t="s">
        <v>84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508</v>
      </c>
      <c r="BM126" s="217" t="s">
        <v>746</v>
      </c>
    </row>
    <row r="127" s="2" customFormat="1" ht="16.5" customHeight="1">
      <c r="A127" s="40"/>
      <c r="B127" s="41"/>
      <c r="C127" s="206" t="s">
        <v>747</v>
      </c>
      <c r="D127" s="206" t="s">
        <v>139</v>
      </c>
      <c r="E127" s="207" t="s">
        <v>748</v>
      </c>
      <c r="F127" s="208" t="s">
        <v>749</v>
      </c>
      <c r="G127" s="209" t="s">
        <v>468</v>
      </c>
      <c r="H127" s="210">
        <v>110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508</v>
      </c>
      <c r="AT127" s="217" t="s">
        <v>139</v>
      </c>
      <c r="AU127" s="217" t="s">
        <v>84</v>
      </c>
      <c r="AY127" s="19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508</v>
      </c>
      <c r="BM127" s="217" t="s">
        <v>750</v>
      </c>
    </row>
    <row r="128" s="2" customFormat="1" ht="16.5" customHeight="1">
      <c r="A128" s="40"/>
      <c r="B128" s="41"/>
      <c r="C128" s="206" t="s">
        <v>392</v>
      </c>
      <c r="D128" s="206" t="s">
        <v>139</v>
      </c>
      <c r="E128" s="207" t="s">
        <v>751</v>
      </c>
      <c r="F128" s="208" t="s">
        <v>752</v>
      </c>
      <c r="G128" s="209" t="s">
        <v>468</v>
      </c>
      <c r="H128" s="210">
        <v>0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47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508</v>
      </c>
      <c r="AT128" s="217" t="s">
        <v>139</v>
      </c>
      <c r="AU128" s="217" t="s">
        <v>84</v>
      </c>
      <c r="AY128" s="19" t="s">
        <v>136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508</v>
      </c>
      <c r="BM128" s="217" t="s">
        <v>753</v>
      </c>
    </row>
    <row r="129" s="2" customFormat="1" ht="16.5" customHeight="1">
      <c r="A129" s="40"/>
      <c r="B129" s="41"/>
      <c r="C129" s="206" t="s">
        <v>397</v>
      </c>
      <c r="D129" s="206" t="s">
        <v>139</v>
      </c>
      <c r="E129" s="207" t="s">
        <v>754</v>
      </c>
      <c r="F129" s="208" t="s">
        <v>755</v>
      </c>
      <c r="G129" s="209" t="s">
        <v>468</v>
      </c>
      <c r="H129" s="210">
        <v>55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508</v>
      </c>
      <c r="AT129" s="217" t="s">
        <v>139</v>
      </c>
      <c r="AU129" s="217" t="s">
        <v>84</v>
      </c>
      <c r="AY129" s="19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508</v>
      </c>
      <c r="BM129" s="217" t="s">
        <v>756</v>
      </c>
    </row>
    <row r="130" s="2" customFormat="1" ht="16.5" customHeight="1">
      <c r="A130" s="40"/>
      <c r="B130" s="41"/>
      <c r="C130" s="206" t="s">
        <v>757</v>
      </c>
      <c r="D130" s="206" t="s">
        <v>139</v>
      </c>
      <c r="E130" s="207" t="s">
        <v>758</v>
      </c>
      <c r="F130" s="208" t="s">
        <v>759</v>
      </c>
      <c r="G130" s="209" t="s">
        <v>468</v>
      </c>
      <c r="H130" s="210">
        <v>0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508</v>
      </c>
      <c r="AT130" s="217" t="s">
        <v>139</v>
      </c>
      <c r="AU130" s="217" t="s">
        <v>84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508</v>
      </c>
      <c r="BM130" s="217" t="s">
        <v>760</v>
      </c>
    </row>
    <row r="131" s="2" customFormat="1" ht="16.5" customHeight="1">
      <c r="A131" s="40"/>
      <c r="B131" s="41"/>
      <c r="C131" s="206" t="s">
        <v>410</v>
      </c>
      <c r="D131" s="206" t="s">
        <v>139</v>
      </c>
      <c r="E131" s="207" t="s">
        <v>761</v>
      </c>
      <c r="F131" s="208" t="s">
        <v>762</v>
      </c>
      <c r="G131" s="209" t="s">
        <v>468</v>
      </c>
      <c r="H131" s="210">
        <v>0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508</v>
      </c>
      <c r="AT131" s="217" t="s">
        <v>139</v>
      </c>
      <c r="AU131" s="217" t="s">
        <v>84</v>
      </c>
      <c r="AY131" s="19" t="s">
        <v>136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508</v>
      </c>
      <c r="BM131" s="217" t="s">
        <v>763</v>
      </c>
    </row>
    <row r="132" s="2" customFormat="1" ht="16.5" customHeight="1">
      <c r="A132" s="40"/>
      <c r="B132" s="41"/>
      <c r="C132" s="206" t="s">
        <v>419</v>
      </c>
      <c r="D132" s="206" t="s">
        <v>139</v>
      </c>
      <c r="E132" s="207" t="s">
        <v>764</v>
      </c>
      <c r="F132" s="208" t="s">
        <v>765</v>
      </c>
      <c r="G132" s="209" t="s">
        <v>468</v>
      </c>
      <c r="H132" s="210">
        <v>238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508</v>
      </c>
      <c r="AT132" s="217" t="s">
        <v>139</v>
      </c>
      <c r="AU132" s="217" t="s">
        <v>84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508</v>
      </c>
      <c r="BM132" s="217" t="s">
        <v>766</v>
      </c>
    </row>
    <row r="133" s="2" customFormat="1" ht="16.5" customHeight="1">
      <c r="A133" s="40"/>
      <c r="B133" s="41"/>
      <c r="C133" s="206" t="s">
        <v>425</v>
      </c>
      <c r="D133" s="206" t="s">
        <v>139</v>
      </c>
      <c r="E133" s="207" t="s">
        <v>767</v>
      </c>
      <c r="F133" s="208" t="s">
        <v>768</v>
      </c>
      <c r="G133" s="209" t="s">
        <v>357</v>
      </c>
      <c r="H133" s="210">
        <v>610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47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508</v>
      </c>
      <c r="AT133" s="217" t="s">
        <v>139</v>
      </c>
      <c r="AU133" s="217" t="s">
        <v>84</v>
      </c>
      <c r="AY133" s="19" t="s">
        <v>136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84</v>
      </c>
      <c r="BK133" s="218">
        <f>ROUND(I133*H133,2)</f>
        <v>0</v>
      </c>
      <c r="BL133" s="19" t="s">
        <v>508</v>
      </c>
      <c r="BM133" s="217" t="s">
        <v>769</v>
      </c>
    </row>
    <row r="134" s="2" customFormat="1" ht="16.5" customHeight="1">
      <c r="A134" s="40"/>
      <c r="B134" s="41"/>
      <c r="C134" s="206" t="s">
        <v>431</v>
      </c>
      <c r="D134" s="206" t="s">
        <v>139</v>
      </c>
      <c r="E134" s="207" t="s">
        <v>770</v>
      </c>
      <c r="F134" s="208" t="s">
        <v>771</v>
      </c>
      <c r="G134" s="209" t="s">
        <v>357</v>
      </c>
      <c r="H134" s="210">
        <v>2200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508</v>
      </c>
      <c r="AT134" s="217" t="s">
        <v>139</v>
      </c>
      <c r="AU134" s="217" t="s">
        <v>84</v>
      </c>
      <c r="AY134" s="19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508</v>
      </c>
      <c r="BM134" s="217" t="s">
        <v>772</v>
      </c>
    </row>
    <row r="135" s="2" customFormat="1" ht="16.5" customHeight="1">
      <c r="A135" s="40"/>
      <c r="B135" s="41"/>
      <c r="C135" s="206" t="s">
        <v>439</v>
      </c>
      <c r="D135" s="206" t="s">
        <v>139</v>
      </c>
      <c r="E135" s="207" t="s">
        <v>773</v>
      </c>
      <c r="F135" s="208" t="s">
        <v>774</v>
      </c>
      <c r="G135" s="209" t="s">
        <v>468</v>
      </c>
      <c r="H135" s="210">
        <v>56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508</v>
      </c>
      <c r="AT135" s="217" t="s">
        <v>139</v>
      </c>
      <c r="AU135" s="217" t="s">
        <v>84</v>
      </c>
      <c r="AY135" s="19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508</v>
      </c>
      <c r="BM135" s="217" t="s">
        <v>775</v>
      </c>
    </row>
    <row r="136" s="2" customFormat="1" ht="16.5" customHeight="1">
      <c r="A136" s="40"/>
      <c r="B136" s="41"/>
      <c r="C136" s="206" t="s">
        <v>444</v>
      </c>
      <c r="D136" s="206" t="s">
        <v>139</v>
      </c>
      <c r="E136" s="207" t="s">
        <v>776</v>
      </c>
      <c r="F136" s="208" t="s">
        <v>777</v>
      </c>
      <c r="G136" s="209" t="s">
        <v>357</v>
      </c>
      <c r="H136" s="210">
        <v>0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508</v>
      </c>
      <c r="AT136" s="217" t="s">
        <v>139</v>
      </c>
      <c r="AU136" s="217" t="s">
        <v>84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508</v>
      </c>
      <c r="BM136" s="217" t="s">
        <v>778</v>
      </c>
    </row>
    <row r="137" s="2" customFormat="1" ht="16.5" customHeight="1">
      <c r="A137" s="40"/>
      <c r="B137" s="41"/>
      <c r="C137" s="206" t="s">
        <v>779</v>
      </c>
      <c r="D137" s="206" t="s">
        <v>139</v>
      </c>
      <c r="E137" s="207" t="s">
        <v>780</v>
      </c>
      <c r="F137" s="208" t="s">
        <v>781</v>
      </c>
      <c r="G137" s="209" t="s">
        <v>357</v>
      </c>
      <c r="H137" s="210">
        <v>1020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508</v>
      </c>
      <c r="AT137" s="217" t="s">
        <v>139</v>
      </c>
      <c r="AU137" s="217" t="s">
        <v>84</v>
      </c>
      <c r="AY137" s="19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508</v>
      </c>
      <c r="BM137" s="217" t="s">
        <v>782</v>
      </c>
    </row>
    <row r="138" s="2" customFormat="1" ht="16.5" customHeight="1">
      <c r="A138" s="40"/>
      <c r="B138" s="41"/>
      <c r="C138" s="206" t="s">
        <v>783</v>
      </c>
      <c r="D138" s="206" t="s">
        <v>139</v>
      </c>
      <c r="E138" s="207" t="s">
        <v>784</v>
      </c>
      <c r="F138" s="208" t="s">
        <v>785</v>
      </c>
      <c r="G138" s="209" t="s">
        <v>357</v>
      </c>
      <c r="H138" s="210">
        <v>20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508</v>
      </c>
      <c r="AT138" s="217" t="s">
        <v>139</v>
      </c>
      <c r="AU138" s="217" t="s">
        <v>84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508</v>
      </c>
      <c r="BM138" s="217" t="s">
        <v>786</v>
      </c>
    </row>
    <row r="139" s="2" customFormat="1" ht="16.5" customHeight="1">
      <c r="A139" s="40"/>
      <c r="B139" s="41"/>
      <c r="C139" s="206" t="s">
        <v>448</v>
      </c>
      <c r="D139" s="206" t="s">
        <v>139</v>
      </c>
      <c r="E139" s="207" t="s">
        <v>787</v>
      </c>
      <c r="F139" s="208" t="s">
        <v>788</v>
      </c>
      <c r="G139" s="209" t="s">
        <v>357</v>
      </c>
      <c r="H139" s="210">
        <v>750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508</v>
      </c>
      <c r="AT139" s="217" t="s">
        <v>139</v>
      </c>
      <c r="AU139" s="217" t="s">
        <v>84</v>
      </c>
      <c r="AY139" s="19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508</v>
      </c>
      <c r="BM139" s="217" t="s">
        <v>789</v>
      </c>
    </row>
    <row r="140" s="2" customFormat="1" ht="16.5" customHeight="1">
      <c r="A140" s="40"/>
      <c r="B140" s="41"/>
      <c r="C140" s="206" t="s">
        <v>452</v>
      </c>
      <c r="D140" s="206" t="s">
        <v>139</v>
      </c>
      <c r="E140" s="207" t="s">
        <v>790</v>
      </c>
      <c r="F140" s="208" t="s">
        <v>791</v>
      </c>
      <c r="G140" s="209" t="s">
        <v>357</v>
      </c>
      <c r="H140" s="210">
        <v>55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508</v>
      </c>
      <c r="AT140" s="217" t="s">
        <v>139</v>
      </c>
      <c r="AU140" s="217" t="s">
        <v>84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508</v>
      </c>
      <c r="BM140" s="217" t="s">
        <v>792</v>
      </c>
    </row>
    <row r="141" s="2" customFormat="1" ht="16.5" customHeight="1">
      <c r="A141" s="40"/>
      <c r="B141" s="41"/>
      <c r="C141" s="206" t="s">
        <v>456</v>
      </c>
      <c r="D141" s="206" t="s">
        <v>139</v>
      </c>
      <c r="E141" s="207" t="s">
        <v>793</v>
      </c>
      <c r="F141" s="208" t="s">
        <v>794</v>
      </c>
      <c r="G141" s="209" t="s">
        <v>468</v>
      </c>
      <c r="H141" s="210">
        <v>224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508</v>
      </c>
      <c r="AT141" s="217" t="s">
        <v>139</v>
      </c>
      <c r="AU141" s="217" t="s">
        <v>84</v>
      </c>
      <c r="AY141" s="19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508</v>
      </c>
      <c r="BM141" s="217" t="s">
        <v>795</v>
      </c>
    </row>
    <row r="142" s="2" customFormat="1" ht="16.5" customHeight="1">
      <c r="A142" s="40"/>
      <c r="B142" s="41"/>
      <c r="C142" s="206" t="s">
        <v>460</v>
      </c>
      <c r="D142" s="206" t="s">
        <v>139</v>
      </c>
      <c r="E142" s="207" t="s">
        <v>796</v>
      </c>
      <c r="F142" s="208" t="s">
        <v>797</v>
      </c>
      <c r="G142" s="209" t="s">
        <v>468</v>
      </c>
      <c r="H142" s="210">
        <v>112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508</v>
      </c>
      <c r="AT142" s="217" t="s">
        <v>139</v>
      </c>
      <c r="AU142" s="217" t="s">
        <v>84</v>
      </c>
      <c r="AY142" s="19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508</v>
      </c>
      <c r="BM142" s="217" t="s">
        <v>798</v>
      </c>
    </row>
    <row r="143" s="2" customFormat="1" ht="16.5" customHeight="1">
      <c r="A143" s="40"/>
      <c r="B143" s="41"/>
      <c r="C143" s="206" t="s">
        <v>465</v>
      </c>
      <c r="D143" s="206" t="s">
        <v>139</v>
      </c>
      <c r="E143" s="207" t="s">
        <v>799</v>
      </c>
      <c r="F143" s="208" t="s">
        <v>800</v>
      </c>
      <c r="G143" s="209" t="s">
        <v>357</v>
      </c>
      <c r="H143" s="210">
        <v>130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508</v>
      </c>
      <c r="AT143" s="217" t="s">
        <v>139</v>
      </c>
      <c r="AU143" s="217" t="s">
        <v>84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508</v>
      </c>
      <c r="BM143" s="217" t="s">
        <v>801</v>
      </c>
    </row>
    <row r="144" s="2" customFormat="1" ht="16.5" customHeight="1">
      <c r="A144" s="40"/>
      <c r="B144" s="41"/>
      <c r="C144" s="206" t="s">
        <v>471</v>
      </c>
      <c r="D144" s="206" t="s">
        <v>139</v>
      </c>
      <c r="E144" s="207" t="s">
        <v>802</v>
      </c>
      <c r="F144" s="208" t="s">
        <v>803</v>
      </c>
      <c r="G144" s="209" t="s">
        <v>357</v>
      </c>
      <c r="H144" s="210">
        <v>200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508</v>
      </c>
      <c r="AT144" s="217" t="s">
        <v>139</v>
      </c>
      <c r="AU144" s="217" t="s">
        <v>84</v>
      </c>
      <c r="AY144" s="19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84</v>
      </c>
      <c r="BK144" s="218">
        <f>ROUND(I144*H144,2)</f>
        <v>0</v>
      </c>
      <c r="BL144" s="19" t="s">
        <v>508</v>
      </c>
      <c r="BM144" s="217" t="s">
        <v>804</v>
      </c>
    </row>
    <row r="145" s="2" customFormat="1" ht="16.5" customHeight="1">
      <c r="A145" s="40"/>
      <c r="B145" s="41"/>
      <c r="C145" s="206" t="s">
        <v>477</v>
      </c>
      <c r="D145" s="206" t="s">
        <v>139</v>
      </c>
      <c r="E145" s="207" t="s">
        <v>805</v>
      </c>
      <c r="F145" s="208" t="s">
        <v>806</v>
      </c>
      <c r="G145" s="209" t="s">
        <v>357</v>
      </c>
      <c r="H145" s="210">
        <v>0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508</v>
      </c>
      <c r="AT145" s="217" t="s">
        <v>139</v>
      </c>
      <c r="AU145" s="217" t="s">
        <v>84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508</v>
      </c>
      <c r="BM145" s="217" t="s">
        <v>807</v>
      </c>
    </row>
    <row r="146" s="2" customFormat="1" ht="16.5" customHeight="1">
      <c r="A146" s="40"/>
      <c r="B146" s="41"/>
      <c r="C146" s="206" t="s">
        <v>483</v>
      </c>
      <c r="D146" s="206" t="s">
        <v>139</v>
      </c>
      <c r="E146" s="207" t="s">
        <v>808</v>
      </c>
      <c r="F146" s="208" t="s">
        <v>809</v>
      </c>
      <c r="G146" s="209" t="s">
        <v>468</v>
      </c>
      <c r="H146" s="210">
        <v>0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508</v>
      </c>
      <c r="AT146" s="217" t="s">
        <v>139</v>
      </c>
      <c r="AU146" s="217" t="s">
        <v>84</v>
      </c>
      <c r="AY146" s="19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84</v>
      </c>
      <c r="BK146" s="218">
        <f>ROUND(I146*H146,2)</f>
        <v>0</v>
      </c>
      <c r="BL146" s="19" t="s">
        <v>508</v>
      </c>
      <c r="BM146" s="217" t="s">
        <v>810</v>
      </c>
    </row>
    <row r="147" s="2" customFormat="1" ht="16.5" customHeight="1">
      <c r="A147" s="40"/>
      <c r="B147" s="41"/>
      <c r="C147" s="206" t="s">
        <v>489</v>
      </c>
      <c r="D147" s="206" t="s">
        <v>139</v>
      </c>
      <c r="E147" s="207" t="s">
        <v>811</v>
      </c>
      <c r="F147" s="208" t="s">
        <v>812</v>
      </c>
      <c r="G147" s="209" t="s">
        <v>357</v>
      </c>
      <c r="H147" s="210">
        <v>0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508</v>
      </c>
      <c r="AT147" s="217" t="s">
        <v>139</v>
      </c>
      <c r="AU147" s="217" t="s">
        <v>84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508</v>
      </c>
      <c r="BM147" s="217" t="s">
        <v>813</v>
      </c>
    </row>
    <row r="148" s="2" customFormat="1" ht="16.5" customHeight="1">
      <c r="A148" s="40"/>
      <c r="B148" s="41"/>
      <c r="C148" s="206" t="s">
        <v>494</v>
      </c>
      <c r="D148" s="206" t="s">
        <v>139</v>
      </c>
      <c r="E148" s="207" t="s">
        <v>814</v>
      </c>
      <c r="F148" s="208" t="s">
        <v>815</v>
      </c>
      <c r="G148" s="209" t="s">
        <v>468</v>
      </c>
      <c r="H148" s="210">
        <v>56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508</v>
      </c>
      <c r="AT148" s="217" t="s">
        <v>139</v>
      </c>
      <c r="AU148" s="217" t="s">
        <v>84</v>
      </c>
      <c r="AY148" s="19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84</v>
      </c>
      <c r="BK148" s="218">
        <f>ROUND(I148*H148,2)</f>
        <v>0</v>
      </c>
      <c r="BL148" s="19" t="s">
        <v>508</v>
      </c>
      <c r="BM148" s="217" t="s">
        <v>816</v>
      </c>
    </row>
    <row r="149" s="2" customFormat="1" ht="16.5" customHeight="1">
      <c r="A149" s="40"/>
      <c r="B149" s="41"/>
      <c r="C149" s="206" t="s">
        <v>498</v>
      </c>
      <c r="D149" s="206" t="s">
        <v>139</v>
      </c>
      <c r="E149" s="207" t="s">
        <v>817</v>
      </c>
      <c r="F149" s="208" t="s">
        <v>818</v>
      </c>
      <c r="G149" s="209" t="s">
        <v>357</v>
      </c>
      <c r="H149" s="210">
        <v>730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508</v>
      </c>
      <c r="AT149" s="217" t="s">
        <v>139</v>
      </c>
      <c r="AU149" s="217" t="s">
        <v>84</v>
      </c>
      <c r="AY149" s="19" t="s">
        <v>136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508</v>
      </c>
      <c r="BM149" s="217" t="s">
        <v>819</v>
      </c>
    </row>
    <row r="150" s="2" customFormat="1" ht="16.5" customHeight="1">
      <c r="A150" s="40"/>
      <c r="B150" s="41"/>
      <c r="C150" s="206" t="s">
        <v>502</v>
      </c>
      <c r="D150" s="206" t="s">
        <v>139</v>
      </c>
      <c r="E150" s="207" t="s">
        <v>820</v>
      </c>
      <c r="F150" s="208" t="s">
        <v>821</v>
      </c>
      <c r="G150" s="209" t="s">
        <v>468</v>
      </c>
      <c r="H150" s="210">
        <v>280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47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508</v>
      </c>
      <c r="AT150" s="217" t="s">
        <v>139</v>
      </c>
      <c r="AU150" s="217" t="s">
        <v>84</v>
      </c>
      <c r="AY150" s="19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508</v>
      </c>
      <c r="BM150" s="217" t="s">
        <v>822</v>
      </c>
    </row>
    <row r="151" s="2" customFormat="1" ht="16.5" customHeight="1">
      <c r="A151" s="40"/>
      <c r="B151" s="41"/>
      <c r="C151" s="206" t="s">
        <v>508</v>
      </c>
      <c r="D151" s="206" t="s">
        <v>139</v>
      </c>
      <c r="E151" s="207" t="s">
        <v>823</v>
      </c>
      <c r="F151" s="208" t="s">
        <v>681</v>
      </c>
      <c r="G151" s="209" t="s">
        <v>468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508</v>
      </c>
      <c r="AT151" s="217" t="s">
        <v>139</v>
      </c>
      <c r="AU151" s="217" t="s">
        <v>84</v>
      </c>
      <c r="AY151" s="19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508</v>
      </c>
      <c r="BM151" s="217" t="s">
        <v>824</v>
      </c>
    </row>
    <row r="152" s="2" customFormat="1" ht="16.5" customHeight="1">
      <c r="A152" s="40"/>
      <c r="B152" s="41"/>
      <c r="C152" s="206" t="s">
        <v>512</v>
      </c>
      <c r="D152" s="206" t="s">
        <v>139</v>
      </c>
      <c r="E152" s="207" t="s">
        <v>825</v>
      </c>
      <c r="F152" s="208" t="s">
        <v>826</v>
      </c>
      <c r="G152" s="209" t="s">
        <v>468</v>
      </c>
      <c r="H152" s="210">
        <v>55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508</v>
      </c>
      <c r="AT152" s="217" t="s">
        <v>139</v>
      </c>
      <c r="AU152" s="217" t="s">
        <v>84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508</v>
      </c>
      <c r="BM152" s="217" t="s">
        <v>827</v>
      </c>
    </row>
    <row r="153" s="2" customFormat="1" ht="16.5" customHeight="1">
      <c r="A153" s="40"/>
      <c r="B153" s="41"/>
      <c r="C153" s="206" t="s">
        <v>519</v>
      </c>
      <c r="D153" s="206" t="s">
        <v>139</v>
      </c>
      <c r="E153" s="207" t="s">
        <v>828</v>
      </c>
      <c r="F153" s="208" t="s">
        <v>829</v>
      </c>
      <c r="G153" s="209" t="s">
        <v>468</v>
      </c>
      <c r="H153" s="210">
        <v>56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508</v>
      </c>
      <c r="AT153" s="217" t="s">
        <v>139</v>
      </c>
      <c r="AU153" s="217" t="s">
        <v>84</v>
      </c>
      <c r="AY153" s="19" t="s">
        <v>136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508</v>
      </c>
      <c r="BM153" s="217" t="s">
        <v>830</v>
      </c>
    </row>
    <row r="154" s="2" customFormat="1" ht="16.5" customHeight="1">
      <c r="A154" s="40"/>
      <c r="B154" s="41"/>
      <c r="C154" s="206" t="s">
        <v>524</v>
      </c>
      <c r="D154" s="206" t="s">
        <v>139</v>
      </c>
      <c r="E154" s="207" t="s">
        <v>831</v>
      </c>
      <c r="F154" s="208" t="s">
        <v>832</v>
      </c>
      <c r="G154" s="209" t="s">
        <v>19</v>
      </c>
      <c r="H154" s="210">
        <v>2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508</v>
      </c>
      <c r="AT154" s="217" t="s">
        <v>139</v>
      </c>
      <c r="AU154" s="217" t="s">
        <v>84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508</v>
      </c>
      <c r="BM154" s="217" t="s">
        <v>833</v>
      </c>
    </row>
    <row r="155" s="2" customFormat="1" ht="16.5" customHeight="1">
      <c r="A155" s="40"/>
      <c r="B155" s="41"/>
      <c r="C155" s="206" t="s">
        <v>529</v>
      </c>
      <c r="D155" s="206" t="s">
        <v>139</v>
      </c>
      <c r="E155" s="207" t="s">
        <v>834</v>
      </c>
      <c r="F155" s="208" t="s">
        <v>835</v>
      </c>
      <c r="G155" s="209" t="s">
        <v>468</v>
      </c>
      <c r="H155" s="210">
        <v>56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508</v>
      </c>
      <c r="AT155" s="217" t="s">
        <v>139</v>
      </c>
      <c r="AU155" s="217" t="s">
        <v>84</v>
      </c>
      <c r="AY155" s="19" t="s">
        <v>136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508</v>
      </c>
      <c r="BM155" s="217" t="s">
        <v>836</v>
      </c>
    </row>
    <row r="156" s="2" customFormat="1" ht="16.5" customHeight="1">
      <c r="A156" s="40"/>
      <c r="B156" s="41"/>
      <c r="C156" s="206" t="s">
        <v>537</v>
      </c>
      <c r="D156" s="206" t="s">
        <v>139</v>
      </c>
      <c r="E156" s="207" t="s">
        <v>837</v>
      </c>
      <c r="F156" s="208" t="s">
        <v>838</v>
      </c>
      <c r="G156" s="209" t="s">
        <v>468</v>
      </c>
      <c r="H156" s="210">
        <v>167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508</v>
      </c>
      <c r="AT156" s="217" t="s">
        <v>139</v>
      </c>
      <c r="AU156" s="217" t="s">
        <v>84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508</v>
      </c>
      <c r="BM156" s="217" t="s">
        <v>839</v>
      </c>
    </row>
    <row r="157" s="2" customFormat="1" ht="16.5" customHeight="1">
      <c r="A157" s="40"/>
      <c r="B157" s="41"/>
      <c r="C157" s="206" t="s">
        <v>542</v>
      </c>
      <c r="D157" s="206" t="s">
        <v>139</v>
      </c>
      <c r="E157" s="207" t="s">
        <v>840</v>
      </c>
      <c r="F157" s="208" t="s">
        <v>841</v>
      </c>
      <c r="G157" s="209" t="s">
        <v>468</v>
      </c>
      <c r="H157" s="210">
        <v>113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508</v>
      </c>
      <c r="AT157" s="217" t="s">
        <v>139</v>
      </c>
      <c r="AU157" s="217" t="s">
        <v>84</v>
      </c>
      <c r="AY157" s="19" t="s">
        <v>136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508</v>
      </c>
      <c r="BM157" s="217" t="s">
        <v>842</v>
      </c>
    </row>
    <row r="158" s="12" customFormat="1" ht="25.92" customHeight="1">
      <c r="A158" s="12"/>
      <c r="B158" s="190"/>
      <c r="C158" s="191"/>
      <c r="D158" s="192" t="s">
        <v>75</v>
      </c>
      <c r="E158" s="193" t="s">
        <v>843</v>
      </c>
      <c r="F158" s="193" t="s">
        <v>844</v>
      </c>
      <c r="G158" s="191"/>
      <c r="H158" s="191"/>
      <c r="I158" s="194"/>
      <c r="J158" s="195">
        <f>BK158</f>
        <v>0</v>
      </c>
      <c r="K158" s="191"/>
      <c r="L158" s="196"/>
      <c r="M158" s="197"/>
      <c r="N158" s="198"/>
      <c r="O158" s="198"/>
      <c r="P158" s="199">
        <f>SUM(P159:P166)</f>
        <v>0</v>
      </c>
      <c r="Q158" s="198"/>
      <c r="R158" s="199">
        <f>SUM(R159:R166)</f>
        <v>0</v>
      </c>
      <c r="S158" s="198"/>
      <c r="T158" s="200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84</v>
      </c>
      <c r="AT158" s="202" t="s">
        <v>75</v>
      </c>
      <c r="AU158" s="202" t="s">
        <v>76</v>
      </c>
      <c r="AY158" s="201" t="s">
        <v>136</v>
      </c>
      <c r="BK158" s="203">
        <f>SUM(BK159:BK166)</f>
        <v>0</v>
      </c>
    </row>
    <row r="159" s="2" customFormat="1" ht="16.5" customHeight="1">
      <c r="A159" s="40"/>
      <c r="B159" s="41"/>
      <c r="C159" s="206" t="s">
        <v>547</v>
      </c>
      <c r="D159" s="206" t="s">
        <v>139</v>
      </c>
      <c r="E159" s="207" t="s">
        <v>845</v>
      </c>
      <c r="F159" s="208" t="s">
        <v>846</v>
      </c>
      <c r="G159" s="209" t="s">
        <v>468</v>
      </c>
      <c r="H159" s="210">
        <v>1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508</v>
      </c>
      <c r="AT159" s="217" t="s">
        <v>139</v>
      </c>
      <c r="AU159" s="217" t="s">
        <v>84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508</v>
      </c>
      <c r="BM159" s="217" t="s">
        <v>847</v>
      </c>
    </row>
    <row r="160" s="2" customFormat="1" ht="16.5" customHeight="1">
      <c r="A160" s="40"/>
      <c r="B160" s="41"/>
      <c r="C160" s="206" t="s">
        <v>621</v>
      </c>
      <c r="D160" s="206" t="s">
        <v>139</v>
      </c>
      <c r="E160" s="207" t="s">
        <v>848</v>
      </c>
      <c r="F160" s="208" t="s">
        <v>849</v>
      </c>
      <c r="G160" s="209" t="s">
        <v>19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508</v>
      </c>
      <c r="AT160" s="217" t="s">
        <v>139</v>
      </c>
      <c r="AU160" s="217" t="s">
        <v>84</v>
      </c>
      <c r="AY160" s="19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508</v>
      </c>
      <c r="BM160" s="217" t="s">
        <v>850</v>
      </c>
    </row>
    <row r="161" s="2" customFormat="1" ht="16.5" customHeight="1">
      <c r="A161" s="40"/>
      <c r="B161" s="41"/>
      <c r="C161" s="206" t="s">
        <v>631</v>
      </c>
      <c r="D161" s="206" t="s">
        <v>139</v>
      </c>
      <c r="E161" s="207" t="s">
        <v>851</v>
      </c>
      <c r="F161" s="208" t="s">
        <v>852</v>
      </c>
      <c r="G161" s="209" t="s">
        <v>19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508</v>
      </c>
      <c r="AT161" s="217" t="s">
        <v>139</v>
      </c>
      <c r="AU161" s="217" t="s">
        <v>84</v>
      </c>
      <c r="AY161" s="19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508</v>
      </c>
      <c r="BM161" s="217" t="s">
        <v>853</v>
      </c>
    </row>
    <row r="162" s="2" customFormat="1" ht="16.5" customHeight="1">
      <c r="A162" s="40"/>
      <c r="B162" s="41"/>
      <c r="C162" s="206" t="s">
        <v>636</v>
      </c>
      <c r="D162" s="206" t="s">
        <v>139</v>
      </c>
      <c r="E162" s="207" t="s">
        <v>854</v>
      </c>
      <c r="F162" s="208" t="s">
        <v>855</v>
      </c>
      <c r="G162" s="209" t="s">
        <v>19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508</v>
      </c>
      <c r="AT162" s="217" t="s">
        <v>139</v>
      </c>
      <c r="AU162" s="217" t="s">
        <v>84</v>
      </c>
      <c r="AY162" s="19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508</v>
      </c>
      <c r="BM162" s="217" t="s">
        <v>856</v>
      </c>
    </row>
    <row r="163" s="2" customFormat="1" ht="16.5" customHeight="1">
      <c r="A163" s="40"/>
      <c r="B163" s="41"/>
      <c r="C163" s="206" t="s">
        <v>554</v>
      </c>
      <c r="D163" s="206" t="s">
        <v>139</v>
      </c>
      <c r="E163" s="207" t="s">
        <v>857</v>
      </c>
      <c r="F163" s="208" t="s">
        <v>858</v>
      </c>
      <c r="G163" s="209" t="s">
        <v>468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47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508</v>
      </c>
      <c r="AT163" s="217" t="s">
        <v>139</v>
      </c>
      <c r="AU163" s="217" t="s">
        <v>84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508</v>
      </c>
      <c r="BM163" s="217" t="s">
        <v>859</v>
      </c>
    </row>
    <row r="164" s="2" customFormat="1" ht="16.5" customHeight="1">
      <c r="A164" s="40"/>
      <c r="B164" s="41"/>
      <c r="C164" s="206" t="s">
        <v>565</v>
      </c>
      <c r="D164" s="206" t="s">
        <v>139</v>
      </c>
      <c r="E164" s="207" t="s">
        <v>860</v>
      </c>
      <c r="F164" s="208" t="s">
        <v>861</v>
      </c>
      <c r="G164" s="209" t="s">
        <v>468</v>
      </c>
      <c r="H164" s="210">
        <v>1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47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508</v>
      </c>
      <c r="AT164" s="217" t="s">
        <v>139</v>
      </c>
      <c r="AU164" s="217" t="s">
        <v>84</v>
      </c>
      <c r="AY164" s="19" t="s">
        <v>136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84</v>
      </c>
      <c r="BK164" s="218">
        <f>ROUND(I164*H164,2)</f>
        <v>0</v>
      </c>
      <c r="BL164" s="19" t="s">
        <v>508</v>
      </c>
      <c r="BM164" s="217" t="s">
        <v>862</v>
      </c>
    </row>
    <row r="165" s="2" customFormat="1" ht="16.5" customHeight="1">
      <c r="A165" s="40"/>
      <c r="B165" s="41"/>
      <c r="C165" s="206" t="s">
        <v>570</v>
      </c>
      <c r="D165" s="206" t="s">
        <v>139</v>
      </c>
      <c r="E165" s="207" t="s">
        <v>863</v>
      </c>
      <c r="F165" s="208" t="s">
        <v>864</v>
      </c>
      <c r="G165" s="209" t="s">
        <v>468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508</v>
      </c>
      <c r="AT165" s="217" t="s">
        <v>139</v>
      </c>
      <c r="AU165" s="217" t="s">
        <v>84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508</v>
      </c>
      <c r="BM165" s="217" t="s">
        <v>865</v>
      </c>
    </row>
    <row r="166" s="2" customFormat="1" ht="16.5" customHeight="1">
      <c r="A166" s="40"/>
      <c r="B166" s="41"/>
      <c r="C166" s="206" t="s">
        <v>575</v>
      </c>
      <c r="D166" s="206" t="s">
        <v>139</v>
      </c>
      <c r="E166" s="207" t="s">
        <v>866</v>
      </c>
      <c r="F166" s="208" t="s">
        <v>867</v>
      </c>
      <c r="G166" s="209" t="s">
        <v>468</v>
      </c>
      <c r="H166" s="210">
        <v>1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508</v>
      </c>
      <c r="AT166" s="217" t="s">
        <v>139</v>
      </c>
      <c r="AU166" s="217" t="s">
        <v>84</v>
      </c>
      <c r="AY166" s="19" t="s">
        <v>136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508</v>
      </c>
      <c r="BM166" s="217" t="s">
        <v>868</v>
      </c>
    </row>
    <row r="167" s="12" customFormat="1" ht="25.92" customHeight="1">
      <c r="A167" s="12"/>
      <c r="B167" s="190"/>
      <c r="C167" s="191"/>
      <c r="D167" s="192" t="s">
        <v>75</v>
      </c>
      <c r="E167" s="193" t="s">
        <v>415</v>
      </c>
      <c r="F167" s="193" t="s">
        <v>416</v>
      </c>
      <c r="G167" s="191"/>
      <c r="H167" s="191"/>
      <c r="I167" s="194"/>
      <c r="J167" s="195">
        <f>BK167</f>
        <v>0</v>
      </c>
      <c r="K167" s="191"/>
      <c r="L167" s="196"/>
      <c r="M167" s="197"/>
      <c r="N167" s="198"/>
      <c r="O167" s="198"/>
      <c r="P167" s="199">
        <f>P168</f>
        <v>0</v>
      </c>
      <c r="Q167" s="198"/>
      <c r="R167" s="199">
        <f>R168</f>
        <v>0</v>
      </c>
      <c r="S167" s="198"/>
      <c r="T167" s="20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86</v>
      </c>
      <c r="AT167" s="202" t="s">
        <v>75</v>
      </c>
      <c r="AU167" s="202" t="s">
        <v>76</v>
      </c>
      <c r="AY167" s="201" t="s">
        <v>136</v>
      </c>
      <c r="BK167" s="203">
        <f>BK168</f>
        <v>0</v>
      </c>
    </row>
    <row r="168" s="12" customFormat="1" ht="22.8" customHeight="1">
      <c r="A168" s="12"/>
      <c r="B168" s="190"/>
      <c r="C168" s="191"/>
      <c r="D168" s="192" t="s">
        <v>75</v>
      </c>
      <c r="E168" s="204" t="s">
        <v>869</v>
      </c>
      <c r="F168" s="204" t="s">
        <v>870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SUM(P169:P172)</f>
        <v>0</v>
      </c>
      <c r="Q168" s="198"/>
      <c r="R168" s="199">
        <f>SUM(R169:R172)</f>
        <v>0</v>
      </c>
      <c r="S168" s="198"/>
      <c r="T168" s="200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86</v>
      </c>
      <c r="AT168" s="202" t="s">
        <v>75</v>
      </c>
      <c r="AU168" s="202" t="s">
        <v>84</v>
      </c>
      <c r="AY168" s="201" t="s">
        <v>136</v>
      </c>
      <c r="BK168" s="203">
        <f>SUM(BK169:BK172)</f>
        <v>0</v>
      </c>
    </row>
    <row r="169" s="2" customFormat="1" ht="21.75" customHeight="1">
      <c r="A169" s="40"/>
      <c r="B169" s="41"/>
      <c r="C169" s="206" t="s">
        <v>581</v>
      </c>
      <c r="D169" s="206" t="s">
        <v>139</v>
      </c>
      <c r="E169" s="207" t="s">
        <v>871</v>
      </c>
      <c r="F169" s="208" t="s">
        <v>872</v>
      </c>
      <c r="G169" s="209" t="s">
        <v>171</v>
      </c>
      <c r="H169" s="210">
        <v>0.27000000000000002</v>
      </c>
      <c r="I169" s="211"/>
      <c r="J169" s="212">
        <f>ROUND(I169*H169,2)</f>
        <v>0</v>
      </c>
      <c r="K169" s="208" t="s">
        <v>158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235</v>
      </c>
      <c r="AT169" s="217" t="s">
        <v>139</v>
      </c>
      <c r="AU169" s="217" t="s">
        <v>86</v>
      </c>
      <c r="AY169" s="19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235</v>
      </c>
      <c r="BM169" s="217" t="s">
        <v>873</v>
      </c>
    </row>
    <row r="170" s="13" customFormat="1">
      <c r="A170" s="13"/>
      <c r="B170" s="224"/>
      <c r="C170" s="225"/>
      <c r="D170" s="226" t="s">
        <v>148</v>
      </c>
      <c r="E170" s="227" t="s">
        <v>19</v>
      </c>
      <c r="F170" s="228" t="s">
        <v>874</v>
      </c>
      <c r="G170" s="225"/>
      <c r="H170" s="229">
        <v>0.27000000000000002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148</v>
      </c>
      <c r="AU170" s="235" t="s">
        <v>86</v>
      </c>
      <c r="AV170" s="13" t="s">
        <v>86</v>
      </c>
      <c r="AW170" s="13" t="s">
        <v>37</v>
      </c>
      <c r="AX170" s="13" t="s">
        <v>84</v>
      </c>
      <c r="AY170" s="235" t="s">
        <v>136</v>
      </c>
    </row>
    <row r="171" s="2" customFormat="1" ht="21.75" customHeight="1">
      <c r="A171" s="40"/>
      <c r="B171" s="41"/>
      <c r="C171" s="206" t="s">
        <v>585</v>
      </c>
      <c r="D171" s="206" t="s">
        <v>139</v>
      </c>
      <c r="E171" s="207" t="s">
        <v>875</v>
      </c>
      <c r="F171" s="208" t="s">
        <v>876</v>
      </c>
      <c r="G171" s="209" t="s">
        <v>171</v>
      </c>
      <c r="H171" s="210">
        <v>0.089999999999999997</v>
      </c>
      <c r="I171" s="211"/>
      <c r="J171" s="212">
        <f>ROUND(I171*H171,2)</f>
        <v>0</v>
      </c>
      <c r="K171" s="208" t="s">
        <v>158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235</v>
      </c>
      <c r="AT171" s="217" t="s">
        <v>139</v>
      </c>
      <c r="AU171" s="217" t="s">
        <v>86</v>
      </c>
      <c r="AY171" s="19" t="s">
        <v>136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235</v>
      </c>
      <c r="BM171" s="217" t="s">
        <v>877</v>
      </c>
    </row>
    <row r="172" s="13" customFormat="1">
      <c r="A172" s="13"/>
      <c r="B172" s="224"/>
      <c r="C172" s="225"/>
      <c r="D172" s="226" t="s">
        <v>148</v>
      </c>
      <c r="E172" s="227" t="s">
        <v>19</v>
      </c>
      <c r="F172" s="228" t="s">
        <v>878</v>
      </c>
      <c r="G172" s="225"/>
      <c r="H172" s="229">
        <v>0.089999999999999997</v>
      </c>
      <c r="I172" s="230"/>
      <c r="J172" s="225"/>
      <c r="K172" s="225"/>
      <c r="L172" s="231"/>
      <c r="M172" s="283"/>
      <c r="N172" s="284"/>
      <c r="O172" s="284"/>
      <c r="P172" s="284"/>
      <c r="Q172" s="284"/>
      <c r="R172" s="284"/>
      <c r="S172" s="284"/>
      <c r="T172" s="28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148</v>
      </c>
      <c r="AU172" s="235" t="s">
        <v>86</v>
      </c>
      <c r="AV172" s="13" t="s">
        <v>86</v>
      </c>
      <c r="AW172" s="13" t="s">
        <v>37</v>
      </c>
      <c r="AX172" s="13" t="s">
        <v>84</v>
      </c>
      <c r="AY172" s="235" t="s">
        <v>136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2JV7SXkbyNqjB+vLbJFLy726Rfe06/b07tDmNxJOpjpyT6PP9SBtEJP82lDpCIzXGkiLA7QCos9HcamM8kfvMw==" hashValue="5WgEZKxVHTo2WeTPghbrF5lva3UdtaqXosireje5W+vcg6F/R6ZQlNP1LWTpMtPCSZMMMNTI6pA60VTlrPIp2w==" algorithmName="SHA-512" password="CC35"/>
  <autoFilter ref="C86:K17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SOŠ a SOU řemesel - Rekonstrukce sociálního zařízení domova mládeže bez revitalizace krytu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ROUND((SUM(BE83:BE96)),  2)</f>
        <v>0</v>
      </c>
      <c r="G33" s="40"/>
      <c r="H33" s="40"/>
      <c r="I33" s="150">
        <v>0.20999999999999999</v>
      </c>
      <c r="J33" s="149">
        <f>ROUND(((SUM(BE83:BE96))*I33),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ROUND((SUM(BF83:BF96)),  2)</f>
        <v>0</v>
      </c>
      <c r="G34" s="40"/>
      <c r="H34" s="40"/>
      <c r="I34" s="150">
        <v>0.14999999999999999</v>
      </c>
      <c r="J34" s="149">
        <f>ROUND(((SUM(BF83:BF96))*I34),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SOŠ a SOU řemesel - Rekonstrukce sociálního zařízení domova mládeže bez revitalizace krytu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22212VN -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Čáslavská 202, Kutná Hora</v>
      </c>
      <c r="G52" s="42"/>
      <c r="H52" s="42"/>
      <c r="I52" s="34" t="s">
        <v>23</v>
      </c>
      <c r="J52" s="74" t="str">
        <f>IF(J12="","",J12)</f>
        <v>19. 12. 2022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 xml:space="preserve">Středočeský  kraj ,Zborovská 11,15021 Praha 5</v>
      </c>
      <c r="G54" s="42"/>
      <c r="H54" s="42"/>
      <c r="I54" s="34" t="s">
        <v>33</v>
      </c>
      <c r="J54" s="38" t="str">
        <f>E21</f>
        <v>Kutnohorská stavební s.r.o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Hádek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880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881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882</v>
      </c>
      <c r="E62" s="176"/>
      <c r="F62" s="176"/>
      <c r="G62" s="176"/>
      <c r="H62" s="176"/>
      <c r="I62" s="176"/>
      <c r="J62" s="177">
        <f>J87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883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SOŠ a SOU řemesel - Rekonstrukce sociálního zařízení domova mládeže bez revitalizace krytu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22212VN - Vedlejší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Čáslavská 202, Kutná Hora</v>
      </c>
      <c r="G77" s="42"/>
      <c r="H77" s="42"/>
      <c r="I77" s="34" t="s">
        <v>23</v>
      </c>
      <c r="J77" s="74" t="str">
        <f>IF(J12="","",J12)</f>
        <v>19. 12. 2022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 xml:space="preserve">Středočeský  kraj ,Zborovská 11,15021 Praha 5</v>
      </c>
      <c r="G79" s="42"/>
      <c r="H79" s="42"/>
      <c r="I79" s="34" t="s">
        <v>33</v>
      </c>
      <c r="J79" s="38" t="str">
        <f>E21</f>
        <v>Kutnohorská stavební s.r.o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Hádek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122</v>
      </c>
      <c r="D82" s="182" t="s">
        <v>61</v>
      </c>
      <c r="E82" s="182" t="s">
        <v>57</v>
      </c>
      <c r="F82" s="182" t="s">
        <v>58</v>
      </c>
      <c r="G82" s="182" t="s">
        <v>123</v>
      </c>
      <c r="H82" s="182" t="s">
        <v>124</v>
      </c>
      <c r="I82" s="182" t="s">
        <v>125</v>
      </c>
      <c r="J82" s="182" t="s">
        <v>105</v>
      </c>
      <c r="K82" s="183" t="s">
        <v>126</v>
      </c>
      <c r="L82" s="184"/>
      <c r="M82" s="94" t="s">
        <v>19</v>
      </c>
      <c r="N82" s="95" t="s">
        <v>46</v>
      </c>
      <c r="O82" s="95" t="s">
        <v>127</v>
      </c>
      <c r="P82" s="95" t="s">
        <v>128</v>
      </c>
      <c r="Q82" s="95" t="s">
        <v>129</v>
      </c>
      <c r="R82" s="95" t="s">
        <v>130</v>
      </c>
      <c r="S82" s="95" t="s">
        <v>131</v>
      </c>
      <c r="T82" s="96" t="s">
        <v>132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106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884</v>
      </c>
      <c r="F84" s="193" t="s">
        <v>885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P85+P87+P95</f>
        <v>0</v>
      </c>
      <c r="Q84" s="198"/>
      <c r="R84" s="199">
        <f>R85+R87+R95</f>
        <v>0</v>
      </c>
      <c r="S84" s="198"/>
      <c r="T84" s="200">
        <f>T85+T87+T95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886</v>
      </c>
      <c r="AT84" s="202" t="s">
        <v>75</v>
      </c>
      <c r="AU84" s="202" t="s">
        <v>76</v>
      </c>
      <c r="AY84" s="201" t="s">
        <v>136</v>
      </c>
      <c r="BK84" s="203">
        <f>BK85+BK87+BK95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887</v>
      </c>
      <c r="F85" s="204" t="s">
        <v>888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886</v>
      </c>
      <c r="AT85" s="202" t="s">
        <v>75</v>
      </c>
      <c r="AU85" s="202" t="s">
        <v>84</v>
      </c>
      <c r="AY85" s="201" t="s">
        <v>136</v>
      </c>
      <c r="BK85" s="203">
        <f>BK86</f>
        <v>0</v>
      </c>
    </row>
    <row r="86" s="2" customFormat="1" ht="24.15" customHeight="1">
      <c r="A86" s="40"/>
      <c r="B86" s="41"/>
      <c r="C86" s="206" t="s">
        <v>84</v>
      </c>
      <c r="D86" s="206" t="s">
        <v>139</v>
      </c>
      <c r="E86" s="207" t="s">
        <v>889</v>
      </c>
      <c r="F86" s="208" t="s">
        <v>890</v>
      </c>
      <c r="G86" s="209" t="s">
        <v>891</v>
      </c>
      <c r="H86" s="210">
        <v>1</v>
      </c>
      <c r="I86" s="211"/>
      <c r="J86" s="212">
        <f>ROUND(I86*H86,2)</f>
        <v>0</v>
      </c>
      <c r="K86" s="208" t="s">
        <v>892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893</v>
      </c>
      <c r="AT86" s="217" t="s">
        <v>139</v>
      </c>
      <c r="AU86" s="217" t="s">
        <v>86</v>
      </c>
      <c r="AY86" s="19" t="s">
        <v>136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893</v>
      </c>
      <c r="BM86" s="217" t="s">
        <v>894</v>
      </c>
    </row>
    <row r="87" s="12" customFormat="1" ht="22.8" customHeight="1">
      <c r="A87" s="12"/>
      <c r="B87" s="190"/>
      <c r="C87" s="191"/>
      <c r="D87" s="192" t="s">
        <v>75</v>
      </c>
      <c r="E87" s="204" t="s">
        <v>895</v>
      </c>
      <c r="F87" s="204" t="s">
        <v>896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SUM(P88:P94)</f>
        <v>0</v>
      </c>
      <c r="Q87" s="198"/>
      <c r="R87" s="199">
        <f>SUM(R88:R94)</f>
        <v>0</v>
      </c>
      <c r="S87" s="198"/>
      <c r="T87" s="200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886</v>
      </c>
      <c r="AT87" s="202" t="s">
        <v>75</v>
      </c>
      <c r="AU87" s="202" t="s">
        <v>84</v>
      </c>
      <c r="AY87" s="201" t="s">
        <v>136</v>
      </c>
      <c r="BK87" s="203">
        <f>SUM(BK88:BK94)</f>
        <v>0</v>
      </c>
    </row>
    <row r="88" s="2" customFormat="1" ht="16.5" customHeight="1">
      <c r="A88" s="40"/>
      <c r="B88" s="41"/>
      <c r="C88" s="206" t="s">
        <v>86</v>
      </c>
      <c r="D88" s="206" t="s">
        <v>139</v>
      </c>
      <c r="E88" s="207" t="s">
        <v>897</v>
      </c>
      <c r="F88" s="208" t="s">
        <v>898</v>
      </c>
      <c r="G88" s="209" t="s">
        <v>891</v>
      </c>
      <c r="H88" s="210">
        <v>1</v>
      </c>
      <c r="I88" s="211"/>
      <c r="J88" s="212">
        <f>ROUND(I88*H88,2)</f>
        <v>0</v>
      </c>
      <c r="K88" s="208" t="s">
        <v>892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893</v>
      </c>
      <c r="AT88" s="217" t="s">
        <v>139</v>
      </c>
      <c r="AU88" s="217" t="s">
        <v>86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893</v>
      </c>
      <c r="BM88" s="217" t="s">
        <v>899</v>
      </c>
    </row>
    <row r="89" s="2" customFormat="1" ht="16.5" customHeight="1">
      <c r="A89" s="40"/>
      <c r="B89" s="41"/>
      <c r="C89" s="206" t="s">
        <v>137</v>
      </c>
      <c r="D89" s="206" t="s">
        <v>139</v>
      </c>
      <c r="E89" s="207" t="s">
        <v>900</v>
      </c>
      <c r="F89" s="208" t="s">
        <v>901</v>
      </c>
      <c r="G89" s="209" t="s">
        <v>891</v>
      </c>
      <c r="H89" s="210">
        <v>1</v>
      </c>
      <c r="I89" s="211"/>
      <c r="J89" s="212">
        <f>ROUND(I89*H89,2)</f>
        <v>0</v>
      </c>
      <c r="K89" s="208" t="s">
        <v>892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893</v>
      </c>
      <c r="AT89" s="217" t="s">
        <v>139</v>
      </c>
      <c r="AU89" s="217" t="s">
        <v>86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893</v>
      </c>
      <c r="BM89" s="217" t="s">
        <v>902</v>
      </c>
    </row>
    <row r="90" s="2" customFormat="1" ht="16.5" customHeight="1">
      <c r="A90" s="40"/>
      <c r="B90" s="41"/>
      <c r="C90" s="206" t="s">
        <v>144</v>
      </c>
      <c r="D90" s="206" t="s">
        <v>139</v>
      </c>
      <c r="E90" s="207" t="s">
        <v>903</v>
      </c>
      <c r="F90" s="208" t="s">
        <v>904</v>
      </c>
      <c r="G90" s="209" t="s">
        <v>891</v>
      </c>
      <c r="H90" s="210">
        <v>1</v>
      </c>
      <c r="I90" s="211"/>
      <c r="J90" s="212">
        <f>ROUND(I90*H90,2)</f>
        <v>0</v>
      </c>
      <c r="K90" s="208" t="s">
        <v>892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893</v>
      </c>
      <c r="AT90" s="217" t="s">
        <v>139</v>
      </c>
      <c r="AU90" s="217" t="s">
        <v>86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893</v>
      </c>
      <c r="BM90" s="217" t="s">
        <v>905</v>
      </c>
    </row>
    <row r="91" s="2" customFormat="1" ht="16.5" customHeight="1">
      <c r="A91" s="40"/>
      <c r="B91" s="41"/>
      <c r="C91" s="206" t="s">
        <v>886</v>
      </c>
      <c r="D91" s="206" t="s">
        <v>139</v>
      </c>
      <c r="E91" s="207" t="s">
        <v>906</v>
      </c>
      <c r="F91" s="208" t="s">
        <v>907</v>
      </c>
      <c r="G91" s="209" t="s">
        <v>891</v>
      </c>
      <c r="H91" s="210">
        <v>1</v>
      </c>
      <c r="I91" s="211"/>
      <c r="J91" s="212">
        <f>ROUND(I91*H91,2)</f>
        <v>0</v>
      </c>
      <c r="K91" s="208" t="s">
        <v>892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893</v>
      </c>
      <c r="AT91" s="217" t="s">
        <v>139</v>
      </c>
      <c r="AU91" s="217" t="s">
        <v>86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893</v>
      </c>
      <c r="BM91" s="217" t="s">
        <v>908</v>
      </c>
    </row>
    <row r="92" s="2" customFormat="1" ht="16.5" customHeight="1">
      <c r="A92" s="40"/>
      <c r="B92" s="41"/>
      <c r="C92" s="206" t="s">
        <v>191</v>
      </c>
      <c r="D92" s="206" t="s">
        <v>139</v>
      </c>
      <c r="E92" s="207" t="s">
        <v>909</v>
      </c>
      <c r="F92" s="208" t="s">
        <v>910</v>
      </c>
      <c r="G92" s="209" t="s">
        <v>891</v>
      </c>
      <c r="H92" s="210">
        <v>1</v>
      </c>
      <c r="I92" s="211"/>
      <c r="J92" s="212">
        <f>ROUND(I92*H92,2)</f>
        <v>0</v>
      </c>
      <c r="K92" s="208" t="s">
        <v>892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893</v>
      </c>
      <c r="AT92" s="217" t="s">
        <v>139</v>
      </c>
      <c r="AU92" s="217" t="s">
        <v>86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893</v>
      </c>
      <c r="BM92" s="217" t="s">
        <v>911</v>
      </c>
    </row>
    <row r="93" s="2" customFormat="1" ht="16.5" customHeight="1">
      <c r="A93" s="40"/>
      <c r="B93" s="41"/>
      <c r="C93" s="206" t="s">
        <v>912</v>
      </c>
      <c r="D93" s="206" t="s">
        <v>139</v>
      </c>
      <c r="E93" s="207" t="s">
        <v>913</v>
      </c>
      <c r="F93" s="208" t="s">
        <v>914</v>
      </c>
      <c r="G93" s="209" t="s">
        <v>891</v>
      </c>
      <c r="H93" s="210">
        <v>1</v>
      </c>
      <c r="I93" s="211"/>
      <c r="J93" s="212">
        <f>ROUND(I93*H93,2)</f>
        <v>0</v>
      </c>
      <c r="K93" s="208" t="s">
        <v>892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893</v>
      </c>
      <c r="AT93" s="217" t="s">
        <v>139</v>
      </c>
      <c r="AU93" s="217" t="s">
        <v>86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893</v>
      </c>
      <c r="BM93" s="217" t="s">
        <v>915</v>
      </c>
    </row>
    <row r="94" s="2" customFormat="1" ht="16.5" customHeight="1">
      <c r="A94" s="40"/>
      <c r="B94" s="41"/>
      <c r="C94" s="206" t="s">
        <v>154</v>
      </c>
      <c r="D94" s="206" t="s">
        <v>139</v>
      </c>
      <c r="E94" s="207" t="s">
        <v>916</v>
      </c>
      <c r="F94" s="208" t="s">
        <v>917</v>
      </c>
      <c r="G94" s="209" t="s">
        <v>891</v>
      </c>
      <c r="H94" s="210">
        <v>1</v>
      </c>
      <c r="I94" s="211"/>
      <c r="J94" s="212">
        <f>ROUND(I94*H94,2)</f>
        <v>0</v>
      </c>
      <c r="K94" s="208" t="s">
        <v>892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893</v>
      </c>
      <c r="AT94" s="217" t="s">
        <v>139</v>
      </c>
      <c r="AU94" s="217" t="s">
        <v>86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893</v>
      </c>
      <c r="BM94" s="217" t="s">
        <v>918</v>
      </c>
    </row>
    <row r="95" s="12" customFormat="1" ht="22.8" customHeight="1">
      <c r="A95" s="12"/>
      <c r="B95" s="190"/>
      <c r="C95" s="191"/>
      <c r="D95" s="192" t="s">
        <v>75</v>
      </c>
      <c r="E95" s="204" t="s">
        <v>919</v>
      </c>
      <c r="F95" s="204" t="s">
        <v>920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P96</f>
        <v>0</v>
      </c>
      <c r="Q95" s="198"/>
      <c r="R95" s="199">
        <f>R96</f>
        <v>0</v>
      </c>
      <c r="S95" s="198"/>
      <c r="T95" s="20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886</v>
      </c>
      <c r="AT95" s="202" t="s">
        <v>75</v>
      </c>
      <c r="AU95" s="202" t="s">
        <v>84</v>
      </c>
      <c r="AY95" s="201" t="s">
        <v>136</v>
      </c>
      <c r="BK95" s="203">
        <f>BK96</f>
        <v>0</v>
      </c>
    </row>
    <row r="96" s="2" customFormat="1" ht="16.5" customHeight="1">
      <c r="A96" s="40"/>
      <c r="B96" s="41"/>
      <c r="C96" s="206" t="s">
        <v>193</v>
      </c>
      <c r="D96" s="206" t="s">
        <v>139</v>
      </c>
      <c r="E96" s="207" t="s">
        <v>921</v>
      </c>
      <c r="F96" s="208" t="s">
        <v>922</v>
      </c>
      <c r="G96" s="209" t="s">
        <v>891</v>
      </c>
      <c r="H96" s="210">
        <v>1</v>
      </c>
      <c r="I96" s="211"/>
      <c r="J96" s="212">
        <f>ROUND(I96*H96,2)</f>
        <v>0</v>
      </c>
      <c r="K96" s="208" t="s">
        <v>158</v>
      </c>
      <c r="L96" s="46"/>
      <c r="M96" s="286" t="s">
        <v>19</v>
      </c>
      <c r="N96" s="287" t="s">
        <v>47</v>
      </c>
      <c r="O96" s="281"/>
      <c r="P96" s="288">
        <f>O96*H96</f>
        <v>0</v>
      </c>
      <c r="Q96" s="288">
        <v>0</v>
      </c>
      <c r="R96" s="288">
        <f>Q96*H96</f>
        <v>0</v>
      </c>
      <c r="S96" s="288">
        <v>0</v>
      </c>
      <c r="T96" s="28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893</v>
      </c>
      <c r="AT96" s="217" t="s">
        <v>139</v>
      </c>
      <c r="AU96" s="217" t="s">
        <v>86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893</v>
      </c>
      <c r="BM96" s="217" t="s">
        <v>923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uGWBVxU4gEVis3JaJlmrGFhjdl+CrrXBMvCdFX+j2ZmrRA/C9PuP25z5Tj6ULwljcC2WFpzwvBE8WdPgoqfXXA==" hashValue="fS0l00ZQJ1YAGGOdfJHPaM1swXXUI1xp7ObGppKtX9RzWXRXsi81EWRbA+xYV40mQQdPBBoKN3yjT6J6BZBkhQ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SOŠ a SOU řemesel - Rekonstrukce sociálního zařízení domova mládeže bez revitalizace krytu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ROUND((SUM(BE87:BE345)),  2)</f>
        <v>0</v>
      </c>
      <c r="G33" s="40"/>
      <c r="H33" s="40"/>
      <c r="I33" s="150">
        <v>0.20999999999999999</v>
      </c>
      <c r="J33" s="149">
        <f>ROUND(((SUM(BE87:BE345))*I33),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ROUND((SUM(BF87:BF345)),  2)</f>
        <v>0</v>
      </c>
      <c r="G34" s="40"/>
      <c r="H34" s="40"/>
      <c r="I34" s="150">
        <v>0.14999999999999999</v>
      </c>
      <c r="J34" s="149">
        <f>ROUND(((SUM(BF87:BF345))*I34),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ROUND((SUM(BG87:BG345)),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ROUND((SUM(BH87:BH345)),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ROUND((SUM(BI87:BI345)),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SOŠ a SOU řemesel - Rekonstrukce sociálního zařízení domova mládeže bez revitalizace krytu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22212ZT - Zdravotní 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Čáslavská 202, Kutná Hora</v>
      </c>
      <c r="G52" s="42"/>
      <c r="H52" s="42"/>
      <c r="I52" s="34" t="s">
        <v>23</v>
      </c>
      <c r="J52" s="74" t="str">
        <f>IF(J12="","",J12)</f>
        <v>19. 12. 2022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 xml:space="preserve">Středočeský  kraj ,Zborovská 11,15021 Praha 5</v>
      </c>
      <c r="G54" s="42"/>
      <c r="H54" s="42"/>
      <c r="I54" s="34" t="s">
        <v>33</v>
      </c>
      <c r="J54" s="38" t="str">
        <f>E21</f>
        <v>Kutnohorská stavební s.r.o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Hádek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113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925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926</v>
      </c>
      <c r="E64" s="176"/>
      <c r="F64" s="176"/>
      <c r="G64" s="176"/>
      <c r="H64" s="176"/>
      <c r="I64" s="176"/>
      <c r="J64" s="177">
        <f>J115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927</v>
      </c>
      <c r="E65" s="176"/>
      <c r="F65" s="176"/>
      <c r="G65" s="176"/>
      <c r="H65" s="176"/>
      <c r="I65" s="176"/>
      <c r="J65" s="177">
        <f>J164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928</v>
      </c>
      <c r="E66" s="176"/>
      <c r="F66" s="176"/>
      <c r="G66" s="176"/>
      <c r="H66" s="176"/>
      <c r="I66" s="176"/>
      <c r="J66" s="177">
        <f>J282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929</v>
      </c>
      <c r="E67" s="170"/>
      <c r="F67" s="170"/>
      <c r="G67" s="170"/>
      <c r="H67" s="170"/>
      <c r="I67" s="170"/>
      <c r="J67" s="171">
        <f>J343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SOŠ a SOU řemesel - Rekonstrukce sociálního zařízení domova mládeže bez revitalizace krytu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22212ZT - Zdravotní technika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Čáslavská 202, Kutná Hora</v>
      </c>
      <c r="G81" s="42"/>
      <c r="H81" s="42"/>
      <c r="I81" s="34" t="s">
        <v>23</v>
      </c>
      <c r="J81" s="74" t="str">
        <f>IF(J12="","",J12)</f>
        <v>19. 12. 2022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25</v>
      </c>
      <c r="D83" s="42"/>
      <c r="E83" s="42"/>
      <c r="F83" s="29" t="str">
        <f>E15</f>
        <v xml:space="preserve">Středočeský  kraj ,Zborovská 11,15021 Praha 5</v>
      </c>
      <c r="G83" s="42"/>
      <c r="H83" s="42"/>
      <c r="I83" s="34" t="s">
        <v>33</v>
      </c>
      <c r="J83" s="38" t="str">
        <f>E21</f>
        <v>Kutnohorská stavební s.r.o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Hádek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122</v>
      </c>
      <c r="D86" s="182" t="s">
        <v>61</v>
      </c>
      <c r="E86" s="182" t="s">
        <v>57</v>
      </c>
      <c r="F86" s="182" t="s">
        <v>58</v>
      </c>
      <c r="G86" s="182" t="s">
        <v>123</v>
      </c>
      <c r="H86" s="182" t="s">
        <v>124</v>
      </c>
      <c r="I86" s="182" t="s">
        <v>125</v>
      </c>
      <c r="J86" s="182" t="s">
        <v>105</v>
      </c>
      <c r="K86" s="183" t="s">
        <v>126</v>
      </c>
      <c r="L86" s="184"/>
      <c r="M86" s="94" t="s">
        <v>19</v>
      </c>
      <c r="N86" s="95" t="s">
        <v>46</v>
      </c>
      <c r="O86" s="95" t="s">
        <v>127</v>
      </c>
      <c r="P86" s="95" t="s">
        <v>128</v>
      </c>
      <c r="Q86" s="95" t="s">
        <v>129</v>
      </c>
      <c r="R86" s="95" t="s">
        <v>130</v>
      </c>
      <c r="S86" s="95" t="s">
        <v>131</v>
      </c>
      <c r="T86" s="96" t="s">
        <v>132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P88+P99+P343</f>
        <v>0</v>
      </c>
      <c r="Q87" s="98"/>
      <c r="R87" s="187">
        <f>R88+R99+R343</f>
        <v>8.9171399999999981</v>
      </c>
      <c r="S87" s="98"/>
      <c r="T87" s="188">
        <f>T88+T99+T343</f>
        <v>25.154530000000001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106</v>
      </c>
      <c r="BK87" s="189">
        <f>BK88+BK99+BK343</f>
        <v>0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134</v>
      </c>
      <c r="F88" s="193" t="s">
        <v>135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84</v>
      </c>
      <c r="AT88" s="202" t="s">
        <v>75</v>
      </c>
      <c r="AU88" s="202" t="s">
        <v>76</v>
      </c>
      <c r="AY88" s="201" t="s">
        <v>136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75</v>
      </c>
      <c r="E89" s="204" t="s">
        <v>373</v>
      </c>
      <c r="F89" s="204" t="s">
        <v>374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SUM(P90:P98)</f>
        <v>0</v>
      </c>
      <c r="Q89" s="198"/>
      <c r="R89" s="199">
        <f>SUM(R90:R98)</f>
        <v>0</v>
      </c>
      <c r="S89" s="198"/>
      <c r="T89" s="200">
        <f>SUM(T90:T98)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75</v>
      </c>
      <c r="AU89" s="202" t="s">
        <v>84</v>
      </c>
      <c r="AY89" s="201" t="s">
        <v>136</v>
      </c>
      <c r="BK89" s="203">
        <f>SUM(BK90:BK98)</f>
        <v>0</v>
      </c>
    </row>
    <row r="90" s="2" customFormat="1" ht="24.15" customHeight="1">
      <c r="A90" s="40"/>
      <c r="B90" s="41"/>
      <c r="C90" s="206" t="s">
        <v>84</v>
      </c>
      <c r="D90" s="206" t="s">
        <v>139</v>
      </c>
      <c r="E90" s="207" t="s">
        <v>930</v>
      </c>
      <c r="F90" s="208" t="s">
        <v>931</v>
      </c>
      <c r="G90" s="209" t="s">
        <v>378</v>
      </c>
      <c r="H90" s="210">
        <v>25.155000000000001</v>
      </c>
      <c r="I90" s="211"/>
      <c r="J90" s="212">
        <f>ROUND(I90*H90,2)</f>
        <v>0</v>
      </c>
      <c r="K90" s="208" t="s">
        <v>143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144</v>
      </c>
      <c r="AT90" s="217" t="s">
        <v>139</v>
      </c>
      <c r="AU90" s="217" t="s">
        <v>86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144</v>
      </c>
      <c r="BM90" s="217" t="s">
        <v>932</v>
      </c>
    </row>
    <row r="91" s="2" customFormat="1">
      <c r="A91" s="40"/>
      <c r="B91" s="41"/>
      <c r="C91" s="42"/>
      <c r="D91" s="219" t="s">
        <v>146</v>
      </c>
      <c r="E91" s="42"/>
      <c r="F91" s="220" t="s">
        <v>933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146</v>
      </c>
      <c r="AU91" s="19" t="s">
        <v>86</v>
      </c>
    </row>
    <row r="92" s="2" customFormat="1" ht="21.75" customHeight="1">
      <c r="A92" s="40"/>
      <c r="B92" s="41"/>
      <c r="C92" s="206" t="s">
        <v>86</v>
      </c>
      <c r="D92" s="206" t="s">
        <v>139</v>
      </c>
      <c r="E92" s="207" t="s">
        <v>393</v>
      </c>
      <c r="F92" s="208" t="s">
        <v>394</v>
      </c>
      <c r="G92" s="209" t="s">
        <v>378</v>
      </c>
      <c r="H92" s="210">
        <v>25.155000000000001</v>
      </c>
      <c r="I92" s="211"/>
      <c r="J92" s="212">
        <f>ROUND(I92*H92,2)</f>
        <v>0</v>
      </c>
      <c r="K92" s="208" t="s">
        <v>143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144</v>
      </c>
      <c r="AT92" s="217" t="s">
        <v>139</v>
      </c>
      <c r="AU92" s="217" t="s">
        <v>86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144</v>
      </c>
      <c r="BM92" s="217" t="s">
        <v>934</v>
      </c>
    </row>
    <row r="93" s="2" customFormat="1">
      <c r="A93" s="40"/>
      <c r="B93" s="41"/>
      <c r="C93" s="42"/>
      <c r="D93" s="219" t="s">
        <v>146</v>
      </c>
      <c r="E93" s="42"/>
      <c r="F93" s="220" t="s">
        <v>396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146</v>
      </c>
      <c r="AU93" s="19" t="s">
        <v>86</v>
      </c>
    </row>
    <row r="94" s="2" customFormat="1" ht="24.15" customHeight="1">
      <c r="A94" s="40"/>
      <c r="B94" s="41"/>
      <c r="C94" s="206" t="s">
        <v>137</v>
      </c>
      <c r="D94" s="206" t="s">
        <v>139</v>
      </c>
      <c r="E94" s="207" t="s">
        <v>398</v>
      </c>
      <c r="F94" s="208" t="s">
        <v>399</v>
      </c>
      <c r="G94" s="209" t="s">
        <v>378</v>
      </c>
      <c r="H94" s="210">
        <v>251.55000000000001</v>
      </c>
      <c r="I94" s="211"/>
      <c r="J94" s="212">
        <f>ROUND(I94*H94,2)</f>
        <v>0</v>
      </c>
      <c r="K94" s="208" t="s">
        <v>143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144</v>
      </c>
      <c r="AT94" s="217" t="s">
        <v>139</v>
      </c>
      <c r="AU94" s="217" t="s">
        <v>86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144</v>
      </c>
      <c r="BM94" s="217" t="s">
        <v>935</v>
      </c>
    </row>
    <row r="95" s="2" customFormat="1">
      <c r="A95" s="40"/>
      <c r="B95" s="41"/>
      <c r="C95" s="42"/>
      <c r="D95" s="219" t="s">
        <v>146</v>
      </c>
      <c r="E95" s="42"/>
      <c r="F95" s="220" t="s">
        <v>401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146</v>
      </c>
      <c r="AU95" s="19" t="s">
        <v>86</v>
      </c>
    </row>
    <row r="96" s="13" customFormat="1">
      <c r="A96" s="13"/>
      <c r="B96" s="224"/>
      <c r="C96" s="225"/>
      <c r="D96" s="226" t="s">
        <v>148</v>
      </c>
      <c r="E96" s="225"/>
      <c r="F96" s="228" t="s">
        <v>936</v>
      </c>
      <c r="G96" s="225"/>
      <c r="H96" s="229">
        <v>251.55000000000001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148</v>
      </c>
      <c r="AU96" s="235" t="s">
        <v>86</v>
      </c>
      <c r="AV96" s="13" t="s">
        <v>86</v>
      </c>
      <c r="AW96" s="13" t="s">
        <v>4</v>
      </c>
      <c r="AX96" s="13" t="s">
        <v>84</v>
      </c>
      <c r="AY96" s="235" t="s">
        <v>136</v>
      </c>
    </row>
    <row r="97" s="2" customFormat="1" ht="24.15" customHeight="1">
      <c r="A97" s="40"/>
      <c r="B97" s="41"/>
      <c r="C97" s="206" t="s">
        <v>144</v>
      </c>
      <c r="D97" s="206" t="s">
        <v>139</v>
      </c>
      <c r="E97" s="207" t="s">
        <v>404</v>
      </c>
      <c r="F97" s="208" t="s">
        <v>405</v>
      </c>
      <c r="G97" s="209" t="s">
        <v>378</v>
      </c>
      <c r="H97" s="210">
        <v>25.155000000000001</v>
      </c>
      <c r="I97" s="211"/>
      <c r="J97" s="212">
        <f>ROUND(I97*H97,2)</f>
        <v>0</v>
      </c>
      <c r="K97" s="208" t="s">
        <v>143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144</v>
      </c>
      <c r="AT97" s="217" t="s">
        <v>139</v>
      </c>
      <c r="AU97" s="217" t="s">
        <v>86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144</v>
      </c>
      <c r="BM97" s="217" t="s">
        <v>937</v>
      </c>
    </row>
    <row r="98" s="2" customFormat="1">
      <c r="A98" s="40"/>
      <c r="B98" s="41"/>
      <c r="C98" s="42"/>
      <c r="D98" s="219" t="s">
        <v>146</v>
      </c>
      <c r="E98" s="42"/>
      <c r="F98" s="220" t="s">
        <v>407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146</v>
      </c>
      <c r="AU98" s="19" t="s">
        <v>86</v>
      </c>
    </row>
    <row r="99" s="12" customFormat="1" ht="25.92" customHeight="1">
      <c r="A99" s="12"/>
      <c r="B99" s="190"/>
      <c r="C99" s="191"/>
      <c r="D99" s="192" t="s">
        <v>75</v>
      </c>
      <c r="E99" s="193" t="s">
        <v>415</v>
      </c>
      <c r="F99" s="193" t="s">
        <v>416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P100+P115+P164+P282</f>
        <v>0</v>
      </c>
      <c r="Q99" s="198"/>
      <c r="R99" s="199">
        <f>R100+R115+R164+R282</f>
        <v>8.9171399999999981</v>
      </c>
      <c r="S99" s="198"/>
      <c r="T99" s="200">
        <f>T100+T115+T164+T282</f>
        <v>25.154530000000001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86</v>
      </c>
      <c r="AT99" s="202" t="s">
        <v>75</v>
      </c>
      <c r="AU99" s="202" t="s">
        <v>76</v>
      </c>
      <c r="AY99" s="201" t="s">
        <v>136</v>
      </c>
      <c r="BK99" s="203">
        <f>BK100+BK115+BK164+BK282</f>
        <v>0</v>
      </c>
    </row>
    <row r="100" s="12" customFormat="1" ht="22.8" customHeight="1">
      <c r="A100" s="12"/>
      <c r="B100" s="190"/>
      <c r="C100" s="191"/>
      <c r="D100" s="192" t="s">
        <v>75</v>
      </c>
      <c r="E100" s="204" t="s">
        <v>938</v>
      </c>
      <c r="F100" s="204" t="s">
        <v>939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SUM(P101:P114)</f>
        <v>0</v>
      </c>
      <c r="Q100" s="198"/>
      <c r="R100" s="199">
        <f>SUM(R101:R114)</f>
        <v>0.15834999999999999</v>
      </c>
      <c r="S100" s="198"/>
      <c r="T100" s="200">
        <f>SUM(T101:T114)</f>
        <v>7.6972000000000005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86</v>
      </c>
      <c r="AT100" s="202" t="s">
        <v>75</v>
      </c>
      <c r="AU100" s="202" t="s">
        <v>84</v>
      </c>
      <c r="AY100" s="201" t="s">
        <v>136</v>
      </c>
      <c r="BK100" s="203">
        <f>SUM(BK101:BK114)</f>
        <v>0</v>
      </c>
    </row>
    <row r="101" s="2" customFormat="1" ht="24.15" customHeight="1">
      <c r="A101" s="40"/>
      <c r="B101" s="41"/>
      <c r="C101" s="206" t="s">
        <v>886</v>
      </c>
      <c r="D101" s="206" t="s">
        <v>139</v>
      </c>
      <c r="E101" s="207" t="s">
        <v>940</v>
      </c>
      <c r="F101" s="208" t="s">
        <v>941</v>
      </c>
      <c r="G101" s="209" t="s">
        <v>357</v>
      </c>
      <c r="H101" s="210">
        <v>1015</v>
      </c>
      <c r="I101" s="211"/>
      <c r="J101" s="212">
        <f>ROUND(I101*H101,2)</f>
        <v>0</v>
      </c>
      <c r="K101" s="208" t="s">
        <v>143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0.0053</v>
      </c>
      <c r="T101" s="216">
        <f>S101*H101</f>
        <v>5.3795000000000002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235</v>
      </c>
      <c r="AT101" s="217" t="s">
        <v>139</v>
      </c>
      <c r="AU101" s="217" t="s">
        <v>86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235</v>
      </c>
      <c r="BM101" s="217" t="s">
        <v>942</v>
      </c>
    </row>
    <row r="102" s="2" customFormat="1">
      <c r="A102" s="40"/>
      <c r="B102" s="41"/>
      <c r="C102" s="42"/>
      <c r="D102" s="219" t="s">
        <v>146</v>
      </c>
      <c r="E102" s="42"/>
      <c r="F102" s="220" t="s">
        <v>943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146</v>
      </c>
      <c r="AU102" s="19" t="s">
        <v>86</v>
      </c>
    </row>
    <row r="103" s="2" customFormat="1" ht="24.15" customHeight="1">
      <c r="A103" s="40"/>
      <c r="B103" s="41"/>
      <c r="C103" s="206" t="s">
        <v>191</v>
      </c>
      <c r="D103" s="206" t="s">
        <v>139</v>
      </c>
      <c r="E103" s="207" t="s">
        <v>944</v>
      </c>
      <c r="F103" s="208" t="s">
        <v>945</v>
      </c>
      <c r="G103" s="209" t="s">
        <v>357</v>
      </c>
      <c r="H103" s="210">
        <v>430</v>
      </c>
      <c r="I103" s="211"/>
      <c r="J103" s="212">
        <f>ROUND(I103*H103,2)</f>
        <v>0</v>
      </c>
      <c r="K103" s="208" t="s">
        <v>143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0.0053899999999999998</v>
      </c>
      <c r="T103" s="216">
        <f>S103*H103</f>
        <v>2.3176999999999999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235</v>
      </c>
      <c r="AT103" s="217" t="s">
        <v>139</v>
      </c>
      <c r="AU103" s="217" t="s">
        <v>86</v>
      </c>
      <c r="AY103" s="19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235</v>
      </c>
      <c r="BM103" s="217" t="s">
        <v>946</v>
      </c>
    </row>
    <row r="104" s="2" customFormat="1">
      <c r="A104" s="40"/>
      <c r="B104" s="41"/>
      <c r="C104" s="42"/>
      <c r="D104" s="219" t="s">
        <v>146</v>
      </c>
      <c r="E104" s="42"/>
      <c r="F104" s="220" t="s">
        <v>947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146</v>
      </c>
      <c r="AU104" s="19" t="s">
        <v>86</v>
      </c>
    </row>
    <row r="105" s="2" customFormat="1" ht="37.8" customHeight="1">
      <c r="A105" s="40"/>
      <c r="B105" s="41"/>
      <c r="C105" s="206" t="s">
        <v>912</v>
      </c>
      <c r="D105" s="206" t="s">
        <v>139</v>
      </c>
      <c r="E105" s="207" t="s">
        <v>948</v>
      </c>
      <c r="F105" s="208" t="s">
        <v>949</v>
      </c>
      <c r="G105" s="209" t="s">
        <v>357</v>
      </c>
      <c r="H105" s="210">
        <v>174</v>
      </c>
      <c r="I105" s="211"/>
      <c r="J105" s="212">
        <f>ROUND(I105*H105,2)</f>
        <v>0</v>
      </c>
      <c r="K105" s="208" t="s">
        <v>143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0.00019000000000000001</v>
      </c>
      <c r="R105" s="215">
        <f>Q105*H105</f>
        <v>0.033059999999999999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235</v>
      </c>
      <c r="AT105" s="217" t="s">
        <v>139</v>
      </c>
      <c r="AU105" s="217" t="s">
        <v>86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235</v>
      </c>
      <c r="BM105" s="217" t="s">
        <v>950</v>
      </c>
    </row>
    <row r="106" s="2" customFormat="1">
      <c r="A106" s="40"/>
      <c r="B106" s="41"/>
      <c r="C106" s="42"/>
      <c r="D106" s="219" t="s">
        <v>146</v>
      </c>
      <c r="E106" s="42"/>
      <c r="F106" s="220" t="s">
        <v>951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146</v>
      </c>
      <c r="AU106" s="19" t="s">
        <v>86</v>
      </c>
    </row>
    <row r="107" s="2" customFormat="1" ht="16.5" customHeight="1">
      <c r="A107" s="40"/>
      <c r="B107" s="41"/>
      <c r="C107" s="236" t="s">
        <v>154</v>
      </c>
      <c r="D107" s="236" t="s">
        <v>151</v>
      </c>
      <c r="E107" s="237" t="s">
        <v>952</v>
      </c>
      <c r="F107" s="238" t="s">
        <v>953</v>
      </c>
      <c r="G107" s="239" t="s">
        <v>357</v>
      </c>
      <c r="H107" s="240">
        <v>39</v>
      </c>
      <c r="I107" s="241"/>
      <c r="J107" s="242">
        <f>ROUND(I107*H107,2)</f>
        <v>0</v>
      </c>
      <c r="K107" s="238" t="s">
        <v>143</v>
      </c>
      <c r="L107" s="243"/>
      <c r="M107" s="244" t="s">
        <v>19</v>
      </c>
      <c r="N107" s="245" t="s">
        <v>47</v>
      </c>
      <c r="O107" s="86"/>
      <c r="P107" s="215">
        <f>O107*H107</f>
        <v>0</v>
      </c>
      <c r="Q107" s="215">
        <v>0.00027</v>
      </c>
      <c r="R107" s="215">
        <f>Q107*H107</f>
        <v>0.010529999999999999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336</v>
      </c>
      <c r="AT107" s="217" t="s">
        <v>151</v>
      </c>
      <c r="AU107" s="217" t="s">
        <v>86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235</v>
      </c>
      <c r="BM107" s="217" t="s">
        <v>954</v>
      </c>
    </row>
    <row r="108" s="2" customFormat="1" ht="16.5" customHeight="1">
      <c r="A108" s="40"/>
      <c r="B108" s="41"/>
      <c r="C108" s="236" t="s">
        <v>193</v>
      </c>
      <c r="D108" s="236" t="s">
        <v>151</v>
      </c>
      <c r="E108" s="237" t="s">
        <v>955</v>
      </c>
      <c r="F108" s="238" t="s">
        <v>956</v>
      </c>
      <c r="G108" s="239" t="s">
        <v>357</v>
      </c>
      <c r="H108" s="240">
        <v>2</v>
      </c>
      <c r="I108" s="241"/>
      <c r="J108" s="242">
        <f>ROUND(I108*H108,2)</f>
        <v>0</v>
      </c>
      <c r="K108" s="238" t="s">
        <v>143</v>
      </c>
      <c r="L108" s="243"/>
      <c r="M108" s="244" t="s">
        <v>19</v>
      </c>
      <c r="N108" s="245" t="s">
        <v>47</v>
      </c>
      <c r="O108" s="86"/>
      <c r="P108" s="215">
        <f>O108*H108</f>
        <v>0</v>
      </c>
      <c r="Q108" s="215">
        <v>0.00029</v>
      </c>
      <c r="R108" s="215">
        <f>Q108*H108</f>
        <v>0.00058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336</v>
      </c>
      <c r="AT108" s="217" t="s">
        <v>151</v>
      </c>
      <c r="AU108" s="217" t="s">
        <v>86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235</v>
      </c>
      <c r="BM108" s="217" t="s">
        <v>957</v>
      </c>
    </row>
    <row r="109" s="2" customFormat="1" ht="16.5" customHeight="1">
      <c r="A109" s="40"/>
      <c r="B109" s="41"/>
      <c r="C109" s="236" t="s">
        <v>198</v>
      </c>
      <c r="D109" s="236" t="s">
        <v>151</v>
      </c>
      <c r="E109" s="237" t="s">
        <v>958</v>
      </c>
      <c r="F109" s="238" t="s">
        <v>959</v>
      </c>
      <c r="G109" s="239" t="s">
        <v>357</v>
      </c>
      <c r="H109" s="240">
        <v>45</v>
      </c>
      <c r="I109" s="241"/>
      <c r="J109" s="242">
        <f>ROUND(I109*H109,2)</f>
        <v>0</v>
      </c>
      <c r="K109" s="238" t="s">
        <v>143</v>
      </c>
      <c r="L109" s="243"/>
      <c r="M109" s="244" t="s">
        <v>19</v>
      </c>
      <c r="N109" s="245" t="s">
        <v>47</v>
      </c>
      <c r="O109" s="86"/>
      <c r="P109" s="215">
        <f>O109*H109</f>
        <v>0</v>
      </c>
      <c r="Q109" s="215">
        <v>0.00032000000000000003</v>
      </c>
      <c r="R109" s="215">
        <f>Q109*H109</f>
        <v>0.014400000000000001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336</v>
      </c>
      <c r="AT109" s="217" t="s">
        <v>151</v>
      </c>
      <c r="AU109" s="217" t="s">
        <v>86</v>
      </c>
      <c r="AY109" s="19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235</v>
      </c>
      <c r="BM109" s="217" t="s">
        <v>960</v>
      </c>
    </row>
    <row r="110" s="2" customFormat="1" ht="16.5" customHeight="1">
      <c r="A110" s="40"/>
      <c r="B110" s="41"/>
      <c r="C110" s="236" t="s">
        <v>203</v>
      </c>
      <c r="D110" s="236" t="s">
        <v>151</v>
      </c>
      <c r="E110" s="237" t="s">
        <v>961</v>
      </c>
      <c r="F110" s="238" t="s">
        <v>962</v>
      </c>
      <c r="G110" s="239" t="s">
        <v>357</v>
      </c>
      <c r="H110" s="240">
        <v>2</v>
      </c>
      <c r="I110" s="241"/>
      <c r="J110" s="242">
        <f>ROUND(I110*H110,2)</f>
        <v>0</v>
      </c>
      <c r="K110" s="238" t="s">
        <v>143</v>
      </c>
      <c r="L110" s="243"/>
      <c r="M110" s="244" t="s">
        <v>19</v>
      </c>
      <c r="N110" s="245" t="s">
        <v>47</v>
      </c>
      <c r="O110" s="86"/>
      <c r="P110" s="215">
        <f>O110*H110</f>
        <v>0</v>
      </c>
      <c r="Q110" s="215">
        <v>0.00072000000000000005</v>
      </c>
      <c r="R110" s="215">
        <f>Q110*H110</f>
        <v>0.0014400000000000001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336</v>
      </c>
      <c r="AT110" s="217" t="s">
        <v>151</v>
      </c>
      <c r="AU110" s="217" t="s">
        <v>86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235</v>
      </c>
      <c r="BM110" s="217" t="s">
        <v>963</v>
      </c>
    </row>
    <row r="111" s="2" customFormat="1" ht="16.5" customHeight="1">
      <c r="A111" s="40"/>
      <c r="B111" s="41"/>
      <c r="C111" s="236" t="s">
        <v>210</v>
      </c>
      <c r="D111" s="236" t="s">
        <v>151</v>
      </c>
      <c r="E111" s="237" t="s">
        <v>964</v>
      </c>
      <c r="F111" s="238" t="s">
        <v>965</v>
      </c>
      <c r="G111" s="239" t="s">
        <v>357</v>
      </c>
      <c r="H111" s="240">
        <v>44</v>
      </c>
      <c r="I111" s="241"/>
      <c r="J111" s="242">
        <f>ROUND(I111*H111,2)</f>
        <v>0</v>
      </c>
      <c r="K111" s="238" t="s">
        <v>143</v>
      </c>
      <c r="L111" s="243"/>
      <c r="M111" s="244" t="s">
        <v>19</v>
      </c>
      <c r="N111" s="245" t="s">
        <v>47</v>
      </c>
      <c r="O111" s="86"/>
      <c r="P111" s="215">
        <f>O111*H111</f>
        <v>0</v>
      </c>
      <c r="Q111" s="215">
        <v>0.00108</v>
      </c>
      <c r="R111" s="215">
        <f>Q111*H111</f>
        <v>0.04752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336</v>
      </c>
      <c r="AT111" s="217" t="s">
        <v>151</v>
      </c>
      <c r="AU111" s="217" t="s">
        <v>86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235</v>
      </c>
      <c r="BM111" s="217" t="s">
        <v>966</v>
      </c>
    </row>
    <row r="112" s="2" customFormat="1" ht="16.5" customHeight="1">
      <c r="A112" s="40"/>
      <c r="B112" s="41"/>
      <c r="C112" s="236" t="s">
        <v>215</v>
      </c>
      <c r="D112" s="236" t="s">
        <v>151</v>
      </c>
      <c r="E112" s="237" t="s">
        <v>967</v>
      </c>
      <c r="F112" s="238" t="s">
        <v>968</v>
      </c>
      <c r="G112" s="239" t="s">
        <v>357</v>
      </c>
      <c r="H112" s="240">
        <v>42</v>
      </c>
      <c r="I112" s="241"/>
      <c r="J112" s="242">
        <f>ROUND(I112*H112,2)</f>
        <v>0</v>
      </c>
      <c r="K112" s="238" t="s">
        <v>143</v>
      </c>
      <c r="L112" s="243"/>
      <c r="M112" s="244" t="s">
        <v>19</v>
      </c>
      <c r="N112" s="245" t="s">
        <v>47</v>
      </c>
      <c r="O112" s="86"/>
      <c r="P112" s="215">
        <f>O112*H112</f>
        <v>0</v>
      </c>
      <c r="Q112" s="215">
        <v>0.0012099999999999999</v>
      </c>
      <c r="R112" s="215">
        <f>Q112*H112</f>
        <v>0.050819999999999997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336</v>
      </c>
      <c r="AT112" s="217" t="s">
        <v>151</v>
      </c>
      <c r="AU112" s="217" t="s">
        <v>86</v>
      </c>
      <c r="AY112" s="19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235</v>
      </c>
      <c r="BM112" s="217" t="s">
        <v>969</v>
      </c>
    </row>
    <row r="113" s="2" customFormat="1" ht="24.15" customHeight="1">
      <c r="A113" s="40"/>
      <c r="B113" s="41"/>
      <c r="C113" s="206" t="s">
        <v>223</v>
      </c>
      <c r="D113" s="206" t="s">
        <v>139</v>
      </c>
      <c r="E113" s="207" t="s">
        <v>970</v>
      </c>
      <c r="F113" s="208" t="s">
        <v>971</v>
      </c>
      <c r="G113" s="209" t="s">
        <v>434</v>
      </c>
      <c r="H113" s="278"/>
      <c r="I113" s="211"/>
      <c r="J113" s="212">
        <f>ROUND(I113*H113,2)</f>
        <v>0</v>
      </c>
      <c r="K113" s="208" t="s">
        <v>143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235</v>
      </c>
      <c r="AT113" s="217" t="s">
        <v>139</v>
      </c>
      <c r="AU113" s="217" t="s">
        <v>86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235</v>
      </c>
      <c r="BM113" s="217" t="s">
        <v>972</v>
      </c>
    </row>
    <row r="114" s="2" customFormat="1">
      <c r="A114" s="40"/>
      <c r="B114" s="41"/>
      <c r="C114" s="42"/>
      <c r="D114" s="219" t="s">
        <v>146</v>
      </c>
      <c r="E114" s="42"/>
      <c r="F114" s="220" t="s">
        <v>973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146</v>
      </c>
      <c r="AU114" s="19" t="s">
        <v>86</v>
      </c>
    </row>
    <row r="115" s="12" customFormat="1" ht="22.8" customHeight="1">
      <c r="A115" s="12"/>
      <c r="B115" s="190"/>
      <c r="C115" s="191"/>
      <c r="D115" s="192" t="s">
        <v>75</v>
      </c>
      <c r="E115" s="204" t="s">
        <v>974</v>
      </c>
      <c r="F115" s="204" t="s">
        <v>975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SUM(P116:P163)</f>
        <v>0</v>
      </c>
      <c r="Q115" s="198"/>
      <c r="R115" s="199">
        <f>SUM(R116:R163)</f>
        <v>0.58741999999999994</v>
      </c>
      <c r="S115" s="198"/>
      <c r="T115" s="200">
        <f>SUM(T116:T163)</f>
        <v>5.3267000000000007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86</v>
      </c>
      <c r="AT115" s="202" t="s">
        <v>75</v>
      </c>
      <c r="AU115" s="202" t="s">
        <v>84</v>
      </c>
      <c r="AY115" s="201" t="s">
        <v>136</v>
      </c>
      <c r="BK115" s="203">
        <f>SUM(BK116:BK163)</f>
        <v>0</v>
      </c>
    </row>
    <row r="116" s="2" customFormat="1" ht="16.5" customHeight="1">
      <c r="A116" s="40"/>
      <c r="B116" s="41"/>
      <c r="C116" s="206" t="s">
        <v>8</v>
      </c>
      <c r="D116" s="206" t="s">
        <v>139</v>
      </c>
      <c r="E116" s="207" t="s">
        <v>976</v>
      </c>
      <c r="F116" s="208" t="s">
        <v>977</v>
      </c>
      <c r="G116" s="209" t="s">
        <v>357</v>
      </c>
      <c r="H116" s="210">
        <v>250</v>
      </c>
      <c r="I116" s="211"/>
      <c r="J116" s="212">
        <f>ROUND(I116*H116,2)</f>
        <v>0</v>
      </c>
      <c r="K116" s="208" t="s">
        <v>143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0.014919999999999999</v>
      </c>
      <c r="T116" s="216">
        <f>S116*H116</f>
        <v>3.73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235</v>
      </c>
      <c r="AT116" s="217" t="s">
        <v>139</v>
      </c>
      <c r="AU116" s="217" t="s">
        <v>86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235</v>
      </c>
      <c r="BM116" s="217" t="s">
        <v>978</v>
      </c>
    </row>
    <row r="117" s="2" customFormat="1">
      <c r="A117" s="40"/>
      <c r="B117" s="41"/>
      <c r="C117" s="42"/>
      <c r="D117" s="219" t="s">
        <v>146</v>
      </c>
      <c r="E117" s="42"/>
      <c r="F117" s="220" t="s">
        <v>979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146</v>
      </c>
      <c r="AU117" s="19" t="s">
        <v>86</v>
      </c>
    </row>
    <row r="118" s="2" customFormat="1" ht="16.5" customHeight="1">
      <c r="A118" s="40"/>
      <c r="B118" s="41"/>
      <c r="C118" s="206" t="s">
        <v>235</v>
      </c>
      <c r="D118" s="206" t="s">
        <v>139</v>
      </c>
      <c r="E118" s="207" t="s">
        <v>980</v>
      </c>
      <c r="F118" s="208" t="s">
        <v>981</v>
      </c>
      <c r="G118" s="209" t="s">
        <v>357</v>
      </c>
      <c r="H118" s="210">
        <v>32</v>
      </c>
      <c r="I118" s="211"/>
      <c r="J118" s="212">
        <f>ROUND(I118*H118,2)</f>
        <v>0</v>
      </c>
      <c r="K118" s="208" t="s">
        <v>143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0.03065</v>
      </c>
      <c r="T118" s="216">
        <f>S118*H118</f>
        <v>0.98080000000000001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235</v>
      </c>
      <c r="AT118" s="217" t="s">
        <v>139</v>
      </c>
      <c r="AU118" s="217" t="s">
        <v>86</v>
      </c>
      <c r="AY118" s="19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235</v>
      </c>
      <c r="BM118" s="217" t="s">
        <v>982</v>
      </c>
    </row>
    <row r="119" s="2" customFormat="1">
      <c r="A119" s="40"/>
      <c r="B119" s="41"/>
      <c r="C119" s="42"/>
      <c r="D119" s="219" t="s">
        <v>146</v>
      </c>
      <c r="E119" s="42"/>
      <c r="F119" s="220" t="s">
        <v>983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146</v>
      </c>
      <c r="AU119" s="19" t="s">
        <v>86</v>
      </c>
    </row>
    <row r="120" s="2" customFormat="1" ht="16.5" customHeight="1">
      <c r="A120" s="40"/>
      <c r="B120" s="41"/>
      <c r="C120" s="206" t="s">
        <v>241</v>
      </c>
      <c r="D120" s="206" t="s">
        <v>139</v>
      </c>
      <c r="E120" s="207" t="s">
        <v>984</v>
      </c>
      <c r="F120" s="208" t="s">
        <v>985</v>
      </c>
      <c r="G120" s="209" t="s">
        <v>142</v>
      </c>
      <c r="H120" s="210">
        <v>1</v>
      </c>
      <c r="I120" s="211"/>
      <c r="J120" s="212">
        <f>ROUND(I120*H120,2)</f>
        <v>0</v>
      </c>
      <c r="K120" s="208" t="s">
        <v>143</v>
      </c>
      <c r="L120" s="46"/>
      <c r="M120" s="213" t="s">
        <v>19</v>
      </c>
      <c r="N120" s="214" t="s">
        <v>47</v>
      </c>
      <c r="O120" s="86"/>
      <c r="P120" s="215">
        <f>O120*H120</f>
        <v>0</v>
      </c>
      <c r="Q120" s="215">
        <v>0.00157</v>
      </c>
      <c r="R120" s="215">
        <f>Q120*H120</f>
        <v>0.00157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235</v>
      </c>
      <c r="AT120" s="217" t="s">
        <v>139</v>
      </c>
      <c r="AU120" s="217" t="s">
        <v>86</v>
      </c>
      <c r="AY120" s="19" t="s">
        <v>136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235</v>
      </c>
      <c r="BM120" s="217" t="s">
        <v>986</v>
      </c>
    </row>
    <row r="121" s="2" customFormat="1">
      <c r="A121" s="40"/>
      <c r="B121" s="41"/>
      <c r="C121" s="42"/>
      <c r="D121" s="219" t="s">
        <v>146</v>
      </c>
      <c r="E121" s="42"/>
      <c r="F121" s="220" t="s">
        <v>987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146</v>
      </c>
      <c r="AU121" s="19" t="s">
        <v>86</v>
      </c>
    </row>
    <row r="122" s="2" customFormat="1" ht="16.5" customHeight="1">
      <c r="A122" s="40"/>
      <c r="B122" s="41"/>
      <c r="C122" s="206" t="s">
        <v>251</v>
      </c>
      <c r="D122" s="206" t="s">
        <v>139</v>
      </c>
      <c r="E122" s="207" t="s">
        <v>988</v>
      </c>
      <c r="F122" s="208" t="s">
        <v>989</v>
      </c>
      <c r="G122" s="209" t="s">
        <v>142</v>
      </c>
      <c r="H122" s="210">
        <v>15</v>
      </c>
      <c r="I122" s="211"/>
      <c r="J122" s="212">
        <f>ROUND(I122*H122,2)</f>
        <v>0</v>
      </c>
      <c r="K122" s="208" t="s">
        <v>143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0.0020200000000000001</v>
      </c>
      <c r="R122" s="215">
        <f>Q122*H122</f>
        <v>0.030300000000000001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235</v>
      </c>
      <c r="AT122" s="217" t="s">
        <v>139</v>
      </c>
      <c r="AU122" s="217" t="s">
        <v>86</v>
      </c>
      <c r="AY122" s="19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235</v>
      </c>
      <c r="BM122" s="217" t="s">
        <v>990</v>
      </c>
    </row>
    <row r="123" s="2" customFormat="1">
      <c r="A123" s="40"/>
      <c r="B123" s="41"/>
      <c r="C123" s="42"/>
      <c r="D123" s="219" t="s">
        <v>146</v>
      </c>
      <c r="E123" s="42"/>
      <c r="F123" s="220" t="s">
        <v>991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146</v>
      </c>
      <c r="AU123" s="19" t="s">
        <v>86</v>
      </c>
    </row>
    <row r="124" s="2" customFormat="1" ht="16.5" customHeight="1">
      <c r="A124" s="40"/>
      <c r="B124" s="41"/>
      <c r="C124" s="206" t="s">
        <v>265</v>
      </c>
      <c r="D124" s="206" t="s">
        <v>139</v>
      </c>
      <c r="E124" s="207" t="s">
        <v>992</v>
      </c>
      <c r="F124" s="208" t="s">
        <v>993</v>
      </c>
      <c r="G124" s="209" t="s">
        <v>357</v>
      </c>
      <c r="H124" s="210">
        <v>265</v>
      </c>
      <c r="I124" s="211"/>
      <c r="J124" s="212">
        <f>ROUND(I124*H124,2)</f>
        <v>0</v>
      </c>
      <c r="K124" s="208" t="s">
        <v>143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0.0020999999999999999</v>
      </c>
      <c r="T124" s="216">
        <f>S124*H124</f>
        <v>0.55649999999999999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235</v>
      </c>
      <c r="AT124" s="217" t="s">
        <v>139</v>
      </c>
      <c r="AU124" s="217" t="s">
        <v>86</v>
      </c>
      <c r="AY124" s="19" t="s">
        <v>136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235</v>
      </c>
      <c r="BM124" s="217" t="s">
        <v>994</v>
      </c>
    </row>
    <row r="125" s="2" customFormat="1">
      <c r="A125" s="40"/>
      <c r="B125" s="41"/>
      <c r="C125" s="42"/>
      <c r="D125" s="219" t="s">
        <v>146</v>
      </c>
      <c r="E125" s="42"/>
      <c r="F125" s="220" t="s">
        <v>995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146</v>
      </c>
      <c r="AU125" s="19" t="s">
        <v>86</v>
      </c>
    </row>
    <row r="126" s="2" customFormat="1" ht="16.5" customHeight="1">
      <c r="A126" s="40"/>
      <c r="B126" s="41"/>
      <c r="C126" s="206" t="s">
        <v>272</v>
      </c>
      <c r="D126" s="206" t="s">
        <v>139</v>
      </c>
      <c r="E126" s="207" t="s">
        <v>996</v>
      </c>
      <c r="F126" s="208" t="s">
        <v>997</v>
      </c>
      <c r="G126" s="209" t="s">
        <v>357</v>
      </c>
      <c r="H126" s="210">
        <v>30</v>
      </c>
      <c r="I126" s="211"/>
      <c r="J126" s="212">
        <f>ROUND(I126*H126,2)</f>
        <v>0</v>
      </c>
      <c r="K126" s="208" t="s">
        <v>143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0.00198</v>
      </c>
      <c r="T126" s="216">
        <f>S126*H126</f>
        <v>0.059400000000000001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235</v>
      </c>
      <c r="AT126" s="217" t="s">
        <v>139</v>
      </c>
      <c r="AU126" s="217" t="s">
        <v>86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235</v>
      </c>
      <c r="BM126" s="217" t="s">
        <v>998</v>
      </c>
    </row>
    <row r="127" s="2" customFormat="1">
      <c r="A127" s="40"/>
      <c r="B127" s="41"/>
      <c r="C127" s="42"/>
      <c r="D127" s="219" t="s">
        <v>146</v>
      </c>
      <c r="E127" s="42"/>
      <c r="F127" s="220" t="s">
        <v>999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146</v>
      </c>
      <c r="AU127" s="19" t="s">
        <v>86</v>
      </c>
    </row>
    <row r="128" s="2" customFormat="1" ht="16.5" customHeight="1">
      <c r="A128" s="40"/>
      <c r="B128" s="41"/>
      <c r="C128" s="206" t="s">
        <v>7</v>
      </c>
      <c r="D128" s="206" t="s">
        <v>139</v>
      </c>
      <c r="E128" s="207" t="s">
        <v>1000</v>
      </c>
      <c r="F128" s="208" t="s">
        <v>1001</v>
      </c>
      <c r="G128" s="209" t="s">
        <v>142</v>
      </c>
      <c r="H128" s="210">
        <v>1</v>
      </c>
      <c r="I128" s="211"/>
      <c r="J128" s="212">
        <f>ROUND(I128*H128,2)</f>
        <v>0</v>
      </c>
      <c r="K128" s="208" t="s">
        <v>143</v>
      </c>
      <c r="L128" s="46"/>
      <c r="M128" s="213" t="s">
        <v>19</v>
      </c>
      <c r="N128" s="214" t="s">
        <v>47</v>
      </c>
      <c r="O128" s="86"/>
      <c r="P128" s="215">
        <f>O128*H128</f>
        <v>0</v>
      </c>
      <c r="Q128" s="215">
        <v>0.00027</v>
      </c>
      <c r="R128" s="215">
        <f>Q128*H128</f>
        <v>0.00027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235</v>
      </c>
      <c r="AT128" s="217" t="s">
        <v>139</v>
      </c>
      <c r="AU128" s="217" t="s">
        <v>86</v>
      </c>
      <c r="AY128" s="19" t="s">
        <v>136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235</v>
      </c>
      <c r="BM128" s="217" t="s">
        <v>1002</v>
      </c>
    </row>
    <row r="129" s="2" customFormat="1">
      <c r="A129" s="40"/>
      <c r="B129" s="41"/>
      <c r="C129" s="42"/>
      <c r="D129" s="219" t="s">
        <v>146</v>
      </c>
      <c r="E129" s="42"/>
      <c r="F129" s="220" t="s">
        <v>1003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146</v>
      </c>
      <c r="AU129" s="19" t="s">
        <v>86</v>
      </c>
    </row>
    <row r="130" s="2" customFormat="1" ht="16.5" customHeight="1">
      <c r="A130" s="40"/>
      <c r="B130" s="41"/>
      <c r="C130" s="206" t="s">
        <v>281</v>
      </c>
      <c r="D130" s="206" t="s">
        <v>139</v>
      </c>
      <c r="E130" s="207" t="s">
        <v>1004</v>
      </c>
      <c r="F130" s="208" t="s">
        <v>1005</v>
      </c>
      <c r="G130" s="209" t="s">
        <v>142</v>
      </c>
      <c r="H130" s="210">
        <v>4</v>
      </c>
      <c r="I130" s="211"/>
      <c r="J130" s="212">
        <f>ROUND(I130*H130,2)</f>
        <v>0</v>
      </c>
      <c r="K130" s="208" t="s">
        <v>143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0.00031</v>
      </c>
      <c r="R130" s="215">
        <f>Q130*H130</f>
        <v>0.00124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235</v>
      </c>
      <c r="AT130" s="217" t="s">
        <v>139</v>
      </c>
      <c r="AU130" s="217" t="s">
        <v>86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235</v>
      </c>
      <c r="BM130" s="217" t="s">
        <v>1006</v>
      </c>
    </row>
    <row r="131" s="2" customFormat="1">
      <c r="A131" s="40"/>
      <c r="B131" s="41"/>
      <c r="C131" s="42"/>
      <c r="D131" s="219" t="s">
        <v>146</v>
      </c>
      <c r="E131" s="42"/>
      <c r="F131" s="220" t="s">
        <v>1007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146</v>
      </c>
      <c r="AU131" s="19" t="s">
        <v>86</v>
      </c>
    </row>
    <row r="132" s="2" customFormat="1" ht="16.5" customHeight="1">
      <c r="A132" s="40"/>
      <c r="B132" s="41"/>
      <c r="C132" s="206" t="s">
        <v>287</v>
      </c>
      <c r="D132" s="206" t="s">
        <v>139</v>
      </c>
      <c r="E132" s="207" t="s">
        <v>1008</v>
      </c>
      <c r="F132" s="208" t="s">
        <v>1009</v>
      </c>
      <c r="G132" s="209" t="s">
        <v>357</v>
      </c>
      <c r="H132" s="210">
        <v>36</v>
      </c>
      <c r="I132" s="211"/>
      <c r="J132" s="212">
        <f>ROUND(I132*H132,2)</f>
        <v>0</v>
      </c>
      <c r="K132" s="208" t="s">
        <v>143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0.0011000000000000001</v>
      </c>
      <c r="R132" s="215">
        <f>Q132*H132</f>
        <v>0.039600000000000003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235</v>
      </c>
      <c r="AT132" s="217" t="s">
        <v>139</v>
      </c>
      <c r="AU132" s="217" t="s">
        <v>86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235</v>
      </c>
      <c r="BM132" s="217" t="s">
        <v>1010</v>
      </c>
    </row>
    <row r="133" s="2" customFormat="1">
      <c r="A133" s="40"/>
      <c r="B133" s="41"/>
      <c r="C133" s="42"/>
      <c r="D133" s="219" t="s">
        <v>146</v>
      </c>
      <c r="E133" s="42"/>
      <c r="F133" s="220" t="s">
        <v>1011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146</v>
      </c>
      <c r="AU133" s="19" t="s">
        <v>86</v>
      </c>
    </row>
    <row r="134" s="2" customFormat="1" ht="16.5" customHeight="1">
      <c r="A134" s="40"/>
      <c r="B134" s="41"/>
      <c r="C134" s="206" t="s">
        <v>291</v>
      </c>
      <c r="D134" s="206" t="s">
        <v>139</v>
      </c>
      <c r="E134" s="207" t="s">
        <v>1012</v>
      </c>
      <c r="F134" s="208" t="s">
        <v>1013</v>
      </c>
      <c r="G134" s="209" t="s">
        <v>357</v>
      </c>
      <c r="H134" s="210">
        <v>16</v>
      </c>
      <c r="I134" s="211"/>
      <c r="J134" s="212">
        <f>ROUND(I134*H134,2)</f>
        <v>0</v>
      </c>
      <c r="K134" s="208" t="s">
        <v>143</v>
      </c>
      <c r="L134" s="46"/>
      <c r="M134" s="213" t="s">
        <v>19</v>
      </c>
      <c r="N134" s="214" t="s">
        <v>47</v>
      </c>
      <c r="O134" s="86"/>
      <c r="P134" s="215">
        <f>O134*H134</f>
        <v>0</v>
      </c>
      <c r="Q134" s="215">
        <v>0.00059000000000000003</v>
      </c>
      <c r="R134" s="215">
        <f>Q134*H134</f>
        <v>0.0094400000000000005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235</v>
      </c>
      <c r="AT134" s="217" t="s">
        <v>139</v>
      </c>
      <c r="AU134" s="217" t="s">
        <v>86</v>
      </c>
      <c r="AY134" s="19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235</v>
      </c>
      <c r="BM134" s="217" t="s">
        <v>1014</v>
      </c>
    </row>
    <row r="135" s="2" customFormat="1">
      <c r="A135" s="40"/>
      <c r="B135" s="41"/>
      <c r="C135" s="42"/>
      <c r="D135" s="219" t="s">
        <v>146</v>
      </c>
      <c r="E135" s="42"/>
      <c r="F135" s="220" t="s">
        <v>1015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146</v>
      </c>
      <c r="AU135" s="19" t="s">
        <v>86</v>
      </c>
    </row>
    <row r="136" s="2" customFormat="1" ht="16.5" customHeight="1">
      <c r="A136" s="40"/>
      <c r="B136" s="41"/>
      <c r="C136" s="206" t="s">
        <v>297</v>
      </c>
      <c r="D136" s="206" t="s">
        <v>139</v>
      </c>
      <c r="E136" s="207" t="s">
        <v>1016</v>
      </c>
      <c r="F136" s="208" t="s">
        <v>1017</v>
      </c>
      <c r="G136" s="209" t="s">
        <v>357</v>
      </c>
      <c r="H136" s="210">
        <v>265</v>
      </c>
      <c r="I136" s="211"/>
      <c r="J136" s="212">
        <f>ROUND(I136*H136,2)</f>
        <v>0</v>
      </c>
      <c r="K136" s="208" t="s">
        <v>143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0.0012099999999999999</v>
      </c>
      <c r="R136" s="215">
        <f>Q136*H136</f>
        <v>0.32064999999999999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235</v>
      </c>
      <c r="AT136" s="217" t="s">
        <v>139</v>
      </c>
      <c r="AU136" s="217" t="s">
        <v>86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235</v>
      </c>
      <c r="BM136" s="217" t="s">
        <v>1018</v>
      </c>
    </row>
    <row r="137" s="2" customFormat="1">
      <c r="A137" s="40"/>
      <c r="B137" s="41"/>
      <c r="C137" s="42"/>
      <c r="D137" s="219" t="s">
        <v>146</v>
      </c>
      <c r="E137" s="42"/>
      <c r="F137" s="220" t="s">
        <v>1019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146</v>
      </c>
      <c r="AU137" s="19" t="s">
        <v>86</v>
      </c>
    </row>
    <row r="138" s="2" customFormat="1" ht="16.5" customHeight="1">
      <c r="A138" s="40"/>
      <c r="B138" s="41"/>
      <c r="C138" s="206" t="s">
        <v>301</v>
      </c>
      <c r="D138" s="206" t="s">
        <v>139</v>
      </c>
      <c r="E138" s="207" t="s">
        <v>1020</v>
      </c>
      <c r="F138" s="208" t="s">
        <v>1021</v>
      </c>
      <c r="G138" s="209" t="s">
        <v>357</v>
      </c>
      <c r="H138" s="210">
        <v>115</v>
      </c>
      <c r="I138" s="211"/>
      <c r="J138" s="212">
        <f>ROUND(I138*H138,2)</f>
        <v>0</v>
      </c>
      <c r="K138" s="208" t="s">
        <v>143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0.00029</v>
      </c>
      <c r="R138" s="215">
        <f>Q138*H138</f>
        <v>0.033349999999999998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235</v>
      </c>
      <c r="AT138" s="217" t="s">
        <v>139</v>
      </c>
      <c r="AU138" s="217" t="s">
        <v>86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235</v>
      </c>
      <c r="BM138" s="217" t="s">
        <v>1022</v>
      </c>
    </row>
    <row r="139" s="2" customFormat="1">
      <c r="A139" s="40"/>
      <c r="B139" s="41"/>
      <c r="C139" s="42"/>
      <c r="D139" s="219" t="s">
        <v>146</v>
      </c>
      <c r="E139" s="42"/>
      <c r="F139" s="220" t="s">
        <v>1023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146</v>
      </c>
      <c r="AU139" s="19" t="s">
        <v>86</v>
      </c>
    </row>
    <row r="140" s="2" customFormat="1" ht="16.5" customHeight="1">
      <c r="A140" s="40"/>
      <c r="B140" s="41"/>
      <c r="C140" s="206" t="s">
        <v>305</v>
      </c>
      <c r="D140" s="206" t="s">
        <v>139</v>
      </c>
      <c r="E140" s="207" t="s">
        <v>1024</v>
      </c>
      <c r="F140" s="208" t="s">
        <v>1025</v>
      </c>
      <c r="G140" s="209" t="s">
        <v>357</v>
      </c>
      <c r="H140" s="210">
        <v>195</v>
      </c>
      <c r="I140" s="211"/>
      <c r="J140" s="212">
        <f>ROUND(I140*H140,2)</f>
        <v>0</v>
      </c>
      <c r="K140" s="208" t="s">
        <v>143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0.00035</v>
      </c>
      <c r="R140" s="215">
        <f>Q140*H140</f>
        <v>0.068250000000000005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235</v>
      </c>
      <c r="AT140" s="217" t="s">
        <v>139</v>
      </c>
      <c r="AU140" s="217" t="s">
        <v>86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235</v>
      </c>
      <c r="BM140" s="217" t="s">
        <v>1026</v>
      </c>
    </row>
    <row r="141" s="2" customFormat="1">
      <c r="A141" s="40"/>
      <c r="B141" s="41"/>
      <c r="C141" s="42"/>
      <c r="D141" s="219" t="s">
        <v>146</v>
      </c>
      <c r="E141" s="42"/>
      <c r="F141" s="220" t="s">
        <v>1027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146</v>
      </c>
      <c r="AU141" s="19" t="s">
        <v>86</v>
      </c>
    </row>
    <row r="142" s="2" customFormat="1" ht="16.5" customHeight="1">
      <c r="A142" s="40"/>
      <c r="B142" s="41"/>
      <c r="C142" s="206" t="s">
        <v>310</v>
      </c>
      <c r="D142" s="206" t="s">
        <v>139</v>
      </c>
      <c r="E142" s="207" t="s">
        <v>1028</v>
      </c>
      <c r="F142" s="208" t="s">
        <v>1029</v>
      </c>
      <c r="G142" s="209" t="s">
        <v>142</v>
      </c>
      <c r="H142" s="210">
        <v>55</v>
      </c>
      <c r="I142" s="211"/>
      <c r="J142" s="212">
        <f>ROUND(I142*H142,2)</f>
        <v>0</v>
      </c>
      <c r="K142" s="208" t="s">
        <v>143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235</v>
      </c>
      <c r="AT142" s="217" t="s">
        <v>139</v>
      </c>
      <c r="AU142" s="217" t="s">
        <v>86</v>
      </c>
      <c r="AY142" s="19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235</v>
      </c>
      <c r="BM142" s="217" t="s">
        <v>1030</v>
      </c>
    </row>
    <row r="143" s="2" customFormat="1">
      <c r="A143" s="40"/>
      <c r="B143" s="41"/>
      <c r="C143" s="42"/>
      <c r="D143" s="219" t="s">
        <v>146</v>
      </c>
      <c r="E143" s="42"/>
      <c r="F143" s="220" t="s">
        <v>1031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146</v>
      </c>
      <c r="AU143" s="19" t="s">
        <v>86</v>
      </c>
    </row>
    <row r="144" s="2" customFormat="1" ht="16.5" customHeight="1">
      <c r="A144" s="40"/>
      <c r="B144" s="41"/>
      <c r="C144" s="206" t="s">
        <v>315</v>
      </c>
      <c r="D144" s="206" t="s">
        <v>139</v>
      </c>
      <c r="E144" s="207" t="s">
        <v>1032</v>
      </c>
      <c r="F144" s="208" t="s">
        <v>1033</v>
      </c>
      <c r="G144" s="209" t="s">
        <v>142</v>
      </c>
      <c r="H144" s="210">
        <v>57</v>
      </c>
      <c r="I144" s="211"/>
      <c r="J144" s="212">
        <f>ROUND(I144*H144,2)</f>
        <v>0</v>
      </c>
      <c r="K144" s="208" t="s">
        <v>143</v>
      </c>
      <c r="L144" s="46"/>
      <c r="M144" s="213" t="s">
        <v>19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235</v>
      </c>
      <c r="AT144" s="217" t="s">
        <v>139</v>
      </c>
      <c r="AU144" s="217" t="s">
        <v>86</v>
      </c>
      <c r="AY144" s="19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84</v>
      </c>
      <c r="BK144" s="218">
        <f>ROUND(I144*H144,2)</f>
        <v>0</v>
      </c>
      <c r="BL144" s="19" t="s">
        <v>235</v>
      </c>
      <c r="BM144" s="217" t="s">
        <v>1034</v>
      </c>
    </row>
    <row r="145" s="2" customFormat="1">
      <c r="A145" s="40"/>
      <c r="B145" s="41"/>
      <c r="C145" s="42"/>
      <c r="D145" s="219" t="s">
        <v>146</v>
      </c>
      <c r="E145" s="42"/>
      <c r="F145" s="220" t="s">
        <v>1035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146</v>
      </c>
      <c r="AU145" s="19" t="s">
        <v>86</v>
      </c>
    </row>
    <row r="146" s="2" customFormat="1" ht="16.5" customHeight="1">
      <c r="A146" s="40"/>
      <c r="B146" s="41"/>
      <c r="C146" s="206" t="s">
        <v>321</v>
      </c>
      <c r="D146" s="206" t="s">
        <v>139</v>
      </c>
      <c r="E146" s="207" t="s">
        <v>1036</v>
      </c>
      <c r="F146" s="208" t="s">
        <v>1037</v>
      </c>
      <c r="G146" s="209" t="s">
        <v>142</v>
      </c>
      <c r="H146" s="210">
        <v>61</v>
      </c>
      <c r="I146" s="211"/>
      <c r="J146" s="212">
        <f>ROUND(I146*H146,2)</f>
        <v>0</v>
      </c>
      <c r="K146" s="208" t="s">
        <v>143</v>
      </c>
      <c r="L146" s="46"/>
      <c r="M146" s="213" t="s">
        <v>19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235</v>
      </c>
      <c r="AT146" s="217" t="s">
        <v>139</v>
      </c>
      <c r="AU146" s="217" t="s">
        <v>86</v>
      </c>
      <c r="AY146" s="19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84</v>
      </c>
      <c r="BK146" s="218">
        <f>ROUND(I146*H146,2)</f>
        <v>0</v>
      </c>
      <c r="BL146" s="19" t="s">
        <v>235</v>
      </c>
      <c r="BM146" s="217" t="s">
        <v>1038</v>
      </c>
    </row>
    <row r="147" s="2" customFormat="1">
      <c r="A147" s="40"/>
      <c r="B147" s="41"/>
      <c r="C147" s="42"/>
      <c r="D147" s="219" t="s">
        <v>146</v>
      </c>
      <c r="E147" s="42"/>
      <c r="F147" s="220" t="s">
        <v>1039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146</v>
      </c>
      <c r="AU147" s="19" t="s">
        <v>86</v>
      </c>
    </row>
    <row r="148" s="2" customFormat="1" ht="16.5" customHeight="1">
      <c r="A148" s="40"/>
      <c r="B148" s="41"/>
      <c r="C148" s="206" t="s">
        <v>329</v>
      </c>
      <c r="D148" s="206" t="s">
        <v>139</v>
      </c>
      <c r="E148" s="207" t="s">
        <v>1040</v>
      </c>
      <c r="F148" s="208" t="s">
        <v>1041</v>
      </c>
      <c r="G148" s="209" t="s">
        <v>142</v>
      </c>
      <c r="H148" s="210">
        <v>55</v>
      </c>
      <c r="I148" s="211"/>
      <c r="J148" s="212">
        <f>ROUND(I148*H148,2)</f>
        <v>0</v>
      </c>
      <c r="K148" s="208" t="s">
        <v>143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0.00018000000000000001</v>
      </c>
      <c r="R148" s="215">
        <f>Q148*H148</f>
        <v>0.0099000000000000008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235</v>
      </c>
      <c r="AT148" s="217" t="s">
        <v>139</v>
      </c>
      <c r="AU148" s="217" t="s">
        <v>86</v>
      </c>
      <c r="AY148" s="19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84</v>
      </c>
      <c r="BK148" s="218">
        <f>ROUND(I148*H148,2)</f>
        <v>0</v>
      </c>
      <c r="BL148" s="19" t="s">
        <v>235</v>
      </c>
      <c r="BM148" s="217" t="s">
        <v>1042</v>
      </c>
    </row>
    <row r="149" s="2" customFormat="1">
      <c r="A149" s="40"/>
      <c r="B149" s="41"/>
      <c r="C149" s="42"/>
      <c r="D149" s="219" t="s">
        <v>146</v>
      </c>
      <c r="E149" s="42"/>
      <c r="F149" s="220" t="s">
        <v>1043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146</v>
      </c>
      <c r="AU149" s="19" t="s">
        <v>86</v>
      </c>
    </row>
    <row r="150" s="2" customFormat="1" ht="24.15" customHeight="1">
      <c r="A150" s="40"/>
      <c r="B150" s="41"/>
      <c r="C150" s="236" t="s">
        <v>336</v>
      </c>
      <c r="D150" s="236" t="s">
        <v>151</v>
      </c>
      <c r="E150" s="237" t="s">
        <v>1044</v>
      </c>
      <c r="F150" s="238" t="s">
        <v>1045</v>
      </c>
      <c r="G150" s="239" t="s">
        <v>142</v>
      </c>
      <c r="H150" s="240">
        <v>1</v>
      </c>
      <c r="I150" s="241"/>
      <c r="J150" s="242">
        <f>ROUND(I150*H150,2)</f>
        <v>0</v>
      </c>
      <c r="K150" s="238" t="s">
        <v>143</v>
      </c>
      <c r="L150" s="243"/>
      <c r="M150" s="244" t="s">
        <v>19</v>
      </c>
      <c r="N150" s="245" t="s">
        <v>47</v>
      </c>
      <c r="O150" s="86"/>
      <c r="P150" s="215">
        <f>O150*H150</f>
        <v>0</v>
      </c>
      <c r="Q150" s="215">
        <v>0.0015</v>
      </c>
      <c r="R150" s="215">
        <f>Q150*H150</f>
        <v>0.0015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336</v>
      </c>
      <c r="AT150" s="217" t="s">
        <v>151</v>
      </c>
      <c r="AU150" s="217" t="s">
        <v>86</v>
      </c>
      <c r="AY150" s="19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235</v>
      </c>
      <c r="BM150" s="217" t="s">
        <v>1046</v>
      </c>
    </row>
    <row r="151" s="2" customFormat="1" ht="24.15" customHeight="1">
      <c r="A151" s="40"/>
      <c r="B151" s="41"/>
      <c r="C151" s="236" t="s">
        <v>342</v>
      </c>
      <c r="D151" s="236" t="s">
        <v>151</v>
      </c>
      <c r="E151" s="237" t="s">
        <v>1047</v>
      </c>
      <c r="F151" s="238" t="s">
        <v>1048</v>
      </c>
      <c r="G151" s="239" t="s">
        <v>142</v>
      </c>
      <c r="H151" s="240">
        <v>54</v>
      </c>
      <c r="I151" s="241"/>
      <c r="J151" s="242">
        <f>ROUND(I151*H151,2)</f>
        <v>0</v>
      </c>
      <c r="K151" s="238" t="s">
        <v>143</v>
      </c>
      <c r="L151" s="243"/>
      <c r="M151" s="244" t="s">
        <v>19</v>
      </c>
      <c r="N151" s="245" t="s">
        <v>47</v>
      </c>
      <c r="O151" s="86"/>
      <c r="P151" s="215">
        <f>O151*H151</f>
        <v>0</v>
      </c>
      <c r="Q151" s="215">
        <v>0.0011999999999999999</v>
      </c>
      <c r="R151" s="215">
        <f>Q151*H151</f>
        <v>0.064799999999999996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336</v>
      </c>
      <c r="AT151" s="217" t="s">
        <v>151</v>
      </c>
      <c r="AU151" s="217" t="s">
        <v>86</v>
      </c>
      <c r="AY151" s="19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235</v>
      </c>
      <c r="BM151" s="217" t="s">
        <v>1049</v>
      </c>
    </row>
    <row r="152" s="2" customFormat="1" ht="21.75" customHeight="1">
      <c r="A152" s="40"/>
      <c r="B152" s="41"/>
      <c r="C152" s="206" t="s">
        <v>348</v>
      </c>
      <c r="D152" s="206" t="s">
        <v>139</v>
      </c>
      <c r="E152" s="207" t="s">
        <v>1050</v>
      </c>
      <c r="F152" s="208" t="s">
        <v>1051</v>
      </c>
      <c r="G152" s="209" t="s">
        <v>142</v>
      </c>
      <c r="H152" s="210">
        <v>2</v>
      </c>
      <c r="I152" s="211"/>
      <c r="J152" s="212">
        <f>ROUND(I152*H152,2)</f>
        <v>0</v>
      </c>
      <c r="K152" s="208" t="s">
        <v>143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0.0010200000000000001</v>
      </c>
      <c r="R152" s="215">
        <f>Q152*H152</f>
        <v>0.0020400000000000001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235</v>
      </c>
      <c r="AT152" s="217" t="s">
        <v>139</v>
      </c>
      <c r="AU152" s="217" t="s">
        <v>86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235</v>
      </c>
      <c r="BM152" s="217" t="s">
        <v>1052</v>
      </c>
    </row>
    <row r="153" s="2" customFormat="1">
      <c r="A153" s="40"/>
      <c r="B153" s="41"/>
      <c r="C153" s="42"/>
      <c r="D153" s="219" t="s">
        <v>146</v>
      </c>
      <c r="E153" s="42"/>
      <c r="F153" s="220" t="s">
        <v>1053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146</v>
      </c>
      <c r="AU153" s="19" t="s">
        <v>86</v>
      </c>
    </row>
    <row r="154" s="2" customFormat="1" ht="16.5" customHeight="1">
      <c r="A154" s="40"/>
      <c r="B154" s="41"/>
      <c r="C154" s="206" t="s">
        <v>354</v>
      </c>
      <c r="D154" s="206" t="s">
        <v>139</v>
      </c>
      <c r="E154" s="207" t="s">
        <v>1054</v>
      </c>
      <c r="F154" s="208" t="s">
        <v>1055</v>
      </c>
      <c r="G154" s="209" t="s">
        <v>142</v>
      </c>
      <c r="H154" s="210">
        <v>1</v>
      </c>
      <c r="I154" s="211"/>
      <c r="J154" s="212">
        <f>ROUND(I154*H154,2)</f>
        <v>0</v>
      </c>
      <c r="K154" s="208" t="s">
        <v>143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0.00016000000000000001</v>
      </c>
      <c r="R154" s="215">
        <f>Q154*H154</f>
        <v>0.00016000000000000001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235</v>
      </c>
      <c r="AT154" s="217" t="s">
        <v>139</v>
      </c>
      <c r="AU154" s="217" t="s">
        <v>86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235</v>
      </c>
      <c r="BM154" s="217" t="s">
        <v>1056</v>
      </c>
    </row>
    <row r="155" s="2" customFormat="1">
      <c r="A155" s="40"/>
      <c r="B155" s="41"/>
      <c r="C155" s="42"/>
      <c r="D155" s="219" t="s">
        <v>146</v>
      </c>
      <c r="E155" s="42"/>
      <c r="F155" s="220" t="s">
        <v>1057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146</v>
      </c>
      <c r="AU155" s="19" t="s">
        <v>86</v>
      </c>
    </row>
    <row r="156" s="2" customFormat="1" ht="16.5" customHeight="1">
      <c r="A156" s="40"/>
      <c r="B156" s="41"/>
      <c r="C156" s="206" t="s">
        <v>361</v>
      </c>
      <c r="D156" s="206" t="s">
        <v>139</v>
      </c>
      <c r="E156" s="207" t="s">
        <v>1058</v>
      </c>
      <c r="F156" s="208" t="s">
        <v>1059</v>
      </c>
      <c r="G156" s="209" t="s">
        <v>142</v>
      </c>
      <c r="H156" s="210">
        <v>15</v>
      </c>
      <c r="I156" s="211"/>
      <c r="J156" s="212">
        <f>ROUND(I156*H156,2)</f>
        <v>0</v>
      </c>
      <c r="K156" s="208" t="s">
        <v>143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0.00029</v>
      </c>
      <c r="R156" s="215">
        <f>Q156*H156</f>
        <v>0.0043499999999999997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235</v>
      </c>
      <c r="AT156" s="217" t="s">
        <v>139</v>
      </c>
      <c r="AU156" s="217" t="s">
        <v>86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235</v>
      </c>
      <c r="BM156" s="217" t="s">
        <v>1060</v>
      </c>
    </row>
    <row r="157" s="2" customFormat="1">
      <c r="A157" s="40"/>
      <c r="B157" s="41"/>
      <c r="C157" s="42"/>
      <c r="D157" s="219" t="s">
        <v>146</v>
      </c>
      <c r="E157" s="42"/>
      <c r="F157" s="220" t="s">
        <v>1061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146</v>
      </c>
      <c r="AU157" s="19" t="s">
        <v>86</v>
      </c>
    </row>
    <row r="158" s="2" customFormat="1" ht="16.5" customHeight="1">
      <c r="A158" s="40"/>
      <c r="B158" s="41"/>
      <c r="C158" s="206" t="s">
        <v>367</v>
      </c>
      <c r="D158" s="206" t="s">
        <v>139</v>
      </c>
      <c r="E158" s="207" t="s">
        <v>1062</v>
      </c>
      <c r="F158" s="208" t="s">
        <v>1063</v>
      </c>
      <c r="G158" s="209" t="s">
        <v>357</v>
      </c>
      <c r="H158" s="210">
        <v>627</v>
      </c>
      <c r="I158" s="211"/>
      <c r="J158" s="212">
        <f>ROUND(I158*H158,2)</f>
        <v>0</v>
      </c>
      <c r="K158" s="208" t="s">
        <v>143</v>
      </c>
      <c r="L158" s="46"/>
      <c r="M158" s="213" t="s">
        <v>19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235</v>
      </c>
      <c r="AT158" s="217" t="s">
        <v>139</v>
      </c>
      <c r="AU158" s="217" t="s">
        <v>86</v>
      </c>
      <c r="AY158" s="19" t="s">
        <v>136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235</v>
      </c>
      <c r="BM158" s="217" t="s">
        <v>1064</v>
      </c>
    </row>
    <row r="159" s="2" customFormat="1">
      <c r="A159" s="40"/>
      <c r="B159" s="41"/>
      <c r="C159" s="42"/>
      <c r="D159" s="219" t="s">
        <v>146</v>
      </c>
      <c r="E159" s="42"/>
      <c r="F159" s="220" t="s">
        <v>1065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146</v>
      </c>
      <c r="AU159" s="19" t="s">
        <v>86</v>
      </c>
    </row>
    <row r="160" s="2" customFormat="1" ht="16.5" customHeight="1">
      <c r="A160" s="40"/>
      <c r="B160" s="41"/>
      <c r="C160" s="206" t="s">
        <v>375</v>
      </c>
      <c r="D160" s="206" t="s">
        <v>139</v>
      </c>
      <c r="E160" s="207" t="s">
        <v>1066</v>
      </c>
      <c r="F160" s="208" t="s">
        <v>1067</v>
      </c>
      <c r="G160" s="209" t="s">
        <v>357</v>
      </c>
      <c r="H160" s="210">
        <v>120</v>
      </c>
      <c r="I160" s="211"/>
      <c r="J160" s="212">
        <f>ROUND(I160*H160,2)</f>
        <v>0</v>
      </c>
      <c r="K160" s="208" t="s">
        <v>143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235</v>
      </c>
      <c r="AT160" s="217" t="s">
        <v>139</v>
      </c>
      <c r="AU160" s="217" t="s">
        <v>86</v>
      </c>
      <c r="AY160" s="19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235</v>
      </c>
      <c r="BM160" s="217" t="s">
        <v>1068</v>
      </c>
    </row>
    <row r="161" s="2" customFormat="1">
      <c r="A161" s="40"/>
      <c r="B161" s="41"/>
      <c r="C161" s="42"/>
      <c r="D161" s="219" t="s">
        <v>146</v>
      </c>
      <c r="E161" s="42"/>
      <c r="F161" s="220" t="s">
        <v>1069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146</v>
      </c>
      <c r="AU161" s="19" t="s">
        <v>86</v>
      </c>
    </row>
    <row r="162" s="2" customFormat="1" ht="24.15" customHeight="1">
      <c r="A162" s="40"/>
      <c r="B162" s="41"/>
      <c r="C162" s="206" t="s">
        <v>381</v>
      </c>
      <c r="D162" s="206" t="s">
        <v>139</v>
      </c>
      <c r="E162" s="207" t="s">
        <v>1070</v>
      </c>
      <c r="F162" s="208" t="s">
        <v>1071</v>
      </c>
      <c r="G162" s="209" t="s">
        <v>434</v>
      </c>
      <c r="H162" s="278"/>
      <c r="I162" s="211"/>
      <c r="J162" s="212">
        <f>ROUND(I162*H162,2)</f>
        <v>0</v>
      </c>
      <c r="K162" s="208" t="s">
        <v>143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235</v>
      </c>
      <c r="AT162" s="217" t="s">
        <v>139</v>
      </c>
      <c r="AU162" s="217" t="s">
        <v>86</v>
      </c>
      <c r="AY162" s="19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235</v>
      </c>
      <c r="BM162" s="217" t="s">
        <v>1072</v>
      </c>
    </row>
    <row r="163" s="2" customFormat="1">
      <c r="A163" s="40"/>
      <c r="B163" s="41"/>
      <c r="C163" s="42"/>
      <c r="D163" s="219" t="s">
        <v>146</v>
      </c>
      <c r="E163" s="42"/>
      <c r="F163" s="220" t="s">
        <v>1073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146</v>
      </c>
      <c r="AU163" s="19" t="s">
        <v>86</v>
      </c>
    </row>
    <row r="164" s="12" customFormat="1" ht="22.8" customHeight="1">
      <c r="A164" s="12"/>
      <c r="B164" s="190"/>
      <c r="C164" s="191"/>
      <c r="D164" s="192" t="s">
        <v>75</v>
      </c>
      <c r="E164" s="204" t="s">
        <v>1074</v>
      </c>
      <c r="F164" s="204" t="s">
        <v>1075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SUM(P165:P281)</f>
        <v>0</v>
      </c>
      <c r="Q164" s="198"/>
      <c r="R164" s="199">
        <f>SUM(R165:R281)</f>
        <v>3.1141499999999995</v>
      </c>
      <c r="S164" s="198"/>
      <c r="T164" s="200">
        <f>SUM(T165:T281)</f>
        <v>4.3428199999999997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86</v>
      </c>
      <c r="AT164" s="202" t="s">
        <v>75</v>
      </c>
      <c r="AU164" s="202" t="s">
        <v>84</v>
      </c>
      <c r="AY164" s="201" t="s">
        <v>136</v>
      </c>
      <c r="BK164" s="203">
        <f>SUM(BK165:BK281)</f>
        <v>0</v>
      </c>
    </row>
    <row r="165" s="2" customFormat="1" ht="16.5" customHeight="1">
      <c r="A165" s="40"/>
      <c r="B165" s="41"/>
      <c r="C165" s="206" t="s">
        <v>747</v>
      </c>
      <c r="D165" s="206" t="s">
        <v>139</v>
      </c>
      <c r="E165" s="207" t="s">
        <v>1076</v>
      </c>
      <c r="F165" s="208" t="s">
        <v>1077</v>
      </c>
      <c r="G165" s="209" t="s">
        <v>357</v>
      </c>
      <c r="H165" s="210">
        <v>1250</v>
      </c>
      <c r="I165" s="211"/>
      <c r="J165" s="212">
        <f>ROUND(I165*H165,2)</f>
        <v>0</v>
      </c>
      <c r="K165" s="208" t="s">
        <v>143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0.0021299999999999999</v>
      </c>
      <c r="T165" s="216">
        <f>S165*H165</f>
        <v>2.6625000000000001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235</v>
      </c>
      <c r="AT165" s="217" t="s">
        <v>139</v>
      </c>
      <c r="AU165" s="217" t="s">
        <v>86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235</v>
      </c>
      <c r="BM165" s="217" t="s">
        <v>1078</v>
      </c>
    </row>
    <row r="166" s="2" customFormat="1">
      <c r="A166" s="40"/>
      <c r="B166" s="41"/>
      <c r="C166" s="42"/>
      <c r="D166" s="219" t="s">
        <v>146</v>
      </c>
      <c r="E166" s="42"/>
      <c r="F166" s="220" t="s">
        <v>1079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146</v>
      </c>
      <c r="AU166" s="19" t="s">
        <v>86</v>
      </c>
    </row>
    <row r="167" s="2" customFormat="1" ht="16.5" customHeight="1">
      <c r="A167" s="40"/>
      <c r="B167" s="41"/>
      <c r="C167" s="206" t="s">
        <v>392</v>
      </c>
      <c r="D167" s="206" t="s">
        <v>139</v>
      </c>
      <c r="E167" s="207" t="s">
        <v>1080</v>
      </c>
      <c r="F167" s="208" t="s">
        <v>1081</v>
      </c>
      <c r="G167" s="209" t="s">
        <v>357</v>
      </c>
      <c r="H167" s="210">
        <v>55</v>
      </c>
      <c r="I167" s="211"/>
      <c r="J167" s="212">
        <f>ROUND(I167*H167,2)</f>
        <v>0</v>
      </c>
      <c r="K167" s="208" t="s">
        <v>143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0.0049699999999999996</v>
      </c>
      <c r="T167" s="216">
        <f>S167*H167</f>
        <v>0.27334999999999998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235</v>
      </c>
      <c r="AT167" s="217" t="s">
        <v>139</v>
      </c>
      <c r="AU167" s="217" t="s">
        <v>86</v>
      </c>
      <c r="AY167" s="19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235</v>
      </c>
      <c r="BM167" s="217" t="s">
        <v>1082</v>
      </c>
    </row>
    <row r="168" s="2" customFormat="1">
      <c r="A168" s="40"/>
      <c r="B168" s="41"/>
      <c r="C168" s="42"/>
      <c r="D168" s="219" t="s">
        <v>146</v>
      </c>
      <c r="E168" s="42"/>
      <c r="F168" s="220" t="s">
        <v>1083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146</v>
      </c>
      <c r="AU168" s="19" t="s">
        <v>86</v>
      </c>
    </row>
    <row r="169" s="2" customFormat="1" ht="16.5" customHeight="1">
      <c r="A169" s="40"/>
      <c r="B169" s="41"/>
      <c r="C169" s="206" t="s">
        <v>397</v>
      </c>
      <c r="D169" s="206" t="s">
        <v>139</v>
      </c>
      <c r="E169" s="207" t="s">
        <v>1084</v>
      </c>
      <c r="F169" s="208" t="s">
        <v>1085</v>
      </c>
      <c r="G169" s="209" t="s">
        <v>357</v>
      </c>
      <c r="H169" s="210">
        <v>60</v>
      </c>
      <c r="I169" s="211"/>
      <c r="J169" s="212">
        <f>ROUND(I169*H169,2)</f>
        <v>0</v>
      </c>
      <c r="K169" s="208" t="s">
        <v>143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0.0067000000000000002</v>
      </c>
      <c r="T169" s="216">
        <f>S169*H169</f>
        <v>0.40200000000000002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235</v>
      </c>
      <c r="AT169" s="217" t="s">
        <v>139</v>
      </c>
      <c r="AU169" s="217" t="s">
        <v>86</v>
      </c>
      <c r="AY169" s="19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235</v>
      </c>
      <c r="BM169" s="217" t="s">
        <v>1086</v>
      </c>
    </row>
    <row r="170" s="2" customFormat="1">
      <c r="A170" s="40"/>
      <c r="B170" s="41"/>
      <c r="C170" s="42"/>
      <c r="D170" s="219" t="s">
        <v>146</v>
      </c>
      <c r="E170" s="42"/>
      <c r="F170" s="220" t="s">
        <v>1087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146</v>
      </c>
      <c r="AU170" s="19" t="s">
        <v>86</v>
      </c>
    </row>
    <row r="171" s="2" customFormat="1" ht="16.5" customHeight="1">
      <c r="A171" s="40"/>
      <c r="B171" s="41"/>
      <c r="C171" s="206" t="s">
        <v>757</v>
      </c>
      <c r="D171" s="206" t="s">
        <v>139</v>
      </c>
      <c r="E171" s="207" t="s">
        <v>1088</v>
      </c>
      <c r="F171" s="208" t="s">
        <v>1089</v>
      </c>
      <c r="G171" s="209" t="s">
        <v>357</v>
      </c>
      <c r="H171" s="210">
        <v>65</v>
      </c>
      <c r="I171" s="211"/>
      <c r="J171" s="212">
        <f>ROUND(I171*H171,2)</f>
        <v>0</v>
      </c>
      <c r="K171" s="208" t="s">
        <v>143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0.01102</v>
      </c>
      <c r="T171" s="216">
        <f>S171*H171</f>
        <v>0.71630000000000005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235</v>
      </c>
      <c r="AT171" s="217" t="s">
        <v>139</v>
      </c>
      <c r="AU171" s="217" t="s">
        <v>86</v>
      </c>
      <c r="AY171" s="19" t="s">
        <v>136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235</v>
      </c>
      <c r="BM171" s="217" t="s">
        <v>1090</v>
      </c>
    </row>
    <row r="172" s="2" customFormat="1">
      <c r="A172" s="40"/>
      <c r="B172" s="41"/>
      <c r="C172" s="42"/>
      <c r="D172" s="219" t="s">
        <v>146</v>
      </c>
      <c r="E172" s="42"/>
      <c r="F172" s="220" t="s">
        <v>1091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146</v>
      </c>
      <c r="AU172" s="19" t="s">
        <v>86</v>
      </c>
    </row>
    <row r="173" s="2" customFormat="1" ht="21.75" customHeight="1">
      <c r="A173" s="40"/>
      <c r="B173" s="41"/>
      <c r="C173" s="206" t="s">
        <v>410</v>
      </c>
      <c r="D173" s="206" t="s">
        <v>139</v>
      </c>
      <c r="E173" s="207" t="s">
        <v>1092</v>
      </c>
      <c r="F173" s="208" t="s">
        <v>1093</v>
      </c>
      <c r="G173" s="209" t="s">
        <v>142</v>
      </c>
      <c r="H173" s="210">
        <v>400</v>
      </c>
      <c r="I173" s="211"/>
      <c r="J173" s="212">
        <f>ROUND(I173*H173,2)</f>
        <v>0</v>
      </c>
      <c r="K173" s="208" t="s">
        <v>143</v>
      </c>
      <c r="L173" s="46"/>
      <c r="M173" s="213" t="s">
        <v>19</v>
      </c>
      <c r="N173" s="214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235</v>
      </c>
      <c r="AT173" s="217" t="s">
        <v>139</v>
      </c>
      <c r="AU173" s="217" t="s">
        <v>86</v>
      </c>
      <c r="AY173" s="19" t="s">
        <v>136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235</v>
      </c>
      <c r="BM173" s="217" t="s">
        <v>1094</v>
      </c>
    </row>
    <row r="174" s="2" customFormat="1">
      <c r="A174" s="40"/>
      <c r="B174" s="41"/>
      <c r="C174" s="42"/>
      <c r="D174" s="219" t="s">
        <v>146</v>
      </c>
      <c r="E174" s="42"/>
      <c r="F174" s="220" t="s">
        <v>1095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146</v>
      </c>
      <c r="AU174" s="19" t="s">
        <v>86</v>
      </c>
    </row>
    <row r="175" s="2" customFormat="1" ht="24.15" customHeight="1">
      <c r="A175" s="40"/>
      <c r="B175" s="41"/>
      <c r="C175" s="206" t="s">
        <v>419</v>
      </c>
      <c r="D175" s="206" t="s">
        <v>139</v>
      </c>
      <c r="E175" s="207" t="s">
        <v>1096</v>
      </c>
      <c r="F175" s="208" t="s">
        <v>1097</v>
      </c>
      <c r="G175" s="209" t="s">
        <v>142</v>
      </c>
      <c r="H175" s="210">
        <v>60</v>
      </c>
      <c r="I175" s="211"/>
      <c r="J175" s="212">
        <f>ROUND(I175*H175,2)</f>
        <v>0</v>
      </c>
      <c r="K175" s="208" t="s">
        <v>143</v>
      </c>
      <c r="L175" s="46"/>
      <c r="M175" s="213" t="s">
        <v>19</v>
      </c>
      <c r="N175" s="214" t="s">
        <v>47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235</v>
      </c>
      <c r="AT175" s="217" t="s">
        <v>139</v>
      </c>
      <c r="AU175" s="217" t="s">
        <v>86</v>
      </c>
      <c r="AY175" s="19" t="s">
        <v>136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235</v>
      </c>
      <c r="BM175" s="217" t="s">
        <v>1098</v>
      </c>
    </row>
    <row r="176" s="2" customFormat="1">
      <c r="A176" s="40"/>
      <c r="B176" s="41"/>
      <c r="C176" s="42"/>
      <c r="D176" s="219" t="s">
        <v>146</v>
      </c>
      <c r="E176" s="42"/>
      <c r="F176" s="220" t="s">
        <v>1099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146</v>
      </c>
      <c r="AU176" s="19" t="s">
        <v>86</v>
      </c>
    </row>
    <row r="177" s="2" customFormat="1" ht="24.15" customHeight="1">
      <c r="A177" s="40"/>
      <c r="B177" s="41"/>
      <c r="C177" s="206" t="s">
        <v>425</v>
      </c>
      <c r="D177" s="206" t="s">
        <v>139</v>
      </c>
      <c r="E177" s="207" t="s">
        <v>1100</v>
      </c>
      <c r="F177" s="208" t="s">
        <v>1101</v>
      </c>
      <c r="G177" s="209" t="s">
        <v>142</v>
      </c>
      <c r="H177" s="210">
        <v>35</v>
      </c>
      <c r="I177" s="211"/>
      <c r="J177" s="212">
        <f>ROUND(I177*H177,2)</f>
        <v>0</v>
      </c>
      <c r="K177" s="208" t="s">
        <v>143</v>
      </c>
      <c r="L177" s="46"/>
      <c r="M177" s="213" t="s">
        <v>19</v>
      </c>
      <c r="N177" s="214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235</v>
      </c>
      <c r="AT177" s="217" t="s">
        <v>139</v>
      </c>
      <c r="AU177" s="217" t="s">
        <v>86</v>
      </c>
      <c r="AY177" s="19" t="s">
        <v>136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235</v>
      </c>
      <c r="BM177" s="217" t="s">
        <v>1102</v>
      </c>
    </row>
    <row r="178" s="2" customFormat="1">
      <c r="A178" s="40"/>
      <c r="B178" s="41"/>
      <c r="C178" s="42"/>
      <c r="D178" s="219" t="s">
        <v>146</v>
      </c>
      <c r="E178" s="42"/>
      <c r="F178" s="220" t="s">
        <v>1103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146</v>
      </c>
      <c r="AU178" s="19" t="s">
        <v>86</v>
      </c>
    </row>
    <row r="179" s="2" customFormat="1" ht="21.75" customHeight="1">
      <c r="A179" s="40"/>
      <c r="B179" s="41"/>
      <c r="C179" s="206" t="s">
        <v>431</v>
      </c>
      <c r="D179" s="206" t="s">
        <v>139</v>
      </c>
      <c r="E179" s="207" t="s">
        <v>1104</v>
      </c>
      <c r="F179" s="208" t="s">
        <v>1105</v>
      </c>
      <c r="G179" s="209" t="s">
        <v>142</v>
      </c>
      <c r="H179" s="210">
        <v>1</v>
      </c>
      <c r="I179" s="211"/>
      <c r="J179" s="212">
        <f>ROUND(I179*H179,2)</f>
        <v>0</v>
      </c>
      <c r="K179" s="208" t="s">
        <v>143</v>
      </c>
      <c r="L179" s="46"/>
      <c r="M179" s="213" t="s">
        <v>19</v>
      </c>
      <c r="N179" s="214" t="s">
        <v>47</v>
      </c>
      <c r="O179" s="86"/>
      <c r="P179" s="215">
        <f>O179*H179</f>
        <v>0</v>
      </c>
      <c r="Q179" s="215">
        <v>0.00098999999999999999</v>
      </c>
      <c r="R179" s="215">
        <f>Q179*H179</f>
        <v>0.00098999999999999999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235</v>
      </c>
      <c r="AT179" s="217" t="s">
        <v>139</v>
      </c>
      <c r="AU179" s="217" t="s">
        <v>86</v>
      </c>
      <c r="AY179" s="19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235</v>
      </c>
      <c r="BM179" s="217" t="s">
        <v>1106</v>
      </c>
    </row>
    <row r="180" s="2" customFormat="1">
      <c r="A180" s="40"/>
      <c r="B180" s="41"/>
      <c r="C180" s="42"/>
      <c r="D180" s="219" t="s">
        <v>146</v>
      </c>
      <c r="E180" s="42"/>
      <c r="F180" s="220" t="s">
        <v>1107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146</v>
      </c>
      <c r="AU180" s="19" t="s">
        <v>86</v>
      </c>
    </row>
    <row r="181" s="2" customFormat="1" ht="21.75" customHeight="1">
      <c r="A181" s="40"/>
      <c r="B181" s="41"/>
      <c r="C181" s="206" t="s">
        <v>439</v>
      </c>
      <c r="D181" s="206" t="s">
        <v>139</v>
      </c>
      <c r="E181" s="207" t="s">
        <v>1108</v>
      </c>
      <c r="F181" s="208" t="s">
        <v>1109</v>
      </c>
      <c r="G181" s="209" t="s">
        <v>142</v>
      </c>
      <c r="H181" s="210">
        <v>2</v>
      </c>
      <c r="I181" s="211"/>
      <c r="J181" s="212">
        <f>ROUND(I181*H181,2)</f>
        <v>0</v>
      </c>
      <c r="K181" s="208" t="s">
        <v>143</v>
      </c>
      <c r="L181" s="46"/>
      <c r="M181" s="213" t="s">
        <v>19</v>
      </c>
      <c r="N181" s="214" t="s">
        <v>47</v>
      </c>
      <c r="O181" s="86"/>
      <c r="P181" s="215">
        <f>O181*H181</f>
        <v>0</v>
      </c>
      <c r="Q181" s="215">
        <v>0.0016900000000000001</v>
      </c>
      <c r="R181" s="215">
        <f>Q181*H181</f>
        <v>0.0033800000000000002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235</v>
      </c>
      <c r="AT181" s="217" t="s">
        <v>139</v>
      </c>
      <c r="AU181" s="217" t="s">
        <v>86</v>
      </c>
      <c r="AY181" s="19" t="s">
        <v>136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235</v>
      </c>
      <c r="BM181" s="217" t="s">
        <v>1110</v>
      </c>
    </row>
    <row r="182" s="2" customFormat="1">
      <c r="A182" s="40"/>
      <c r="B182" s="41"/>
      <c r="C182" s="42"/>
      <c r="D182" s="219" t="s">
        <v>146</v>
      </c>
      <c r="E182" s="42"/>
      <c r="F182" s="220" t="s">
        <v>1111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146</v>
      </c>
      <c r="AU182" s="19" t="s">
        <v>86</v>
      </c>
    </row>
    <row r="183" s="2" customFormat="1" ht="21.75" customHeight="1">
      <c r="A183" s="40"/>
      <c r="B183" s="41"/>
      <c r="C183" s="206" t="s">
        <v>444</v>
      </c>
      <c r="D183" s="206" t="s">
        <v>139</v>
      </c>
      <c r="E183" s="207" t="s">
        <v>1112</v>
      </c>
      <c r="F183" s="208" t="s">
        <v>1113</v>
      </c>
      <c r="G183" s="209" t="s">
        <v>142</v>
      </c>
      <c r="H183" s="210">
        <v>1</v>
      </c>
      <c r="I183" s="211"/>
      <c r="J183" s="212">
        <f>ROUND(I183*H183,2)</f>
        <v>0</v>
      </c>
      <c r="K183" s="208" t="s">
        <v>143</v>
      </c>
      <c r="L183" s="46"/>
      <c r="M183" s="213" t="s">
        <v>19</v>
      </c>
      <c r="N183" s="214" t="s">
        <v>47</v>
      </c>
      <c r="O183" s="86"/>
      <c r="P183" s="215">
        <f>O183*H183</f>
        <v>0</v>
      </c>
      <c r="Q183" s="215">
        <v>0.0038899999999999998</v>
      </c>
      <c r="R183" s="215">
        <f>Q183*H183</f>
        <v>0.0038899999999999998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235</v>
      </c>
      <c r="AT183" s="217" t="s">
        <v>139</v>
      </c>
      <c r="AU183" s="217" t="s">
        <v>86</v>
      </c>
      <c r="AY183" s="19" t="s">
        <v>136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235</v>
      </c>
      <c r="BM183" s="217" t="s">
        <v>1114</v>
      </c>
    </row>
    <row r="184" s="2" customFormat="1">
      <c r="A184" s="40"/>
      <c r="B184" s="41"/>
      <c r="C184" s="42"/>
      <c r="D184" s="219" t="s">
        <v>146</v>
      </c>
      <c r="E184" s="42"/>
      <c r="F184" s="220" t="s">
        <v>1115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146</v>
      </c>
      <c r="AU184" s="19" t="s">
        <v>86</v>
      </c>
    </row>
    <row r="185" s="2" customFormat="1" ht="24.15" customHeight="1">
      <c r="A185" s="40"/>
      <c r="B185" s="41"/>
      <c r="C185" s="206" t="s">
        <v>779</v>
      </c>
      <c r="D185" s="206" t="s">
        <v>139</v>
      </c>
      <c r="E185" s="207" t="s">
        <v>1116</v>
      </c>
      <c r="F185" s="208" t="s">
        <v>1117</v>
      </c>
      <c r="G185" s="209" t="s">
        <v>357</v>
      </c>
      <c r="H185" s="210">
        <v>55</v>
      </c>
      <c r="I185" s="211"/>
      <c r="J185" s="212">
        <f>ROUND(I185*H185,2)</f>
        <v>0</v>
      </c>
      <c r="K185" s="208" t="s">
        <v>143</v>
      </c>
      <c r="L185" s="46"/>
      <c r="M185" s="213" t="s">
        <v>19</v>
      </c>
      <c r="N185" s="214" t="s">
        <v>47</v>
      </c>
      <c r="O185" s="86"/>
      <c r="P185" s="215">
        <f>O185*H185</f>
        <v>0</v>
      </c>
      <c r="Q185" s="215">
        <v>0.00036999999999999999</v>
      </c>
      <c r="R185" s="215">
        <f>Q185*H185</f>
        <v>0.02035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235</v>
      </c>
      <c r="AT185" s="217" t="s">
        <v>139</v>
      </c>
      <c r="AU185" s="217" t="s">
        <v>86</v>
      </c>
      <c r="AY185" s="19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84</v>
      </c>
      <c r="BK185" s="218">
        <f>ROUND(I185*H185,2)</f>
        <v>0</v>
      </c>
      <c r="BL185" s="19" t="s">
        <v>235</v>
      </c>
      <c r="BM185" s="217" t="s">
        <v>1118</v>
      </c>
    </row>
    <row r="186" s="2" customFormat="1">
      <c r="A186" s="40"/>
      <c r="B186" s="41"/>
      <c r="C186" s="42"/>
      <c r="D186" s="219" t="s">
        <v>146</v>
      </c>
      <c r="E186" s="42"/>
      <c r="F186" s="220" t="s">
        <v>1119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146</v>
      </c>
      <c r="AU186" s="19" t="s">
        <v>86</v>
      </c>
    </row>
    <row r="187" s="2" customFormat="1" ht="21.75" customHeight="1">
      <c r="A187" s="40"/>
      <c r="B187" s="41"/>
      <c r="C187" s="206" t="s">
        <v>783</v>
      </c>
      <c r="D187" s="206" t="s">
        <v>139</v>
      </c>
      <c r="E187" s="207" t="s">
        <v>1120</v>
      </c>
      <c r="F187" s="208" t="s">
        <v>1121</v>
      </c>
      <c r="G187" s="209" t="s">
        <v>357</v>
      </c>
      <c r="H187" s="210">
        <v>1268</v>
      </c>
      <c r="I187" s="211"/>
      <c r="J187" s="212">
        <f>ROUND(I187*H187,2)</f>
        <v>0</v>
      </c>
      <c r="K187" s="208" t="s">
        <v>143</v>
      </c>
      <c r="L187" s="46"/>
      <c r="M187" s="213" t="s">
        <v>19</v>
      </c>
      <c r="N187" s="214" t="s">
        <v>47</v>
      </c>
      <c r="O187" s="86"/>
      <c r="P187" s="215">
        <f>O187*H187</f>
        <v>0</v>
      </c>
      <c r="Q187" s="215">
        <v>0.00066</v>
      </c>
      <c r="R187" s="215">
        <f>Q187*H187</f>
        <v>0.83687999999999996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235</v>
      </c>
      <c r="AT187" s="217" t="s">
        <v>139</v>
      </c>
      <c r="AU187" s="217" t="s">
        <v>86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235</v>
      </c>
      <c r="BM187" s="217" t="s">
        <v>1122</v>
      </c>
    </row>
    <row r="188" s="2" customFormat="1">
      <c r="A188" s="40"/>
      <c r="B188" s="41"/>
      <c r="C188" s="42"/>
      <c r="D188" s="219" t="s">
        <v>146</v>
      </c>
      <c r="E188" s="42"/>
      <c r="F188" s="220" t="s">
        <v>1123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146</v>
      </c>
      <c r="AU188" s="19" t="s">
        <v>86</v>
      </c>
    </row>
    <row r="189" s="2" customFormat="1" ht="21.75" customHeight="1">
      <c r="A189" s="40"/>
      <c r="B189" s="41"/>
      <c r="C189" s="206" t="s">
        <v>448</v>
      </c>
      <c r="D189" s="206" t="s">
        <v>139</v>
      </c>
      <c r="E189" s="207" t="s">
        <v>1124</v>
      </c>
      <c r="F189" s="208" t="s">
        <v>1125</v>
      </c>
      <c r="G189" s="209" t="s">
        <v>357</v>
      </c>
      <c r="H189" s="210">
        <v>117</v>
      </c>
      <c r="I189" s="211"/>
      <c r="J189" s="212">
        <f>ROUND(I189*H189,2)</f>
        <v>0</v>
      </c>
      <c r="K189" s="208" t="s">
        <v>143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0.00091</v>
      </c>
      <c r="R189" s="215">
        <f>Q189*H189</f>
        <v>0.10647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235</v>
      </c>
      <c r="AT189" s="217" t="s">
        <v>139</v>
      </c>
      <c r="AU189" s="217" t="s">
        <v>86</v>
      </c>
      <c r="AY189" s="19" t="s">
        <v>136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235</v>
      </c>
      <c r="BM189" s="217" t="s">
        <v>1126</v>
      </c>
    </row>
    <row r="190" s="2" customFormat="1">
      <c r="A190" s="40"/>
      <c r="B190" s="41"/>
      <c r="C190" s="42"/>
      <c r="D190" s="219" t="s">
        <v>146</v>
      </c>
      <c r="E190" s="42"/>
      <c r="F190" s="220" t="s">
        <v>1127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146</v>
      </c>
      <c r="AU190" s="19" t="s">
        <v>86</v>
      </c>
    </row>
    <row r="191" s="2" customFormat="1" ht="21.75" customHeight="1">
      <c r="A191" s="40"/>
      <c r="B191" s="41"/>
      <c r="C191" s="206" t="s">
        <v>452</v>
      </c>
      <c r="D191" s="206" t="s">
        <v>139</v>
      </c>
      <c r="E191" s="207" t="s">
        <v>1128</v>
      </c>
      <c r="F191" s="208" t="s">
        <v>1129</v>
      </c>
      <c r="G191" s="209" t="s">
        <v>357</v>
      </c>
      <c r="H191" s="210">
        <v>278</v>
      </c>
      <c r="I191" s="211"/>
      <c r="J191" s="212">
        <f>ROUND(I191*H191,2)</f>
        <v>0</v>
      </c>
      <c r="K191" s="208" t="s">
        <v>143</v>
      </c>
      <c r="L191" s="46"/>
      <c r="M191" s="213" t="s">
        <v>19</v>
      </c>
      <c r="N191" s="214" t="s">
        <v>47</v>
      </c>
      <c r="O191" s="86"/>
      <c r="P191" s="215">
        <f>O191*H191</f>
        <v>0</v>
      </c>
      <c r="Q191" s="215">
        <v>0.0011900000000000001</v>
      </c>
      <c r="R191" s="215">
        <f>Q191*H191</f>
        <v>0.33082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235</v>
      </c>
      <c r="AT191" s="217" t="s">
        <v>139</v>
      </c>
      <c r="AU191" s="217" t="s">
        <v>86</v>
      </c>
      <c r="AY191" s="19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235</v>
      </c>
      <c r="BM191" s="217" t="s">
        <v>1130</v>
      </c>
    </row>
    <row r="192" s="2" customFormat="1">
      <c r="A192" s="40"/>
      <c r="B192" s="41"/>
      <c r="C192" s="42"/>
      <c r="D192" s="219" t="s">
        <v>146</v>
      </c>
      <c r="E192" s="42"/>
      <c r="F192" s="220" t="s">
        <v>1131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146</v>
      </c>
      <c r="AU192" s="19" t="s">
        <v>86</v>
      </c>
    </row>
    <row r="193" s="2" customFormat="1" ht="21.75" customHeight="1">
      <c r="A193" s="40"/>
      <c r="B193" s="41"/>
      <c r="C193" s="206" t="s">
        <v>456</v>
      </c>
      <c r="D193" s="206" t="s">
        <v>139</v>
      </c>
      <c r="E193" s="207" t="s">
        <v>1132</v>
      </c>
      <c r="F193" s="208" t="s">
        <v>1133</v>
      </c>
      <c r="G193" s="209" t="s">
        <v>357</v>
      </c>
      <c r="H193" s="210">
        <v>23</v>
      </c>
      <c r="I193" s="211"/>
      <c r="J193" s="212">
        <f>ROUND(I193*H193,2)</f>
        <v>0</v>
      </c>
      <c r="K193" s="208" t="s">
        <v>143</v>
      </c>
      <c r="L193" s="46"/>
      <c r="M193" s="213" t="s">
        <v>19</v>
      </c>
      <c r="N193" s="214" t="s">
        <v>47</v>
      </c>
      <c r="O193" s="86"/>
      <c r="P193" s="215">
        <f>O193*H193</f>
        <v>0</v>
      </c>
      <c r="Q193" s="215">
        <v>0.0025200000000000001</v>
      </c>
      <c r="R193" s="215">
        <f>Q193*H193</f>
        <v>0.057960000000000005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235</v>
      </c>
      <c r="AT193" s="217" t="s">
        <v>139</v>
      </c>
      <c r="AU193" s="217" t="s">
        <v>86</v>
      </c>
      <c r="AY193" s="19" t="s">
        <v>136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235</v>
      </c>
      <c r="BM193" s="217" t="s">
        <v>1134</v>
      </c>
    </row>
    <row r="194" s="2" customFormat="1">
      <c r="A194" s="40"/>
      <c r="B194" s="41"/>
      <c r="C194" s="42"/>
      <c r="D194" s="219" t="s">
        <v>146</v>
      </c>
      <c r="E194" s="42"/>
      <c r="F194" s="220" t="s">
        <v>1135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146</v>
      </c>
      <c r="AU194" s="19" t="s">
        <v>86</v>
      </c>
    </row>
    <row r="195" s="2" customFormat="1" ht="21.75" customHeight="1">
      <c r="A195" s="40"/>
      <c r="B195" s="41"/>
      <c r="C195" s="206" t="s">
        <v>460</v>
      </c>
      <c r="D195" s="206" t="s">
        <v>139</v>
      </c>
      <c r="E195" s="207" t="s">
        <v>1136</v>
      </c>
      <c r="F195" s="208" t="s">
        <v>1137</v>
      </c>
      <c r="G195" s="209" t="s">
        <v>357</v>
      </c>
      <c r="H195" s="210">
        <v>46</v>
      </c>
      <c r="I195" s="211"/>
      <c r="J195" s="212">
        <f>ROUND(I195*H195,2)</f>
        <v>0</v>
      </c>
      <c r="K195" s="208" t="s">
        <v>143</v>
      </c>
      <c r="L195" s="46"/>
      <c r="M195" s="213" t="s">
        <v>19</v>
      </c>
      <c r="N195" s="214" t="s">
        <v>47</v>
      </c>
      <c r="O195" s="86"/>
      <c r="P195" s="215">
        <f>O195*H195</f>
        <v>0</v>
      </c>
      <c r="Q195" s="215">
        <v>0.0035000000000000001</v>
      </c>
      <c r="R195" s="215">
        <f>Q195*H195</f>
        <v>0.161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235</v>
      </c>
      <c r="AT195" s="217" t="s">
        <v>139</v>
      </c>
      <c r="AU195" s="217" t="s">
        <v>86</v>
      </c>
      <c r="AY195" s="19" t="s">
        <v>136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235</v>
      </c>
      <c r="BM195" s="217" t="s">
        <v>1138</v>
      </c>
    </row>
    <row r="196" s="2" customFormat="1">
      <c r="A196" s="40"/>
      <c r="B196" s="41"/>
      <c r="C196" s="42"/>
      <c r="D196" s="219" t="s">
        <v>146</v>
      </c>
      <c r="E196" s="42"/>
      <c r="F196" s="220" t="s">
        <v>1139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146</v>
      </c>
      <c r="AU196" s="19" t="s">
        <v>86</v>
      </c>
    </row>
    <row r="197" s="2" customFormat="1" ht="21.75" customHeight="1">
      <c r="A197" s="40"/>
      <c r="B197" s="41"/>
      <c r="C197" s="206" t="s">
        <v>465</v>
      </c>
      <c r="D197" s="206" t="s">
        <v>139</v>
      </c>
      <c r="E197" s="207" t="s">
        <v>1140</v>
      </c>
      <c r="F197" s="208" t="s">
        <v>1141</v>
      </c>
      <c r="G197" s="209" t="s">
        <v>357</v>
      </c>
      <c r="H197" s="210">
        <v>97</v>
      </c>
      <c r="I197" s="211"/>
      <c r="J197" s="212">
        <f>ROUND(I197*H197,2)</f>
        <v>0</v>
      </c>
      <c r="K197" s="208" t="s">
        <v>143</v>
      </c>
      <c r="L197" s="46"/>
      <c r="M197" s="213" t="s">
        <v>19</v>
      </c>
      <c r="N197" s="214" t="s">
        <v>47</v>
      </c>
      <c r="O197" s="86"/>
      <c r="P197" s="215">
        <f>O197*H197</f>
        <v>0</v>
      </c>
      <c r="Q197" s="215">
        <v>0.0058599999999999998</v>
      </c>
      <c r="R197" s="215">
        <f>Q197*H197</f>
        <v>0.56841999999999993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235</v>
      </c>
      <c r="AT197" s="217" t="s">
        <v>139</v>
      </c>
      <c r="AU197" s="217" t="s">
        <v>86</v>
      </c>
      <c r="AY197" s="19" t="s">
        <v>136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235</v>
      </c>
      <c r="BM197" s="217" t="s">
        <v>1142</v>
      </c>
    </row>
    <row r="198" s="2" customFormat="1">
      <c r="A198" s="40"/>
      <c r="B198" s="41"/>
      <c r="C198" s="42"/>
      <c r="D198" s="219" t="s">
        <v>146</v>
      </c>
      <c r="E198" s="42"/>
      <c r="F198" s="220" t="s">
        <v>1143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146</v>
      </c>
      <c r="AU198" s="19" t="s">
        <v>86</v>
      </c>
    </row>
    <row r="199" s="2" customFormat="1" ht="24.15" customHeight="1">
      <c r="A199" s="40"/>
      <c r="B199" s="41"/>
      <c r="C199" s="206" t="s">
        <v>471</v>
      </c>
      <c r="D199" s="206" t="s">
        <v>139</v>
      </c>
      <c r="E199" s="207" t="s">
        <v>1144</v>
      </c>
      <c r="F199" s="208" t="s">
        <v>1145</v>
      </c>
      <c r="G199" s="209" t="s">
        <v>357</v>
      </c>
      <c r="H199" s="210">
        <v>533</v>
      </c>
      <c r="I199" s="211"/>
      <c r="J199" s="212">
        <f>ROUND(I199*H199,2)</f>
        <v>0</v>
      </c>
      <c r="K199" s="208" t="s">
        <v>143</v>
      </c>
      <c r="L199" s="46"/>
      <c r="M199" s="213" t="s">
        <v>19</v>
      </c>
      <c r="N199" s="214" t="s">
        <v>47</v>
      </c>
      <c r="O199" s="86"/>
      <c r="P199" s="215">
        <f>O199*H199</f>
        <v>0</v>
      </c>
      <c r="Q199" s="215">
        <v>4.0000000000000003E-05</v>
      </c>
      <c r="R199" s="215">
        <f>Q199*H199</f>
        <v>0.021320000000000002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235</v>
      </c>
      <c r="AT199" s="217" t="s">
        <v>139</v>
      </c>
      <c r="AU199" s="217" t="s">
        <v>86</v>
      </c>
      <c r="AY199" s="19" t="s">
        <v>136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235</v>
      </c>
      <c r="BM199" s="217" t="s">
        <v>1146</v>
      </c>
    </row>
    <row r="200" s="2" customFormat="1">
      <c r="A200" s="40"/>
      <c r="B200" s="41"/>
      <c r="C200" s="42"/>
      <c r="D200" s="219" t="s">
        <v>146</v>
      </c>
      <c r="E200" s="42"/>
      <c r="F200" s="220" t="s">
        <v>1147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146</v>
      </c>
      <c r="AU200" s="19" t="s">
        <v>86</v>
      </c>
    </row>
    <row r="201" s="2" customFormat="1" ht="24.15" customHeight="1">
      <c r="A201" s="40"/>
      <c r="B201" s="41"/>
      <c r="C201" s="206" t="s">
        <v>477</v>
      </c>
      <c r="D201" s="206" t="s">
        <v>139</v>
      </c>
      <c r="E201" s="207" t="s">
        <v>1148</v>
      </c>
      <c r="F201" s="208" t="s">
        <v>1149</v>
      </c>
      <c r="G201" s="209" t="s">
        <v>357</v>
      </c>
      <c r="H201" s="210">
        <v>195</v>
      </c>
      <c r="I201" s="211"/>
      <c r="J201" s="212">
        <f>ROUND(I201*H201,2)</f>
        <v>0</v>
      </c>
      <c r="K201" s="208" t="s">
        <v>143</v>
      </c>
      <c r="L201" s="46"/>
      <c r="M201" s="213" t="s">
        <v>19</v>
      </c>
      <c r="N201" s="214" t="s">
        <v>47</v>
      </c>
      <c r="O201" s="86"/>
      <c r="P201" s="215">
        <f>O201*H201</f>
        <v>0</v>
      </c>
      <c r="Q201" s="215">
        <v>4.0000000000000003E-05</v>
      </c>
      <c r="R201" s="215">
        <f>Q201*H201</f>
        <v>0.0078000000000000005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235</v>
      </c>
      <c r="AT201" s="217" t="s">
        <v>139</v>
      </c>
      <c r="AU201" s="217" t="s">
        <v>86</v>
      </c>
      <c r="AY201" s="19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235</v>
      </c>
      <c r="BM201" s="217" t="s">
        <v>1150</v>
      </c>
    </row>
    <row r="202" s="2" customFormat="1">
      <c r="A202" s="40"/>
      <c r="B202" s="41"/>
      <c r="C202" s="42"/>
      <c r="D202" s="219" t="s">
        <v>146</v>
      </c>
      <c r="E202" s="42"/>
      <c r="F202" s="220" t="s">
        <v>1151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146</v>
      </c>
      <c r="AU202" s="19" t="s">
        <v>86</v>
      </c>
    </row>
    <row r="203" s="2" customFormat="1" ht="33" customHeight="1">
      <c r="A203" s="40"/>
      <c r="B203" s="41"/>
      <c r="C203" s="206" t="s">
        <v>483</v>
      </c>
      <c r="D203" s="206" t="s">
        <v>139</v>
      </c>
      <c r="E203" s="207" t="s">
        <v>1152</v>
      </c>
      <c r="F203" s="208" t="s">
        <v>1153</v>
      </c>
      <c r="G203" s="209" t="s">
        <v>357</v>
      </c>
      <c r="H203" s="210">
        <v>21</v>
      </c>
      <c r="I203" s="211"/>
      <c r="J203" s="212">
        <f>ROUND(I203*H203,2)</f>
        <v>0</v>
      </c>
      <c r="K203" s="208" t="s">
        <v>143</v>
      </c>
      <c r="L203" s="46"/>
      <c r="M203" s="213" t="s">
        <v>19</v>
      </c>
      <c r="N203" s="214" t="s">
        <v>47</v>
      </c>
      <c r="O203" s="86"/>
      <c r="P203" s="215">
        <f>O203*H203</f>
        <v>0</v>
      </c>
      <c r="Q203" s="215">
        <v>6.9999999999999994E-05</v>
      </c>
      <c r="R203" s="215">
        <f>Q203*H203</f>
        <v>0.00147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235</v>
      </c>
      <c r="AT203" s="217" t="s">
        <v>139</v>
      </c>
      <c r="AU203" s="217" t="s">
        <v>86</v>
      </c>
      <c r="AY203" s="19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84</v>
      </c>
      <c r="BK203" s="218">
        <f>ROUND(I203*H203,2)</f>
        <v>0</v>
      </c>
      <c r="BL203" s="19" t="s">
        <v>235</v>
      </c>
      <c r="BM203" s="217" t="s">
        <v>1154</v>
      </c>
    </row>
    <row r="204" s="2" customFormat="1">
      <c r="A204" s="40"/>
      <c r="B204" s="41"/>
      <c r="C204" s="42"/>
      <c r="D204" s="219" t="s">
        <v>146</v>
      </c>
      <c r="E204" s="42"/>
      <c r="F204" s="220" t="s">
        <v>1155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146</v>
      </c>
      <c r="AU204" s="19" t="s">
        <v>86</v>
      </c>
    </row>
    <row r="205" s="2" customFormat="1" ht="33" customHeight="1">
      <c r="A205" s="40"/>
      <c r="B205" s="41"/>
      <c r="C205" s="206" t="s">
        <v>489</v>
      </c>
      <c r="D205" s="206" t="s">
        <v>139</v>
      </c>
      <c r="E205" s="207" t="s">
        <v>1156</v>
      </c>
      <c r="F205" s="208" t="s">
        <v>1157</v>
      </c>
      <c r="G205" s="209" t="s">
        <v>357</v>
      </c>
      <c r="H205" s="210">
        <v>57</v>
      </c>
      <c r="I205" s="211"/>
      <c r="J205" s="212">
        <f>ROUND(I205*H205,2)</f>
        <v>0</v>
      </c>
      <c r="K205" s="208" t="s">
        <v>143</v>
      </c>
      <c r="L205" s="46"/>
      <c r="M205" s="213" t="s">
        <v>19</v>
      </c>
      <c r="N205" s="214" t="s">
        <v>47</v>
      </c>
      <c r="O205" s="86"/>
      <c r="P205" s="215">
        <f>O205*H205</f>
        <v>0</v>
      </c>
      <c r="Q205" s="215">
        <v>8.0000000000000007E-05</v>
      </c>
      <c r="R205" s="215">
        <f>Q205*H205</f>
        <v>0.0045600000000000007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235</v>
      </c>
      <c r="AT205" s="217" t="s">
        <v>139</v>
      </c>
      <c r="AU205" s="217" t="s">
        <v>86</v>
      </c>
      <c r="AY205" s="19" t="s">
        <v>136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84</v>
      </c>
      <c r="BK205" s="218">
        <f>ROUND(I205*H205,2)</f>
        <v>0</v>
      </c>
      <c r="BL205" s="19" t="s">
        <v>235</v>
      </c>
      <c r="BM205" s="217" t="s">
        <v>1158</v>
      </c>
    </row>
    <row r="206" s="2" customFormat="1">
      <c r="A206" s="40"/>
      <c r="B206" s="41"/>
      <c r="C206" s="42"/>
      <c r="D206" s="219" t="s">
        <v>146</v>
      </c>
      <c r="E206" s="42"/>
      <c r="F206" s="220" t="s">
        <v>1159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146</v>
      </c>
      <c r="AU206" s="19" t="s">
        <v>86</v>
      </c>
    </row>
    <row r="207" s="2" customFormat="1" ht="24.15" customHeight="1">
      <c r="A207" s="40"/>
      <c r="B207" s="41"/>
      <c r="C207" s="206" t="s">
        <v>494</v>
      </c>
      <c r="D207" s="206" t="s">
        <v>139</v>
      </c>
      <c r="E207" s="207" t="s">
        <v>1160</v>
      </c>
      <c r="F207" s="208" t="s">
        <v>1161</v>
      </c>
      <c r="G207" s="209" t="s">
        <v>357</v>
      </c>
      <c r="H207" s="210">
        <v>431</v>
      </c>
      <c r="I207" s="211"/>
      <c r="J207" s="212">
        <f>ROUND(I207*H207,2)</f>
        <v>0</v>
      </c>
      <c r="K207" s="208" t="s">
        <v>143</v>
      </c>
      <c r="L207" s="46"/>
      <c r="M207" s="213" t="s">
        <v>19</v>
      </c>
      <c r="N207" s="214" t="s">
        <v>47</v>
      </c>
      <c r="O207" s="86"/>
      <c r="P207" s="215">
        <f>O207*H207</f>
        <v>0</v>
      </c>
      <c r="Q207" s="215">
        <v>6.9999999999999994E-05</v>
      </c>
      <c r="R207" s="215">
        <f>Q207*H207</f>
        <v>0.030169999999999999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235</v>
      </c>
      <c r="AT207" s="217" t="s">
        <v>139</v>
      </c>
      <c r="AU207" s="217" t="s">
        <v>86</v>
      </c>
      <c r="AY207" s="19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235</v>
      </c>
      <c r="BM207" s="217" t="s">
        <v>1162</v>
      </c>
    </row>
    <row r="208" s="2" customFormat="1">
      <c r="A208" s="40"/>
      <c r="B208" s="41"/>
      <c r="C208" s="42"/>
      <c r="D208" s="219" t="s">
        <v>146</v>
      </c>
      <c r="E208" s="42"/>
      <c r="F208" s="220" t="s">
        <v>1163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146</v>
      </c>
      <c r="AU208" s="19" t="s">
        <v>86</v>
      </c>
    </row>
    <row r="209" s="2" customFormat="1" ht="33" customHeight="1">
      <c r="A209" s="40"/>
      <c r="B209" s="41"/>
      <c r="C209" s="206" t="s">
        <v>498</v>
      </c>
      <c r="D209" s="206" t="s">
        <v>139</v>
      </c>
      <c r="E209" s="207" t="s">
        <v>1164</v>
      </c>
      <c r="F209" s="208" t="s">
        <v>1165</v>
      </c>
      <c r="G209" s="209" t="s">
        <v>357</v>
      </c>
      <c r="H209" s="210">
        <v>2</v>
      </c>
      <c r="I209" s="211"/>
      <c r="J209" s="212">
        <f>ROUND(I209*H209,2)</f>
        <v>0</v>
      </c>
      <c r="K209" s="208" t="s">
        <v>143</v>
      </c>
      <c r="L209" s="46"/>
      <c r="M209" s="213" t="s">
        <v>19</v>
      </c>
      <c r="N209" s="214" t="s">
        <v>47</v>
      </c>
      <c r="O209" s="86"/>
      <c r="P209" s="215">
        <f>O209*H209</f>
        <v>0</v>
      </c>
      <c r="Q209" s="215">
        <v>9.0000000000000006E-05</v>
      </c>
      <c r="R209" s="215">
        <f>Q209*H209</f>
        <v>0.00018000000000000001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235</v>
      </c>
      <c r="AT209" s="217" t="s">
        <v>139</v>
      </c>
      <c r="AU209" s="217" t="s">
        <v>86</v>
      </c>
      <c r="AY209" s="19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235</v>
      </c>
      <c r="BM209" s="217" t="s">
        <v>1166</v>
      </c>
    </row>
    <row r="210" s="2" customFormat="1">
      <c r="A210" s="40"/>
      <c r="B210" s="41"/>
      <c r="C210" s="42"/>
      <c r="D210" s="219" t="s">
        <v>146</v>
      </c>
      <c r="E210" s="42"/>
      <c r="F210" s="220" t="s">
        <v>1167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146</v>
      </c>
      <c r="AU210" s="19" t="s">
        <v>86</v>
      </c>
    </row>
    <row r="211" s="2" customFormat="1" ht="33" customHeight="1">
      <c r="A211" s="40"/>
      <c r="B211" s="41"/>
      <c r="C211" s="206" t="s">
        <v>502</v>
      </c>
      <c r="D211" s="206" t="s">
        <v>139</v>
      </c>
      <c r="E211" s="207" t="s">
        <v>1168</v>
      </c>
      <c r="F211" s="208" t="s">
        <v>1169</v>
      </c>
      <c r="G211" s="209" t="s">
        <v>357</v>
      </c>
      <c r="H211" s="210">
        <v>264</v>
      </c>
      <c r="I211" s="211"/>
      <c r="J211" s="212">
        <f>ROUND(I211*H211,2)</f>
        <v>0</v>
      </c>
      <c r="K211" s="208" t="s">
        <v>143</v>
      </c>
      <c r="L211" s="46"/>
      <c r="M211" s="213" t="s">
        <v>19</v>
      </c>
      <c r="N211" s="214" t="s">
        <v>47</v>
      </c>
      <c r="O211" s="86"/>
      <c r="P211" s="215">
        <f>O211*H211</f>
        <v>0</v>
      </c>
      <c r="Q211" s="215">
        <v>0.00012</v>
      </c>
      <c r="R211" s="215">
        <f>Q211*H211</f>
        <v>0.03168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235</v>
      </c>
      <c r="AT211" s="217" t="s">
        <v>139</v>
      </c>
      <c r="AU211" s="217" t="s">
        <v>86</v>
      </c>
      <c r="AY211" s="19" t="s">
        <v>136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235</v>
      </c>
      <c r="BM211" s="217" t="s">
        <v>1170</v>
      </c>
    </row>
    <row r="212" s="2" customFormat="1">
      <c r="A212" s="40"/>
      <c r="B212" s="41"/>
      <c r="C212" s="42"/>
      <c r="D212" s="219" t="s">
        <v>146</v>
      </c>
      <c r="E212" s="42"/>
      <c r="F212" s="220" t="s">
        <v>1171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146</v>
      </c>
      <c r="AU212" s="19" t="s">
        <v>86</v>
      </c>
    </row>
    <row r="213" s="2" customFormat="1" ht="33" customHeight="1">
      <c r="A213" s="40"/>
      <c r="B213" s="41"/>
      <c r="C213" s="206" t="s">
        <v>508</v>
      </c>
      <c r="D213" s="206" t="s">
        <v>139</v>
      </c>
      <c r="E213" s="207" t="s">
        <v>1172</v>
      </c>
      <c r="F213" s="208" t="s">
        <v>1173</v>
      </c>
      <c r="G213" s="209" t="s">
        <v>357</v>
      </c>
      <c r="H213" s="210">
        <v>56</v>
      </c>
      <c r="I213" s="211"/>
      <c r="J213" s="212">
        <f>ROUND(I213*H213,2)</f>
        <v>0</v>
      </c>
      <c r="K213" s="208" t="s">
        <v>143</v>
      </c>
      <c r="L213" s="46"/>
      <c r="M213" s="213" t="s">
        <v>19</v>
      </c>
      <c r="N213" s="214" t="s">
        <v>47</v>
      </c>
      <c r="O213" s="86"/>
      <c r="P213" s="215">
        <f>O213*H213</f>
        <v>0</v>
      </c>
      <c r="Q213" s="215">
        <v>0.00016000000000000001</v>
      </c>
      <c r="R213" s="215">
        <f>Q213*H213</f>
        <v>0.008960000000000001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235</v>
      </c>
      <c r="AT213" s="217" t="s">
        <v>139</v>
      </c>
      <c r="AU213" s="217" t="s">
        <v>86</v>
      </c>
      <c r="AY213" s="19" t="s">
        <v>136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235</v>
      </c>
      <c r="BM213" s="217" t="s">
        <v>1174</v>
      </c>
    </row>
    <row r="214" s="2" customFormat="1">
      <c r="A214" s="40"/>
      <c r="B214" s="41"/>
      <c r="C214" s="42"/>
      <c r="D214" s="219" t="s">
        <v>146</v>
      </c>
      <c r="E214" s="42"/>
      <c r="F214" s="220" t="s">
        <v>1175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146</v>
      </c>
      <c r="AU214" s="19" t="s">
        <v>86</v>
      </c>
    </row>
    <row r="215" s="2" customFormat="1" ht="33" customHeight="1">
      <c r="A215" s="40"/>
      <c r="B215" s="41"/>
      <c r="C215" s="206" t="s">
        <v>512</v>
      </c>
      <c r="D215" s="206" t="s">
        <v>139</v>
      </c>
      <c r="E215" s="207" t="s">
        <v>1176</v>
      </c>
      <c r="F215" s="208" t="s">
        <v>1177</v>
      </c>
      <c r="G215" s="209" t="s">
        <v>357</v>
      </c>
      <c r="H215" s="210">
        <v>96</v>
      </c>
      <c r="I215" s="211"/>
      <c r="J215" s="212">
        <f>ROUND(I215*H215,2)</f>
        <v>0</v>
      </c>
      <c r="K215" s="208" t="s">
        <v>143</v>
      </c>
      <c r="L215" s="46"/>
      <c r="M215" s="213" t="s">
        <v>19</v>
      </c>
      <c r="N215" s="214" t="s">
        <v>47</v>
      </c>
      <c r="O215" s="86"/>
      <c r="P215" s="215">
        <f>O215*H215</f>
        <v>0</v>
      </c>
      <c r="Q215" s="215">
        <v>0.00024000000000000001</v>
      </c>
      <c r="R215" s="215">
        <f>Q215*H215</f>
        <v>0.023040000000000001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235</v>
      </c>
      <c r="AT215" s="217" t="s">
        <v>139</v>
      </c>
      <c r="AU215" s="217" t="s">
        <v>86</v>
      </c>
      <c r="AY215" s="19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235</v>
      </c>
      <c r="BM215" s="217" t="s">
        <v>1178</v>
      </c>
    </row>
    <row r="216" s="2" customFormat="1">
      <c r="A216" s="40"/>
      <c r="B216" s="41"/>
      <c r="C216" s="42"/>
      <c r="D216" s="219" t="s">
        <v>146</v>
      </c>
      <c r="E216" s="42"/>
      <c r="F216" s="220" t="s">
        <v>1179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146</v>
      </c>
      <c r="AU216" s="19" t="s">
        <v>86</v>
      </c>
    </row>
    <row r="217" s="2" customFormat="1" ht="16.5" customHeight="1">
      <c r="A217" s="40"/>
      <c r="B217" s="41"/>
      <c r="C217" s="206" t="s">
        <v>519</v>
      </c>
      <c r="D217" s="206" t="s">
        <v>139</v>
      </c>
      <c r="E217" s="207" t="s">
        <v>1180</v>
      </c>
      <c r="F217" s="208" t="s">
        <v>1181</v>
      </c>
      <c r="G217" s="209" t="s">
        <v>357</v>
      </c>
      <c r="H217" s="210">
        <v>39</v>
      </c>
      <c r="I217" s="211"/>
      <c r="J217" s="212">
        <f>ROUND(I217*H217,2)</f>
        <v>0</v>
      </c>
      <c r="K217" s="208" t="s">
        <v>143</v>
      </c>
      <c r="L217" s="46"/>
      <c r="M217" s="213" t="s">
        <v>19</v>
      </c>
      <c r="N217" s="214" t="s">
        <v>47</v>
      </c>
      <c r="O217" s="86"/>
      <c r="P217" s="215">
        <f>O217*H217</f>
        <v>0</v>
      </c>
      <c r="Q217" s="215">
        <v>0.00018000000000000001</v>
      </c>
      <c r="R217" s="215">
        <f>Q217*H217</f>
        <v>0.0070200000000000002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235</v>
      </c>
      <c r="AT217" s="217" t="s">
        <v>139</v>
      </c>
      <c r="AU217" s="217" t="s">
        <v>86</v>
      </c>
      <c r="AY217" s="19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235</v>
      </c>
      <c r="BM217" s="217" t="s">
        <v>1182</v>
      </c>
    </row>
    <row r="218" s="2" customFormat="1">
      <c r="A218" s="40"/>
      <c r="B218" s="41"/>
      <c r="C218" s="42"/>
      <c r="D218" s="219" t="s">
        <v>146</v>
      </c>
      <c r="E218" s="42"/>
      <c r="F218" s="220" t="s">
        <v>1183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146</v>
      </c>
      <c r="AU218" s="19" t="s">
        <v>86</v>
      </c>
    </row>
    <row r="219" s="2" customFormat="1" ht="16.5" customHeight="1">
      <c r="A219" s="40"/>
      <c r="B219" s="41"/>
      <c r="C219" s="206" t="s">
        <v>524</v>
      </c>
      <c r="D219" s="206" t="s">
        <v>139</v>
      </c>
      <c r="E219" s="207" t="s">
        <v>1184</v>
      </c>
      <c r="F219" s="208" t="s">
        <v>1185</v>
      </c>
      <c r="G219" s="209" t="s">
        <v>357</v>
      </c>
      <c r="H219" s="210">
        <v>1</v>
      </c>
      <c r="I219" s="211"/>
      <c r="J219" s="212">
        <f>ROUND(I219*H219,2)</f>
        <v>0</v>
      </c>
      <c r="K219" s="208" t="s">
        <v>143</v>
      </c>
      <c r="L219" s="46"/>
      <c r="M219" s="213" t="s">
        <v>19</v>
      </c>
      <c r="N219" s="214" t="s">
        <v>47</v>
      </c>
      <c r="O219" s="86"/>
      <c r="P219" s="215">
        <f>O219*H219</f>
        <v>0</v>
      </c>
      <c r="Q219" s="215">
        <v>0.00021000000000000001</v>
      </c>
      <c r="R219" s="215">
        <f>Q219*H219</f>
        <v>0.00021000000000000001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235</v>
      </c>
      <c r="AT219" s="217" t="s">
        <v>139</v>
      </c>
      <c r="AU219" s="217" t="s">
        <v>86</v>
      </c>
      <c r="AY219" s="19" t="s">
        <v>136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235</v>
      </c>
      <c r="BM219" s="217" t="s">
        <v>1186</v>
      </c>
    </row>
    <row r="220" s="2" customFormat="1">
      <c r="A220" s="40"/>
      <c r="B220" s="41"/>
      <c r="C220" s="42"/>
      <c r="D220" s="219" t="s">
        <v>146</v>
      </c>
      <c r="E220" s="42"/>
      <c r="F220" s="220" t="s">
        <v>1187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146</v>
      </c>
      <c r="AU220" s="19" t="s">
        <v>86</v>
      </c>
    </row>
    <row r="221" s="2" customFormat="1" ht="16.5" customHeight="1">
      <c r="A221" s="40"/>
      <c r="B221" s="41"/>
      <c r="C221" s="206" t="s">
        <v>529</v>
      </c>
      <c r="D221" s="206" t="s">
        <v>139</v>
      </c>
      <c r="E221" s="207" t="s">
        <v>1188</v>
      </c>
      <c r="F221" s="208" t="s">
        <v>1189</v>
      </c>
      <c r="G221" s="209" t="s">
        <v>357</v>
      </c>
      <c r="H221" s="210">
        <v>74</v>
      </c>
      <c r="I221" s="211"/>
      <c r="J221" s="212">
        <f>ROUND(I221*H221,2)</f>
        <v>0</v>
      </c>
      <c r="K221" s="208" t="s">
        <v>143</v>
      </c>
      <c r="L221" s="46"/>
      <c r="M221" s="213" t="s">
        <v>19</v>
      </c>
      <c r="N221" s="214" t="s">
        <v>47</v>
      </c>
      <c r="O221" s="86"/>
      <c r="P221" s="215">
        <f>O221*H221</f>
        <v>0</v>
      </c>
      <c r="Q221" s="215">
        <v>0.00025999999999999998</v>
      </c>
      <c r="R221" s="215">
        <f>Q221*H221</f>
        <v>0.019239999999999997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235</v>
      </c>
      <c r="AT221" s="217" t="s">
        <v>139</v>
      </c>
      <c r="AU221" s="217" t="s">
        <v>86</v>
      </c>
      <c r="AY221" s="19" t="s">
        <v>136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84</v>
      </c>
      <c r="BK221" s="218">
        <f>ROUND(I221*H221,2)</f>
        <v>0</v>
      </c>
      <c r="BL221" s="19" t="s">
        <v>235</v>
      </c>
      <c r="BM221" s="217" t="s">
        <v>1190</v>
      </c>
    </row>
    <row r="222" s="2" customFormat="1">
      <c r="A222" s="40"/>
      <c r="B222" s="41"/>
      <c r="C222" s="42"/>
      <c r="D222" s="219" t="s">
        <v>146</v>
      </c>
      <c r="E222" s="42"/>
      <c r="F222" s="220" t="s">
        <v>1191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146</v>
      </c>
      <c r="AU222" s="19" t="s">
        <v>86</v>
      </c>
    </row>
    <row r="223" s="2" customFormat="1" ht="16.5" customHeight="1">
      <c r="A223" s="40"/>
      <c r="B223" s="41"/>
      <c r="C223" s="206" t="s">
        <v>537</v>
      </c>
      <c r="D223" s="206" t="s">
        <v>139</v>
      </c>
      <c r="E223" s="207" t="s">
        <v>1192</v>
      </c>
      <c r="F223" s="208" t="s">
        <v>1193</v>
      </c>
      <c r="G223" s="209" t="s">
        <v>357</v>
      </c>
      <c r="H223" s="210">
        <v>5</v>
      </c>
      <c r="I223" s="211"/>
      <c r="J223" s="212">
        <f>ROUND(I223*H223,2)</f>
        <v>0</v>
      </c>
      <c r="K223" s="208" t="s">
        <v>143</v>
      </c>
      <c r="L223" s="46"/>
      <c r="M223" s="213" t="s">
        <v>19</v>
      </c>
      <c r="N223" s="214" t="s">
        <v>47</v>
      </c>
      <c r="O223" s="86"/>
      <c r="P223" s="215">
        <f>O223*H223</f>
        <v>0</v>
      </c>
      <c r="Q223" s="215">
        <v>0.00029</v>
      </c>
      <c r="R223" s="215">
        <f>Q223*H223</f>
        <v>0.0014499999999999999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235</v>
      </c>
      <c r="AT223" s="217" t="s">
        <v>139</v>
      </c>
      <c r="AU223" s="217" t="s">
        <v>86</v>
      </c>
      <c r="AY223" s="19" t="s">
        <v>136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235</v>
      </c>
      <c r="BM223" s="217" t="s">
        <v>1194</v>
      </c>
    </row>
    <row r="224" s="2" customFormat="1">
      <c r="A224" s="40"/>
      <c r="B224" s="41"/>
      <c r="C224" s="42"/>
      <c r="D224" s="219" t="s">
        <v>146</v>
      </c>
      <c r="E224" s="42"/>
      <c r="F224" s="220" t="s">
        <v>1195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146</v>
      </c>
      <c r="AU224" s="19" t="s">
        <v>86</v>
      </c>
    </row>
    <row r="225" s="2" customFormat="1" ht="16.5" customHeight="1">
      <c r="A225" s="40"/>
      <c r="B225" s="41"/>
      <c r="C225" s="206" t="s">
        <v>542</v>
      </c>
      <c r="D225" s="206" t="s">
        <v>139</v>
      </c>
      <c r="E225" s="207" t="s">
        <v>1196</v>
      </c>
      <c r="F225" s="208" t="s">
        <v>1197</v>
      </c>
      <c r="G225" s="209" t="s">
        <v>357</v>
      </c>
      <c r="H225" s="210">
        <v>46</v>
      </c>
      <c r="I225" s="211"/>
      <c r="J225" s="212">
        <f>ROUND(I225*H225,2)</f>
        <v>0</v>
      </c>
      <c r="K225" s="208" t="s">
        <v>143</v>
      </c>
      <c r="L225" s="46"/>
      <c r="M225" s="213" t="s">
        <v>19</v>
      </c>
      <c r="N225" s="214" t="s">
        <v>47</v>
      </c>
      <c r="O225" s="86"/>
      <c r="P225" s="215">
        <f>O225*H225</f>
        <v>0</v>
      </c>
      <c r="Q225" s="215">
        <v>0.00042999999999999999</v>
      </c>
      <c r="R225" s="215">
        <f>Q225*H225</f>
        <v>0.019779999999999999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235</v>
      </c>
      <c r="AT225" s="217" t="s">
        <v>139</v>
      </c>
      <c r="AU225" s="217" t="s">
        <v>86</v>
      </c>
      <c r="AY225" s="19" t="s">
        <v>136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235</v>
      </c>
      <c r="BM225" s="217" t="s">
        <v>1198</v>
      </c>
    </row>
    <row r="226" s="2" customFormat="1">
      <c r="A226" s="40"/>
      <c r="B226" s="41"/>
      <c r="C226" s="42"/>
      <c r="D226" s="219" t="s">
        <v>146</v>
      </c>
      <c r="E226" s="42"/>
      <c r="F226" s="220" t="s">
        <v>1199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146</v>
      </c>
      <c r="AU226" s="19" t="s">
        <v>86</v>
      </c>
    </row>
    <row r="227" s="2" customFormat="1" ht="16.5" customHeight="1">
      <c r="A227" s="40"/>
      <c r="B227" s="41"/>
      <c r="C227" s="206" t="s">
        <v>547</v>
      </c>
      <c r="D227" s="206" t="s">
        <v>139</v>
      </c>
      <c r="E227" s="207" t="s">
        <v>1200</v>
      </c>
      <c r="F227" s="208" t="s">
        <v>1201</v>
      </c>
      <c r="G227" s="209" t="s">
        <v>357</v>
      </c>
      <c r="H227" s="210">
        <v>97</v>
      </c>
      <c r="I227" s="211"/>
      <c r="J227" s="212">
        <f>ROUND(I227*H227,2)</f>
        <v>0</v>
      </c>
      <c r="K227" s="208" t="s">
        <v>143</v>
      </c>
      <c r="L227" s="46"/>
      <c r="M227" s="213" t="s">
        <v>19</v>
      </c>
      <c r="N227" s="214" t="s">
        <v>47</v>
      </c>
      <c r="O227" s="86"/>
      <c r="P227" s="215">
        <f>O227*H227</f>
        <v>0</v>
      </c>
      <c r="Q227" s="215">
        <v>0.00046999999999999999</v>
      </c>
      <c r="R227" s="215">
        <f>Q227*H227</f>
        <v>0.045589999999999999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235</v>
      </c>
      <c r="AT227" s="217" t="s">
        <v>139</v>
      </c>
      <c r="AU227" s="217" t="s">
        <v>86</v>
      </c>
      <c r="AY227" s="19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235</v>
      </c>
      <c r="BM227" s="217" t="s">
        <v>1202</v>
      </c>
    </row>
    <row r="228" s="2" customFormat="1">
      <c r="A228" s="40"/>
      <c r="B228" s="41"/>
      <c r="C228" s="42"/>
      <c r="D228" s="219" t="s">
        <v>146</v>
      </c>
      <c r="E228" s="42"/>
      <c r="F228" s="220" t="s">
        <v>1203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146</v>
      </c>
      <c r="AU228" s="19" t="s">
        <v>86</v>
      </c>
    </row>
    <row r="229" s="2" customFormat="1" ht="16.5" customHeight="1">
      <c r="A229" s="40"/>
      <c r="B229" s="41"/>
      <c r="C229" s="206" t="s">
        <v>554</v>
      </c>
      <c r="D229" s="206" t="s">
        <v>139</v>
      </c>
      <c r="E229" s="207" t="s">
        <v>1204</v>
      </c>
      <c r="F229" s="208" t="s">
        <v>1205</v>
      </c>
      <c r="G229" s="209" t="s">
        <v>142</v>
      </c>
      <c r="H229" s="210">
        <v>302</v>
      </c>
      <c r="I229" s="211"/>
      <c r="J229" s="212">
        <f>ROUND(I229*H229,2)</f>
        <v>0</v>
      </c>
      <c r="K229" s="208" t="s">
        <v>143</v>
      </c>
      <c r="L229" s="46"/>
      <c r="M229" s="213" t="s">
        <v>19</v>
      </c>
      <c r="N229" s="214" t="s">
        <v>47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235</v>
      </c>
      <c r="AT229" s="217" t="s">
        <v>139</v>
      </c>
      <c r="AU229" s="217" t="s">
        <v>86</v>
      </c>
      <c r="AY229" s="19" t="s">
        <v>136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84</v>
      </c>
      <c r="BK229" s="218">
        <f>ROUND(I229*H229,2)</f>
        <v>0</v>
      </c>
      <c r="BL229" s="19" t="s">
        <v>235</v>
      </c>
      <c r="BM229" s="217" t="s">
        <v>1206</v>
      </c>
    </row>
    <row r="230" s="2" customFormat="1">
      <c r="A230" s="40"/>
      <c r="B230" s="41"/>
      <c r="C230" s="42"/>
      <c r="D230" s="219" t="s">
        <v>146</v>
      </c>
      <c r="E230" s="42"/>
      <c r="F230" s="220" t="s">
        <v>1207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146</v>
      </c>
      <c r="AU230" s="19" t="s">
        <v>86</v>
      </c>
    </row>
    <row r="231" s="2" customFormat="1" ht="21.75" customHeight="1">
      <c r="A231" s="40"/>
      <c r="B231" s="41"/>
      <c r="C231" s="206" t="s">
        <v>565</v>
      </c>
      <c r="D231" s="206" t="s">
        <v>139</v>
      </c>
      <c r="E231" s="207" t="s">
        <v>1208</v>
      </c>
      <c r="F231" s="208" t="s">
        <v>1209</v>
      </c>
      <c r="G231" s="209" t="s">
        <v>142</v>
      </c>
      <c r="H231" s="210">
        <v>6</v>
      </c>
      <c r="I231" s="211"/>
      <c r="J231" s="212">
        <f>ROUND(I231*H231,2)</f>
        <v>0</v>
      </c>
      <c r="K231" s="208" t="s">
        <v>143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235</v>
      </c>
      <c r="AT231" s="217" t="s">
        <v>139</v>
      </c>
      <c r="AU231" s="217" t="s">
        <v>86</v>
      </c>
      <c r="AY231" s="19" t="s">
        <v>136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235</v>
      </c>
      <c r="BM231" s="217" t="s">
        <v>1210</v>
      </c>
    </row>
    <row r="232" s="2" customFormat="1">
      <c r="A232" s="40"/>
      <c r="B232" s="41"/>
      <c r="C232" s="42"/>
      <c r="D232" s="219" t="s">
        <v>146</v>
      </c>
      <c r="E232" s="42"/>
      <c r="F232" s="220" t="s">
        <v>1211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86</v>
      </c>
    </row>
    <row r="233" s="2" customFormat="1" ht="21.75" customHeight="1">
      <c r="A233" s="40"/>
      <c r="B233" s="41"/>
      <c r="C233" s="206" t="s">
        <v>570</v>
      </c>
      <c r="D233" s="206" t="s">
        <v>139</v>
      </c>
      <c r="E233" s="207" t="s">
        <v>1212</v>
      </c>
      <c r="F233" s="208" t="s">
        <v>1213</v>
      </c>
      <c r="G233" s="209" t="s">
        <v>142</v>
      </c>
      <c r="H233" s="210">
        <v>3</v>
      </c>
      <c r="I233" s="211"/>
      <c r="J233" s="212">
        <f>ROUND(I233*H233,2)</f>
        <v>0</v>
      </c>
      <c r="K233" s="208" t="s">
        <v>143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0.02826</v>
      </c>
      <c r="T233" s="216">
        <f>S233*H233</f>
        <v>0.084779999999999994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235</v>
      </c>
      <c r="AT233" s="217" t="s">
        <v>139</v>
      </c>
      <c r="AU233" s="217" t="s">
        <v>86</v>
      </c>
      <c r="AY233" s="19" t="s">
        <v>136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235</v>
      </c>
      <c r="BM233" s="217" t="s">
        <v>1214</v>
      </c>
    </row>
    <row r="234" s="2" customFormat="1">
      <c r="A234" s="40"/>
      <c r="B234" s="41"/>
      <c r="C234" s="42"/>
      <c r="D234" s="219" t="s">
        <v>146</v>
      </c>
      <c r="E234" s="42"/>
      <c r="F234" s="220" t="s">
        <v>1215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146</v>
      </c>
      <c r="AU234" s="19" t="s">
        <v>86</v>
      </c>
    </row>
    <row r="235" s="2" customFormat="1" ht="16.5" customHeight="1">
      <c r="A235" s="40"/>
      <c r="B235" s="41"/>
      <c r="C235" s="206" t="s">
        <v>575</v>
      </c>
      <c r="D235" s="206" t="s">
        <v>139</v>
      </c>
      <c r="E235" s="207" t="s">
        <v>1216</v>
      </c>
      <c r="F235" s="208" t="s">
        <v>1217</v>
      </c>
      <c r="G235" s="209" t="s">
        <v>142</v>
      </c>
      <c r="H235" s="210">
        <v>56</v>
      </c>
      <c r="I235" s="211"/>
      <c r="J235" s="212">
        <f>ROUND(I235*H235,2)</f>
        <v>0</v>
      </c>
      <c r="K235" s="208" t="s">
        <v>143</v>
      </c>
      <c r="L235" s="46"/>
      <c r="M235" s="213" t="s">
        <v>19</v>
      </c>
      <c r="N235" s="214" t="s">
        <v>47</v>
      </c>
      <c r="O235" s="86"/>
      <c r="P235" s="215">
        <f>O235*H235</f>
        <v>0</v>
      </c>
      <c r="Q235" s="215">
        <v>0.00012999999999999999</v>
      </c>
      <c r="R235" s="215">
        <f>Q235*H235</f>
        <v>0.0072799999999999991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235</v>
      </c>
      <c r="AT235" s="217" t="s">
        <v>139</v>
      </c>
      <c r="AU235" s="217" t="s">
        <v>86</v>
      </c>
      <c r="AY235" s="19" t="s">
        <v>136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84</v>
      </c>
      <c r="BK235" s="218">
        <f>ROUND(I235*H235,2)</f>
        <v>0</v>
      </c>
      <c r="BL235" s="19" t="s">
        <v>235</v>
      </c>
      <c r="BM235" s="217" t="s">
        <v>1218</v>
      </c>
    </row>
    <row r="236" s="2" customFormat="1">
      <c r="A236" s="40"/>
      <c r="B236" s="41"/>
      <c r="C236" s="42"/>
      <c r="D236" s="219" t="s">
        <v>146</v>
      </c>
      <c r="E236" s="42"/>
      <c r="F236" s="220" t="s">
        <v>1219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146</v>
      </c>
      <c r="AU236" s="19" t="s">
        <v>86</v>
      </c>
    </row>
    <row r="237" s="2" customFormat="1" ht="16.5" customHeight="1">
      <c r="A237" s="40"/>
      <c r="B237" s="41"/>
      <c r="C237" s="206" t="s">
        <v>581</v>
      </c>
      <c r="D237" s="206" t="s">
        <v>139</v>
      </c>
      <c r="E237" s="207" t="s">
        <v>1220</v>
      </c>
      <c r="F237" s="208" t="s">
        <v>1221</v>
      </c>
      <c r="G237" s="209" t="s">
        <v>1222</v>
      </c>
      <c r="H237" s="210">
        <v>62</v>
      </c>
      <c r="I237" s="211"/>
      <c r="J237" s="212">
        <f>ROUND(I237*H237,2)</f>
        <v>0</v>
      </c>
      <c r="K237" s="208" t="s">
        <v>143</v>
      </c>
      <c r="L237" s="46"/>
      <c r="M237" s="213" t="s">
        <v>19</v>
      </c>
      <c r="N237" s="214" t="s">
        <v>47</v>
      </c>
      <c r="O237" s="86"/>
      <c r="P237" s="215">
        <f>O237*H237</f>
        <v>0</v>
      </c>
      <c r="Q237" s="215">
        <v>0.00025000000000000001</v>
      </c>
      <c r="R237" s="215">
        <f>Q237*H237</f>
        <v>0.0155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235</v>
      </c>
      <c r="AT237" s="217" t="s">
        <v>139</v>
      </c>
      <c r="AU237" s="217" t="s">
        <v>86</v>
      </c>
      <c r="AY237" s="19" t="s">
        <v>136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235</v>
      </c>
      <c r="BM237" s="217" t="s">
        <v>1223</v>
      </c>
    </row>
    <row r="238" s="2" customFormat="1">
      <c r="A238" s="40"/>
      <c r="B238" s="41"/>
      <c r="C238" s="42"/>
      <c r="D238" s="219" t="s">
        <v>146</v>
      </c>
      <c r="E238" s="42"/>
      <c r="F238" s="220" t="s">
        <v>1224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146</v>
      </c>
      <c r="AU238" s="19" t="s">
        <v>86</v>
      </c>
    </row>
    <row r="239" s="2" customFormat="1" ht="16.5" customHeight="1">
      <c r="A239" s="40"/>
      <c r="B239" s="41"/>
      <c r="C239" s="206" t="s">
        <v>585</v>
      </c>
      <c r="D239" s="206" t="s">
        <v>139</v>
      </c>
      <c r="E239" s="207" t="s">
        <v>1225</v>
      </c>
      <c r="F239" s="208" t="s">
        <v>1226</v>
      </c>
      <c r="G239" s="209" t="s">
        <v>142</v>
      </c>
      <c r="H239" s="210">
        <v>23</v>
      </c>
      <c r="I239" s="211"/>
      <c r="J239" s="212">
        <f>ROUND(I239*H239,2)</f>
        <v>0</v>
      </c>
      <c r="K239" s="208" t="s">
        <v>143</v>
      </c>
      <c r="L239" s="46"/>
      <c r="M239" s="213" t="s">
        <v>19</v>
      </c>
      <c r="N239" s="214" t="s">
        <v>47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0.00068999999999999997</v>
      </c>
      <c r="T239" s="216">
        <f>S239*H239</f>
        <v>0.015869999999999999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235</v>
      </c>
      <c r="AT239" s="217" t="s">
        <v>139</v>
      </c>
      <c r="AU239" s="217" t="s">
        <v>86</v>
      </c>
      <c r="AY239" s="19" t="s">
        <v>136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235</v>
      </c>
      <c r="BM239" s="217" t="s">
        <v>1227</v>
      </c>
    </row>
    <row r="240" s="2" customFormat="1">
      <c r="A240" s="40"/>
      <c r="B240" s="41"/>
      <c r="C240" s="42"/>
      <c r="D240" s="219" t="s">
        <v>146</v>
      </c>
      <c r="E240" s="42"/>
      <c r="F240" s="220" t="s">
        <v>1228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146</v>
      </c>
      <c r="AU240" s="19" t="s">
        <v>86</v>
      </c>
    </row>
    <row r="241" s="2" customFormat="1" ht="16.5" customHeight="1">
      <c r="A241" s="40"/>
      <c r="B241" s="41"/>
      <c r="C241" s="206" t="s">
        <v>591</v>
      </c>
      <c r="D241" s="206" t="s">
        <v>139</v>
      </c>
      <c r="E241" s="207" t="s">
        <v>1229</v>
      </c>
      <c r="F241" s="208" t="s">
        <v>1230</v>
      </c>
      <c r="G241" s="209" t="s">
        <v>142</v>
      </c>
      <c r="H241" s="210">
        <v>5</v>
      </c>
      <c r="I241" s="211"/>
      <c r="J241" s="212">
        <f>ROUND(I241*H241,2)</f>
        <v>0</v>
      </c>
      <c r="K241" s="208" t="s">
        <v>143</v>
      </c>
      <c r="L241" s="46"/>
      <c r="M241" s="213" t="s">
        <v>19</v>
      </c>
      <c r="N241" s="214" t="s">
        <v>47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0.00132</v>
      </c>
      <c r="T241" s="216">
        <f>S241*H241</f>
        <v>0.0066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235</v>
      </c>
      <c r="AT241" s="217" t="s">
        <v>139</v>
      </c>
      <c r="AU241" s="217" t="s">
        <v>86</v>
      </c>
      <c r="AY241" s="19" t="s">
        <v>136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84</v>
      </c>
      <c r="BK241" s="218">
        <f>ROUND(I241*H241,2)</f>
        <v>0</v>
      </c>
      <c r="BL241" s="19" t="s">
        <v>235</v>
      </c>
      <c r="BM241" s="217" t="s">
        <v>1231</v>
      </c>
    </row>
    <row r="242" s="2" customFormat="1">
      <c r="A242" s="40"/>
      <c r="B242" s="41"/>
      <c r="C242" s="42"/>
      <c r="D242" s="219" t="s">
        <v>146</v>
      </c>
      <c r="E242" s="42"/>
      <c r="F242" s="220" t="s">
        <v>1232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146</v>
      </c>
      <c r="AU242" s="19" t="s">
        <v>86</v>
      </c>
    </row>
    <row r="243" s="2" customFormat="1" ht="16.5" customHeight="1">
      <c r="A243" s="40"/>
      <c r="B243" s="41"/>
      <c r="C243" s="206" t="s">
        <v>601</v>
      </c>
      <c r="D243" s="206" t="s">
        <v>139</v>
      </c>
      <c r="E243" s="207" t="s">
        <v>1233</v>
      </c>
      <c r="F243" s="208" t="s">
        <v>1234</v>
      </c>
      <c r="G243" s="209" t="s">
        <v>142</v>
      </c>
      <c r="H243" s="210">
        <v>10</v>
      </c>
      <c r="I243" s="211"/>
      <c r="J243" s="212">
        <f>ROUND(I243*H243,2)</f>
        <v>0</v>
      </c>
      <c r="K243" s="208" t="s">
        <v>143</v>
      </c>
      <c r="L243" s="46"/>
      <c r="M243" s="213" t="s">
        <v>19</v>
      </c>
      <c r="N243" s="214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0.0051599999999999997</v>
      </c>
      <c r="T243" s="216">
        <f>S243*H243</f>
        <v>0.051599999999999993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235</v>
      </c>
      <c r="AT243" s="217" t="s">
        <v>139</v>
      </c>
      <c r="AU243" s="217" t="s">
        <v>86</v>
      </c>
      <c r="AY243" s="19" t="s">
        <v>136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235</v>
      </c>
      <c r="BM243" s="217" t="s">
        <v>1235</v>
      </c>
    </row>
    <row r="244" s="2" customFormat="1">
      <c r="A244" s="40"/>
      <c r="B244" s="41"/>
      <c r="C244" s="42"/>
      <c r="D244" s="219" t="s">
        <v>146</v>
      </c>
      <c r="E244" s="42"/>
      <c r="F244" s="220" t="s">
        <v>1236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146</v>
      </c>
      <c r="AU244" s="19" t="s">
        <v>86</v>
      </c>
    </row>
    <row r="245" s="2" customFormat="1" ht="16.5" customHeight="1">
      <c r="A245" s="40"/>
      <c r="B245" s="41"/>
      <c r="C245" s="206" t="s">
        <v>608</v>
      </c>
      <c r="D245" s="206" t="s">
        <v>139</v>
      </c>
      <c r="E245" s="207" t="s">
        <v>1237</v>
      </c>
      <c r="F245" s="208" t="s">
        <v>1238</v>
      </c>
      <c r="G245" s="209" t="s">
        <v>142</v>
      </c>
      <c r="H245" s="210">
        <v>156</v>
      </c>
      <c r="I245" s="211"/>
      <c r="J245" s="212">
        <f>ROUND(I245*H245,2)</f>
        <v>0</v>
      </c>
      <c r="K245" s="208" t="s">
        <v>143</v>
      </c>
      <c r="L245" s="46"/>
      <c r="M245" s="213" t="s">
        <v>19</v>
      </c>
      <c r="N245" s="214" t="s">
        <v>47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0.00052999999999999998</v>
      </c>
      <c r="T245" s="216">
        <f>S245*H245</f>
        <v>0.082680000000000003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235</v>
      </c>
      <c r="AT245" s="217" t="s">
        <v>139</v>
      </c>
      <c r="AU245" s="217" t="s">
        <v>86</v>
      </c>
      <c r="AY245" s="19" t="s">
        <v>136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84</v>
      </c>
      <c r="BK245" s="218">
        <f>ROUND(I245*H245,2)</f>
        <v>0</v>
      </c>
      <c r="BL245" s="19" t="s">
        <v>235</v>
      </c>
      <c r="BM245" s="217" t="s">
        <v>1239</v>
      </c>
    </row>
    <row r="246" s="2" customFormat="1">
      <c r="A246" s="40"/>
      <c r="B246" s="41"/>
      <c r="C246" s="42"/>
      <c r="D246" s="219" t="s">
        <v>146</v>
      </c>
      <c r="E246" s="42"/>
      <c r="F246" s="220" t="s">
        <v>1240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146</v>
      </c>
      <c r="AU246" s="19" t="s">
        <v>86</v>
      </c>
    </row>
    <row r="247" s="2" customFormat="1" ht="16.5" customHeight="1">
      <c r="A247" s="40"/>
      <c r="B247" s="41"/>
      <c r="C247" s="206" t="s">
        <v>614</v>
      </c>
      <c r="D247" s="206" t="s">
        <v>139</v>
      </c>
      <c r="E247" s="207" t="s">
        <v>1241</v>
      </c>
      <c r="F247" s="208" t="s">
        <v>1242</v>
      </c>
      <c r="G247" s="209" t="s">
        <v>142</v>
      </c>
      <c r="H247" s="210">
        <v>30</v>
      </c>
      <c r="I247" s="211"/>
      <c r="J247" s="212">
        <f>ROUND(I247*H247,2)</f>
        <v>0</v>
      </c>
      <c r="K247" s="208" t="s">
        <v>143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0.00123</v>
      </c>
      <c r="T247" s="216">
        <f>S247*H247</f>
        <v>0.036900000000000002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235</v>
      </c>
      <c r="AT247" s="217" t="s">
        <v>139</v>
      </c>
      <c r="AU247" s="217" t="s">
        <v>86</v>
      </c>
      <c r="AY247" s="19" t="s">
        <v>136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235</v>
      </c>
      <c r="BM247" s="217" t="s">
        <v>1243</v>
      </c>
    </row>
    <row r="248" s="2" customFormat="1">
      <c r="A248" s="40"/>
      <c r="B248" s="41"/>
      <c r="C248" s="42"/>
      <c r="D248" s="219" t="s">
        <v>146</v>
      </c>
      <c r="E248" s="42"/>
      <c r="F248" s="220" t="s">
        <v>1244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146</v>
      </c>
      <c r="AU248" s="19" t="s">
        <v>86</v>
      </c>
    </row>
    <row r="249" s="2" customFormat="1" ht="16.5" customHeight="1">
      <c r="A249" s="40"/>
      <c r="B249" s="41"/>
      <c r="C249" s="206" t="s">
        <v>621</v>
      </c>
      <c r="D249" s="206" t="s">
        <v>139</v>
      </c>
      <c r="E249" s="207" t="s">
        <v>1245</v>
      </c>
      <c r="F249" s="208" t="s">
        <v>1246</v>
      </c>
      <c r="G249" s="209" t="s">
        <v>142</v>
      </c>
      <c r="H249" s="210">
        <v>2</v>
      </c>
      <c r="I249" s="211"/>
      <c r="J249" s="212">
        <f>ROUND(I249*H249,2)</f>
        <v>0</v>
      </c>
      <c r="K249" s="208" t="s">
        <v>143</v>
      </c>
      <c r="L249" s="46"/>
      <c r="M249" s="213" t="s">
        <v>19</v>
      </c>
      <c r="N249" s="214" t="s">
        <v>47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0.0014599999999999999</v>
      </c>
      <c r="T249" s="216">
        <f>S249*H249</f>
        <v>0.0029199999999999999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235</v>
      </c>
      <c r="AT249" s="217" t="s">
        <v>139</v>
      </c>
      <c r="AU249" s="217" t="s">
        <v>86</v>
      </c>
      <c r="AY249" s="19" t="s">
        <v>136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84</v>
      </c>
      <c r="BK249" s="218">
        <f>ROUND(I249*H249,2)</f>
        <v>0</v>
      </c>
      <c r="BL249" s="19" t="s">
        <v>235</v>
      </c>
      <c r="BM249" s="217" t="s">
        <v>1247</v>
      </c>
    </row>
    <row r="250" s="2" customFormat="1">
      <c r="A250" s="40"/>
      <c r="B250" s="41"/>
      <c r="C250" s="42"/>
      <c r="D250" s="219" t="s">
        <v>146</v>
      </c>
      <c r="E250" s="42"/>
      <c r="F250" s="220" t="s">
        <v>1248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146</v>
      </c>
      <c r="AU250" s="19" t="s">
        <v>86</v>
      </c>
    </row>
    <row r="251" s="2" customFormat="1" ht="16.5" customHeight="1">
      <c r="A251" s="40"/>
      <c r="B251" s="41"/>
      <c r="C251" s="206" t="s">
        <v>631</v>
      </c>
      <c r="D251" s="206" t="s">
        <v>139</v>
      </c>
      <c r="E251" s="207" t="s">
        <v>1249</v>
      </c>
      <c r="F251" s="208" t="s">
        <v>1250</v>
      </c>
      <c r="G251" s="209" t="s">
        <v>142</v>
      </c>
      <c r="H251" s="210">
        <v>3</v>
      </c>
      <c r="I251" s="211"/>
      <c r="J251" s="212">
        <f>ROUND(I251*H251,2)</f>
        <v>0</v>
      </c>
      <c r="K251" s="208" t="s">
        <v>143</v>
      </c>
      <c r="L251" s="46"/>
      <c r="M251" s="213" t="s">
        <v>19</v>
      </c>
      <c r="N251" s="214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0.0024399999999999999</v>
      </c>
      <c r="T251" s="216">
        <f>S251*H251</f>
        <v>0.0073200000000000001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235</v>
      </c>
      <c r="AT251" s="217" t="s">
        <v>139</v>
      </c>
      <c r="AU251" s="217" t="s">
        <v>86</v>
      </c>
      <c r="AY251" s="19" t="s">
        <v>136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235</v>
      </c>
      <c r="BM251" s="217" t="s">
        <v>1251</v>
      </c>
    </row>
    <row r="252" s="2" customFormat="1">
      <c r="A252" s="40"/>
      <c r="B252" s="41"/>
      <c r="C252" s="42"/>
      <c r="D252" s="219" t="s">
        <v>146</v>
      </c>
      <c r="E252" s="42"/>
      <c r="F252" s="220" t="s">
        <v>1252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146</v>
      </c>
      <c r="AU252" s="19" t="s">
        <v>86</v>
      </c>
    </row>
    <row r="253" s="2" customFormat="1" ht="16.5" customHeight="1">
      <c r="A253" s="40"/>
      <c r="B253" s="41"/>
      <c r="C253" s="206" t="s">
        <v>636</v>
      </c>
      <c r="D253" s="206" t="s">
        <v>139</v>
      </c>
      <c r="E253" s="207" t="s">
        <v>1253</v>
      </c>
      <c r="F253" s="208" t="s">
        <v>1254</v>
      </c>
      <c r="G253" s="209" t="s">
        <v>142</v>
      </c>
      <c r="H253" s="210">
        <v>54</v>
      </c>
      <c r="I253" s="211"/>
      <c r="J253" s="212">
        <f>ROUND(I253*H253,2)</f>
        <v>0</v>
      </c>
      <c r="K253" s="208" t="s">
        <v>143</v>
      </c>
      <c r="L253" s="46"/>
      <c r="M253" s="213" t="s">
        <v>19</v>
      </c>
      <c r="N253" s="214" t="s">
        <v>47</v>
      </c>
      <c r="O253" s="86"/>
      <c r="P253" s="215">
        <f>O253*H253</f>
        <v>0</v>
      </c>
      <c r="Q253" s="215">
        <v>0.00022000000000000001</v>
      </c>
      <c r="R253" s="215">
        <f>Q253*H253</f>
        <v>0.01188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235</v>
      </c>
      <c r="AT253" s="217" t="s">
        <v>139</v>
      </c>
      <c r="AU253" s="217" t="s">
        <v>86</v>
      </c>
      <c r="AY253" s="19" t="s">
        <v>136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235</v>
      </c>
      <c r="BM253" s="217" t="s">
        <v>1255</v>
      </c>
    </row>
    <row r="254" s="2" customFormat="1">
      <c r="A254" s="40"/>
      <c r="B254" s="41"/>
      <c r="C254" s="42"/>
      <c r="D254" s="219" t="s">
        <v>146</v>
      </c>
      <c r="E254" s="42"/>
      <c r="F254" s="220" t="s">
        <v>1256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146</v>
      </c>
      <c r="AU254" s="19" t="s">
        <v>86</v>
      </c>
    </row>
    <row r="255" s="2" customFormat="1" ht="16.5" customHeight="1">
      <c r="A255" s="40"/>
      <c r="B255" s="41"/>
      <c r="C255" s="206" t="s">
        <v>646</v>
      </c>
      <c r="D255" s="206" t="s">
        <v>139</v>
      </c>
      <c r="E255" s="207" t="s">
        <v>1257</v>
      </c>
      <c r="F255" s="208" t="s">
        <v>1258</v>
      </c>
      <c r="G255" s="209" t="s">
        <v>142</v>
      </c>
      <c r="H255" s="210">
        <v>32</v>
      </c>
      <c r="I255" s="211"/>
      <c r="J255" s="212">
        <f>ROUND(I255*H255,2)</f>
        <v>0</v>
      </c>
      <c r="K255" s="208" t="s">
        <v>143</v>
      </c>
      <c r="L255" s="46"/>
      <c r="M255" s="213" t="s">
        <v>19</v>
      </c>
      <c r="N255" s="214" t="s">
        <v>47</v>
      </c>
      <c r="O255" s="86"/>
      <c r="P255" s="215">
        <f>O255*H255</f>
        <v>0</v>
      </c>
      <c r="Q255" s="215">
        <v>2.0000000000000002E-05</v>
      </c>
      <c r="R255" s="215">
        <f>Q255*H255</f>
        <v>0.00064000000000000005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235</v>
      </c>
      <c r="AT255" s="217" t="s">
        <v>139</v>
      </c>
      <c r="AU255" s="217" t="s">
        <v>86</v>
      </c>
      <c r="AY255" s="19" t="s">
        <v>136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84</v>
      </c>
      <c r="BK255" s="218">
        <f>ROUND(I255*H255,2)</f>
        <v>0</v>
      </c>
      <c r="BL255" s="19" t="s">
        <v>235</v>
      </c>
      <c r="BM255" s="217" t="s">
        <v>1259</v>
      </c>
    </row>
    <row r="256" s="2" customFormat="1">
      <c r="A256" s="40"/>
      <c r="B256" s="41"/>
      <c r="C256" s="42"/>
      <c r="D256" s="219" t="s">
        <v>146</v>
      </c>
      <c r="E256" s="42"/>
      <c r="F256" s="220" t="s">
        <v>1260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146</v>
      </c>
      <c r="AU256" s="19" t="s">
        <v>86</v>
      </c>
    </row>
    <row r="257" s="2" customFormat="1" ht="16.5" customHeight="1">
      <c r="A257" s="40"/>
      <c r="B257" s="41"/>
      <c r="C257" s="236" t="s">
        <v>386</v>
      </c>
      <c r="D257" s="236" t="s">
        <v>151</v>
      </c>
      <c r="E257" s="237" t="s">
        <v>1261</v>
      </c>
      <c r="F257" s="238" t="s">
        <v>1262</v>
      </c>
      <c r="G257" s="239" t="s">
        <v>142</v>
      </c>
      <c r="H257" s="240">
        <v>32</v>
      </c>
      <c r="I257" s="241"/>
      <c r="J257" s="242">
        <f>ROUND(I257*H257,2)</f>
        <v>0</v>
      </c>
      <c r="K257" s="238" t="s">
        <v>143</v>
      </c>
      <c r="L257" s="243"/>
      <c r="M257" s="244" t="s">
        <v>19</v>
      </c>
      <c r="N257" s="245" t="s">
        <v>47</v>
      </c>
      <c r="O257" s="86"/>
      <c r="P257" s="215">
        <f>O257*H257</f>
        <v>0</v>
      </c>
      <c r="Q257" s="215">
        <v>0.00023000000000000001</v>
      </c>
      <c r="R257" s="215">
        <f>Q257*H257</f>
        <v>0.0073600000000000002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336</v>
      </c>
      <c r="AT257" s="217" t="s">
        <v>151</v>
      </c>
      <c r="AU257" s="217" t="s">
        <v>86</v>
      </c>
      <c r="AY257" s="19" t="s">
        <v>136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235</v>
      </c>
      <c r="BM257" s="217" t="s">
        <v>1263</v>
      </c>
    </row>
    <row r="258" s="2" customFormat="1" ht="16.5" customHeight="1">
      <c r="A258" s="40"/>
      <c r="B258" s="41"/>
      <c r="C258" s="206" t="s">
        <v>245</v>
      </c>
      <c r="D258" s="206" t="s">
        <v>139</v>
      </c>
      <c r="E258" s="207" t="s">
        <v>1264</v>
      </c>
      <c r="F258" s="208" t="s">
        <v>1265</v>
      </c>
      <c r="G258" s="209" t="s">
        <v>142</v>
      </c>
      <c r="H258" s="210">
        <v>1</v>
      </c>
      <c r="I258" s="211"/>
      <c r="J258" s="212">
        <f>ROUND(I258*H258,2)</f>
        <v>0</v>
      </c>
      <c r="K258" s="208" t="s">
        <v>143</v>
      </c>
      <c r="L258" s="46"/>
      <c r="M258" s="213" t="s">
        <v>19</v>
      </c>
      <c r="N258" s="214" t="s">
        <v>47</v>
      </c>
      <c r="O258" s="86"/>
      <c r="P258" s="215">
        <f>O258*H258</f>
        <v>0</v>
      </c>
      <c r="Q258" s="215">
        <v>0.00076000000000000004</v>
      </c>
      <c r="R258" s="215">
        <f>Q258*H258</f>
        <v>0.00076000000000000004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235</v>
      </c>
      <c r="AT258" s="217" t="s">
        <v>139</v>
      </c>
      <c r="AU258" s="217" t="s">
        <v>86</v>
      </c>
      <c r="AY258" s="19" t="s">
        <v>136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84</v>
      </c>
      <c r="BK258" s="218">
        <f>ROUND(I258*H258,2)</f>
        <v>0</v>
      </c>
      <c r="BL258" s="19" t="s">
        <v>235</v>
      </c>
      <c r="BM258" s="217" t="s">
        <v>1266</v>
      </c>
    </row>
    <row r="259" s="2" customFormat="1">
      <c r="A259" s="40"/>
      <c r="B259" s="41"/>
      <c r="C259" s="42"/>
      <c r="D259" s="219" t="s">
        <v>146</v>
      </c>
      <c r="E259" s="42"/>
      <c r="F259" s="220" t="s">
        <v>1267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146</v>
      </c>
      <c r="AU259" s="19" t="s">
        <v>86</v>
      </c>
    </row>
    <row r="260" s="2" customFormat="1" ht="16.5" customHeight="1">
      <c r="A260" s="40"/>
      <c r="B260" s="41"/>
      <c r="C260" s="206" t="s">
        <v>403</v>
      </c>
      <c r="D260" s="206" t="s">
        <v>139</v>
      </c>
      <c r="E260" s="207" t="s">
        <v>1268</v>
      </c>
      <c r="F260" s="208" t="s">
        <v>1269</v>
      </c>
      <c r="G260" s="209" t="s">
        <v>142</v>
      </c>
      <c r="H260" s="210">
        <v>17</v>
      </c>
      <c r="I260" s="211"/>
      <c r="J260" s="212">
        <f>ROUND(I260*H260,2)</f>
        <v>0</v>
      </c>
      <c r="K260" s="208" t="s">
        <v>143</v>
      </c>
      <c r="L260" s="46"/>
      <c r="M260" s="213" t="s">
        <v>19</v>
      </c>
      <c r="N260" s="214" t="s">
        <v>47</v>
      </c>
      <c r="O260" s="86"/>
      <c r="P260" s="215">
        <f>O260*H260</f>
        <v>0</v>
      </c>
      <c r="Q260" s="215">
        <v>0.0022300000000000002</v>
      </c>
      <c r="R260" s="215">
        <f>Q260*H260</f>
        <v>0.037910000000000006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235</v>
      </c>
      <c r="AT260" s="217" t="s">
        <v>139</v>
      </c>
      <c r="AU260" s="217" t="s">
        <v>86</v>
      </c>
      <c r="AY260" s="19" t="s">
        <v>136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84</v>
      </c>
      <c r="BK260" s="218">
        <f>ROUND(I260*H260,2)</f>
        <v>0</v>
      </c>
      <c r="BL260" s="19" t="s">
        <v>235</v>
      </c>
      <c r="BM260" s="217" t="s">
        <v>1270</v>
      </c>
    </row>
    <row r="261" s="2" customFormat="1">
      <c r="A261" s="40"/>
      <c r="B261" s="41"/>
      <c r="C261" s="42"/>
      <c r="D261" s="219" t="s">
        <v>146</v>
      </c>
      <c r="E261" s="42"/>
      <c r="F261" s="220" t="s">
        <v>1271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146</v>
      </c>
      <c r="AU261" s="19" t="s">
        <v>86</v>
      </c>
    </row>
    <row r="262" s="2" customFormat="1" ht="16.5" customHeight="1">
      <c r="A262" s="40"/>
      <c r="B262" s="41"/>
      <c r="C262" s="206" t="s">
        <v>168</v>
      </c>
      <c r="D262" s="206" t="s">
        <v>139</v>
      </c>
      <c r="E262" s="207" t="s">
        <v>1272</v>
      </c>
      <c r="F262" s="208" t="s">
        <v>1273</v>
      </c>
      <c r="G262" s="209" t="s">
        <v>142</v>
      </c>
      <c r="H262" s="210">
        <v>180</v>
      </c>
      <c r="I262" s="211"/>
      <c r="J262" s="212">
        <f>ROUND(I262*H262,2)</f>
        <v>0</v>
      </c>
      <c r="K262" s="208" t="s">
        <v>143</v>
      </c>
      <c r="L262" s="46"/>
      <c r="M262" s="213" t="s">
        <v>19</v>
      </c>
      <c r="N262" s="214" t="s">
        <v>47</v>
      </c>
      <c r="O262" s="86"/>
      <c r="P262" s="215">
        <f>O262*H262</f>
        <v>0</v>
      </c>
      <c r="Q262" s="215">
        <v>0.00021000000000000001</v>
      </c>
      <c r="R262" s="215">
        <f>Q262*H262</f>
        <v>0.0378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235</v>
      </c>
      <c r="AT262" s="217" t="s">
        <v>139</v>
      </c>
      <c r="AU262" s="217" t="s">
        <v>86</v>
      </c>
      <c r="AY262" s="19" t="s">
        <v>136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84</v>
      </c>
      <c r="BK262" s="218">
        <f>ROUND(I262*H262,2)</f>
        <v>0</v>
      </c>
      <c r="BL262" s="19" t="s">
        <v>235</v>
      </c>
      <c r="BM262" s="217" t="s">
        <v>1274</v>
      </c>
    </row>
    <row r="263" s="2" customFormat="1">
      <c r="A263" s="40"/>
      <c r="B263" s="41"/>
      <c r="C263" s="42"/>
      <c r="D263" s="219" t="s">
        <v>146</v>
      </c>
      <c r="E263" s="42"/>
      <c r="F263" s="220" t="s">
        <v>1275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146</v>
      </c>
      <c r="AU263" s="19" t="s">
        <v>86</v>
      </c>
    </row>
    <row r="264" s="2" customFormat="1" ht="16.5" customHeight="1">
      <c r="A264" s="40"/>
      <c r="B264" s="41"/>
      <c r="C264" s="206" t="s">
        <v>150</v>
      </c>
      <c r="D264" s="206" t="s">
        <v>139</v>
      </c>
      <c r="E264" s="207" t="s">
        <v>1276</v>
      </c>
      <c r="F264" s="208" t="s">
        <v>1277</v>
      </c>
      <c r="G264" s="209" t="s">
        <v>142</v>
      </c>
      <c r="H264" s="210">
        <v>2</v>
      </c>
      <c r="I264" s="211"/>
      <c r="J264" s="212">
        <f>ROUND(I264*H264,2)</f>
        <v>0</v>
      </c>
      <c r="K264" s="208" t="s">
        <v>143</v>
      </c>
      <c r="L264" s="46"/>
      <c r="M264" s="213" t="s">
        <v>19</v>
      </c>
      <c r="N264" s="214" t="s">
        <v>47</v>
      </c>
      <c r="O264" s="86"/>
      <c r="P264" s="215">
        <f>O264*H264</f>
        <v>0</v>
      </c>
      <c r="Q264" s="215">
        <v>0.00034000000000000002</v>
      </c>
      <c r="R264" s="215">
        <f>Q264*H264</f>
        <v>0.00068000000000000005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235</v>
      </c>
      <c r="AT264" s="217" t="s">
        <v>139</v>
      </c>
      <c r="AU264" s="217" t="s">
        <v>86</v>
      </c>
      <c r="AY264" s="19" t="s">
        <v>136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235</v>
      </c>
      <c r="BM264" s="217" t="s">
        <v>1278</v>
      </c>
    </row>
    <row r="265" s="2" customFormat="1">
      <c r="A265" s="40"/>
      <c r="B265" s="41"/>
      <c r="C265" s="42"/>
      <c r="D265" s="219" t="s">
        <v>146</v>
      </c>
      <c r="E265" s="42"/>
      <c r="F265" s="220" t="s">
        <v>1279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146</v>
      </c>
      <c r="AU265" s="19" t="s">
        <v>86</v>
      </c>
    </row>
    <row r="266" s="2" customFormat="1" ht="16.5" customHeight="1">
      <c r="A266" s="40"/>
      <c r="B266" s="41"/>
      <c r="C266" s="206" t="s">
        <v>174</v>
      </c>
      <c r="D266" s="206" t="s">
        <v>139</v>
      </c>
      <c r="E266" s="207" t="s">
        <v>1280</v>
      </c>
      <c r="F266" s="208" t="s">
        <v>1281</v>
      </c>
      <c r="G266" s="209" t="s">
        <v>142</v>
      </c>
      <c r="H266" s="210">
        <v>32</v>
      </c>
      <c r="I266" s="211"/>
      <c r="J266" s="212">
        <f>ROUND(I266*H266,2)</f>
        <v>0</v>
      </c>
      <c r="K266" s="208" t="s">
        <v>143</v>
      </c>
      <c r="L266" s="46"/>
      <c r="M266" s="213" t="s">
        <v>19</v>
      </c>
      <c r="N266" s="214" t="s">
        <v>47</v>
      </c>
      <c r="O266" s="86"/>
      <c r="P266" s="215">
        <f>O266*H266</f>
        <v>0</v>
      </c>
      <c r="Q266" s="215">
        <v>0.00050000000000000001</v>
      </c>
      <c r="R266" s="215">
        <f>Q266*H266</f>
        <v>0.016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235</v>
      </c>
      <c r="AT266" s="217" t="s">
        <v>139</v>
      </c>
      <c r="AU266" s="217" t="s">
        <v>86</v>
      </c>
      <c r="AY266" s="19" t="s">
        <v>136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235</v>
      </c>
      <c r="BM266" s="217" t="s">
        <v>1282</v>
      </c>
    </row>
    <row r="267" s="2" customFormat="1">
      <c r="A267" s="40"/>
      <c r="B267" s="41"/>
      <c r="C267" s="42"/>
      <c r="D267" s="219" t="s">
        <v>146</v>
      </c>
      <c r="E267" s="42"/>
      <c r="F267" s="220" t="s">
        <v>1283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146</v>
      </c>
      <c r="AU267" s="19" t="s">
        <v>86</v>
      </c>
    </row>
    <row r="268" s="2" customFormat="1" ht="16.5" customHeight="1">
      <c r="A268" s="40"/>
      <c r="B268" s="41"/>
      <c r="C268" s="206" t="s">
        <v>180</v>
      </c>
      <c r="D268" s="206" t="s">
        <v>139</v>
      </c>
      <c r="E268" s="207" t="s">
        <v>1284</v>
      </c>
      <c r="F268" s="208" t="s">
        <v>1285</v>
      </c>
      <c r="G268" s="209" t="s">
        <v>142</v>
      </c>
      <c r="H268" s="210">
        <v>2</v>
      </c>
      <c r="I268" s="211"/>
      <c r="J268" s="212">
        <f>ROUND(I268*H268,2)</f>
        <v>0</v>
      </c>
      <c r="K268" s="208" t="s">
        <v>143</v>
      </c>
      <c r="L268" s="46"/>
      <c r="M268" s="213" t="s">
        <v>19</v>
      </c>
      <c r="N268" s="214" t="s">
        <v>47</v>
      </c>
      <c r="O268" s="86"/>
      <c r="P268" s="215">
        <f>O268*H268</f>
        <v>0</v>
      </c>
      <c r="Q268" s="215">
        <v>0.00069999999999999999</v>
      </c>
      <c r="R268" s="215">
        <f>Q268*H268</f>
        <v>0.0014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235</v>
      </c>
      <c r="AT268" s="217" t="s">
        <v>139</v>
      </c>
      <c r="AU268" s="217" t="s">
        <v>86</v>
      </c>
      <c r="AY268" s="19" t="s">
        <v>136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235</v>
      </c>
      <c r="BM268" s="217" t="s">
        <v>1286</v>
      </c>
    </row>
    <row r="269" s="2" customFormat="1">
      <c r="A269" s="40"/>
      <c r="B269" s="41"/>
      <c r="C269" s="42"/>
      <c r="D269" s="219" t="s">
        <v>146</v>
      </c>
      <c r="E269" s="42"/>
      <c r="F269" s="220" t="s">
        <v>1287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146</v>
      </c>
      <c r="AU269" s="19" t="s">
        <v>86</v>
      </c>
    </row>
    <row r="270" s="2" customFormat="1" ht="16.5" customHeight="1">
      <c r="A270" s="40"/>
      <c r="B270" s="41"/>
      <c r="C270" s="206" t="s">
        <v>1288</v>
      </c>
      <c r="D270" s="206" t="s">
        <v>139</v>
      </c>
      <c r="E270" s="207" t="s">
        <v>1289</v>
      </c>
      <c r="F270" s="208" t="s">
        <v>1290</v>
      </c>
      <c r="G270" s="209" t="s">
        <v>142</v>
      </c>
      <c r="H270" s="210">
        <v>1</v>
      </c>
      <c r="I270" s="211"/>
      <c r="J270" s="212">
        <f>ROUND(I270*H270,2)</f>
        <v>0</v>
      </c>
      <c r="K270" s="208" t="s">
        <v>143</v>
      </c>
      <c r="L270" s="46"/>
      <c r="M270" s="213" t="s">
        <v>19</v>
      </c>
      <c r="N270" s="214" t="s">
        <v>47</v>
      </c>
      <c r="O270" s="86"/>
      <c r="P270" s="215">
        <f>O270*H270</f>
        <v>0</v>
      </c>
      <c r="Q270" s="215">
        <v>0.00107</v>
      </c>
      <c r="R270" s="215">
        <f>Q270*H270</f>
        <v>0.00107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235</v>
      </c>
      <c r="AT270" s="217" t="s">
        <v>139</v>
      </c>
      <c r="AU270" s="217" t="s">
        <v>86</v>
      </c>
      <c r="AY270" s="19" t="s">
        <v>136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235</v>
      </c>
      <c r="BM270" s="217" t="s">
        <v>1291</v>
      </c>
    </row>
    <row r="271" s="2" customFormat="1">
      <c r="A271" s="40"/>
      <c r="B271" s="41"/>
      <c r="C271" s="42"/>
      <c r="D271" s="219" t="s">
        <v>146</v>
      </c>
      <c r="E271" s="42"/>
      <c r="F271" s="220" t="s">
        <v>1292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146</v>
      </c>
      <c r="AU271" s="19" t="s">
        <v>86</v>
      </c>
    </row>
    <row r="272" s="2" customFormat="1" ht="16.5" customHeight="1">
      <c r="A272" s="40"/>
      <c r="B272" s="41"/>
      <c r="C272" s="206" t="s">
        <v>1293</v>
      </c>
      <c r="D272" s="206" t="s">
        <v>139</v>
      </c>
      <c r="E272" s="207" t="s">
        <v>1294</v>
      </c>
      <c r="F272" s="208" t="s">
        <v>1295</v>
      </c>
      <c r="G272" s="209" t="s">
        <v>142</v>
      </c>
      <c r="H272" s="210">
        <v>3</v>
      </c>
      <c r="I272" s="211"/>
      <c r="J272" s="212">
        <f>ROUND(I272*H272,2)</f>
        <v>0</v>
      </c>
      <c r="K272" s="208" t="s">
        <v>143</v>
      </c>
      <c r="L272" s="46"/>
      <c r="M272" s="213" t="s">
        <v>19</v>
      </c>
      <c r="N272" s="214" t="s">
        <v>47</v>
      </c>
      <c r="O272" s="86"/>
      <c r="P272" s="215">
        <f>O272*H272</f>
        <v>0</v>
      </c>
      <c r="Q272" s="215">
        <v>0.0016800000000000001</v>
      </c>
      <c r="R272" s="215">
        <f>Q272*H272</f>
        <v>0.0050400000000000002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235</v>
      </c>
      <c r="AT272" s="217" t="s">
        <v>139</v>
      </c>
      <c r="AU272" s="217" t="s">
        <v>86</v>
      </c>
      <c r="AY272" s="19" t="s">
        <v>136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84</v>
      </c>
      <c r="BK272" s="218">
        <f>ROUND(I272*H272,2)</f>
        <v>0</v>
      </c>
      <c r="BL272" s="19" t="s">
        <v>235</v>
      </c>
      <c r="BM272" s="217" t="s">
        <v>1296</v>
      </c>
    </row>
    <row r="273" s="2" customFormat="1">
      <c r="A273" s="40"/>
      <c r="B273" s="41"/>
      <c r="C273" s="42"/>
      <c r="D273" s="219" t="s">
        <v>146</v>
      </c>
      <c r="E273" s="42"/>
      <c r="F273" s="220" t="s">
        <v>1297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146</v>
      </c>
      <c r="AU273" s="19" t="s">
        <v>86</v>
      </c>
    </row>
    <row r="274" s="2" customFormat="1" ht="21.75" customHeight="1">
      <c r="A274" s="40"/>
      <c r="B274" s="41"/>
      <c r="C274" s="206" t="s">
        <v>1298</v>
      </c>
      <c r="D274" s="206" t="s">
        <v>139</v>
      </c>
      <c r="E274" s="207" t="s">
        <v>1299</v>
      </c>
      <c r="F274" s="208" t="s">
        <v>1300</v>
      </c>
      <c r="G274" s="209" t="s">
        <v>1301</v>
      </c>
      <c r="H274" s="210">
        <v>10</v>
      </c>
      <c r="I274" s="211"/>
      <c r="J274" s="212">
        <f>ROUND(I274*H274,2)</f>
        <v>0</v>
      </c>
      <c r="K274" s="208" t="s">
        <v>143</v>
      </c>
      <c r="L274" s="46"/>
      <c r="M274" s="213" t="s">
        <v>19</v>
      </c>
      <c r="N274" s="214" t="s">
        <v>47</v>
      </c>
      <c r="O274" s="86"/>
      <c r="P274" s="215">
        <f>O274*H274</f>
        <v>0</v>
      </c>
      <c r="Q274" s="215">
        <v>0.028139999999999998</v>
      </c>
      <c r="R274" s="215">
        <f>Q274*H274</f>
        <v>0.28139999999999998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235</v>
      </c>
      <c r="AT274" s="217" t="s">
        <v>139</v>
      </c>
      <c r="AU274" s="217" t="s">
        <v>86</v>
      </c>
      <c r="AY274" s="19" t="s">
        <v>136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235</v>
      </c>
      <c r="BM274" s="217" t="s">
        <v>1302</v>
      </c>
    </row>
    <row r="275" s="2" customFormat="1">
      <c r="A275" s="40"/>
      <c r="B275" s="41"/>
      <c r="C275" s="42"/>
      <c r="D275" s="219" t="s">
        <v>146</v>
      </c>
      <c r="E275" s="42"/>
      <c r="F275" s="220" t="s">
        <v>1303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146</v>
      </c>
      <c r="AU275" s="19" t="s">
        <v>86</v>
      </c>
    </row>
    <row r="276" s="2" customFormat="1" ht="24.15" customHeight="1">
      <c r="A276" s="40"/>
      <c r="B276" s="41"/>
      <c r="C276" s="206" t="s">
        <v>1304</v>
      </c>
      <c r="D276" s="206" t="s">
        <v>139</v>
      </c>
      <c r="E276" s="207" t="s">
        <v>1305</v>
      </c>
      <c r="F276" s="208" t="s">
        <v>1306</v>
      </c>
      <c r="G276" s="209" t="s">
        <v>357</v>
      </c>
      <c r="H276" s="210">
        <v>1884</v>
      </c>
      <c r="I276" s="211"/>
      <c r="J276" s="212">
        <f>ROUND(I276*H276,2)</f>
        <v>0</v>
      </c>
      <c r="K276" s="208" t="s">
        <v>143</v>
      </c>
      <c r="L276" s="46"/>
      <c r="M276" s="213" t="s">
        <v>19</v>
      </c>
      <c r="N276" s="214" t="s">
        <v>47</v>
      </c>
      <c r="O276" s="86"/>
      <c r="P276" s="215">
        <f>O276*H276</f>
        <v>0</v>
      </c>
      <c r="Q276" s="215">
        <v>0.00019000000000000001</v>
      </c>
      <c r="R276" s="215">
        <f>Q276*H276</f>
        <v>0.35796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235</v>
      </c>
      <c r="AT276" s="217" t="s">
        <v>139</v>
      </c>
      <c r="AU276" s="217" t="s">
        <v>86</v>
      </c>
      <c r="AY276" s="19" t="s">
        <v>136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235</v>
      </c>
      <c r="BM276" s="217" t="s">
        <v>1307</v>
      </c>
    </row>
    <row r="277" s="2" customFormat="1">
      <c r="A277" s="40"/>
      <c r="B277" s="41"/>
      <c r="C277" s="42"/>
      <c r="D277" s="219" t="s">
        <v>146</v>
      </c>
      <c r="E277" s="42"/>
      <c r="F277" s="220" t="s">
        <v>1308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146</v>
      </c>
      <c r="AU277" s="19" t="s">
        <v>86</v>
      </c>
    </row>
    <row r="278" s="2" customFormat="1" ht="21.75" customHeight="1">
      <c r="A278" s="40"/>
      <c r="B278" s="41"/>
      <c r="C278" s="206" t="s">
        <v>1309</v>
      </c>
      <c r="D278" s="206" t="s">
        <v>139</v>
      </c>
      <c r="E278" s="207" t="s">
        <v>1310</v>
      </c>
      <c r="F278" s="208" t="s">
        <v>1311</v>
      </c>
      <c r="G278" s="209" t="s">
        <v>357</v>
      </c>
      <c r="H278" s="210">
        <v>1884</v>
      </c>
      <c r="I278" s="211"/>
      <c r="J278" s="212">
        <f>ROUND(I278*H278,2)</f>
        <v>0</v>
      </c>
      <c r="K278" s="208" t="s">
        <v>143</v>
      </c>
      <c r="L278" s="46"/>
      <c r="M278" s="213" t="s">
        <v>19</v>
      </c>
      <c r="N278" s="214" t="s">
        <v>47</v>
      </c>
      <c r="O278" s="86"/>
      <c r="P278" s="215">
        <f>O278*H278</f>
        <v>0</v>
      </c>
      <c r="Q278" s="215">
        <v>1.0000000000000001E-05</v>
      </c>
      <c r="R278" s="215">
        <f>Q278*H278</f>
        <v>0.018840000000000003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235</v>
      </c>
      <c r="AT278" s="217" t="s">
        <v>139</v>
      </c>
      <c r="AU278" s="217" t="s">
        <v>86</v>
      </c>
      <c r="AY278" s="19" t="s">
        <v>136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235</v>
      </c>
      <c r="BM278" s="217" t="s">
        <v>1312</v>
      </c>
    </row>
    <row r="279" s="2" customFormat="1">
      <c r="A279" s="40"/>
      <c r="B279" s="41"/>
      <c r="C279" s="42"/>
      <c r="D279" s="219" t="s">
        <v>146</v>
      </c>
      <c r="E279" s="42"/>
      <c r="F279" s="220" t="s">
        <v>1313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146</v>
      </c>
      <c r="AU279" s="19" t="s">
        <v>86</v>
      </c>
    </row>
    <row r="280" s="2" customFormat="1" ht="24.15" customHeight="1">
      <c r="A280" s="40"/>
      <c r="B280" s="41"/>
      <c r="C280" s="206" t="s">
        <v>1314</v>
      </c>
      <c r="D280" s="206" t="s">
        <v>139</v>
      </c>
      <c r="E280" s="207" t="s">
        <v>1315</v>
      </c>
      <c r="F280" s="208" t="s">
        <v>1316</v>
      </c>
      <c r="G280" s="209" t="s">
        <v>434</v>
      </c>
      <c r="H280" s="278"/>
      <c r="I280" s="211"/>
      <c r="J280" s="212">
        <f>ROUND(I280*H280,2)</f>
        <v>0</v>
      </c>
      <c r="K280" s="208" t="s">
        <v>143</v>
      </c>
      <c r="L280" s="46"/>
      <c r="M280" s="213" t="s">
        <v>19</v>
      </c>
      <c r="N280" s="214" t="s">
        <v>47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235</v>
      </c>
      <c r="AT280" s="217" t="s">
        <v>139</v>
      </c>
      <c r="AU280" s="217" t="s">
        <v>86</v>
      </c>
      <c r="AY280" s="19" t="s">
        <v>136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84</v>
      </c>
      <c r="BK280" s="218">
        <f>ROUND(I280*H280,2)</f>
        <v>0</v>
      </c>
      <c r="BL280" s="19" t="s">
        <v>235</v>
      </c>
      <c r="BM280" s="217" t="s">
        <v>1317</v>
      </c>
    </row>
    <row r="281" s="2" customFormat="1">
      <c r="A281" s="40"/>
      <c r="B281" s="41"/>
      <c r="C281" s="42"/>
      <c r="D281" s="219" t="s">
        <v>146</v>
      </c>
      <c r="E281" s="42"/>
      <c r="F281" s="220" t="s">
        <v>1318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146</v>
      </c>
      <c r="AU281" s="19" t="s">
        <v>86</v>
      </c>
    </row>
    <row r="282" s="12" customFormat="1" ht="22.8" customHeight="1">
      <c r="A282" s="12"/>
      <c r="B282" s="190"/>
      <c r="C282" s="191"/>
      <c r="D282" s="192" t="s">
        <v>75</v>
      </c>
      <c r="E282" s="204" t="s">
        <v>1319</v>
      </c>
      <c r="F282" s="204" t="s">
        <v>1320</v>
      </c>
      <c r="G282" s="191"/>
      <c r="H282" s="191"/>
      <c r="I282" s="194"/>
      <c r="J282" s="205">
        <f>BK282</f>
        <v>0</v>
      </c>
      <c r="K282" s="191"/>
      <c r="L282" s="196"/>
      <c r="M282" s="197"/>
      <c r="N282" s="198"/>
      <c r="O282" s="198"/>
      <c r="P282" s="199">
        <f>SUM(P283:P342)</f>
        <v>0</v>
      </c>
      <c r="Q282" s="198"/>
      <c r="R282" s="199">
        <f>SUM(R283:R342)</f>
        <v>5.0572199999999992</v>
      </c>
      <c r="S282" s="198"/>
      <c r="T282" s="200">
        <f>SUM(T283:T342)</f>
        <v>7.7878100000000003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1" t="s">
        <v>86</v>
      </c>
      <c r="AT282" s="202" t="s">
        <v>75</v>
      </c>
      <c r="AU282" s="202" t="s">
        <v>84</v>
      </c>
      <c r="AY282" s="201" t="s">
        <v>136</v>
      </c>
      <c r="BK282" s="203">
        <f>SUM(BK283:BK342)</f>
        <v>0</v>
      </c>
    </row>
    <row r="283" s="2" customFormat="1" ht="16.5" customHeight="1">
      <c r="A283" s="40"/>
      <c r="B283" s="41"/>
      <c r="C283" s="206" t="s">
        <v>1321</v>
      </c>
      <c r="D283" s="206" t="s">
        <v>139</v>
      </c>
      <c r="E283" s="207" t="s">
        <v>1322</v>
      </c>
      <c r="F283" s="208" t="s">
        <v>1323</v>
      </c>
      <c r="G283" s="209" t="s">
        <v>1301</v>
      </c>
      <c r="H283" s="210">
        <v>112</v>
      </c>
      <c r="I283" s="211"/>
      <c r="J283" s="212">
        <f>ROUND(I283*H283,2)</f>
        <v>0</v>
      </c>
      <c r="K283" s="208" t="s">
        <v>143</v>
      </c>
      <c r="L283" s="46"/>
      <c r="M283" s="213" t="s">
        <v>19</v>
      </c>
      <c r="N283" s="214" t="s">
        <v>47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0.01933</v>
      </c>
      <c r="T283" s="216">
        <f>S283*H283</f>
        <v>2.1649599999999998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235</v>
      </c>
      <c r="AT283" s="217" t="s">
        <v>139</v>
      </c>
      <c r="AU283" s="217" t="s">
        <v>86</v>
      </c>
      <c r="AY283" s="19" t="s">
        <v>136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84</v>
      </c>
      <c r="BK283" s="218">
        <f>ROUND(I283*H283,2)</f>
        <v>0</v>
      </c>
      <c r="BL283" s="19" t="s">
        <v>235</v>
      </c>
      <c r="BM283" s="217" t="s">
        <v>1324</v>
      </c>
    </row>
    <row r="284" s="2" customFormat="1">
      <c r="A284" s="40"/>
      <c r="B284" s="41"/>
      <c r="C284" s="42"/>
      <c r="D284" s="219" t="s">
        <v>146</v>
      </c>
      <c r="E284" s="42"/>
      <c r="F284" s="220" t="s">
        <v>1325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146</v>
      </c>
      <c r="AU284" s="19" t="s">
        <v>86</v>
      </c>
    </row>
    <row r="285" s="2" customFormat="1" ht="16.5" customHeight="1">
      <c r="A285" s="40"/>
      <c r="B285" s="41"/>
      <c r="C285" s="206" t="s">
        <v>848</v>
      </c>
      <c r="D285" s="206" t="s">
        <v>139</v>
      </c>
      <c r="E285" s="207" t="s">
        <v>1326</v>
      </c>
      <c r="F285" s="208" t="s">
        <v>1327</v>
      </c>
      <c r="G285" s="209" t="s">
        <v>1301</v>
      </c>
      <c r="H285" s="210">
        <v>55</v>
      </c>
      <c r="I285" s="211"/>
      <c r="J285" s="212">
        <f>ROUND(I285*H285,2)</f>
        <v>0</v>
      </c>
      <c r="K285" s="208" t="s">
        <v>143</v>
      </c>
      <c r="L285" s="46"/>
      <c r="M285" s="213" t="s">
        <v>19</v>
      </c>
      <c r="N285" s="214" t="s">
        <v>47</v>
      </c>
      <c r="O285" s="86"/>
      <c r="P285" s="215">
        <f>O285*H285</f>
        <v>0</v>
      </c>
      <c r="Q285" s="215">
        <v>0.023199999999999998</v>
      </c>
      <c r="R285" s="215">
        <f>Q285*H285</f>
        <v>1.2759999999999998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235</v>
      </c>
      <c r="AT285" s="217" t="s">
        <v>139</v>
      </c>
      <c r="AU285" s="217" t="s">
        <v>86</v>
      </c>
      <c r="AY285" s="19" t="s">
        <v>136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84</v>
      </c>
      <c r="BK285" s="218">
        <f>ROUND(I285*H285,2)</f>
        <v>0</v>
      </c>
      <c r="BL285" s="19" t="s">
        <v>235</v>
      </c>
      <c r="BM285" s="217" t="s">
        <v>1328</v>
      </c>
    </row>
    <row r="286" s="2" customFormat="1">
      <c r="A286" s="40"/>
      <c r="B286" s="41"/>
      <c r="C286" s="42"/>
      <c r="D286" s="219" t="s">
        <v>146</v>
      </c>
      <c r="E286" s="42"/>
      <c r="F286" s="220" t="s">
        <v>1329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146</v>
      </c>
      <c r="AU286" s="19" t="s">
        <v>86</v>
      </c>
    </row>
    <row r="287" s="2" customFormat="1" ht="16.5" customHeight="1">
      <c r="A287" s="40"/>
      <c r="B287" s="41"/>
      <c r="C287" s="206" t="s">
        <v>851</v>
      </c>
      <c r="D287" s="206" t="s">
        <v>139</v>
      </c>
      <c r="E287" s="207" t="s">
        <v>1330</v>
      </c>
      <c r="F287" s="208" t="s">
        <v>1331</v>
      </c>
      <c r="G287" s="209" t="s">
        <v>1301</v>
      </c>
      <c r="H287" s="210">
        <v>1</v>
      </c>
      <c r="I287" s="211"/>
      <c r="J287" s="212">
        <f>ROUND(I287*H287,2)</f>
        <v>0</v>
      </c>
      <c r="K287" s="208" t="s">
        <v>143</v>
      </c>
      <c r="L287" s="46"/>
      <c r="M287" s="213" t="s">
        <v>19</v>
      </c>
      <c r="N287" s="214" t="s">
        <v>47</v>
      </c>
      <c r="O287" s="86"/>
      <c r="P287" s="215">
        <f>O287*H287</f>
        <v>0</v>
      </c>
      <c r="Q287" s="215">
        <v>0.024119999999999999</v>
      </c>
      <c r="R287" s="215">
        <f>Q287*H287</f>
        <v>0.024119999999999999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235</v>
      </c>
      <c r="AT287" s="217" t="s">
        <v>139</v>
      </c>
      <c r="AU287" s="217" t="s">
        <v>86</v>
      </c>
      <c r="AY287" s="19" t="s">
        <v>136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84</v>
      </c>
      <c r="BK287" s="218">
        <f>ROUND(I287*H287,2)</f>
        <v>0</v>
      </c>
      <c r="BL287" s="19" t="s">
        <v>235</v>
      </c>
      <c r="BM287" s="217" t="s">
        <v>1332</v>
      </c>
    </row>
    <row r="288" s="2" customFormat="1">
      <c r="A288" s="40"/>
      <c r="B288" s="41"/>
      <c r="C288" s="42"/>
      <c r="D288" s="219" t="s">
        <v>146</v>
      </c>
      <c r="E288" s="42"/>
      <c r="F288" s="220" t="s">
        <v>1333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146</v>
      </c>
      <c r="AU288" s="19" t="s">
        <v>86</v>
      </c>
    </row>
    <row r="289" s="2" customFormat="1" ht="16.5" customHeight="1">
      <c r="A289" s="40"/>
      <c r="B289" s="41"/>
      <c r="C289" s="236" t="s">
        <v>854</v>
      </c>
      <c r="D289" s="236" t="s">
        <v>151</v>
      </c>
      <c r="E289" s="237" t="s">
        <v>1334</v>
      </c>
      <c r="F289" s="238" t="s">
        <v>1335</v>
      </c>
      <c r="G289" s="239" t="s">
        <v>142</v>
      </c>
      <c r="H289" s="240">
        <v>56</v>
      </c>
      <c r="I289" s="241"/>
      <c r="J289" s="242">
        <f>ROUND(I289*H289,2)</f>
        <v>0</v>
      </c>
      <c r="K289" s="238" t="s">
        <v>143</v>
      </c>
      <c r="L289" s="243"/>
      <c r="M289" s="244" t="s">
        <v>19</v>
      </c>
      <c r="N289" s="245" t="s">
        <v>47</v>
      </c>
      <c r="O289" s="86"/>
      <c r="P289" s="215">
        <f>O289*H289</f>
        <v>0</v>
      </c>
      <c r="Q289" s="215">
        <v>0.0012800000000000001</v>
      </c>
      <c r="R289" s="215">
        <f>Q289*H289</f>
        <v>0.071680000000000008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336</v>
      </c>
      <c r="AT289" s="217" t="s">
        <v>151</v>
      </c>
      <c r="AU289" s="217" t="s">
        <v>86</v>
      </c>
      <c r="AY289" s="19" t="s">
        <v>136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84</v>
      </c>
      <c r="BK289" s="218">
        <f>ROUND(I289*H289,2)</f>
        <v>0</v>
      </c>
      <c r="BL289" s="19" t="s">
        <v>235</v>
      </c>
      <c r="BM289" s="217" t="s">
        <v>1336</v>
      </c>
    </row>
    <row r="290" s="2" customFormat="1" ht="16.5" customHeight="1">
      <c r="A290" s="40"/>
      <c r="B290" s="41"/>
      <c r="C290" s="206" t="s">
        <v>1337</v>
      </c>
      <c r="D290" s="206" t="s">
        <v>139</v>
      </c>
      <c r="E290" s="207" t="s">
        <v>1338</v>
      </c>
      <c r="F290" s="208" t="s">
        <v>1339</v>
      </c>
      <c r="G290" s="209" t="s">
        <v>1301</v>
      </c>
      <c r="H290" s="210">
        <v>112</v>
      </c>
      <c r="I290" s="211"/>
      <c r="J290" s="212">
        <f>ROUND(I290*H290,2)</f>
        <v>0</v>
      </c>
      <c r="K290" s="208" t="s">
        <v>143</v>
      </c>
      <c r="L290" s="46"/>
      <c r="M290" s="213" t="s">
        <v>19</v>
      </c>
      <c r="N290" s="214" t="s">
        <v>47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0.019460000000000002</v>
      </c>
      <c r="T290" s="216">
        <f>S290*H290</f>
        <v>2.1795200000000001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235</v>
      </c>
      <c r="AT290" s="217" t="s">
        <v>139</v>
      </c>
      <c r="AU290" s="217" t="s">
        <v>86</v>
      </c>
      <c r="AY290" s="19" t="s">
        <v>136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84</v>
      </c>
      <c r="BK290" s="218">
        <f>ROUND(I290*H290,2)</f>
        <v>0</v>
      </c>
      <c r="BL290" s="19" t="s">
        <v>235</v>
      </c>
      <c r="BM290" s="217" t="s">
        <v>1340</v>
      </c>
    </row>
    <row r="291" s="2" customFormat="1">
      <c r="A291" s="40"/>
      <c r="B291" s="41"/>
      <c r="C291" s="42"/>
      <c r="D291" s="219" t="s">
        <v>146</v>
      </c>
      <c r="E291" s="42"/>
      <c r="F291" s="220" t="s">
        <v>1341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146</v>
      </c>
      <c r="AU291" s="19" t="s">
        <v>86</v>
      </c>
    </row>
    <row r="292" s="2" customFormat="1" ht="37.8" customHeight="1">
      <c r="A292" s="40"/>
      <c r="B292" s="41"/>
      <c r="C292" s="206" t="s">
        <v>1342</v>
      </c>
      <c r="D292" s="206" t="s">
        <v>139</v>
      </c>
      <c r="E292" s="207" t="s">
        <v>1343</v>
      </c>
      <c r="F292" s="208" t="s">
        <v>1344</v>
      </c>
      <c r="G292" s="209" t="s">
        <v>1301</v>
      </c>
      <c r="H292" s="210">
        <v>54</v>
      </c>
      <c r="I292" s="211"/>
      <c r="J292" s="212">
        <f>ROUND(I292*H292,2)</f>
        <v>0</v>
      </c>
      <c r="K292" s="208" t="s">
        <v>143</v>
      </c>
      <c r="L292" s="46"/>
      <c r="M292" s="213" t="s">
        <v>19</v>
      </c>
      <c r="N292" s="214" t="s">
        <v>47</v>
      </c>
      <c r="O292" s="86"/>
      <c r="P292" s="215">
        <f>O292*H292</f>
        <v>0</v>
      </c>
      <c r="Q292" s="215">
        <v>0.020570000000000001</v>
      </c>
      <c r="R292" s="215">
        <f>Q292*H292</f>
        <v>1.1107800000000001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235</v>
      </c>
      <c r="AT292" s="217" t="s">
        <v>139</v>
      </c>
      <c r="AU292" s="217" t="s">
        <v>86</v>
      </c>
      <c r="AY292" s="19" t="s">
        <v>136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84</v>
      </c>
      <c r="BK292" s="218">
        <f>ROUND(I292*H292,2)</f>
        <v>0</v>
      </c>
      <c r="BL292" s="19" t="s">
        <v>235</v>
      </c>
      <c r="BM292" s="217" t="s">
        <v>1345</v>
      </c>
    </row>
    <row r="293" s="2" customFormat="1">
      <c r="A293" s="40"/>
      <c r="B293" s="41"/>
      <c r="C293" s="42"/>
      <c r="D293" s="219" t="s">
        <v>146</v>
      </c>
      <c r="E293" s="42"/>
      <c r="F293" s="220" t="s">
        <v>1346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146</v>
      </c>
      <c r="AU293" s="19" t="s">
        <v>86</v>
      </c>
    </row>
    <row r="294" s="2" customFormat="1" ht="24.15" customHeight="1">
      <c r="A294" s="40"/>
      <c r="B294" s="41"/>
      <c r="C294" s="206" t="s">
        <v>1347</v>
      </c>
      <c r="D294" s="206" t="s">
        <v>139</v>
      </c>
      <c r="E294" s="207" t="s">
        <v>1348</v>
      </c>
      <c r="F294" s="208" t="s">
        <v>1349</v>
      </c>
      <c r="G294" s="209" t="s">
        <v>1301</v>
      </c>
      <c r="H294" s="210">
        <v>1</v>
      </c>
      <c r="I294" s="211"/>
      <c r="J294" s="212">
        <f>ROUND(I294*H294,2)</f>
        <v>0</v>
      </c>
      <c r="K294" s="208" t="s">
        <v>143</v>
      </c>
      <c r="L294" s="46"/>
      <c r="M294" s="213" t="s">
        <v>19</v>
      </c>
      <c r="N294" s="214" t="s">
        <v>47</v>
      </c>
      <c r="O294" s="86"/>
      <c r="P294" s="215">
        <f>O294*H294</f>
        <v>0</v>
      </c>
      <c r="Q294" s="215">
        <v>0.018780000000000002</v>
      </c>
      <c r="R294" s="215">
        <f>Q294*H294</f>
        <v>0.018780000000000002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235</v>
      </c>
      <c r="AT294" s="217" t="s">
        <v>139</v>
      </c>
      <c r="AU294" s="217" t="s">
        <v>86</v>
      </c>
      <c r="AY294" s="19" t="s">
        <v>136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84</v>
      </c>
      <c r="BK294" s="218">
        <f>ROUND(I294*H294,2)</f>
        <v>0</v>
      </c>
      <c r="BL294" s="19" t="s">
        <v>235</v>
      </c>
      <c r="BM294" s="217" t="s">
        <v>1350</v>
      </c>
    </row>
    <row r="295" s="2" customFormat="1">
      <c r="A295" s="40"/>
      <c r="B295" s="41"/>
      <c r="C295" s="42"/>
      <c r="D295" s="219" t="s">
        <v>146</v>
      </c>
      <c r="E295" s="42"/>
      <c r="F295" s="220" t="s">
        <v>1351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146</v>
      </c>
      <c r="AU295" s="19" t="s">
        <v>86</v>
      </c>
    </row>
    <row r="296" s="2" customFormat="1" ht="16.5" customHeight="1">
      <c r="A296" s="40"/>
      <c r="B296" s="41"/>
      <c r="C296" s="206" t="s">
        <v>1352</v>
      </c>
      <c r="D296" s="206" t="s">
        <v>139</v>
      </c>
      <c r="E296" s="207" t="s">
        <v>1353</v>
      </c>
      <c r="F296" s="208" t="s">
        <v>1354</v>
      </c>
      <c r="G296" s="209" t="s">
        <v>1301</v>
      </c>
      <c r="H296" s="210">
        <v>112</v>
      </c>
      <c r="I296" s="211"/>
      <c r="J296" s="212">
        <f>ROUND(I296*H296,2)</f>
        <v>0</v>
      </c>
      <c r="K296" s="208" t="s">
        <v>143</v>
      </c>
      <c r="L296" s="46"/>
      <c r="M296" s="213" t="s">
        <v>19</v>
      </c>
      <c r="N296" s="214" t="s">
        <v>47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0.024500000000000001</v>
      </c>
      <c r="T296" s="216">
        <f>S296*H296</f>
        <v>2.7440000000000002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235</v>
      </c>
      <c r="AT296" s="217" t="s">
        <v>139</v>
      </c>
      <c r="AU296" s="217" t="s">
        <v>86</v>
      </c>
      <c r="AY296" s="19" t="s">
        <v>136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84</v>
      </c>
      <c r="BK296" s="218">
        <f>ROUND(I296*H296,2)</f>
        <v>0</v>
      </c>
      <c r="BL296" s="19" t="s">
        <v>235</v>
      </c>
      <c r="BM296" s="217" t="s">
        <v>1355</v>
      </c>
    </row>
    <row r="297" s="2" customFormat="1">
      <c r="A297" s="40"/>
      <c r="B297" s="41"/>
      <c r="C297" s="42"/>
      <c r="D297" s="219" t="s">
        <v>146</v>
      </c>
      <c r="E297" s="42"/>
      <c r="F297" s="220" t="s">
        <v>1356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146</v>
      </c>
      <c r="AU297" s="19" t="s">
        <v>86</v>
      </c>
    </row>
    <row r="298" s="2" customFormat="1" ht="24.15" customHeight="1">
      <c r="A298" s="40"/>
      <c r="B298" s="41"/>
      <c r="C298" s="206" t="s">
        <v>1357</v>
      </c>
      <c r="D298" s="206" t="s">
        <v>139</v>
      </c>
      <c r="E298" s="207" t="s">
        <v>1358</v>
      </c>
      <c r="F298" s="208" t="s">
        <v>1359</v>
      </c>
      <c r="G298" s="209" t="s">
        <v>1301</v>
      </c>
      <c r="H298" s="210">
        <v>54</v>
      </c>
      <c r="I298" s="211"/>
      <c r="J298" s="212">
        <f>ROUND(I298*H298,2)</f>
        <v>0</v>
      </c>
      <c r="K298" s="208" t="s">
        <v>143</v>
      </c>
      <c r="L298" s="46"/>
      <c r="M298" s="213" t="s">
        <v>19</v>
      </c>
      <c r="N298" s="214" t="s">
        <v>47</v>
      </c>
      <c r="O298" s="86"/>
      <c r="P298" s="215">
        <f>O298*H298</f>
        <v>0</v>
      </c>
      <c r="Q298" s="215">
        <v>0.038370000000000001</v>
      </c>
      <c r="R298" s="215">
        <f>Q298*H298</f>
        <v>2.0719799999999999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235</v>
      </c>
      <c r="AT298" s="217" t="s">
        <v>139</v>
      </c>
      <c r="AU298" s="217" t="s">
        <v>86</v>
      </c>
      <c r="AY298" s="19" t="s">
        <v>136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84</v>
      </c>
      <c r="BK298" s="218">
        <f>ROUND(I298*H298,2)</f>
        <v>0</v>
      </c>
      <c r="BL298" s="19" t="s">
        <v>235</v>
      </c>
      <c r="BM298" s="217" t="s">
        <v>1360</v>
      </c>
    </row>
    <row r="299" s="2" customFormat="1">
      <c r="A299" s="40"/>
      <c r="B299" s="41"/>
      <c r="C299" s="42"/>
      <c r="D299" s="219" t="s">
        <v>146</v>
      </c>
      <c r="E299" s="42"/>
      <c r="F299" s="220" t="s">
        <v>1361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146</v>
      </c>
      <c r="AU299" s="19" t="s">
        <v>86</v>
      </c>
    </row>
    <row r="300" s="2" customFormat="1" ht="16.5" customHeight="1">
      <c r="A300" s="40"/>
      <c r="B300" s="41"/>
      <c r="C300" s="206" t="s">
        <v>1362</v>
      </c>
      <c r="D300" s="206" t="s">
        <v>139</v>
      </c>
      <c r="E300" s="207" t="s">
        <v>1363</v>
      </c>
      <c r="F300" s="208" t="s">
        <v>1364</v>
      </c>
      <c r="G300" s="209" t="s">
        <v>1301</v>
      </c>
      <c r="H300" s="210">
        <v>56</v>
      </c>
      <c r="I300" s="211"/>
      <c r="J300" s="212">
        <f>ROUND(I300*H300,2)</f>
        <v>0</v>
      </c>
      <c r="K300" s="208" t="s">
        <v>143</v>
      </c>
      <c r="L300" s="46"/>
      <c r="M300" s="213" t="s">
        <v>19</v>
      </c>
      <c r="N300" s="214" t="s">
        <v>47</v>
      </c>
      <c r="O300" s="86"/>
      <c r="P300" s="215">
        <f>O300*H300</f>
        <v>0</v>
      </c>
      <c r="Q300" s="215">
        <v>0.00051999999999999995</v>
      </c>
      <c r="R300" s="215">
        <f>Q300*H300</f>
        <v>0.029119999999999997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235</v>
      </c>
      <c r="AT300" s="217" t="s">
        <v>139</v>
      </c>
      <c r="AU300" s="217" t="s">
        <v>86</v>
      </c>
      <c r="AY300" s="19" t="s">
        <v>136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84</v>
      </c>
      <c r="BK300" s="218">
        <f>ROUND(I300*H300,2)</f>
        <v>0</v>
      </c>
      <c r="BL300" s="19" t="s">
        <v>235</v>
      </c>
      <c r="BM300" s="217" t="s">
        <v>1365</v>
      </c>
    </row>
    <row r="301" s="2" customFormat="1">
      <c r="A301" s="40"/>
      <c r="B301" s="41"/>
      <c r="C301" s="42"/>
      <c r="D301" s="219" t="s">
        <v>146</v>
      </c>
      <c r="E301" s="42"/>
      <c r="F301" s="220" t="s">
        <v>1366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146</v>
      </c>
      <c r="AU301" s="19" t="s">
        <v>86</v>
      </c>
    </row>
    <row r="302" s="2" customFormat="1" ht="16.5" customHeight="1">
      <c r="A302" s="40"/>
      <c r="B302" s="41"/>
      <c r="C302" s="206" t="s">
        <v>1367</v>
      </c>
      <c r="D302" s="206" t="s">
        <v>139</v>
      </c>
      <c r="E302" s="207" t="s">
        <v>1368</v>
      </c>
      <c r="F302" s="208" t="s">
        <v>1369</v>
      </c>
      <c r="G302" s="209" t="s">
        <v>1301</v>
      </c>
      <c r="H302" s="210">
        <v>1</v>
      </c>
      <c r="I302" s="211"/>
      <c r="J302" s="212">
        <f>ROUND(I302*H302,2)</f>
        <v>0</v>
      </c>
      <c r="K302" s="208" t="s">
        <v>143</v>
      </c>
      <c r="L302" s="46"/>
      <c r="M302" s="213" t="s">
        <v>19</v>
      </c>
      <c r="N302" s="214" t="s">
        <v>47</v>
      </c>
      <c r="O302" s="86"/>
      <c r="P302" s="215">
        <f>O302*H302</f>
        <v>0</v>
      </c>
      <c r="Q302" s="215">
        <v>0.0030000000000000001</v>
      </c>
      <c r="R302" s="215">
        <f>Q302*H302</f>
        <v>0.0030000000000000001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235</v>
      </c>
      <c r="AT302" s="217" t="s">
        <v>139</v>
      </c>
      <c r="AU302" s="217" t="s">
        <v>86</v>
      </c>
      <c r="AY302" s="19" t="s">
        <v>136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84</v>
      </c>
      <c r="BK302" s="218">
        <f>ROUND(I302*H302,2)</f>
        <v>0</v>
      </c>
      <c r="BL302" s="19" t="s">
        <v>235</v>
      </c>
      <c r="BM302" s="217" t="s">
        <v>1370</v>
      </c>
    </row>
    <row r="303" s="2" customFormat="1">
      <c r="A303" s="40"/>
      <c r="B303" s="41"/>
      <c r="C303" s="42"/>
      <c r="D303" s="219" t="s">
        <v>146</v>
      </c>
      <c r="E303" s="42"/>
      <c r="F303" s="220" t="s">
        <v>1371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146</v>
      </c>
      <c r="AU303" s="19" t="s">
        <v>86</v>
      </c>
    </row>
    <row r="304" s="2" customFormat="1" ht="16.5" customHeight="1">
      <c r="A304" s="40"/>
      <c r="B304" s="41"/>
      <c r="C304" s="206" t="s">
        <v>1372</v>
      </c>
      <c r="D304" s="206" t="s">
        <v>139</v>
      </c>
      <c r="E304" s="207" t="s">
        <v>1373</v>
      </c>
      <c r="F304" s="208" t="s">
        <v>1374</v>
      </c>
      <c r="G304" s="209" t="s">
        <v>1301</v>
      </c>
      <c r="H304" s="210">
        <v>3</v>
      </c>
      <c r="I304" s="211"/>
      <c r="J304" s="212">
        <f>ROUND(I304*H304,2)</f>
        <v>0</v>
      </c>
      <c r="K304" s="208" t="s">
        <v>143</v>
      </c>
      <c r="L304" s="46"/>
      <c r="M304" s="213" t="s">
        <v>19</v>
      </c>
      <c r="N304" s="214" t="s">
        <v>47</v>
      </c>
      <c r="O304" s="86"/>
      <c r="P304" s="215">
        <f>O304*H304</f>
        <v>0</v>
      </c>
      <c r="Q304" s="215">
        <v>0.00080000000000000004</v>
      </c>
      <c r="R304" s="215">
        <f>Q304*H304</f>
        <v>0.0024000000000000002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235</v>
      </c>
      <c r="AT304" s="217" t="s">
        <v>139</v>
      </c>
      <c r="AU304" s="217" t="s">
        <v>86</v>
      </c>
      <c r="AY304" s="19" t="s">
        <v>136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84</v>
      </c>
      <c r="BK304" s="218">
        <f>ROUND(I304*H304,2)</f>
        <v>0</v>
      </c>
      <c r="BL304" s="19" t="s">
        <v>235</v>
      </c>
      <c r="BM304" s="217" t="s">
        <v>1375</v>
      </c>
    </row>
    <row r="305" s="2" customFormat="1">
      <c r="A305" s="40"/>
      <c r="B305" s="41"/>
      <c r="C305" s="42"/>
      <c r="D305" s="219" t="s">
        <v>146</v>
      </c>
      <c r="E305" s="42"/>
      <c r="F305" s="220" t="s">
        <v>1376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146</v>
      </c>
      <c r="AU305" s="19" t="s">
        <v>86</v>
      </c>
    </row>
    <row r="306" s="2" customFormat="1" ht="16.5" customHeight="1">
      <c r="A306" s="40"/>
      <c r="B306" s="41"/>
      <c r="C306" s="206" t="s">
        <v>1377</v>
      </c>
      <c r="D306" s="206" t="s">
        <v>139</v>
      </c>
      <c r="E306" s="207" t="s">
        <v>1378</v>
      </c>
      <c r="F306" s="208" t="s">
        <v>1379</v>
      </c>
      <c r="G306" s="209" t="s">
        <v>1301</v>
      </c>
      <c r="H306" s="210">
        <v>1</v>
      </c>
      <c r="I306" s="211"/>
      <c r="J306" s="212">
        <f>ROUND(I306*H306,2)</f>
        <v>0</v>
      </c>
      <c r="K306" s="208" t="s">
        <v>143</v>
      </c>
      <c r="L306" s="46"/>
      <c r="M306" s="213" t="s">
        <v>19</v>
      </c>
      <c r="N306" s="214" t="s">
        <v>47</v>
      </c>
      <c r="O306" s="86"/>
      <c r="P306" s="215">
        <f>O306*H306</f>
        <v>0</v>
      </c>
      <c r="Q306" s="215">
        <v>0.0012999999999999999</v>
      </c>
      <c r="R306" s="215">
        <f>Q306*H306</f>
        <v>0.0012999999999999999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235</v>
      </c>
      <c r="AT306" s="217" t="s">
        <v>139</v>
      </c>
      <c r="AU306" s="217" t="s">
        <v>86</v>
      </c>
      <c r="AY306" s="19" t="s">
        <v>136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84</v>
      </c>
      <c r="BK306" s="218">
        <f>ROUND(I306*H306,2)</f>
        <v>0</v>
      </c>
      <c r="BL306" s="19" t="s">
        <v>235</v>
      </c>
      <c r="BM306" s="217" t="s">
        <v>1380</v>
      </c>
    </row>
    <row r="307" s="2" customFormat="1">
      <c r="A307" s="40"/>
      <c r="B307" s="41"/>
      <c r="C307" s="42"/>
      <c r="D307" s="219" t="s">
        <v>146</v>
      </c>
      <c r="E307" s="42"/>
      <c r="F307" s="220" t="s">
        <v>1381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146</v>
      </c>
      <c r="AU307" s="19" t="s">
        <v>86</v>
      </c>
    </row>
    <row r="308" s="2" customFormat="1" ht="16.5" customHeight="1">
      <c r="A308" s="40"/>
      <c r="B308" s="41"/>
      <c r="C308" s="206" t="s">
        <v>1382</v>
      </c>
      <c r="D308" s="206" t="s">
        <v>139</v>
      </c>
      <c r="E308" s="207" t="s">
        <v>1383</v>
      </c>
      <c r="F308" s="208" t="s">
        <v>1384</v>
      </c>
      <c r="G308" s="209" t="s">
        <v>1301</v>
      </c>
      <c r="H308" s="210">
        <v>1</v>
      </c>
      <c r="I308" s="211"/>
      <c r="J308" s="212">
        <f>ROUND(I308*H308,2)</f>
        <v>0</v>
      </c>
      <c r="K308" s="208" t="s">
        <v>143</v>
      </c>
      <c r="L308" s="46"/>
      <c r="M308" s="213" t="s">
        <v>19</v>
      </c>
      <c r="N308" s="214" t="s">
        <v>47</v>
      </c>
      <c r="O308" s="86"/>
      <c r="P308" s="215">
        <f>O308*H308</f>
        <v>0</v>
      </c>
      <c r="Q308" s="215">
        <v>0.00084999999999999995</v>
      </c>
      <c r="R308" s="215">
        <f>Q308*H308</f>
        <v>0.00084999999999999995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235</v>
      </c>
      <c r="AT308" s="217" t="s">
        <v>139</v>
      </c>
      <c r="AU308" s="217" t="s">
        <v>86</v>
      </c>
      <c r="AY308" s="19" t="s">
        <v>136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84</v>
      </c>
      <c r="BK308" s="218">
        <f>ROUND(I308*H308,2)</f>
        <v>0</v>
      </c>
      <c r="BL308" s="19" t="s">
        <v>235</v>
      </c>
      <c r="BM308" s="217" t="s">
        <v>1385</v>
      </c>
    </row>
    <row r="309" s="2" customFormat="1">
      <c r="A309" s="40"/>
      <c r="B309" s="41"/>
      <c r="C309" s="42"/>
      <c r="D309" s="219" t="s">
        <v>146</v>
      </c>
      <c r="E309" s="42"/>
      <c r="F309" s="220" t="s">
        <v>1386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146</v>
      </c>
      <c r="AU309" s="19" t="s">
        <v>86</v>
      </c>
    </row>
    <row r="310" s="2" customFormat="1" ht="16.5" customHeight="1">
      <c r="A310" s="40"/>
      <c r="B310" s="41"/>
      <c r="C310" s="206" t="s">
        <v>1387</v>
      </c>
      <c r="D310" s="206" t="s">
        <v>139</v>
      </c>
      <c r="E310" s="207" t="s">
        <v>1388</v>
      </c>
      <c r="F310" s="208" t="s">
        <v>1389</v>
      </c>
      <c r="G310" s="209" t="s">
        <v>1301</v>
      </c>
      <c r="H310" s="210">
        <v>1</v>
      </c>
      <c r="I310" s="211"/>
      <c r="J310" s="212">
        <f>ROUND(I310*H310,2)</f>
        <v>0</v>
      </c>
      <c r="K310" s="208" t="s">
        <v>143</v>
      </c>
      <c r="L310" s="46"/>
      <c r="M310" s="213" t="s">
        <v>19</v>
      </c>
      <c r="N310" s="214" t="s">
        <v>47</v>
      </c>
      <c r="O310" s="86"/>
      <c r="P310" s="215">
        <f>O310*H310</f>
        <v>0</v>
      </c>
      <c r="Q310" s="215">
        <v>0.00084999999999999995</v>
      </c>
      <c r="R310" s="215">
        <f>Q310*H310</f>
        <v>0.00084999999999999995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235</v>
      </c>
      <c r="AT310" s="217" t="s">
        <v>139</v>
      </c>
      <c r="AU310" s="217" t="s">
        <v>86</v>
      </c>
      <c r="AY310" s="19" t="s">
        <v>136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84</v>
      </c>
      <c r="BK310" s="218">
        <f>ROUND(I310*H310,2)</f>
        <v>0</v>
      </c>
      <c r="BL310" s="19" t="s">
        <v>235</v>
      </c>
      <c r="BM310" s="217" t="s">
        <v>1390</v>
      </c>
    </row>
    <row r="311" s="2" customFormat="1">
      <c r="A311" s="40"/>
      <c r="B311" s="41"/>
      <c r="C311" s="42"/>
      <c r="D311" s="219" t="s">
        <v>146</v>
      </c>
      <c r="E311" s="42"/>
      <c r="F311" s="220" t="s">
        <v>1391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146</v>
      </c>
      <c r="AU311" s="19" t="s">
        <v>86</v>
      </c>
    </row>
    <row r="312" s="2" customFormat="1" ht="21.75" customHeight="1">
      <c r="A312" s="40"/>
      <c r="B312" s="41"/>
      <c r="C312" s="206" t="s">
        <v>1392</v>
      </c>
      <c r="D312" s="206" t="s">
        <v>139</v>
      </c>
      <c r="E312" s="207" t="s">
        <v>1393</v>
      </c>
      <c r="F312" s="208" t="s">
        <v>1394</v>
      </c>
      <c r="G312" s="209" t="s">
        <v>1301</v>
      </c>
      <c r="H312" s="210">
        <v>5</v>
      </c>
      <c r="I312" s="211"/>
      <c r="J312" s="212">
        <f>ROUND(I312*H312,2)</f>
        <v>0</v>
      </c>
      <c r="K312" s="208" t="s">
        <v>143</v>
      </c>
      <c r="L312" s="46"/>
      <c r="M312" s="213" t="s">
        <v>19</v>
      </c>
      <c r="N312" s="214" t="s">
        <v>47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0.018800000000000001</v>
      </c>
      <c r="T312" s="216">
        <f>S312*H312</f>
        <v>0.094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235</v>
      </c>
      <c r="AT312" s="217" t="s">
        <v>139</v>
      </c>
      <c r="AU312" s="217" t="s">
        <v>86</v>
      </c>
      <c r="AY312" s="19" t="s">
        <v>136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84</v>
      </c>
      <c r="BK312" s="218">
        <f>ROUND(I312*H312,2)</f>
        <v>0</v>
      </c>
      <c r="BL312" s="19" t="s">
        <v>235</v>
      </c>
      <c r="BM312" s="217" t="s">
        <v>1395</v>
      </c>
    </row>
    <row r="313" s="2" customFormat="1">
      <c r="A313" s="40"/>
      <c r="B313" s="41"/>
      <c r="C313" s="42"/>
      <c r="D313" s="219" t="s">
        <v>146</v>
      </c>
      <c r="E313" s="42"/>
      <c r="F313" s="220" t="s">
        <v>1396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146</v>
      </c>
      <c r="AU313" s="19" t="s">
        <v>86</v>
      </c>
    </row>
    <row r="314" s="2" customFormat="1" ht="21.75" customHeight="1">
      <c r="A314" s="40"/>
      <c r="B314" s="41"/>
      <c r="C314" s="206" t="s">
        <v>1397</v>
      </c>
      <c r="D314" s="206" t="s">
        <v>139</v>
      </c>
      <c r="E314" s="207" t="s">
        <v>1398</v>
      </c>
      <c r="F314" s="208" t="s">
        <v>1399</v>
      </c>
      <c r="G314" s="209" t="s">
        <v>1301</v>
      </c>
      <c r="H314" s="210">
        <v>5</v>
      </c>
      <c r="I314" s="211"/>
      <c r="J314" s="212">
        <f>ROUND(I314*H314,2)</f>
        <v>0</v>
      </c>
      <c r="K314" s="208" t="s">
        <v>143</v>
      </c>
      <c r="L314" s="46"/>
      <c r="M314" s="213" t="s">
        <v>19</v>
      </c>
      <c r="N314" s="214" t="s">
        <v>47</v>
      </c>
      <c r="O314" s="86"/>
      <c r="P314" s="215">
        <f>O314*H314</f>
        <v>0</v>
      </c>
      <c r="Q314" s="215">
        <v>0.0147</v>
      </c>
      <c r="R314" s="215">
        <f>Q314*H314</f>
        <v>0.073499999999999996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235</v>
      </c>
      <c r="AT314" s="217" t="s">
        <v>139</v>
      </c>
      <c r="AU314" s="217" t="s">
        <v>86</v>
      </c>
      <c r="AY314" s="19" t="s">
        <v>136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84</v>
      </c>
      <c r="BK314" s="218">
        <f>ROUND(I314*H314,2)</f>
        <v>0</v>
      </c>
      <c r="BL314" s="19" t="s">
        <v>235</v>
      </c>
      <c r="BM314" s="217" t="s">
        <v>1400</v>
      </c>
    </row>
    <row r="315" s="2" customFormat="1">
      <c r="A315" s="40"/>
      <c r="B315" s="41"/>
      <c r="C315" s="42"/>
      <c r="D315" s="219" t="s">
        <v>146</v>
      </c>
      <c r="E315" s="42"/>
      <c r="F315" s="220" t="s">
        <v>1401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146</v>
      </c>
      <c r="AU315" s="19" t="s">
        <v>86</v>
      </c>
    </row>
    <row r="316" s="2" customFormat="1" ht="24.15" customHeight="1">
      <c r="A316" s="40"/>
      <c r="B316" s="41"/>
      <c r="C316" s="206" t="s">
        <v>1402</v>
      </c>
      <c r="D316" s="206" t="s">
        <v>139</v>
      </c>
      <c r="E316" s="207" t="s">
        <v>1403</v>
      </c>
      <c r="F316" s="208" t="s">
        <v>1404</v>
      </c>
      <c r="G316" s="209" t="s">
        <v>1301</v>
      </c>
      <c r="H316" s="210">
        <v>2</v>
      </c>
      <c r="I316" s="211"/>
      <c r="J316" s="212">
        <f>ROUND(I316*H316,2)</f>
        <v>0</v>
      </c>
      <c r="K316" s="208" t="s">
        <v>143</v>
      </c>
      <c r="L316" s="46"/>
      <c r="M316" s="213" t="s">
        <v>19</v>
      </c>
      <c r="N316" s="214" t="s">
        <v>47</v>
      </c>
      <c r="O316" s="86"/>
      <c r="P316" s="215">
        <f>O316*H316</f>
        <v>0</v>
      </c>
      <c r="Q316" s="215">
        <v>0.05525</v>
      </c>
      <c r="R316" s="215">
        <f>Q316*H316</f>
        <v>0.1105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235</v>
      </c>
      <c r="AT316" s="217" t="s">
        <v>139</v>
      </c>
      <c r="AU316" s="217" t="s">
        <v>86</v>
      </c>
      <c r="AY316" s="19" t="s">
        <v>136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84</v>
      </c>
      <c r="BK316" s="218">
        <f>ROUND(I316*H316,2)</f>
        <v>0</v>
      </c>
      <c r="BL316" s="19" t="s">
        <v>235</v>
      </c>
      <c r="BM316" s="217" t="s">
        <v>1405</v>
      </c>
    </row>
    <row r="317" s="2" customFormat="1">
      <c r="A317" s="40"/>
      <c r="B317" s="41"/>
      <c r="C317" s="42"/>
      <c r="D317" s="219" t="s">
        <v>146</v>
      </c>
      <c r="E317" s="42"/>
      <c r="F317" s="220" t="s">
        <v>1406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146</v>
      </c>
      <c r="AU317" s="19" t="s">
        <v>86</v>
      </c>
    </row>
    <row r="318" s="2" customFormat="1" ht="16.5" customHeight="1">
      <c r="A318" s="40"/>
      <c r="B318" s="41"/>
      <c r="C318" s="206" t="s">
        <v>1407</v>
      </c>
      <c r="D318" s="206" t="s">
        <v>139</v>
      </c>
      <c r="E318" s="207" t="s">
        <v>1408</v>
      </c>
      <c r="F318" s="208" t="s">
        <v>1409</v>
      </c>
      <c r="G318" s="209" t="s">
        <v>142</v>
      </c>
      <c r="H318" s="210">
        <v>2</v>
      </c>
      <c r="I318" s="211"/>
      <c r="J318" s="212">
        <f>ROUND(I318*H318,2)</f>
        <v>0</v>
      </c>
      <c r="K318" s="208" t="s">
        <v>143</v>
      </c>
      <c r="L318" s="46"/>
      <c r="M318" s="213" t="s">
        <v>19</v>
      </c>
      <c r="N318" s="214" t="s">
        <v>47</v>
      </c>
      <c r="O318" s="86"/>
      <c r="P318" s="215">
        <f>O318*H318</f>
        <v>0</v>
      </c>
      <c r="Q318" s="215">
        <v>0.00021000000000000001</v>
      </c>
      <c r="R318" s="215">
        <f>Q318*H318</f>
        <v>0.00042000000000000002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235</v>
      </c>
      <c r="AT318" s="217" t="s">
        <v>139</v>
      </c>
      <c r="AU318" s="217" t="s">
        <v>86</v>
      </c>
      <c r="AY318" s="19" t="s">
        <v>136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84</v>
      </c>
      <c r="BK318" s="218">
        <f>ROUND(I318*H318,2)</f>
        <v>0</v>
      </c>
      <c r="BL318" s="19" t="s">
        <v>235</v>
      </c>
      <c r="BM318" s="217" t="s">
        <v>1410</v>
      </c>
    </row>
    <row r="319" s="2" customFormat="1">
      <c r="A319" s="40"/>
      <c r="B319" s="41"/>
      <c r="C319" s="42"/>
      <c r="D319" s="219" t="s">
        <v>146</v>
      </c>
      <c r="E319" s="42"/>
      <c r="F319" s="220" t="s">
        <v>1411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146</v>
      </c>
      <c r="AU319" s="19" t="s">
        <v>86</v>
      </c>
    </row>
    <row r="320" s="2" customFormat="1" ht="16.5" customHeight="1">
      <c r="A320" s="40"/>
      <c r="B320" s="41"/>
      <c r="C320" s="206" t="s">
        <v>1412</v>
      </c>
      <c r="D320" s="206" t="s">
        <v>139</v>
      </c>
      <c r="E320" s="207" t="s">
        <v>1413</v>
      </c>
      <c r="F320" s="208" t="s">
        <v>1414</v>
      </c>
      <c r="G320" s="209" t="s">
        <v>142</v>
      </c>
      <c r="H320" s="210">
        <v>116</v>
      </c>
      <c r="I320" s="211"/>
      <c r="J320" s="212">
        <f>ROUND(I320*H320,2)</f>
        <v>0</v>
      </c>
      <c r="K320" s="208" t="s">
        <v>143</v>
      </c>
      <c r="L320" s="46"/>
      <c r="M320" s="213" t="s">
        <v>19</v>
      </c>
      <c r="N320" s="214" t="s">
        <v>47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0.00048999999999999998</v>
      </c>
      <c r="T320" s="216">
        <f>S320*H320</f>
        <v>0.056840000000000002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235</v>
      </c>
      <c r="AT320" s="217" t="s">
        <v>139</v>
      </c>
      <c r="AU320" s="217" t="s">
        <v>86</v>
      </c>
      <c r="AY320" s="19" t="s">
        <v>136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84</v>
      </c>
      <c r="BK320" s="218">
        <f>ROUND(I320*H320,2)</f>
        <v>0</v>
      </c>
      <c r="BL320" s="19" t="s">
        <v>235</v>
      </c>
      <c r="BM320" s="217" t="s">
        <v>1415</v>
      </c>
    </row>
    <row r="321" s="2" customFormat="1">
      <c r="A321" s="40"/>
      <c r="B321" s="41"/>
      <c r="C321" s="42"/>
      <c r="D321" s="219" t="s">
        <v>146</v>
      </c>
      <c r="E321" s="42"/>
      <c r="F321" s="220" t="s">
        <v>1416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146</v>
      </c>
      <c r="AU321" s="19" t="s">
        <v>86</v>
      </c>
    </row>
    <row r="322" s="2" customFormat="1" ht="16.5" customHeight="1">
      <c r="A322" s="40"/>
      <c r="B322" s="41"/>
      <c r="C322" s="206" t="s">
        <v>1417</v>
      </c>
      <c r="D322" s="206" t="s">
        <v>139</v>
      </c>
      <c r="E322" s="207" t="s">
        <v>1418</v>
      </c>
      <c r="F322" s="208" t="s">
        <v>1419</v>
      </c>
      <c r="G322" s="209" t="s">
        <v>1301</v>
      </c>
      <c r="H322" s="210">
        <v>163</v>
      </c>
      <c r="I322" s="211"/>
      <c r="J322" s="212">
        <f>ROUND(I322*H322,2)</f>
        <v>0</v>
      </c>
      <c r="K322" s="208" t="s">
        <v>143</v>
      </c>
      <c r="L322" s="46"/>
      <c r="M322" s="213" t="s">
        <v>19</v>
      </c>
      <c r="N322" s="214" t="s">
        <v>47</v>
      </c>
      <c r="O322" s="86"/>
      <c r="P322" s="215">
        <f>O322*H322</f>
        <v>0</v>
      </c>
      <c r="Q322" s="215">
        <v>0.00029999999999999997</v>
      </c>
      <c r="R322" s="215">
        <f>Q322*H322</f>
        <v>0.048899999999999999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235</v>
      </c>
      <c r="AT322" s="217" t="s">
        <v>139</v>
      </c>
      <c r="AU322" s="217" t="s">
        <v>86</v>
      </c>
      <c r="AY322" s="19" t="s">
        <v>136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84</v>
      </c>
      <c r="BK322" s="218">
        <f>ROUND(I322*H322,2)</f>
        <v>0</v>
      </c>
      <c r="BL322" s="19" t="s">
        <v>235</v>
      </c>
      <c r="BM322" s="217" t="s">
        <v>1420</v>
      </c>
    </row>
    <row r="323" s="2" customFormat="1">
      <c r="A323" s="40"/>
      <c r="B323" s="41"/>
      <c r="C323" s="42"/>
      <c r="D323" s="219" t="s">
        <v>146</v>
      </c>
      <c r="E323" s="42"/>
      <c r="F323" s="220" t="s">
        <v>1421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146</v>
      </c>
      <c r="AU323" s="19" t="s">
        <v>86</v>
      </c>
    </row>
    <row r="324" s="2" customFormat="1" ht="16.5" customHeight="1">
      <c r="A324" s="40"/>
      <c r="B324" s="41"/>
      <c r="C324" s="206" t="s">
        <v>1422</v>
      </c>
      <c r="D324" s="206" t="s">
        <v>139</v>
      </c>
      <c r="E324" s="207" t="s">
        <v>1423</v>
      </c>
      <c r="F324" s="208" t="s">
        <v>1424</v>
      </c>
      <c r="G324" s="209" t="s">
        <v>142</v>
      </c>
      <c r="H324" s="210">
        <v>2</v>
      </c>
      <c r="I324" s="211"/>
      <c r="J324" s="212">
        <f>ROUND(I324*H324,2)</f>
        <v>0</v>
      </c>
      <c r="K324" s="208" t="s">
        <v>143</v>
      </c>
      <c r="L324" s="46"/>
      <c r="M324" s="213" t="s">
        <v>19</v>
      </c>
      <c r="N324" s="214" t="s">
        <v>47</v>
      </c>
      <c r="O324" s="86"/>
      <c r="P324" s="215">
        <f>O324*H324</f>
        <v>0</v>
      </c>
      <c r="Q324" s="215">
        <v>0.00109</v>
      </c>
      <c r="R324" s="215">
        <f>Q324*H324</f>
        <v>0.0021800000000000001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235</v>
      </c>
      <c r="AT324" s="217" t="s">
        <v>139</v>
      </c>
      <c r="AU324" s="217" t="s">
        <v>86</v>
      </c>
      <c r="AY324" s="19" t="s">
        <v>136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84</v>
      </c>
      <c r="BK324" s="218">
        <f>ROUND(I324*H324,2)</f>
        <v>0</v>
      </c>
      <c r="BL324" s="19" t="s">
        <v>235</v>
      </c>
      <c r="BM324" s="217" t="s">
        <v>1425</v>
      </c>
    </row>
    <row r="325" s="2" customFormat="1">
      <c r="A325" s="40"/>
      <c r="B325" s="41"/>
      <c r="C325" s="42"/>
      <c r="D325" s="219" t="s">
        <v>146</v>
      </c>
      <c r="E325" s="42"/>
      <c r="F325" s="220" t="s">
        <v>1426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146</v>
      </c>
      <c r="AU325" s="19" t="s">
        <v>86</v>
      </c>
    </row>
    <row r="326" s="2" customFormat="1" ht="16.5" customHeight="1">
      <c r="A326" s="40"/>
      <c r="B326" s="41"/>
      <c r="C326" s="206" t="s">
        <v>1427</v>
      </c>
      <c r="D326" s="206" t="s">
        <v>139</v>
      </c>
      <c r="E326" s="207" t="s">
        <v>1428</v>
      </c>
      <c r="F326" s="208" t="s">
        <v>1429</v>
      </c>
      <c r="G326" s="209" t="s">
        <v>1301</v>
      </c>
      <c r="H326" s="210">
        <v>229</v>
      </c>
      <c r="I326" s="211"/>
      <c r="J326" s="212">
        <f>ROUND(I326*H326,2)</f>
        <v>0</v>
      </c>
      <c r="K326" s="208" t="s">
        <v>143</v>
      </c>
      <c r="L326" s="46"/>
      <c r="M326" s="213" t="s">
        <v>19</v>
      </c>
      <c r="N326" s="214" t="s">
        <v>47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0.00156</v>
      </c>
      <c r="T326" s="216">
        <f>S326*H326</f>
        <v>0.35724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235</v>
      </c>
      <c r="AT326" s="217" t="s">
        <v>139</v>
      </c>
      <c r="AU326" s="217" t="s">
        <v>86</v>
      </c>
      <c r="AY326" s="19" t="s">
        <v>136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235</v>
      </c>
      <c r="BM326" s="217" t="s">
        <v>1430</v>
      </c>
    </row>
    <row r="327" s="2" customFormat="1">
      <c r="A327" s="40"/>
      <c r="B327" s="41"/>
      <c r="C327" s="42"/>
      <c r="D327" s="219" t="s">
        <v>146</v>
      </c>
      <c r="E327" s="42"/>
      <c r="F327" s="220" t="s">
        <v>1431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146</v>
      </c>
      <c r="AU327" s="19" t="s">
        <v>86</v>
      </c>
    </row>
    <row r="328" s="2" customFormat="1" ht="16.5" customHeight="1">
      <c r="A328" s="40"/>
      <c r="B328" s="41"/>
      <c r="C328" s="206" t="s">
        <v>1432</v>
      </c>
      <c r="D328" s="206" t="s">
        <v>139</v>
      </c>
      <c r="E328" s="207" t="s">
        <v>1433</v>
      </c>
      <c r="F328" s="208" t="s">
        <v>1434</v>
      </c>
      <c r="G328" s="209" t="s">
        <v>1301</v>
      </c>
      <c r="H328" s="210">
        <v>5</v>
      </c>
      <c r="I328" s="211"/>
      <c r="J328" s="212">
        <f>ROUND(I328*H328,2)</f>
        <v>0</v>
      </c>
      <c r="K328" s="208" t="s">
        <v>143</v>
      </c>
      <c r="L328" s="46"/>
      <c r="M328" s="213" t="s">
        <v>19</v>
      </c>
      <c r="N328" s="214" t="s">
        <v>47</v>
      </c>
      <c r="O328" s="86"/>
      <c r="P328" s="215">
        <f>O328*H328</f>
        <v>0</v>
      </c>
      <c r="Q328" s="215">
        <v>0.0019599999999999999</v>
      </c>
      <c r="R328" s="215">
        <f>Q328*H328</f>
        <v>0.0097999999999999997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235</v>
      </c>
      <c r="AT328" s="217" t="s">
        <v>139</v>
      </c>
      <c r="AU328" s="217" t="s">
        <v>86</v>
      </c>
      <c r="AY328" s="19" t="s">
        <v>136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84</v>
      </c>
      <c r="BK328" s="218">
        <f>ROUND(I328*H328,2)</f>
        <v>0</v>
      </c>
      <c r="BL328" s="19" t="s">
        <v>235</v>
      </c>
      <c r="BM328" s="217" t="s">
        <v>1435</v>
      </c>
    </row>
    <row r="329" s="2" customFormat="1">
      <c r="A329" s="40"/>
      <c r="B329" s="41"/>
      <c r="C329" s="42"/>
      <c r="D329" s="219" t="s">
        <v>146</v>
      </c>
      <c r="E329" s="42"/>
      <c r="F329" s="220" t="s">
        <v>1436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146</v>
      </c>
      <c r="AU329" s="19" t="s">
        <v>86</v>
      </c>
    </row>
    <row r="330" s="2" customFormat="1" ht="16.5" customHeight="1">
      <c r="A330" s="40"/>
      <c r="B330" s="41"/>
      <c r="C330" s="206" t="s">
        <v>1437</v>
      </c>
      <c r="D330" s="206" t="s">
        <v>139</v>
      </c>
      <c r="E330" s="207" t="s">
        <v>1438</v>
      </c>
      <c r="F330" s="208" t="s">
        <v>1439</v>
      </c>
      <c r="G330" s="209" t="s">
        <v>1301</v>
      </c>
      <c r="H330" s="210">
        <v>54</v>
      </c>
      <c r="I330" s="211"/>
      <c r="J330" s="212">
        <f>ROUND(I330*H330,2)</f>
        <v>0</v>
      </c>
      <c r="K330" s="208" t="s">
        <v>143</v>
      </c>
      <c r="L330" s="46"/>
      <c r="M330" s="213" t="s">
        <v>19</v>
      </c>
      <c r="N330" s="214" t="s">
        <v>47</v>
      </c>
      <c r="O330" s="86"/>
      <c r="P330" s="215">
        <f>O330*H330</f>
        <v>0</v>
      </c>
      <c r="Q330" s="215">
        <v>0.0018</v>
      </c>
      <c r="R330" s="215">
        <f>Q330*H330</f>
        <v>0.097199999999999995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235</v>
      </c>
      <c r="AT330" s="217" t="s">
        <v>139</v>
      </c>
      <c r="AU330" s="217" t="s">
        <v>86</v>
      </c>
      <c r="AY330" s="19" t="s">
        <v>136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84</v>
      </c>
      <c r="BK330" s="218">
        <f>ROUND(I330*H330,2)</f>
        <v>0</v>
      </c>
      <c r="BL330" s="19" t="s">
        <v>235</v>
      </c>
      <c r="BM330" s="217" t="s">
        <v>1440</v>
      </c>
    </row>
    <row r="331" s="2" customFormat="1">
      <c r="A331" s="40"/>
      <c r="B331" s="41"/>
      <c r="C331" s="42"/>
      <c r="D331" s="219" t="s">
        <v>146</v>
      </c>
      <c r="E331" s="42"/>
      <c r="F331" s="220" t="s">
        <v>1441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146</v>
      </c>
      <c r="AU331" s="19" t="s">
        <v>86</v>
      </c>
    </row>
    <row r="332" s="2" customFormat="1" ht="16.5" customHeight="1">
      <c r="A332" s="40"/>
      <c r="B332" s="41"/>
      <c r="C332" s="206" t="s">
        <v>1442</v>
      </c>
      <c r="D332" s="206" t="s">
        <v>139</v>
      </c>
      <c r="E332" s="207" t="s">
        <v>1443</v>
      </c>
      <c r="F332" s="208" t="s">
        <v>1444</v>
      </c>
      <c r="G332" s="209" t="s">
        <v>1301</v>
      </c>
      <c r="H332" s="210">
        <v>1</v>
      </c>
      <c r="I332" s="211"/>
      <c r="J332" s="212">
        <f>ROUND(I332*H332,2)</f>
        <v>0</v>
      </c>
      <c r="K332" s="208" t="s">
        <v>143</v>
      </c>
      <c r="L332" s="46"/>
      <c r="M332" s="213" t="s">
        <v>19</v>
      </c>
      <c r="N332" s="214" t="s">
        <v>47</v>
      </c>
      <c r="O332" s="86"/>
      <c r="P332" s="215">
        <f>O332*H332</f>
        <v>0</v>
      </c>
      <c r="Q332" s="215">
        <v>0.0015399999999999999</v>
      </c>
      <c r="R332" s="215">
        <f>Q332*H332</f>
        <v>0.0015399999999999999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235</v>
      </c>
      <c r="AT332" s="217" t="s">
        <v>139</v>
      </c>
      <c r="AU332" s="217" t="s">
        <v>86</v>
      </c>
      <c r="AY332" s="19" t="s">
        <v>136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84</v>
      </c>
      <c r="BK332" s="218">
        <f>ROUND(I332*H332,2)</f>
        <v>0</v>
      </c>
      <c r="BL332" s="19" t="s">
        <v>235</v>
      </c>
      <c r="BM332" s="217" t="s">
        <v>1445</v>
      </c>
    </row>
    <row r="333" s="2" customFormat="1">
      <c r="A333" s="40"/>
      <c r="B333" s="41"/>
      <c r="C333" s="42"/>
      <c r="D333" s="219" t="s">
        <v>146</v>
      </c>
      <c r="E333" s="42"/>
      <c r="F333" s="220" t="s">
        <v>1446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146</v>
      </c>
      <c r="AU333" s="19" t="s">
        <v>86</v>
      </c>
    </row>
    <row r="334" s="2" customFormat="1" ht="16.5" customHeight="1">
      <c r="A334" s="40"/>
      <c r="B334" s="41"/>
      <c r="C334" s="206" t="s">
        <v>1447</v>
      </c>
      <c r="D334" s="206" t="s">
        <v>139</v>
      </c>
      <c r="E334" s="207" t="s">
        <v>1448</v>
      </c>
      <c r="F334" s="208" t="s">
        <v>1449</v>
      </c>
      <c r="G334" s="209" t="s">
        <v>1301</v>
      </c>
      <c r="H334" s="210">
        <v>55</v>
      </c>
      <c r="I334" s="211"/>
      <c r="J334" s="212">
        <f>ROUND(I334*H334,2)</f>
        <v>0</v>
      </c>
      <c r="K334" s="208" t="s">
        <v>143</v>
      </c>
      <c r="L334" s="46"/>
      <c r="M334" s="213" t="s">
        <v>19</v>
      </c>
      <c r="N334" s="214" t="s">
        <v>47</v>
      </c>
      <c r="O334" s="86"/>
      <c r="P334" s="215">
        <f>O334*H334</f>
        <v>0</v>
      </c>
      <c r="Q334" s="215">
        <v>0.0018400000000000001</v>
      </c>
      <c r="R334" s="215">
        <f>Q334*H334</f>
        <v>0.1012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235</v>
      </c>
      <c r="AT334" s="217" t="s">
        <v>139</v>
      </c>
      <c r="AU334" s="217" t="s">
        <v>86</v>
      </c>
      <c r="AY334" s="19" t="s">
        <v>136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84</v>
      </c>
      <c r="BK334" s="218">
        <f>ROUND(I334*H334,2)</f>
        <v>0</v>
      </c>
      <c r="BL334" s="19" t="s">
        <v>235</v>
      </c>
      <c r="BM334" s="217" t="s">
        <v>1450</v>
      </c>
    </row>
    <row r="335" s="2" customFormat="1">
      <c r="A335" s="40"/>
      <c r="B335" s="41"/>
      <c r="C335" s="42"/>
      <c r="D335" s="219" t="s">
        <v>146</v>
      </c>
      <c r="E335" s="42"/>
      <c r="F335" s="220" t="s">
        <v>1451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146</v>
      </c>
      <c r="AU335" s="19" t="s">
        <v>86</v>
      </c>
    </row>
    <row r="336" s="2" customFormat="1" ht="16.5" customHeight="1">
      <c r="A336" s="40"/>
      <c r="B336" s="41"/>
      <c r="C336" s="206" t="s">
        <v>1452</v>
      </c>
      <c r="D336" s="206" t="s">
        <v>139</v>
      </c>
      <c r="E336" s="207" t="s">
        <v>1453</v>
      </c>
      <c r="F336" s="208" t="s">
        <v>1454</v>
      </c>
      <c r="G336" s="209" t="s">
        <v>142</v>
      </c>
      <c r="H336" s="210">
        <v>225</v>
      </c>
      <c r="I336" s="211"/>
      <c r="J336" s="212">
        <f>ROUND(I336*H336,2)</f>
        <v>0</v>
      </c>
      <c r="K336" s="208" t="s">
        <v>143</v>
      </c>
      <c r="L336" s="46"/>
      <c r="M336" s="213" t="s">
        <v>19</v>
      </c>
      <c r="N336" s="214" t="s">
        <v>47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0.00084999999999999995</v>
      </c>
      <c r="T336" s="216">
        <f>S336*H336</f>
        <v>0.19124999999999998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235</v>
      </c>
      <c r="AT336" s="217" t="s">
        <v>139</v>
      </c>
      <c r="AU336" s="217" t="s">
        <v>86</v>
      </c>
      <c r="AY336" s="19" t="s">
        <v>136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84</v>
      </c>
      <c r="BK336" s="218">
        <f>ROUND(I336*H336,2)</f>
        <v>0</v>
      </c>
      <c r="BL336" s="19" t="s">
        <v>235</v>
      </c>
      <c r="BM336" s="217" t="s">
        <v>1455</v>
      </c>
    </row>
    <row r="337" s="2" customFormat="1">
      <c r="A337" s="40"/>
      <c r="B337" s="41"/>
      <c r="C337" s="42"/>
      <c r="D337" s="219" t="s">
        <v>146</v>
      </c>
      <c r="E337" s="42"/>
      <c r="F337" s="220" t="s">
        <v>1456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146</v>
      </c>
      <c r="AU337" s="19" t="s">
        <v>86</v>
      </c>
    </row>
    <row r="338" s="2" customFormat="1" ht="21.75" customHeight="1">
      <c r="A338" s="40"/>
      <c r="B338" s="41"/>
      <c r="C338" s="206" t="s">
        <v>1457</v>
      </c>
      <c r="D338" s="206" t="s">
        <v>139</v>
      </c>
      <c r="E338" s="207" t="s">
        <v>1458</v>
      </c>
      <c r="F338" s="208" t="s">
        <v>1459</v>
      </c>
      <c r="G338" s="209" t="s">
        <v>142</v>
      </c>
      <c r="H338" s="210">
        <v>2</v>
      </c>
      <c r="I338" s="211"/>
      <c r="J338" s="212">
        <f>ROUND(I338*H338,2)</f>
        <v>0</v>
      </c>
      <c r="K338" s="208" t="s">
        <v>143</v>
      </c>
      <c r="L338" s="46"/>
      <c r="M338" s="213" t="s">
        <v>19</v>
      </c>
      <c r="N338" s="214" t="s">
        <v>47</v>
      </c>
      <c r="O338" s="86"/>
      <c r="P338" s="215">
        <f>O338*H338</f>
        <v>0</v>
      </c>
      <c r="Q338" s="215">
        <v>0.00018000000000000001</v>
      </c>
      <c r="R338" s="215">
        <f>Q338*H338</f>
        <v>0.00036000000000000002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235</v>
      </c>
      <c r="AT338" s="217" t="s">
        <v>139</v>
      </c>
      <c r="AU338" s="217" t="s">
        <v>86</v>
      </c>
      <c r="AY338" s="19" t="s">
        <v>136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84</v>
      </c>
      <c r="BK338" s="218">
        <f>ROUND(I338*H338,2)</f>
        <v>0</v>
      </c>
      <c r="BL338" s="19" t="s">
        <v>235</v>
      </c>
      <c r="BM338" s="217" t="s">
        <v>1460</v>
      </c>
    </row>
    <row r="339" s="2" customFormat="1">
      <c r="A339" s="40"/>
      <c r="B339" s="41"/>
      <c r="C339" s="42"/>
      <c r="D339" s="219" t="s">
        <v>146</v>
      </c>
      <c r="E339" s="42"/>
      <c r="F339" s="220" t="s">
        <v>1461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146</v>
      </c>
      <c r="AU339" s="19" t="s">
        <v>86</v>
      </c>
    </row>
    <row r="340" s="2" customFormat="1" ht="16.5" customHeight="1">
      <c r="A340" s="40"/>
      <c r="B340" s="41"/>
      <c r="C340" s="236" t="s">
        <v>1462</v>
      </c>
      <c r="D340" s="236" t="s">
        <v>151</v>
      </c>
      <c r="E340" s="237" t="s">
        <v>1463</v>
      </c>
      <c r="F340" s="238" t="s">
        <v>1464</v>
      </c>
      <c r="G340" s="239" t="s">
        <v>142</v>
      </c>
      <c r="H340" s="240">
        <v>2</v>
      </c>
      <c r="I340" s="241"/>
      <c r="J340" s="242">
        <f>ROUND(I340*H340,2)</f>
        <v>0</v>
      </c>
      <c r="K340" s="238" t="s">
        <v>143</v>
      </c>
      <c r="L340" s="243"/>
      <c r="M340" s="244" t="s">
        <v>19</v>
      </c>
      <c r="N340" s="245" t="s">
        <v>47</v>
      </c>
      <c r="O340" s="86"/>
      <c r="P340" s="215">
        <f>O340*H340</f>
        <v>0</v>
      </c>
      <c r="Q340" s="215">
        <v>0.00038000000000000002</v>
      </c>
      <c r="R340" s="215">
        <f>Q340*H340</f>
        <v>0.00076000000000000004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336</v>
      </c>
      <c r="AT340" s="217" t="s">
        <v>151</v>
      </c>
      <c r="AU340" s="217" t="s">
        <v>86</v>
      </c>
      <c r="AY340" s="19" t="s">
        <v>136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84</v>
      </c>
      <c r="BK340" s="218">
        <f>ROUND(I340*H340,2)</f>
        <v>0</v>
      </c>
      <c r="BL340" s="19" t="s">
        <v>235</v>
      </c>
      <c r="BM340" s="217" t="s">
        <v>1465</v>
      </c>
    </row>
    <row r="341" s="2" customFormat="1" ht="24.15" customHeight="1">
      <c r="A341" s="40"/>
      <c r="B341" s="41"/>
      <c r="C341" s="206" t="s">
        <v>1466</v>
      </c>
      <c r="D341" s="206" t="s">
        <v>139</v>
      </c>
      <c r="E341" s="207" t="s">
        <v>1467</v>
      </c>
      <c r="F341" s="208" t="s">
        <v>1468</v>
      </c>
      <c r="G341" s="209" t="s">
        <v>434</v>
      </c>
      <c r="H341" s="278"/>
      <c r="I341" s="211"/>
      <c r="J341" s="212">
        <f>ROUND(I341*H341,2)</f>
        <v>0</v>
      </c>
      <c r="K341" s="208" t="s">
        <v>143</v>
      </c>
      <c r="L341" s="46"/>
      <c r="M341" s="213" t="s">
        <v>19</v>
      </c>
      <c r="N341" s="214" t="s">
        <v>47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235</v>
      </c>
      <c r="AT341" s="217" t="s">
        <v>139</v>
      </c>
      <c r="AU341" s="217" t="s">
        <v>86</v>
      </c>
      <c r="AY341" s="19" t="s">
        <v>136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84</v>
      </c>
      <c r="BK341" s="218">
        <f>ROUND(I341*H341,2)</f>
        <v>0</v>
      </c>
      <c r="BL341" s="19" t="s">
        <v>235</v>
      </c>
      <c r="BM341" s="217" t="s">
        <v>1469</v>
      </c>
    </row>
    <row r="342" s="2" customFormat="1">
      <c r="A342" s="40"/>
      <c r="B342" s="41"/>
      <c r="C342" s="42"/>
      <c r="D342" s="219" t="s">
        <v>146</v>
      </c>
      <c r="E342" s="42"/>
      <c r="F342" s="220" t="s">
        <v>1470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146</v>
      </c>
      <c r="AU342" s="19" t="s">
        <v>86</v>
      </c>
    </row>
    <row r="343" s="12" customFormat="1" ht="25.92" customHeight="1">
      <c r="A343" s="12"/>
      <c r="B343" s="190"/>
      <c r="C343" s="191"/>
      <c r="D343" s="192" t="s">
        <v>75</v>
      </c>
      <c r="E343" s="193" t="s">
        <v>1471</v>
      </c>
      <c r="F343" s="193" t="s">
        <v>1472</v>
      </c>
      <c r="G343" s="191"/>
      <c r="H343" s="191"/>
      <c r="I343" s="194"/>
      <c r="J343" s="195">
        <f>BK343</f>
        <v>0</v>
      </c>
      <c r="K343" s="191"/>
      <c r="L343" s="196"/>
      <c r="M343" s="197"/>
      <c r="N343" s="198"/>
      <c r="O343" s="198"/>
      <c r="P343" s="199">
        <f>SUM(P344:P345)</f>
        <v>0</v>
      </c>
      <c r="Q343" s="198"/>
      <c r="R343" s="199">
        <f>SUM(R344:R345)</f>
        <v>0</v>
      </c>
      <c r="S343" s="198"/>
      <c r="T343" s="200">
        <f>SUM(T344:T345)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144</v>
      </c>
      <c r="AT343" s="202" t="s">
        <v>75</v>
      </c>
      <c r="AU343" s="202" t="s">
        <v>76</v>
      </c>
      <c r="AY343" s="201" t="s">
        <v>136</v>
      </c>
      <c r="BK343" s="203">
        <f>SUM(BK344:BK345)</f>
        <v>0</v>
      </c>
    </row>
    <row r="344" s="2" customFormat="1" ht="37.8" customHeight="1">
      <c r="A344" s="40"/>
      <c r="B344" s="41"/>
      <c r="C344" s="206" t="s">
        <v>1473</v>
      </c>
      <c r="D344" s="206" t="s">
        <v>139</v>
      </c>
      <c r="E344" s="207" t="s">
        <v>1474</v>
      </c>
      <c r="F344" s="208" t="s">
        <v>1475</v>
      </c>
      <c r="G344" s="209" t="s">
        <v>1476</v>
      </c>
      <c r="H344" s="210">
        <v>150</v>
      </c>
      <c r="I344" s="211"/>
      <c r="J344" s="212">
        <f>ROUND(I344*H344,2)</f>
        <v>0</v>
      </c>
      <c r="K344" s="208" t="s">
        <v>143</v>
      </c>
      <c r="L344" s="46"/>
      <c r="M344" s="213" t="s">
        <v>19</v>
      </c>
      <c r="N344" s="214" t="s">
        <v>47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1477</v>
      </c>
      <c r="AT344" s="217" t="s">
        <v>139</v>
      </c>
      <c r="AU344" s="217" t="s">
        <v>84</v>
      </c>
      <c r="AY344" s="19" t="s">
        <v>136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84</v>
      </c>
      <c r="BK344" s="218">
        <f>ROUND(I344*H344,2)</f>
        <v>0</v>
      </c>
      <c r="BL344" s="19" t="s">
        <v>1477</v>
      </c>
      <c r="BM344" s="217" t="s">
        <v>1478</v>
      </c>
    </row>
    <row r="345" s="2" customFormat="1">
      <c r="A345" s="40"/>
      <c r="B345" s="41"/>
      <c r="C345" s="42"/>
      <c r="D345" s="219" t="s">
        <v>146</v>
      </c>
      <c r="E345" s="42"/>
      <c r="F345" s="220" t="s">
        <v>1479</v>
      </c>
      <c r="G345" s="42"/>
      <c r="H345" s="42"/>
      <c r="I345" s="221"/>
      <c r="J345" s="42"/>
      <c r="K345" s="42"/>
      <c r="L345" s="46"/>
      <c r="M345" s="279"/>
      <c r="N345" s="280"/>
      <c r="O345" s="281"/>
      <c r="P345" s="281"/>
      <c r="Q345" s="281"/>
      <c r="R345" s="281"/>
      <c r="S345" s="281"/>
      <c r="T345" s="282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146</v>
      </c>
      <c r="AU345" s="19" t="s">
        <v>84</v>
      </c>
    </row>
    <row r="346" s="2" customFormat="1" ht="6.96" customHeight="1">
      <c r="A346" s="40"/>
      <c r="B346" s="61"/>
      <c r="C346" s="62"/>
      <c r="D346" s="62"/>
      <c r="E346" s="62"/>
      <c r="F346" s="62"/>
      <c r="G346" s="62"/>
      <c r="H346" s="62"/>
      <c r="I346" s="62"/>
      <c r="J346" s="62"/>
      <c r="K346" s="62"/>
      <c r="L346" s="46"/>
      <c r="M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</sheetData>
  <sheetProtection sheet="1" autoFilter="0" formatColumns="0" formatRows="0" objects="1" scenarios="1" spinCount="100000" saltValue="4AxZx7glSMgDyM831Bd1VFWhyd4tn7x0mj0z6u+/XHpJ1RVte6CUOoJBV+N1ZAIhQpLr3bwi5B0gSAeprz1edQ==" hashValue="tesf9YKZupkomLcWgfgKgpjqpaiM2JXB7BfU2CCn4plaGyMMrdyEkjJDs2s44jbkNKh5D1To1tR1+HjP1VeorQ==" algorithmName="SHA-512" password="CC35"/>
  <autoFilter ref="C86:K34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997013151"/>
    <hyperlink ref="F93" r:id="rId2" display="https://podminky.urs.cz/item/CS_URS_2022_02/997013501"/>
    <hyperlink ref="F95" r:id="rId3" display="https://podminky.urs.cz/item/CS_URS_2022_02/997013509"/>
    <hyperlink ref="F98" r:id="rId4" display="https://podminky.urs.cz/item/CS_URS_2022_02/997013631"/>
    <hyperlink ref="F102" r:id="rId5" display="https://podminky.urs.cz/item/CS_URS_2022_02/713410811"/>
    <hyperlink ref="F104" r:id="rId6" display="https://podminky.urs.cz/item/CS_URS_2022_02/713460811"/>
    <hyperlink ref="F106" r:id="rId7" display="https://podminky.urs.cz/item/CS_URS_2022_02/713463211"/>
    <hyperlink ref="F114" r:id="rId8" display="https://podminky.urs.cz/item/CS_URS_2022_02/998713202"/>
    <hyperlink ref="F117" r:id="rId9" display="https://podminky.urs.cz/item/CS_URS_2022_02/721140802"/>
    <hyperlink ref="F119" r:id="rId10" display="https://podminky.urs.cz/item/CS_URS_2022_02/721140806"/>
    <hyperlink ref="F121" r:id="rId11" display="https://podminky.urs.cz/item/CS_URS_2022_02/721140913"/>
    <hyperlink ref="F123" r:id="rId12" display="https://podminky.urs.cz/item/CS_URS_2022_02/721140915"/>
    <hyperlink ref="F125" r:id="rId13" display="https://podminky.urs.cz/item/CS_URS_2022_02/721171803"/>
    <hyperlink ref="F127" r:id="rId14" display="https://podminky.urs.cz/item/CS_URS_2022_02/721171808"/>
    <hyperlink ref="F129" r:id="rId15" display="https://podminky.urs.cz/item/CS_URS_2022_02/721171912"/>
    <hyperlink ref="F131" r:id="rId16" display="https://podminky.urs.cz/item/CS_URS_2022_02/721171913"/>
    <hyperlink ref="F133" r:id="rId17" display="https://podminky.urs.cz/item/CS_URS_2022_02/721174005"/>
    <hyperlink ref="F135" r:id="rId18" display="https://podminky.urs.cz/item/CS_URS_2022_02/721174024"/>
    <hyperlink ref="F137" r:id="rId19" display="https://podminky.urs.cz/item/CS_URS_2022_02/721174025"/>
    <hyperlink ref="F139" r:id="rId20" display="https://podminky.urs.cz/item/CS_URS_2022_02/721174042"/>
    <hyperlink ref="F141" r:id="rId21" display="https://podminky.urs.cz/item/CS_URS_2022_02/721174043"/>
    <hyperlink ref="F143" r:id="rId22" display="https://podminky.urs.cz/item/CS_URS_2022_02/721194104"/>
    <hyperlink ref="F145" r:id="rId23" display="https://podminky.urs.cz/item/CS_URS_2022_02/721194105"/>
    <hyperlink ref="F147" r:id="rId24" display="https://podminky.urs.cz/item/CS_URS_2022_02/721194109"/>
    <hyperlink ref="F149" r:id="rId25" display="https://podminky.urs.cz/item/CS_URS_2022_02/721211911"/>
    <hyperlink ref="F153" r:id="rId26" display="https://podminky.urs.cz/item/CS_URS_2022_02/721226513"/>
    <hyperlink ref="F155" r:id="rId27" display="https://podminky.urs.cz/item/CS_URS_2022_02/721273152"/>
    <hyperlink ref="F157" r:id="rId28" display="https://podminky.urs.cz/item/CS_URS_2022_02/721273153"/>
    <hyperlink ref="F159" r:id="rId29" display="https://podminky.urs.cz/item/CS_URS_2022_02/721290111"/>
    <hyperlink ref="F161" r:id="rId30" display="https://podminky.urs.cz/item/CS_URS_2022_02/721300922"/>
    <hyperlink ref="F163" r:id="rId31" display="https://podminky.urs.cz/item/CS_URS_2022_02/998721202"/>
    <hyperlink ref="F166" r:id="rId32" display="https://podminky.urs.cz/item/CS_URS_2022_02/722130801"/>
    <hyperlink ref="F168" r:id="rId33" display="https://podminky.urs.cz/item/CS_URS_2022_02/722130802"/>
    <hyperlink ref="F170" r:id="rId34" display="https://podminky.urs.cz/item/CS_URS_2022_02/722130803"/>
    <hyperlink ref="F172" r:id="rId35" display="https://podminky.urs.cz/item/CS_URS_2022_02/722130805"/>
    <hyperlink ref="F174" r:id="rId36" display="https://podminky.urs.cz/item/CS_URS_2022_02/722130913"/>
    <hyperlink ref="F176" r:id="rId37" display="https://podminky.urs.cz/item/CS_URS_2022_02/722130916"/>
    <hyperlink ref="F178" r:id="rId38" display="https://podminky.urs.cz/item/CS_URS_2022_02/722130919"/>
    <hyperlink ref="F180" r:id="rId39" display="https://podminky.urs.cz/item/CS_URS_2022_02/722131935"/>
    <hyperlink ref="F182" r:id="rId40" display="https://podminky.urs.cz/item/CS_URS_2022_02/722131936"/>
    <hyperlink ref="F184" r:id="rId41" display="https://podminky.urs.cz/item/CS_URS_2022_02/722131938"/>
    <hyperlink ref="F186" r:id="rId42" display="https://podminky.urs.cz/item/CS_URS_2022_02/722160101"/>
    <hyperlink ref="F188" r:id="rId43" display="https://podminky.urs.cz/item/CS_URS_2022_02/722174002"/>
    <hyperlink ref="F190" r:id="rId44" display="https://podminky.urs.cz/item/CS_URS_2022_02/722174003"/>
    <hyperlink ref="F192" r:id="rId45" display="https://podminky.urs.cz/item/CS_URS_2022_02/722174004"/>
    <hyperlink ref="F194" r:id="rId46" display="https://podminky.urs.cz/item/CS_URS_2022_02/722174005"/>
    <hyperlink ref="F196" r:id="rId47" display="https://podminky.urs.cz/item/CS_URS_2022_02/722174006"/>
    <hyperlink ref="F198" r:id="rId48" display="https://podminky.urs.cz/item/CS_URS_2022_02/722174007"/>
    <hyperlink ref="F200" r:id="rId49" display="https://podminky.urs.cz/item/CS_URS_2022_02/722181211"/>
    <hyperlink ref="F202" r:id="rId50" display="https://podminky.urs.cz/item/CS_URS_2022_02/722181212"/>
    <hyperlink ref="F204" r:id="rId51" display="https://podminky.urs.cz/item/CS_URS_2022_02/722181222"/>
    <hyperlink ref="F206" r:id="rId52" display="https://podminky.urs.cz/item/CS_URS_2022_02/722181223"/>
    <hyperlink ref="F208" r:id="rId53" display="https://podminky.urs.cz/item/CS_URS_2022_02/722181231"/>
    <hyperlink ref="F210" r:id="rId54" display="https://podminky.urs.cz/item/CS_URS_2022_02/722181232"/>
    <hyperlink ref="F212" r:id="rId55" display="https://podminky.urs.cz/item/CS_URS_2022_02/722181241"/>
    <hyperlink ref="F214" r:id="rId56" display="https://podminky.urs.cz/item/CS_URS_2022_02/722181242"/>
    <hyperlink ref="F216" r:id="rId57" display="https://podminky.urs.cz/item/CS_URS_2022_02/722181252"/>
    <hyperlink ref="F218" r:id="rId58" display="https://podminky.urs.cz/item/CS_URS_2022_02/722182011"/>
    <hyperlink ref="F220" r:id="rId59" display="https://podminky.urs.cz/item/CS_URS_2022_02/722182012"/>
    <hyperlink ref="F222" r:id="rId60" display="https://podminky.urs.cz/item/CS_URS_2022_02/722182013"/>
    <hyperlink ref="F224" r:id="rId61" display="https://podminky.urs.cz/item/CS_URS_2022_02/722182014"/>
    <hyperlink ref="F226" r:id="rId62" display="https://podminky.urs.cz/item/CS_URS_2022_02/722182015"/>
    <hyperlink ref="F228" r:id="rId63" display="https://podminky.urs.cz/item/CS_URS_2022_02/722182016"/>
    <hyperlink ref="F230" r:id="rId64" display="https://podminky.urs.cz/item/CS_URS_2022_02/722190401"/>
    <hyperlink ref="F232" r:id="rId65" display="https://podminky.urs.cz/item/CS_URS_2022_02/722190901"/>
    <hyperlink ref="F234" r:id="rId66" display="https://podminky.urs.cz/item/CS_URS_2022_02/722211813"/>
    <hyperlink ref="F236" r:id="rId67" display="https://podminky.urs.cz/item/CS_URS_2022_02/722220111"/>
    <hyperlink ref="F238" r:id="rId68" display="https://podminky.urs.cz/item/CS_URS_2022_02/722220121"/>
    <hyperlink ref="F240" r:id="rId69" display="https://podminky.urs.cz/item/CS_URS_2022_02/722220851"/>
    <hyperlink ref="F242" r:id="rId70" display="https://podminky.urs.cz/item/CS_URS_2022_02/722220852"/>
    <hyperlink ref="F244" r:id="rId71" display="https://podminky.urs.cz/item/CS_URS_2022_02/722220855"/>
    <hyperlink ref="F246" r:id="rId72" display="https://podminky.urs.cz/item/CS_URS_2022_02/722220861"/>
    <hyperlink ref="F248" r:id="rId73" display="https://podminky.urs.cz/item/CS_URS_2022_02/722220862"/>
    <hyperlink ref="F250" r:id="rId74" display="https://podminky.urs.cz/item/CS_URS_2022_02/722220863"/>
    <hyperlink ref="F252" r:id="rId75" display="https://podminky.urs.cz/item/CS_URS_2022_02/722220864"/>
    <hyperlink ref="F254" r:id="rId76" display="https://podminky.urs.cz/item/CS_URS_2022_02/722224115"/>
    <hyperlink ref="F256" r:id="rId77" display="https://podminky.urs.cz/item/CS_URS_2022_02/722229101"/>
    <hyperlink ref="F259" r:id="rId78" display="https://podminky.urs.cz/item/CS_URS_2022_02/722231077"/>
    <hyperlink ref="F261" r:id="rId79" display="https://podminky.urs.cz/item/CS_URS_2022_02/722231281"/>
    <hyperlink ref="F263" r:id="rId80" display="https://podminky.urs.cz/item/CS_URS_2022_02/722232043"/>
    <hyperlink ref="F265" r:id="rId81" display="https://podminky.urs.cz/item/CS_URS_2022_02/722232044"/>
    <hyperlink ref="F267" r:id="rId82" display="https://podminky.urs.cz/item/CS_URS_2022_02/722232045"/>
    <hyperlink ref="F269" r:id="rId83" display="https://podminky.urs.cz/item/CS_URS_2022_02/722232046"/>
    <hyperlink ref="F271" r:id="rId84" display="https://podminky.urs.cz/item/CS_URS_2022_02/722232047"/>
    <hyperlink ref="F273" r:id="rId85" display="https://podminky.urs.cz/item/CS_URS_2022_02/722232048"/>
    <hyperlink ref="F275" r:id="rId86" display="https://podminky.urs.cz/item/CS_URS_2022_02/722250132"/>
    <hyperlink ref="F277" r:id="rId87" display="https://podminky.urs.cz/item/CS_URS_2022_02/722290226"/>
    <hyperlink ref="F279" r:id="rId88" display="https://podminky.urs.cz/item/CS_URS_2022_02/722290234"/>
    <hyperlink ref="F281" r:id="rId89" display="https://podminky.urs.cz/item/CS_URS_2022_02/998722202"/>
    <hyperlink ref="F284" r:id="rId90" display="https://podminky.urs.cz/item/CS_URS_2022_02/725110811"/>
    <hyperlink ref="F286" r:id="rId91" display="https://podminky.urs.cz/item/CS_URS_2022_02/725112171"/>
    <hyperlink ref="F288" r:id="rId92" display="https://podminky.urs.cz/item/CS_URS_2022_02/725112173"/>
    <hyperlink ref="F291" r:id="rId93" display="https://podminky.urs.cz/item/CS_URS_2022_02/725210821"/>
    <hyperlink ref="F293" r:id="rId94" display="https://podminky.urs.cz/item/CS_URS_2022_02/725211646"/>
    <hyperlink ref="F295" r:id="rId95" display="https://podminky.urs.cz/item/CS_URS_2022_02/725211681"/>
    <hyperlink ref="F297" r:id="rId96" display="https://podminky.urs.cz/item/CS_URS_2022_02/725240812"/>
    <hyperlink ref="F299" r:id="rId97" display="https://podminky.urs.cz/item/CS_URS_2022_02/725244144"/>
    <hyperlink ref="F301" r:id="rId98" display="https://podminky.urs.cz/item/CS_URS_2022_02/725291521"/>
    <hyperlink ref="F303" r:id="rId99" display="https://podminky.urs.cz/item/CS_URS_2022_02/725291642"/>
    <hyperlink ref="F305" r:id="rId100" display="https://podminky.urs.cz/item/CS_URS_2022_02/725291703"/>
    <hyperlink ref="F307" r:id="rId101" display="https://podminky.urs.cz/item/CS_URS_2022_02/725291706"/>
    <hyperlink ref="F309" r:id="rId102" display="https://podminky.urs.cz/item/CS_URS_2022_02/725291712"/>
    <hyperlink ref="F311" r:id="rId103" display="https://podminky.urs.cz/item/CS_URS_2022_02/725291722"/>
    <hyperlink ref="F313" r:id="rId104" display="https://podminky.urs.cz/item/CS_URS_2022_02/725330840"/>
    <hyperlink ref="F315" r:id="rId105" display="https://podminky.urs.cz/item/CS_URS_2022_02/725331111"/>
    <hyperlink ref="F317" r:id="rId106" display="https://podminky.urs.cz/item/CS_URS_2022_02/725532116"/>
    <hyperlink ref="F319" r:id="rId107" display="https://podminky.urs.cz/item/CS_URS_2022_02/725535211"/>
    <hyperlink ref="F321" r:id="rId108" display="https://podminky.urs.cz/item/CS_URS_2022_02/725810811"/>
    <hyperlink ref="F323" r:id="rId109" display="https://podminky.urs.cz/item/CS_URS_2022_02/725813111"/>
    <hyperlink ref="F325" r:id="rId110" display="https://podminky.urs.cz/item/CS_URS_2022_02/725813112"/>
    <hyperlink ref="F327" r:id="rId111" display="https://podminky.urs.cz/item/CS_URS_2022_02/725820801"/>
    <hyperlink ref="F329" r:id="rId112" display="https://podminky.urs.cz/item/CS_URS_2022_02/725821316"/>
    <hyperlink ref="F331" r:id="rId113" display="https://podminky.urs.cz/item/CS_URS_2022_02/725822611"/>
    <hyperlink ref="F333" r:id="rId114" display="https://podminky.urs.cz/item/CS_URS_2022_02/725822631"/>
    <hyperlink ref="F335" r:id="rId115" display="https://podminky.urs.cz/item/CS_URS_2022_02/725841311"/>
    <hyperlink ref="F337" r:id="rId116" display="https://podminky.urs.cz/item/CS_URS_2022_02/725860811"/>
    <hyperlink ref="F339" r:id="rId117" display="https://podminky.urs.cz/item/CS_URS_2022_02/725869218"/>
    <hyperlink ref="F342" r:id="rId118" display="https://podminky.urs.cz/item/CS_URS_2022_02/998725202"/>
    <hyperlink ref="F345" r:id="rId119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SOŠ a SOU řemesel - Rekonstrukce sociálního zařízení domova mládeže bez revitalizace krytu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1480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ROUND((SUM(BE88:BE241)),  2)</f>
        <v>0</v>
      </c>
      <c r="G33" s="40"/>
      <c r="H33" s="40"/>
      <c r="I33" s="150">
        <v>0.20999999999999999</v>
      </c>
      <c r="J33" s="149">
        <f>ROUND(((SUM(BE88:BE241))*I33),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ROUND((SUM(BF88:BF241)),  2)</f>
        <v>0</v>
      </c>
      <c r="G34" s="40"/>
      <c r="H34" s="40"/>
      <c r="I34" s="150">
        <v>0.14999999999999999</v>
      </c>
      <c r="J34" s="149">
        <f>ROUND(((SUM(BF88:BF241))*I34),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ROUND((SUM(BG88:BG241)),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ROUND((SUM(BH88:BH241)),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ROUND((SUM(BI88:BI241)),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SOŠ a SOU řemesel - Rekonstrukce sociálního zařízení domova mládeže bez revitalizace krytu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22212UT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Čáslavská 202, Kutná Hora</v>
      </c>
      <c r="G52" s="42"/>
      <c r="H52" s="42"/>
      <c r="I52" s="34" t="s">
        <v>23</v>
      </c>
      <c r="J52" s="74" t="str">
        <f>IF(J12="","",J12)</f>
        <v>19. 12. 2022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 xml:space="preserve">Středočeský  kraj ,Zborovská 11,15021 Praha 5</v>
      </c>
      <c r="G54" s="42"/>
      <c r="H54" s="42"/>
      <c r="I54" s="34" t="s">
        <v>33</v>
      </c>
      <c r="J54" s="38" t="str">
        <f>E21</f>
        <v>Kutnohorská stavební s.r.o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Hádek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113</v>
      </c>
      <c r="E62" s="170"/>
      <c r="F62" s="170"/>
      <c r="G62" s="170"/>
      <c r="H62" s="170"/>
      <c r="I62" s="170"/>
      <c r="J62" s="171">
        <f>J100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925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1481</v>
      </c>
      <c r="E64" s="176"/>
      <c r="F64" s="176"/>
      <c r="G64" s="176"/>
      <c r="H64" s="176"/>
      <c r="I64" s="176"/>
      <c r="J64" s="177">
        <f>J126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1482</v>
      </c>
      <c r="E65" s="176"/>
      <c r="F65" s="176"/>
      <c r="G65" s="176"/>
      <c r="H65" s="176"/>
      <c r="I65" s="176"/>
      <c r="J65" s="177">
        <f>J171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1483</v>
      </c>
      <c r="E66" s="176"/>
      <c r="F66" s="176"/>
      <c r="G66" s="176"/>
      <c r="H66" s="176"/>
      <c r="I66" s="176"/>
      <c r="J66" s="177">
        <f>J197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119</v>
      </c>
      <c r="E67" s="176"/>
      <c r="F67" s="176"/>
      <c r="G67" s="176"/>
      <c r="H67" s="176"/>
      <c r="I67" s="176"/>
      <c r="J67" s="177">
        <f>J228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929</v>
      </c>
      <c r="E68" s="170"/>
      <c r="F68" s="170"/>
      <c r="G68" s="170"/>
      <c r="H68" s="170"/>
      <c r="I68" s="170"/>
      <c r="J68" s="171">
        <f>J237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SOŠ a SOU řemesel - Rekonstrukce sociálního zařízení domova mládeže bez revitalizace krytu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22212UT - Vytápění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Čáslavská 202, Kutná Hora</v>
      </c>
      <c r="G82" s="42"/>
      <c r="H82" s="42"/>
      <c r="I82" s="34" t="s">
        <v>23</v>
      </c>
      <c r="J82" s="74" t="str">
        <f>IF(J12="","",J12)</f>
        <v>19. 12. 2022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 xml:space="preserve">Středočeský  kraj ,Zborovská 11,15021 Praha 5</v>
      </c>
      <c r="G84" s="42"/>
      <c r="H84" s="42"/>
      <c r="I84" s="34" t="s">
        <v>33</v>
      </c>
      <c r="J84" s="38" t="str">
        <f>E21</f>
        <v>Kutnohorská stavební s.r.o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Hádek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122</v>
      </c>
      <c r="D87" s="182" t="s">
        <v>61</v>
      </c>
      <c r="E87" s="182" t="s">
        <v>57</v>
      </c>
      <c r="F87" s="182" t="s">
        <v>58</v>
      </c>
      <c r="G87" s="182" t="s">
        <v>123</v>
      </c>
      <c r="H87" s="182" t="s">
        <v>124</v>
      </c>
      <c r="I87" s="182" t="s">
        <v>125</v>
      </c>
      <c r="J87" s="182" t="s">
        <v>105</v>
      </c>
      <c r="K87" s="183" t="s">
        <v>126</v>
      </c>
      <c r="L87" s="184"/>
      <c r="M87" s="94" t="s">
        <v>19</v>
      </c>
      <c r="N87" s="95" t="s">
        <v>46</v>
      </c>
      <c r="O87" s="95" t="s">
        <v>127</v>
      </c>
      <c r="P87" s="95" t="s">
        <v>128</v>
      </c>
      <c r="Q87" s="95" t="s">
        <v>129</v>
      </c>
      <c r="R87" s="95" t="s">
        <v>130</v>
      </c>
      <c r="S87" s="95" t="s">
        <v>131</v>
      </c>
      <c r="T87" s="96" t="s">
        <v>132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133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P89+P100+P237</f>
        <v>0</v>
      </c>
      <c r="Q88" s="98"/>
      <c r="R88" s="187">
        <f>R89+R100+R237</f>
        <v>3.0080064000000002</v>
      </c>
      <c r="S88" s="98"/>
      <c r="T88" s="188">
        <f>T89+T100+T237</f>
        <v>7.5895599999999996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106</v>
      </c>
      <c r="BK88" s="189">
        <f>BK89+BK100+BK237</f>
        <v>0</v>
      </c>
    </row>
    <row r="89" s="12" customFormat="1" ht="25.92" customHeight="1">
      <c r="A89" s="12"/>
      <c r="B89" s="190"/>
      <c r="C89" s="191"/>
      <c r="D89" s="192" t="s">
        <v>75</v>
      </c>
      <c r="E89" s="193" t="s">
        <v>134</v>
      </c>
      <c r="F89" s="193" t="s">
        <v>135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</f>
        <v>0</v>
      </c>
      <c r="Q89" s="198"/>
      <c r="R89" s="199">
        <f>R90</f>
        <v>0</v>
      </c>
      <c r="S89" s="198"/>
      <c r="T89" s="20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75</v>
      </c>
      <c r="AU89" s="202" t="s">
        <v>76</v>
      </c>
      <c r="AY89" s="201" t="s">
        <v>136</v>
      </c>
      <c r="BK89" s="203">
        <f>BK90</f>
        <v>0</v>
      </c>
    </row>
    <row r="90" s="12" customFormat="1" ht="22.8" customHeight="1">
      <c r="A90" s="12"/>
      <c r="B90" s="190"/>
      <c r="C90" s="191"/>
      <c r="D90" s="192" t="s">
        <v>75</v>
      </c>
      <c r="E90" s="204" t="s">
        <v>373</v>
      </c>
      <c r="F90" s="204" t="s">
        <v>374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SUM(P91:P99)</f>
        <v>0</v>
      </c>
      <c r="Q90" s="198"/>
      <c r="R90" s="199">
        <f>SUM(R91:R99)</f>
        <v>0</v>
      </c>
      <c r="S90" s="198"/>
      <c r="T90" s="200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75</v>
      </c>
      <c r="AU90" s="202" t="s">
        <v>84</v>
      </c>
      <c r="AY90" s="201" t="s">
        <v>136</v>
      </c>
      <c r="BK90" s="203">
        <f>SUM(BK91:BK99)</f>
        <v>0</v>
      </c>
    </row>
    <row r="91" s="2" customFormat="1" ht="24.15" customHeight="1">
      <c r="A91" s="40"/>
      <c r="B91" s="41"/>
      <c r="C91" s="206" t="s">
        <v>84</v>
      </c>
      <c r="D91" s="206" t="s">
        <v>139</v>
      </c>
      <c r="E91" s="207" t="s">
        <v>930</v>
      </c>
      <c r="F91" s="208" t="s">
        <v>931</v>
      </c>
      <c r="G91" s="209" t="s">
        <v>378</v>
      </c>
      <c r="H91" s="210">
        <v>7.5899999999999999</v>
      </c>
      <c r="I91" s="211"/>
      <c r="J91" s="212">
        <f>ROUND(I91*H91,2)</f>
        <v>0</v>
      </c>
      <c r="K91" s="208" t="s">
        <v>143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144</v>
      </c>
      <c r="AT91" s="217" t="s">
        <v>139</v>
      </c>
      <c r="AU91" s="217" t="s">
        <v>86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144</v>
      </c>
      <c r="BM91" s="217" t="s">
        <v>1484</v>
      </c>
    </row>
    <row r="92" s="2" customFormat="1">
      <c r="A92" s="40"/>
      <c r="B92" s="41"/>
      <c r="C92" s="42"/>
      <c r="D92" s="219" t="s">
        <v>146</v>
      </c>
      <c r="E92" s="42"/>
      <c r="F92" s="220" t="s">
        <v>933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146</v>
      </c>
      <c r="AU92" s="19" t="s">
        <v>86</v>
      </c>
    </row>
    <row r="93" s="2" customFormat="1" ht="21.75" customHeight="1">
      <c r="A93" s="40"/>
      <c r="B93" s="41"/>
      <c r="C93" s="206" t="s">
        <v>86</v>
      </c>
      <c r="D93" s="206" t="s">
        <v>139</v>
      </c>
      <c r="E93" s="207" t="s">
        <v>393</v>
      </c>
      <c r="F93" s="208" t="s">
        <v>394</v>
      </c>
      <c r="G93" s="209" t="s">
        <v>378</v>
      </c>
      <c r="H93" s="210">
        <v>7.5899999999999999</v>
      </c>
      <c r="I93" s="211"/>
      <c r="J93" s="212">
        <f>ROUND(I93*H93,2)</f>
        <v>0</v>
      </c>
      <c r="K93" s="208" t="s">
        <v>143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144</v>
      </c>
      <c r="AT93" s="217" t="s">
        <v>139</v>
      </c>
      <c r="AU93" s="217" t="s">
        <v>86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144</v>
      </c>
      <c r="BM93" s="217" t="s">
        <v>1485</v>
      </c>
    </row>
    <row r="94" s="2" customFormat="1">
      <c r="A94" s="40"/>
      <c r="B94" s="41"/>
      <c r="C94" s="42"/>
      <c r="D94" s="219" t="s">
        <v>146</v>
      </c>
      <c r="E94" s="42"/>
      <c r="F94" s="220" t="s">
        <v>396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146</v>
      </c>
      <c r="AU94" s="19" t="s">
        <v>86</v>
      </c>
    </row>
    <row r="95" s="2" customFormat="1" ht="24.15" customHeight="1">
      <c r="A95" s="40"/>
      <c r="B95" s="41"/>
      <c r="C95" s="206" t="s">
        <v>137</v>
      </c>
      <c r="D95" s="206" t="s">
        <v>139</v>
      </c>
      <c r="E95" s="207" t="s">
        <v>398</v>
      </c>
      <c r="F95" s="208" t="s">
        <v>399</v>
      </c>
      <c r="G95" s="209" t="s">
        <v>378</v>
      </c>
      <c r="H95" s="210">
        <v>75.900000000000006</v>
      </c>
      <c r="I95" s="211"/>
      <c r="J95" s="212">
        <f>ROUND(I95*H95,2)</f>
        <v>0</v>
      </c>
      <c r="K95" s="208" t="s">
        <v>143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144</v>
      </c>
      <c r="AT95" s="217" t="s">
        <v>139</v>
      </c>
      <c r="AU95" s="217" t="s">
        <v>86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144</v>
      </c>
      <c r="BM95" s="217" t="s">
        <v>1486</v>
      </c>
    </row>
    <row r="96" s="2" customFormat="1">
      <c r="A96" s="40"/>
      <c r="B96" s="41"/>
      <c r="C96" s="42"/>
      <c r="D96" s="219" t="s">
        <v>146</v>
      </c>
      <c r="E96" s="42"/>
      <c r="F96" s="220" t="s">
        <v>401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146</v>
      </c>
      <c r="AU96" s="19" t="s">
        <v>86</v>
      </c>
    </row>
    <row r="97" s="13" customFormat="1">
      <c r="A97" s="13"/>
      <c r="B97" s="224"/>
      <c r="C97" s="225"/>
      <c r="D97" s="226" t="s">
        <v>148</v>
      </c>
      <c r="E97" s="225"/>
      <c r="F97" s="228" t="s">
        <v>1487</v>
      </c>
      <c r="G97" s="225"/>
      <c r="H97" s="229">
        <v>75.900000000000006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148</v>
      </c>
      <c r="AU97" s="235" t="s">
        <v>86</v>
      </c>
      <c r="AV97" s="13" t="s">
        <v>86</v>
      </c>
      <c r="AW97" s="13" t="s">
        <v>4</v>
      </c>
      <c r="AX97" s="13" t="s">
        <v>84</v>
      </c>
      <c r="AY97" s="235" t="s">
        <v>136</v>
      </c>
    </row>
    <row r="98" s="2" customFormat="1" ht="24.15" customHeight="1">
      <c r="A98" s="40"/>
      <c r="B98" s="41"/>
      <c r="C98" s="206" t="s">
        <v>144</v>
      </c>
      <c r="D98" s="206" t="s">
        <v>139</v>
      </c>
      <c r="E98" s="207" t="s">
        <v>404</v>
      </c>
      <c r="F98" s="208" t="s">
        <v>405</v>
      </c>
      <c r="G98" s="209" t="s">
        <v>378</v>
      </c>
      <c r="H98" s="210">
        <v>7.5899999999999999</v>
      </c>
      <c r="I98" s="211"/>
      <c r="J98" s="212">
        <f>ROUND(I98*H98,2)</f>
        <v>0</v>
      </c>
      <c r="K98" s="208" t="s">
        <v>143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144</v>
      </c>
      <c r="AT98" s="217" t="s">
        <v>139</v>
      </c>
      <c r="AU98" s="217" t="s">
        <v>86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144</v>
      </c>
      <c r="BM98" s="217" t="s">
        <v>1488</v>
      </c>
    </row>
    <row r="99" s="2" customFormat="1">
      <c r="A99" s="40"/>
      <c r="B99" s="41"/>
      <c r="C99" s="42"/>
      <c r="D99" s="219" t="s">
        <v>146</v>
      </c>
      <c r="E99" s="42"/>
      <c r="F99" s="220" t="s">
        <v>407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146</v>
      </c>
      <c r="AU99" s="19" t="s">
        <v>86</v>
      </c>
    </row>
    <row r="100" s="12" customFormat="1" ht="25.92" customHeight="1">
      <c r="A100" s="12"/>
      <c r="B100" s="190"/>
      <c r="C100" s="191"/>
      <c r="D100" s="192" t="s">
        <v>75</v>
      </c>
      <c r="E100" s="193" t="s">
        <v>415</v>
      </c>
      <c r="F100" s="193" t="s">
        <v>416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P101+P126+P171+P197+P228</f>
        <v>0</v>
      </c>
      <c r="Q100" s="198"/>
      <c r="R100" s="199">
        <f>R101+R126+R171+R197+R228</f>
        <v>3.0080064000000002</v>
      </c>
      <c r="S100" s="198"/>
      <c r="T100" s="200">
        <f>T101+T126+T171+T197+T228</f>
        <v>7.5895599999999996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86</v>
      </c>
      <c r="AT100" s="202" t="s">
        <v>75</v>
      </c>
      <c r="AU100" s="202" t="s">
        <v>76</v>
      </c>
      <c r="AY100" s="201" t="s">
        <v>136</v>
      </c>
      <c r="BK100" s="203">
        <f>BK101+BK126+BK171+BK197+BK228</f>
        <v>0</v>
      </c>
    </row>
    <row r="101" s="12" customFormat="1" ht="22.8" customHeight="1">
      <c r="A101" s="12"/>
      <c r="B101" s="190"/>
      <c r="C101" s="191"/>
      <c r="D101" s="192" t="s">
        <v>75</v>
      </c>
      <c r="E101" s="204" t="s">
        <v>938</v>
      </c>
      <c r="F101" s="204" t="s">
        <v>939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SUM(P102:P125)</f>
        <v>0</v>
      </c>
      <c r="Q101" s="198"/>
      <c r="R101" s="199">
        <f>SUM(R102:R125)</f>
        <v>0.34292000000000006</v>
      </c>
      <c r="S101" s="198"/>
      <c r="T101" s="200">
        <f>SUM(T102:T125)</f>
        <v>2.238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86</v>
      </c>
      <c r="AT101" s="202" t="s">
        <v>75</v>
      </c>
      <c r="AU101" s="202" t="s">
        <v>84</v>
      </c>
      <c r="AY101" s="201" t="s">
        <v>136</v>
      </c>
      <c r="BK101" s="203">
        <f>SUM(BK102:BK125)</f>
        <v>0</v>
      </c>
    </row>
    <row r="102" s="2" customFormat="1" ht="24.15" customHeight="1">
      <c r="A102" s="40"/>
      <c r="B102" s="41"/>
      <c r="C102" s="206" t="s">
        <v>886</v>
      </c>
      <c r="D102" s="206" t="s">
        <v>139</v>
      </c>
      <c r="E102" s="207" t="s">
        <v>1489</v>
      </c>
      <c r="F102" s="208" t="s">
        <v>1490</v>
      </c>
      <c r="G102" s="209" t="s">
        <v>171</v>
      </c>
      <c r="H102" s="210">
        <v>20</v>
      </c>
      <c r="I102" s="211"/>
      <c r="J102" s="212">
        <f>ROUND(I102*H102,2)</f>
        <v>0</v>
      </c>
      <c r="K102" s="208" t="s">
        <v>143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0.042999999999999997</v>
      </c>
      <c r="T102" s="216">
        <f>S102*H102</f>
        <v>0.85999999999999988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235</v>
      </c>
      <c r="AT102" s="217" t="s">
        <v>139</v>
      </c>
      <c r="AU102" s="217" t="s">
        <v>86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235</v>
      </c>
      <c r="BM102" s="217" t="s">
        <v>1491</v>
      </c>
    </row>
    <row r="103" s="2" customFormat="1">
      <c r="A103" s="40"/>
      <c r="B103" s="41"/>
      <c r="C103" s="42"/>
      <c r="D103" s="219" t="s">
        <v>146</v>
      </c>
      <c r="E103" s="42"/>
      <c r="F103" s="220" t="s">
        <v>1492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146</v>
      </c>
      <c r="AU103" s="19" t="s">
        <v>86</v>
      </c>
    </row>
    <row r="104" s="2" customFormat="1" ht="24.15" customHeight="1">
      <c r="A104" s="40"/>
      <c r="B104" s="41"/>
      <c r="C104" s="206" t="s">
        <v>191</v>
      </c>
      <c r="D104" s="206" t="s">
        <v>139</v>
      </c>
      <c r="E104" s="207" t="s">
        <v>940</v>
      </c>
      <c r="F104" s="208" t="s">
        <v>941</v>
      </c>
      <c r="G104" s="209" t="s">
        <v>357</v>
      </c>
      <c r="H104" s="210">
        <v>260</v>
      </c>
      <c r="I104" s="211"/>
      <c r="J104" s="212">
        <f>ROUND(I104*H104,2)</f>
        <v>0</v>
      </c>
      <c r="K104" s="208" t="s">
        <v>143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0.0053</v>
      </c>
      <c r="T104" s="216">
        <f>S104*H104</f>
        <v>1.3780000000000001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235</v>
      </c>
      <c r="AT104" s="217" t="s">
        <v>139</v>
      </c>
      <c r="AU104" s="217" t="s">
        <v>86</v>
      </c>
      <c r="AY104" s="19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235</v>
      </c>
      <c r="BM104" s="217" t="s">
        <v>1493</v>
      </c>
    </row>
    <row r="105" s="2" customFormat="1">
      <c r="A105" s="40"/>
      <c r="B105" s="41"/>
      <c r="C105" s="42"/>
      <c r="D105" s="219" t="s">
        <v>146</v>
      </c>
      <c r="E105" s="42"/>
      <c r="F105" s="220" t="s">
        <v>943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146</v>
      </c>
      <c r="AU105" s="19" t="s">
        <v>86</v>
      </c>
    </row>
    <row r="106" s="2" customFormat="1" ht="37.8" customHeight="1">
      <c r="A106" s="40"/>
      <c r="B106" s="41"/>
      <c r="C106" s="206" t="s">
        <v>912</v>
      </c>
      <c r="D106" s="206" t="s">
        <v>139</v>
      </c>
      <c r="E106" s="207" t="s">
        <v>948</v>
      </c>
      <c r="F106" s="208" t="s">
        <v>949</v>
      </c>
      <c r="G106" s="209" t="s">
        <v>357</v>
      </c>
      <c r="H106" s="210">
        <v>615</v>
      </c>
      <c r="I106" s="211"/>
      <c r="J106" s="212">
        <f>ROUND(I106*H106,2)</f>
        <v>0</v>
      </c>
      <c r="K106" s="208" t="s">
        <v>143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0.00019000000000000001</v>
      </c>
      <c r="R106" s="215">
        <f>Q106*H106</f>
        <v>0.11685000000000001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235</v>
      </c>
      <c r="AT106" s="217" t="s">
        <v>139</v>
      </c>
      <c r="AU106" s="217" t="s">
        <v>86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235</v>
      </c>
      <c r="BM106" s="217" t="s">
        <v>1494</v>
      </c>
    </row>
    <row r="107" s="2" customFormat="1">
      <c r="A107" s="40"/>
      <c r="B107" s="41"/>
      <c r="C107" s="42"/>
      <c r="D107" s="219" t="s">
        <v>146</v>
      </c>
      <c r="E107" s="42"/>
      <c r="F107" s="220" t="s">
        <v>951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146</v>
      </c>
      <c r="AU107" s="19" t="s">
        <v>86</v>
      </c>
    </row>
    <row r="108" s="2" customFormat="1" ht="16.5" customHeight="1">
      <c r="A108" s="40"/>
      <c r="B108" s="41"/>
      <c r="C108" s="236" t="s">
        <v>154</v>
      </c>
      <c r="D108" s="236" t="s">
        <v>151</v>
      </c>
      <c r="E108" s="237" t="s">
        <v>1495</v>
      </c>
      <c r="F108" s="238" t="s">
        <v>1496</v>
      </c>
      <c r="G108" s="239" t="s">
        <v>357</v>
      </c>
      <c r="H108" s="240">
        <v>380</v>
      </c>
      <c r="I108" s="241"/>
      <c r="J108" s="242">
        <f>ROUND(I108*H108,2)</f>
        <v>0</v>
      </c>
      <c r="K108" s="238" t="s">
        <v>143</v>
      </c>
      <c r="L108" s="243"/>
      <c r="M108" s="244" t="s">
        <v>19</v>
      </c>
      <c r="N108" s="245" t="s">
        <v>47</v>
      </c>
      <c r="O108" s="86"/>
      <c r="P108" s="215">
        <f>O108*H108</f>
        <v>0</v>
      </c>
      <c r="Q108" s="215">
        <v>0.00025000000000000001</v>
      </c>
      <c r="R108" s="215">
        <f>Q108*H108</f>
        <v>0.095000000000000001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336</v>
      </c>
      <c r="AT108" s="217" t="s">
        <v>151</v>
      </c>
      <c r="AU108" s="217" t="s">
        <v>86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235</v>
      </c>
      <c r="BM108" s="217" t="s">
        <v>1497</v>
      </c>
    </row>
    <row r="109" s="2" customFormat="1" ht="16.5" customHeight="1">
      <c r="A109" s="40"/>
      <c r="B109" s="41"/>
      <c r="C109" s="236" t="s">
        <v>193</v>
      </c>
      <c r="D109" s="236" t="s">
        <v>151</v>
      </c>
      <c r="E109" s="237" t="s">
        <v>1498</v>
      </c>
      <c r="F109" s="238" t="s">
        <v>1499</v>
      </c>
      <c r="G109" s="239" t="s">
        <v>357</v>
      </c>
      <c r="H109" s="240">
        <v>20</v>
      </c>
      <c r="I109" s="241"/>
      <c r="J109" s="242">
        <f>ROUND(I109*H109,2)</f>
        <v>0</v>
      </c>
      <c r="K109" s="238" t="s">
        <v>143</v>
      </c>
      <c r="L109" s="243"/>
      <c r="M109" s="244" t="s">
        <v>19</v>
      </c>
      <c r="N109" s="245" t="s">
        <v>47</v>
      </c>
      <c r="O109" s="86"/>
      <c r="P109" s="215">
        <f>O109*H109</f>
        <v>0</v>
      </c>
      <c r="Q109" s="215">
        <v>0.00027</v>
      </c>
      <c r="R109" s="215">
        <f>Q109*H109</f>
        <v>0.0054000000000000003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336</v>
      </c>
      <c r="AT109" s="217" t="s">
        <v>151</v>
      </c>
      <c r="AU109" s="217" t="s">
        <v>86</v>
      </c>
      <c r="AY109" s="19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235</v>
      </c>
      <c r="BM109" s="217" t="s">
        <v>1500</v>
      </c>
    </row>
    <row r="110" s="2" customFormat="1" ht="16.5" customHeight="1">
      <c r="A110" s="40"/>
      <c r="B110" s="41"/>
      <c r="C110" s="236" t="s">
        <v>198</v>
      </c>
      <c r="D110" s="236" t="s">
        <v>151</v>
      </c>
      <c r="E110" s="237" t="s">
        <v>952</v>
      </c>
      <c r="F110" s="238" t="s">
        <v>953</v>
      </c>
      <c r="G110" s="239" t="s">
        <v>357</v>
      </c>
      <c r="H110" s="240">
        <v>115</v>
      </c>
      <c r="I110" s="241"/>
      <c r="J110" s="242">
        <f>ROUND(I110*H110,2)</f>
        <v>0</v>
      </c>
      <c r="K110" s="238" t="s">
        <v>143</v>
      </c>
      <c r="L110" s="243"/>
      <c r="M110" s="244" t="s">
        <v>19</v>
      </c>
      <c r="N110" s="245" t="s">
        <v>47</v>
      </c>
      <c r="O110" s="86"/>
      <c r="P110" s="215">
        <f>O110*H110</f>
        <v>0</v>
      </c>
      <c r="Q110" s="215">
        <v>0.00027</v>
      </c>
      <c r="R110" s="215">
        <f>Q110*H110</f>
        <v>0.031050000000000001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336</v>
      </c>
      <c r="AT110" s="217" t="s">
        <v>151</v>
      </c>
      <c r="AU110" s="217" t="s">
        <v>86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235</v>
      </c>
      <c r="BM110" s="217" t="s">
        <v>1501</v>
      </c>
    </row>
    <row r="111" s="2" customFormat="1" ht="16.5" customHeight="1">
      <c r="A111" s="40"/>
      <c r="B111" s="41"/>
      <c r="C111" s="236" t="s">
        <v>203</v>
      </c>
      <c r="D111" s="236" t="s">
        <v>151</v>
      </c>
      <c r="E111" s="237" t="s">
        <v>955</v>
      </c>
      <c r="F111" s="238" t="s">
        <v>956</v>
      </c>
      <c r="G111" s="239" t="s">
        <v>357</v>
      </c>
      <c r="H111" s="240">
        <v>30</v>
      </c>
      <c r="I111" s="241"/>
      <c r="J111" s="242">
        <f>ROUND(I111*H111,2)</f>
        <v>0</v>
      </c>
      <c r="K111" s="238" t="s">
        <v>143</v>
      </c>
      <c r="L111" s="243"/>
      <c r="M111" s="244" t="s">
        <v>19</v>
      </c>
      <c r="N111" s="245" t="s">
        <v>47</v>
      </c>
      <c r="O111" s="86"/>
      <c r="P111" s="215">
        <f>O111*H111</f>
        <v>0</v>
      </c>
      <c r="Q111" s="215">
        <v>0.00029</v>
      </c>
      <c r="R111" s="215">
        <f>Q111*H111</f>
        <v>0.0086999999999999994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336</v>
      </c>
      <c r="AT111" s="217" t="s">
        <v>151</v>
      </c>
      <c r="AU111" s="217" t="s">
        <v>86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235</v>
      </c>
      <c r="BM111" s="217" t="s">
        <v>1502</v>
      </c>
    </row>
    <row r="112" s="2" customFormat="1" ht="16.5" customHeight="1">
      <c r="A112" s="40"/>
      <c r="B112" s="41"/>
      <c r="C112" s="236" t="s">
        <v>210</v>
      </c>
      <c r="D112" s="236" t="s">
        <v>151</v>
      </c>
      <c r="E112" s="237" t="s">
        <v>958</v>
      </c>
      <c r="F112" s="238" t="s">
        <v>959</v>
      </c>
      <c r="G112" s="239" t="s">
        <v>357</v>
      </c>
      <c r="H112" s="240">
        <v>15</v>
      </c>
      <c r="I112" s="241"/>
      <c r="J112" s="242">
        <f>ROUND(I112*H112,2)</f>
        <v>0</v>
      </c>
      <c r="K112" s="238" t="s">
        <v>143</v>
      </c>
      <c r="L112" s="243"/>
      <c r="M112" s="244" t="s">
        <v>19</v>
      </c>
      <c r="N112" s="245" t="s">
        <v>47</v>
      </c>
      <c r="O112" s="86"/>
      <c r="P112" s="215">
        <f>O112*H112</f>
        <v>0</v>
      </c>
      <c r="Q112" s="215">
        <v>0.00032000000000000003</v>
      </c>
      <c r="R112" s="215">
        <f>Q112*H112</f>
        <v>0.0048000000000000004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336</v>
      </c>
      <c r="AT112" s="217" t="s">
        <v>151</v>
      </c>
      <c r="AU112" s="217" t="s">
        <v>86</v>
      </c>
      <c r="AY112" s="19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235</v>
      </c>
      <c r="BM112" s="217" t="s">
        <v>1503</v>
      </c>
    </row>
    <row r="113" s="2" customFormat="1" ht="16.5" customHeight="1">
      <c r="A113" s="40"/>
      <c r="B113" s="41"/>
      <c r="C113" s="236" t="s">
        <v>215</v>
      </c>
      <c r="D113" s="236" t="s">
        <v>151</v>
      </c>
      <c r="E113" s="237" t="s">
        <v>961</v>
      </c>
      <c r="F113" s="238" t="s">
        <v>962</v>
      </c>
      <c r="G113" s="239" t="s">
        <v>357</v>
      </c>
      <c r="H113" s="240">
        <v>10</v>
      </c>
      <c r="I113" s="241"/>
      <c r="J113" s="242">
        <f>ROUND(I113*H113,2)</f>
        <v>0</v>
      </c>
      <c r="K113" s="238" t="s">
        <v>143</v>
      </c>
      <c r="L113" s="243"/>
      <c r="M113" s="244" t="s">
        <v>19</v>
      </c>
      <c r="N113" s="245" t="s">
        <v>47</v>
      </c>
      <c r="O113" s="86"/>
      <c r="P113" s="215">
        <f>O113*H113</f>
        <v>0</v>
      </c>
      <c r="Q113" s="215">
        <v>0.00072000000000000005</v>
      </c>
      <c r="R113" s="215">
        <f>Q113*H113</f>
        <v>0.0072000000000000007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336</v>
      </c>
      <c r="AT113" s="217" t="s">
        <v>151</v>
      </c>
      <c r="AU113" s="217" t="s">
        <v>86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235</v>
      </c>
      <c r="BM113" s="217" t="s">
        <v>1504</v>
      </c>
    </row>
    <row r="114" s="2" customFormat="1" ht="16.5" customHeight="1">
      <c r="A114" s="40"/>
      <c r="B114" s="41"/>
      <c r="C114" s="236" t="s">
        <v>223</v>
      </c>
      <c r="D114" s="236" t="s">
        <v>151</v>
      </c>
      <c r="E114" s="237" t="s">
        <v>1505</v>
      </c>
      <c r="F114" s="238" t="s">
        <v>1506</v>
      </c>
      <c r="G114" s="239" t="s">
        <v>357</v>
      </c>
      <c r="H114" s="240">
        <v>40</v>
      </c>
      <c r="I114" s="241"/>
      <c r="J114" s="242">
        <f>ROUND(I114*H114,2)</f>
        <v>0</v>
      </c>
      <c r="K114" s="238" t="s">
        <v>143</v>
      </c>
      <c r="L114" s="243"/>
      <c r="M114" s="244" t="s">
        <v>19</v>
      </c>
      <c r="N114" s="245" t="s">
        <v>47</v>
      </c>
      <c r="O114" s="86"/>
      <c r="P114" s="215">
        <f>O114*H114</f>
        <v>0</v>
      </c>
      <c r="Q114" s="215">
        <v>0.0011800000000000001</v>
      </c>
      <c r="R114" s="215">
        <f>Q114*H114</f>
        <v>0.047200000000000006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336</v>
      </c>
      <c r="AT114" s="217" t="s">
        <v>151</v>
      </c>
      <c r="AU114" s="217" t="s">
        <v>86</v>
      </c>
      <c r="AY114" s="19" t="s">
        <v>136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235</v>
      </c>
      <c r="BM114" s="217" t="s">
        <v>1507</v>
      </c>
    </row>
    <row r="115" s="2" customFormat="1" ht="16.5" customHeight="1">
      <c r="A115" s="40"/>
      <c r="B115" s="41"/>
      <c r="C115" s="236" t="s">
        <v>8</v>
      </c>
      <c r="D115" s="236" t="s">
        <v>151</v>
      </c>
      <c r="E115" s="237" t="s">
        <v>1508</v>
      </c>
      <c r="F115" s="238" t="s">
        <v>1509</v>
      </c>
      <c r="G115" s="239" t="s">
        <v>357</v>
      </c>
      <c r="H115" s="240">
        <v>5</v>
      </c>
      <c r="I115" s="241"/>
      <c r="J115" s="242">
        <f>ROUND(I115*H115,2)</f>
        <v>0</v>
      </c>
      <c r="K115" s="238" t="s">
        <v>143</v>
      </c>
      <c r="L115" s="243"/>
      <c r="M115" s="244" t="s">
        <v>19</v>
      </c>
      <c r="N115" s="245" t="s">
        <v>47</v>
      </c>
      <c r="O115" s="86"/>
      <c r="P115" s="215">
        <f>O115*H115</f>
        <v>0</v>
      </c>
      <c r="Q115" s="215">
        <v>0.00125</v>
      </c>
      <c r="R115" s="215">
        <f>Q115*H115</f>
        <v>0.0062500000000000003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336</v>
      </c>
      <c r="AT115" s="217" t="s">
        <v>151</v>
      </c>
      <c r="AU115" s="217" t="s">
        <v>86</v>
      </c>
      <c r="AY115" s="19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235</v>
      </c>
      <c r="BM115" s="217" t="s">
        <v>1510</v>
      </c>
    </row>
    <row r="116" s="2" customFormat="1" ht="37.8" customHeight="1">
      <c r="A116" s="40"/>
      <c r="B116" s="41"/>
      <c r="C116" s="206" t="s">
        <v>235</v>
      </c>
      <c r="D116" s="206" t="s">
        <v>139</v>
      </c>
      <c r="E116" s="207" t="s">
        <v>1511</v>
      </c>
      <c r="F116" s="208" t="s">
        <v>1512</v>
      </c>
      <c r="G116" s="209" t="s">
        <v>357</v>
      </c>
      <c r="H116" s="210">
        <v>19</v>
      </c>
      <c r="I116" s="211"/>
      <c r="J116" s="212">
        <f>ROUND(I116*H116,2)</f>
        <v>0</v>
      </c>
      <c r="K116" s="208" t="s">
        <v>143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0.00029</v>
      </c>
      <c r="R116" s="215">
        <f>Q116*H116</f>
        <v>0.0055100000000000001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235</v>
      </c>
      <c r="AT116" s="217" t="s">
        <v>139</v>
      </c>
      <c r="AU116" s="217" t="s">
        <v>86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235</v>
      </c>
      <c r="BM116" s="217" t="s">
        <v>1513</v>
      </c>
    </row>
    <row r="117" s="2" customFormat="1">
      <c r="A117" s="40"/>
      <c r="B117" s="41"/>
      <c r="C117" s="42"/>
      <c r="D117" s="219" t="s">
        <v>146</v>
      </c>
      <c r="E117" s="42"/>
      <c r="F117" s="220" t="s">
        <v>1514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146</v>
      </c>
      <c r="AU117" s="19" t="s">
        <v>86</v>
      </c>
    </row>
    <row r="118" s="2" customFormat="1" ht="16.5" customHeight="1">
      <c r="A118" s="40"/>
      <c r="B118" s="41"/>
      <c r="C118" s="236" t="s">
        <v>241</v>
      </c>
      <c r="D118" s="236" t="s">
        <v>151</v>
      </c>
      <c r="E118" s="237" t="s">
        <v>955</v>
      </c>
      <c r="F118" s="238" t="s">
        <v>956</v>
      </c>
      <c r="G118" s="239" t="s">
        <v>357</v>
      </c>
      <c r="H118" s="240">
        <v>6</v>
      </c>
      <c r="I118" s="241"/>
      <c r="J118" s="242">
        <f>ROUND(I118*H118,2)</f>
        <v>0</v>
      </c>
      <c r="K118" s="238" t="s">
        <v>143</v>
      </c>
      <c r="L118" s="243"/>
      <c r="M118" s="244" t="s">
        <v>19</v>
      </c>
      <c r="N118" s="245" t="s">
        <v>47</v>
      </c>
      <c r="O118" s="86"/>
      <c r="P118" s="215">
        <f>O118*H118</f>
        <v>0</v>
      </c>
      <c r="Q118" s="215">
        <v>0.00029</v>
      </c>
      <c r="R118" s="215">
        <f>Q118*H118</f>
        <v>0.00174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336</v>
      </c>
      <c r="AT118" s="217" t="s">
        <v>151</v>
      </c>
      <c r="AU118" s="217" t="s">
        <v>86</v>
      </c>
      <c r="AY118" s="19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235</v>
      </c>
      <c r="BM118" s="217" t="s">
        <v>1515</v>
      </c>
    </row>
    <row r="119" s="2" customFormat="1" ht="16.5" customHeight="1">
      <c r="A119" s="40"/>
      <c r="B119" s="41"/>
      <c r="C119" s="236" t="s">
        <v>251</v>
      </c>
      <c r="D119" s="236" t="s">
        <v>151</v>
      </c>
      <c r="E119" s="237" t="s">
        <v>958</v>
      </c>
      <c r="F119" s="238" t="s">
        <v>959</v>
      </c>
      <c r="G119" s="239" t="s">
        <v>357</v>
      </c>
      <c r="H119" s="240">
        <v>2</v>
      </c>
      <c r="I119" s="241"/>
      <c r="J119" s="242">
        <f>ROUND(I119*H119,2)</f>
        <v>0</v>
      </c>
      <c r="K119" s="238" t="s">
        <v>143</v>
      </c>
      <c r="L119" s="243"/>
      <c r="M119" s="244" t="s">
        <v>19</v>
      </c>
      <c r="N119" s="245" t="s">
        <v>47</v>
      </c>
      <c r="O119" s="86"/>
      <c r="P119" s="215">
        <f>O119*H119</f>
        <v>0</v>
      </c>
      <c r="Q119" s="215">
        <v>0.00032000000000000003</v>
      </c>
      <c r="R119" s="215">
        <f>Q119*H119</f>
        <v>0.00064000000000000005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336</v>
      </c>
      <c r="AT119" s="217" t="s">
        <v>151</v>
      </c>
      <c r="AU119" s="217" t="s">
        <v>86</v>
      </c>
      <c r="AY119" s="19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235</v>
      </c>
      <c r="BM119" s="217" t="s">
        <v>1516</v>
      </c>
    </row>
    <row r="120" s="2" customFormat="1" ht="16.5" customHeight="1">
      <c r="A120" s="40"/>
      <c r="B120" s="41"/>
      <c r="C120" s="236" t="s">
        <v>265</v>
      </c>
      <c r="D120" s="236" t="s">
        <v>151</v>
      </c>
      <c r="E120" s="237" t="s">
        <v>1517</v>
      </c>
      <c r="F120" s="238" t="s">
        <v>1518</v>
      </c>
      <c r="G120" s="239" t="s">
        <v>357</v>
      </c>
      <c r="H120" s="240">
        <v>1</v>
      </c>
      <c r="I120" s="241"/>
      <c r="J120" s="242">
        <f>ROUND(I120*H120,2)</f>
        <v>0</v>
      </c>
      <c r="K120" s="238" t="s">
        <v>143</v>
      </c>
      <c r="L120" s="243"/>
      <c r="M120" s="244" t="s">
        <v>19</v>
      </c>
      <c r="N120" s="245" t="s">
        <v>47</v>
      </c>
      <c r="O120" s="86"/>
      <c r="P120" s="215">
        <f>O120*H120</f>
        <v>0</v>
      </c>
      <c r="Q120" s="215">
        <v>0.00036999999999999999</v>
      </c>
      <c r="R120" s="215">
        <f>Q120*H120</f>
        <v>0.00036999999999999999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336</v>
      </c>
      <c r="AT120" s="217" t="s">
        <v>151</v>
      </c>
      <c r="AU120" s="217" t="s">
        <v>86</v>
      </c>
      <c r="AY120" s="19" t="s">
        <v>136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235</v>
      </c>
      <c r="BM120" s="217" t="s">
        <v>1519</v>
      </c>
    </row>
    <row r="121" s="2" customFormat="1" ht="16.5" customHeight="1">
      <c r="A121" s="40"/>
      <c r="B121" s="41"/>
      <c r="C121" s="236" t="s">
        <v>272</v>
      </c>
      <c r="D121" s="236" t="s">
        <v>151</v>
      </c>
      <c r="E121" s="237" t="s">
        <v>1520</v>
      </c>
      <c r="F121" s="238" t="s">
        <v>1521</v>
      </c>
      <c r="G121" s="239" t="s">
        <v>357</v>
      </c>
      <c r="H121" s="240">
        <v>1</v>
      </c>
      <c r="I121" s="241"/>
      <c r="J121" s="242">
        <f>ROUND(I121*H121,2)</f>
        <v>0</v>
      </c>
      <c r="K121" s="238" t="s">
        <v>143</v>
      </c>
      <c r="L121" s="243"/>
      <c r="M121" s="244" t="s">
        <v>19</v>
      </c>
      <c r="N121" s="245" t="s">
        <v>47</v>
      </c>
      <c r="O121" s="86"/>
      <c r="P121" s="215">
        <f>O121*H121</f>
        <v>0</v>
      </c>
      <c r="Q121" s="215">
        <v>0.00077999999999999999</v>
      </c>
      <c r="R121" s="215">
        <f>Q121*H121</f>
        <v>0.00077999999999999999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336</v>
      </c>
      <c r="AT121" s="217" t="s">
        <v>151</v>
      </c>
      <c r="AU121" s="217" t="s">
        <v>86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235</v>
      </c>
      <c r="BM121" s="217" t="s">
        <v>1522</v>
      </c>
    </row>
    <row r="122" s="2" customFormat="1" ht="16.5" customHeight="1">
      <c r="A122" s="40"/>
      <c r="B122" s="41"/>
      <c r="C122" s="236" t="s">
        <v>7</v>
      </c>
      <c r="D122" s="236" t="s">
        <v>151</v>
      </c>
      <c r="E122" s="237" t="s">
        <v>967</v>
      </c>
      <c r="F122" s="238" t="s">
        <v>968</v>
      </c>
      <c r="G122" s="239" t="s">
        <v>357</v>
      </c>
      <c r="H122" s="240">
        <v>6</v>
      </c>
      <c r="I122" s="241"/>
      <c r="J122" s="242">
        <f>ROUND(I122*H122,2)</f>
        <v>0</v>
      </c>
      <c r="K122" s="238" t="s">
        <v>143</v>
      </c>
      <c r="L122" s="243"/>
      <c r="M122" s="244" t="s">
        <v>19</v>
      </c>
      <c r="N122" s="245" t="s">
        <v>47</v>
      </c>
      <c r="O122" s="86"/>
      <c r="P122" s="215">
        <f>O122*H122</f>
        <v>0</v>
      </c>
      <c r="Q122" s="215">
        <v>0.0012099999999999999</v>
      </c>
      <c r="R122" s="215">
        <f>Q122*H122</f>
        <v>0.0072599999999999991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336</v>
      </c>
      <c r="AT122" s="217" t="s">
        <v>151</v>
      </c>
      <c r="AU122" s="217" t="s">
        <v>86</v>
      </c>
      <c r="AY122" s="19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235</v>
      </c>
      <c r="BM122" s="217" t="s">
        <v>1523</v>
      </c>
    </row>
    <row r="123" s="2" customFormat="1" ht="16.5" customHeight="1">
      <c r="A123" s="40"/>
      <c r="B123" s="41"/>
      <c r="C123" s="236" t="s">
        <v>281</v>
      </c>
      <c r="D123" s="236" t="s">
        <v>151</v>
      </c>
      <c r="E123" s="237" t="s">
        <v>1524</v>
      </c>
      <c r="F123" s="238" t="s">
        <v>1525</v>
      </c>
      <c r="G123" s="239" t="s">
        <v>357</v>
      </c>
      <c r="H123" s="240">
        <v>3</v>
      </c>
      <c r="I123" s="241"/>
      <c r="J123" s="242">
        <f>ROUND(I123*H123,2)</f>
        <v>0</v>
      </c>
      <c r="K123" s="238" t="s">
        <v>143</v>
      </c>
      <c r="L123" s="243"/>
      <c r="M123" s="244" t="s">
        <v>19</v>
      </c>
      <c r="N123" s="245" t="s">
        <v>47</v>
      </c>
      <c r="O123" s="86"/>
      <c r="P123" s="215">
        <f>O123*H123</f>
        <v>0</v>
      </c>
      <c r="Q123" s="215">
        <v>0.00139</v>
      </c>
      <c r="R123" s="215">
        <f>Q123*H123</f>
        <v>0.0041700000000000001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336</v>
      </c>
      <c r="AT123" s="217" t="s">
        <v>151</v>
      </c>
      <c r="AU123" s="217" t="s">
        <v>86</v>
      </c>
      <c r="AY123" s="19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235</v>
      </c>
      <c r="BM123" s="217" t="s">
        <v>1526</v>
      </c>
    </row>
    <row r="124" s="2" customFormat="1" ht="24.15" customHeight="1">
      <c r="A124" s="40"/>
      <c r="B124" s="41"/>
      <c r="C124" s="206" t="s">
        <v>287</v>
      </c>
      <c r="D124" s="206" t="s">
        <v>139</v>
      </c>
      <c r="E124" s="207" t="s">
        <v>970</v>
      </c>
      <c r="F124" s="208" t="s">
        <v>971</v>
      </c>
      <c r="G124" s="209" t="s">
        <v>434</v>
      </c>
      <c r="H124" s="278"/>
      <c r="I124" s="211"/>
      <c r="J124" s="212">
        <f>ROUND(I124*H124,2)</f>
        <v>0</v>
      </c>
      <c r="K124" s="208" t="s">
        <v>143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235</v>
      </c>
      <c r="AT124" s="217" t="s">
        <v>139</v>
      </c>
      <c r="AU124" s="217" t="s">
        <v>86</v>
      </c>
      <c r="AY124" s="19" t="s">
        <v>136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235</v>
      </c>
      <c r="BM124" s="217" t="s">
        <v>1527</v>
      </c>
    </row>
    <row r="125" s="2" customFormat="1">
      <c r="A125" s="40"/>
      <c r="B125" s="41"/>
      <c r="C125" s="42"/>
      <c r="D125" s="219" t="s">
        <v>146</v>
      </c>
      <c r="E125" s="42"/>
      <c r="F125" s="220" t="s">
        <v>973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146</v>
      </c>
      <c r="AU125" s="19" t="s">
        <v>86</v>
      </c>
    </row>
    <row r="126" s="12" customFormat="1" ht="22.8" customHeight="1">
      <c r="A126" s="12"/>
      <c r="B126" s="190"/>
      <c r="C126" s="191"/>
      <c r="D126" s="192" t="s">
        <v>75</v>
      </c>
      <c r="E126" s="204" t="s">
        <v>1528</v>
      </c>
      <c r="F126" s="204" t="s">
        <v>1529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SUM(P127:P170)</f>
        <v>0</v>
      </c>
      <c r="Q126" s="198"/>
      <c r="R126" s="199">
        <f>SUM(R127:R170)</f>
        <v>0.50309000000000004</v>
      </c>
      <c r="S126" s="198"/>
      <c r="T126" s="200">
        <f>SUM(T127:T170)</f>
        <v>1.9015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86</v>
      </c>
      <c r="AT126" s="202" t="s">
        <v>75</v>
      </c>
      <c r="AU126" s="202" t="s">
        <v>84</v>
      </c>
      <c r="AY126" s="201" t="s">
        <v>136</v>
      </c>
      <c r="BK126" s="203">
        <f>SUM(BK127:BK170)</f>
        <v>0</v>
      </c>
    </row>
    <row r="127" s="2" customFormat="1" ht="16.5" customHeight="1">
      <c r="A127" s="40"/>
      <c r="B127" s="41"/>
      <c r="C127" s="206" t="s">
        <v>291</v>
      </c>
      <c r="D127" s="206" t="s">
        <v>139</v>
      </c>
      <c r="E127" s="207" t="s">
        <v>1530</v>
      </c>
      <c r="F127" s="208" t="s">
        <v>1531</v>
      </c>
      <c r="G127" s="209" t="s">
        <v>357</v>
      </c>
      <c r="H127" s="210">
        <v>490</v>
      </c>
      <c r="I127" s="211"/>
      <c r="J127" s="212">
        <f>ROUND(I127*H127,2)</f>
        <v>0</v>
      </c>
      <c r="K127" s="208" t="s">
        <v>143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2.0000000000000002E-05</v>
      </c>
      <c r="R127" s="215">
        <f>Q127*H127</f>
        <v>0.0098000000000000014</v>
      </c>
      <c r="S127" s="215">
        <v>0.001</v>
      </c>
      <c r="T127" s="216">
        <f>S127*H127</f>
        <v>0.48999999999999999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235</v>
      </c>
      <c r="AT127" s="217" t="s">
        <v>139</v>
      </c>
      <c r="AU127" s="217" t="s">
        <v>86</v>
      </c>
      <c r="AY127" s="19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235</v>
      </c>
      <c r="BM127" s="217" t="s">
        <v>1532</v>
      </c>
    </row>
    <row r="128" s="2" customFormat="1">
      <c r="A128" s="40"/>
      <c r="B128" s="41"/>
      <c r="C128" s="42"/>
      <c r="D128" s="219" t="s">
        <v>146</v>
      </c>
      <c r="E128" s="42"/>
      <c r="F128" s="220" t="s">
        <v>1533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146</v>
      </c>
      <c r="AU128" s="19" t="s">
        <v>86</v>
      </c>
    </row>
    <row r="129" s="2" customFormat="1" ht="16.5" customHeight="1">
      <c r="A129" s="40"/>
      <c r="B129" s="41"/>
      <c r="C129" s="206" t="s">
        <v>297</v>
      </c>
      <c r="D129" s="206" t="s">
        <v>139</v>
      </c>
      <c r="E129" s="207" t="s">
        <v>1534</v>
      </c>
      <c r="F129" s="208" t="s">
        <v>1535</v>
      </c>
      <c r="G129" s="209" t="s">
        <v>357</v>
      </c>
      <c r="H129" s="210">
        <v>30</v>
      </c>
      <c r="I129" s="211"/>
      <c r="J129" s="212">
        <f>ROUND(I129*H129,2)</f>
        <v>0</v>
      </c>
      <c r="K129" s="208" t="s">
        <v>143</v>
      </c>
      <c r="L129" s="46"/>
      <c r="M129" s="213" t="s">
        <v>19</v>
      </c>
      <c r="N129" s="214" t="s">
        <v>47</v>
      </c>
      <c r="O129" s="86"/>
      <c r="P129" s="215">
        <f>O129*H129</f>
        <v>0</v>
      </c>
      <c r="Q129" s="215">
        <v>2.0000000000000002E-05</v>
      </c>
      <c r="R129" s="215">
        <f>Q129*H129</f>
        <v>0.00060000000000000006</v>
      </c>
      <c r="S129" s="215">
        <v>0.0032000000000000002</v>
      </c>
      <c r="T129" s="216">
        <f>S129*H129</f>
        <v>0.096000000000000002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235</v>
      </c>
      <c r="AT129" s="217" t="s">
        <v>139</v>
      </c>
      <c r="AU129" s="217" t="s">
        <v>86</v>
      </c>
      <c r="AY129" s="19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235</v>
      </c>
      <c r="BM129" s="217" t="s">
        <v>1536</v>
      </c>
    </row>
    <row r="130" s="2" customFormat="1">
      <c r="A130" s="40"/>
      <c r="B130" s="41"/>
      <c r="C130" s="42"/>
      <c r="D130" s="219" t="s">
        <v>146</v>
      </c>
      <c r="E130" s="42"/>
      <c r="F130" s="220" t="s">
        <v>1537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146</v>
      </c>
      <c r="AU130" s="19" t="s">
        <v>86</v>
      </c>
    </row>
    <row r="131" s="2" customFormat="1" ht="16.5" customHeight="1">
      <c r="A131" s="40"/>
      <c r="B131" s="41"/>
      <c r="C131" s="206" t="s">
        <v>301</v>
      </c>
      <c r="D131" s="206" t="s">
        <v>139</v>
      </c>
      <c r="E131" s="207" t="s">
        <v>1538</v>
      </c>
      <c r="F131" s="208" t="s">
        <v>1539</v>
      </c>
      <c r="G131" s="209" t="s">
        <v>357</v>
      </c>
      <c r="H131" s="210">
        <v>75</v>
      </c>
      <c r="I131" s="211"/>
      <c r="J131" s="212">
        <f>ROUND(I131*H131,2)</f>
        <v>0</v>
      </c>
      <c r="K131" s="208" t="s">
        <v>143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5.0000000000000002E-05</v>
      </c>
      <c r="R131" s="215">
        <f>Q131*H131</f>
        <v>0.0037500000000000003</v>
      </c>
      <c r="S131" s="215">
        <v>0.0053200000000000001</v>
      </c>
      <c r="T131" s="216">
        <f>S131*H131</f>
        <v>0.39900000000000002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235</v>
      </c>
      <c r="AT131" s="217" t="s">
        <v>139</v>
      </c>
      <c r="AU131" s="217" t="s">
        <v>86</v>
      </c>
      <c r="AY131" s="19" t="s">
        <v>136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235</v>
      </c>
      <c r="BM131" s="217" t="s">
        <v>1540</v>
      </c>
    </row>
    <row r="132" s="2" customFormat="1">
      <c r="A132" s="40"/>
      <c r="B132" s="41"/>
      <c r="C132" s="42"/>
      <c r="D132" s="219" t="s">
        <v>146</v>
      </c>
      <c r="E132" s="42"/>
      <c r="F132" s="220" t="s">
        <v>1541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146</v>
      </c>
      <c r="AU132" s="19" t="s">
        <v>86</v>
      </c>
    </row>
    <row r="133" s="2" customFormat="1" ht="16.5" customHeight="1">
      <c r="A133" s="40"/>
      <c r="B133" s="41"/>
      <c r="C133" s="206" t="s">
        <v>305</v>
      </c>
      <c r="D133" s="206" t="s">
        <v>139</v>
      </c>
      <c r="E133" s="207" t="s">
        <v>1542</v>
      </c>
      <c r="F133" s="208" t="s">
        <v>1543</v>
      </c>
      <c r="G133" s="209" t="s">
        <v>357</v>
      </c>
      <c r="H133" s="210">
        <v>20</v>
      </c>
      <c r="I133" s="211"/>
      <c r="J133" s="212">
        <f>ROUND(I133*H133,2)</f>
        <v>0</v>
      </c>
      <c r="K133" s="208" t="s">
        <v>143</v>
      </c>
      <c r="L133" s="46"/>
      <c r="M133" s="213" t="s">
        <v>19</v>
      </c>
      <c r="N133" s="214" t="s">
        <v>47</v>
      </c>
      <c r="O133" s="86"/>
      <c r="P133" s="215">
        <f>O133*H133</f>
        <v>0</v>
      </c>
      <c r="Q133" s="215">
        <v>6.0000000000000002E-05</v>
      </c>
      <c r="R133" s="215">
        <f>Q133*H133</f>
        <v>0.0012000000000000001</v>
      </c>
      <c r="S133" s="215">
        <v>0.0084100000000000008</v>
      </c>
      <c r="T133" s="216">
        <f>S133*H133</f>
        <v>0.16820000000000002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235</v>
      </c>
      <c r="AT133" s="217" t="s">
        <v>139</v>
      </c>
      <c r="AU133" s="217" t="s">
        <v>86</v>
      </c>
      <c r="AY133" s="19" t="s">
        <v>136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84</v>
      </c>
      <c r="BK133" s="218">
        <f>ROUND(I133*H133,2)</f>
        <v>0</v>
      </c>
      <c r="BL133" s="19" t="s">
        <v>235</v>
      </c>
      <c r="BM133" s="217" t="s">
        <v>1544</v>
      </c>
    </row>
    <row r="134" s="2" customFormat="1">
      <c r="A134" s="40"/>
      <c r="B134" s="41"/>
      <c r="C134" s="42"/>
      <c r="D134" s="219" t="s">
        <v>146</v>
      </c>
      <c r="E134" s="42"/>
      <c r="F134" s="220" t="s">
        <v>1545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146</v>
      </c>
      <c r="AU134" s="19" t="s">
        <v>86</v>
      </c>
    </row>
    <row r="135" s="2" customFormat="1" ht="24.15" customHeight="1">
      <c r="A135" s="40"/>
      <c r="B135" s="41"/>
      <c r="C135" s="206" t="s">
        <v>310</v>
      </c>
      <c r="D135" s="206" t="s">
        <v>139</v>
      </c>
      <c r="E135" s="207" t="s">
        <v>1546</v>
      </c>
      <c r="F135" s="208" t="s">
        <v>1547</v>
      </c>
      <c r="G135" s="209" t="s">
        <v>142</v>
      </c>
      <c r="H135" s="210">
        <v>250</v>
      </c>
      <c r="I135" s="211"/>
      <c r="J135" s="212">
        <f>ROUND(I135*H135,2)</f>
        <v>0</v>
      </c>
      <c r="K135" s="208" t="s">
        <v>143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0.00013999999999999999</v>
      </c>
      <c r="T135" s="216">
        <f>S135*H135</f>
        <v>0.034999999999999996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235</v>
      </c>
      <c r="AT135" s="217" t="s">
        <v>139</v>
      </c>
      <c r="AU135" s="217" t="s">
        <v>86</v>
      </c>
      <c r="AY135" s="19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235</v>
      </c>
      <c r="BM135" s="217" t="s">
        <v>1548</v>
      </c>
    </row>
    <row r="136" s="2" customFormat="1">
      <c r="A136" s="40"/>
      <c r="B136" s="41"/>
      <c r="C136" s="42"/>
      <c r="D136" s="219" t="s">
        <v>146</v>
      </c>
      <c r="E136" s="42"/>
      <c r="F136" s="220" t="s">
        <v>1549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146</v>
      </c>
      <c r="AU136" s="19" t="s">
        <v>86</v>
      </c>
    </row>
    <row r="137" s="2" customFormat="1" ht="24.15" customHeight="1">
      <c r="A137" s="40"/>
      <c r="B137" s="41"/>
      <c r="C137" s="206" t="s">
        <v>315</v>
      </c>
      <c r="D137" s="206" t="s">
        <v>139</v>
      </c>
      <c r="E137" s="207" t="s">
        <v>1550</v>
      </c>
      <c r="F137" s="208" t="s">
        <v>1551</v>
      </c>
      <c r="G137" s="209" t="s">
        <v>142</v>
      </c>
      <c r="H137" s="210">
        <v>20</v>
      </c>
      <c r="I137" s="211"/>
      <c r="J137" s="212">
        <f>ROUND(I137*H137,2)</f>
        <v>0</v>
      </c>
      <c r="K137" s="208" t="s">
        <v>143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0.00031</v>
      </c>
      <c r="T137" s="216">
        <f>S137*H137</f>
        <v>0.0061999999999999998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235</v>
      </c>
      <c r="AT137" s="217" t="s">
        <v>139</v>
      </c>
      <c r="AU137" s="217" t="s">
        <v>86</v>
      </c>
      <c r="AY137" s="19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235</v>
      </c>
      <c r="BM137" s="217" t="s">
        <v>1552</v>
      </c>
    </row>
    <row r="138" s="2" customFormat="1">
      <c r="A138" s="40"/>
      <c r="B138" s="41"/>
      <c r="C138" s="42"/>
      <c r="D138" s="219" t="s">
        <v>146</v>
      </c>
      <c r="E138" s="42"/>
      <c r="F138" s="220" t="s">
        <v>1553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146</v>
      </c>
      <c r="AU138" s="19" t="s">
        <v>86</v>
      </c>
    </row>
    <row r="139" s="2" customFormat="1" ht="24.15" customHeight="1">
      <c r="A139" s="40"/>
      <c r="B139" s="41"/>
      <c r="C139" s="206" t="s">
        <v>321</v>
      </c>
      <c r="D139" s="206" t="s">
        <v>139</v>
      </c>
      <c r="E139" s="207" t="s">
        <v>1554</v>
      </c>
      <c r="F139" s="208" t="s">
        <v>1555</v>
      </c>
      <c r="G139" s="209" t="s">
        <v>142</v>
      </c>
      <c r="H139" s="210">
        <v>8</v>
      </c>
      <c r="I139" s="211"/>
      <c r="J139" s="212">
        <f>ROUND(I139*H139,2)</f>
        <v>0</v>
      </c>
      <c r="K139" s="208" t="s">
        <v>143</v>
      </c>
      <c r="L139" s="46"/>
      <c r="M139" s="213" t="s">
        <v>19</v>
      </c>
      <c r="N139" s="214" t="s">
        <v>47</v>
      </c>
      <c r="O139" s="86"/>
      <c r="P139" s="215">
        <f>O139*H139</f>
        <v>0</v>
      </c>
      <c r="Q139" s="215">
        <v>0.00054000000000000001</v>
      </c>
      <c r="R139" s="215">
        <f>Q139*H139</f>
        <v>0.0043200000000000001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235</v>
      </c>
      <c r="AT139" s="217" t="s">
        <v>139</v>
      </c>
      <c r="AU139" s="217" t="s">
        <v>86</v>
      </c>
      <c r="AY139" s="19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235</v>
      </c>
      <c r="BM139" s="217" t="s">
        <v>1556</v>
      </c>
    </row>
    <row r="140" s="2" customFormat="1">
      <c r="A140" s="40"/>
      <c r="B140" s="41"/>
      <c r="C140" s="42"/>
      <c r="D140" s="219" t="s">
        <v>146</v>
      </c>
      <c r="E140" s="42"/>
      <c r="F140" s="220" t="s">
        <v>1557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146</v>
      </c>
      <c r="AU140" s="19" t="s">
        <v>86</v>
      </c>
    </row>
    <row r="141" s="2" customFormat="1" ht="21.75" customHeight="1">
      <c r="A141" s="40"/>
      <c r="B141" s="41"/>
      <c r="C141" s="206" t="s">
        <v>329</v>
      </c>
      <c r="D141" s="206" t="s">
        <v>139</v>
      </c>
      <c r="E141" s="207" t="s">
        <v>1558</v>
      </c>
      <c r="F141" s="208" t="s">
        <v>1559</v>
      </c>
      <c r="G141" s="209" t="s">
        <v>142</v>
      </c>
      <c r="H141" s="210">
        <v>250</v>
      </c>
      <c r="I141" s="211"/>
      <c r="J141" s="212">
        <f>ROUND(I141*H141,2)</f>
        <v>0</v>
      </c>
      <c r="K141" s="208" t="s">
        <v>143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2.0000000000000002E-05</v>
      </c>
      <c r="R141" s="215">
        <f>Q141*H141</f>
        <v>0.0050000000000000001</v>
      </c>
      <c r="S141" s="215">
        <v>0.00215</v>
      </c>
      <c r="T141" s="216">
        <f>S141*H141</f>
        <v>0.53749999999999998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235</v>
      </c>
      <c r="AT141" s="217" t="s">
        <v>139</v>
      </c>
      <c r="AU141" s="217" t="s">
        <v>86</v>
      </c>
      <c r="AY141" s="19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235</v>
      </c>
      <c r="BM141" s="217" t="s">
        <v>1560</v>
      </c>
    </row>
    <row r="142" s="2" customFormat="1">
      <c r="A142" s="40"/>
      <c r="B142" s="41"/>
      <c r="C142" s="42"/>
      <c r="D142" s="219" t="s">
        <v>146</v>
      </c>
      <c r="E142" s="42"/>
      <c r="F142" s="220" t="s">
        <v>1561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146</v>
      </c>
      <c r="AU142" s="19" t="s">
        <v>86</v>
      </c>
    </row>
    <row r="143" s="2" customFormat="1" ht="21.75" customHeight="1">
      <c r="A143" s="40"/>
      <c r="B143" s="41"/>
      <c r="C143" s="206" t="s">
        <v>336</v>
      </c>
      <c r="D143" s="206" t="s">
        <v>139</v>
      </c>
      <c r="E143" s="207" t="s">
        <v>1562</v>
      </c>
      <c r="F143" s="208" t="s">
        <v>1563</v>
      </c>
      <c r="G143" s="209" t="s">
        <v>142</v>
      </c>
      <c r="H143" s="210">
        <v>20</v>
      </c>
      <c r="I143" s="211"/>
      <c r="J143" s="212">
        <f>ROUND(I143*H143,2)</f>
        <v>0</v>
      </c>
      <c r="K143" s="208" t="s">
        <v>143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4.0000000000000003E-05</v>
      </c>
      <c r="R143" s="215">
        <f>Q143*H143</f>
        <v>0.00080000000000000004</v>
      </c>
      <c r="S143" s="215">
        <v>0.0084799999999999997</v>
      </c>
      <c r="T143" s="216">
        <f>S143*H143</f>
        <v>0.1696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235</v>
      </c>
      <c r="AT143" s="217" t="s">
        <v>139</v>
      </c>
      <c r="AU143" s="217" t="s">
        <v>86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235</v>
      </c>
      <c r="BM143" s="217" t="s">
        <v>1564</v>
      </c>
    </row>
    <row r="144" s="2" customFormat="1">
      <c r="A144" s="40"/>
      <c r="B144" s="41"/>
      <c r="C144" s="42"/>
      <c r="D144" s="219" t="s">
        <v>146</v>
      </c>
      <c r="E144" s="42"/>
      <c r="F144" s="220" t="s">
        <v>1565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146</v>
      </c>
      <c r="AU144" s="19" t="s">
        <v>86</v>
      </c>
    </row>
    <row r="145" s="2" customFormat="1" ht="21.75" customHeight="1">
      <c r="A145" s="40"/>
      <c r="B145" s="41"/>
      <c r="C145" s="206" t="s">
        <v>342</v>
      </c>
      <c r="D145" s="206" t="s">
        <v>139</v>
      </c>
      <c r="E145" s="207" t="s">
        <v>1566</v>
      </c>
      <c r="F145" s="208" t="s">
        <v>1567</v>
      </c>
      <c r="G145" s="209" t="s">
        <v>142</v>
      </c>
      <c r="H145" s="210">
        <v>2</v>
      </c>
      <c r="I145" s="211"/>
      <c r="J145" s="212">
        <f>ROUND(I145*H145,2)</f>
        <v>0</v>
      </c>
      <c r="K145" s="208" t="s">
        <v>143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0.00034000000000000002</v>
      </c>
      <c r="R145" s="215">
        <f>Q145*H145</f>
        <v>0.00068000000000000005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235</v>
      </c>
      <c r="AT145" s="217" t="s">
        <v>139</v>
      </c>
      <c r="AU145" s="217" t="s">
        <v>86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235</v>
      </c>
      <c r="BM145" s="217" t="s">
        <v>1568</v>
      </c>
    </row>
    <row r="146" s="2" customFormat="1">
      <c r="A146" s="40"/>
      <c r="B146" s="41"/>
      <c r="C146" s="42"/>
      <c r="D146" s="219" t="s">
        <v>146</v>
      </c>
      <c r="E146" s="42"/>
      <c r="F146" s="220" t="s">
        <v>1569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146</v>
      </c>
      <c r="AU146" s="19" t="s">
        <v>86</v>
      </c>
    </row>
    <row r="147" s="2" customFormat="1" ht="16.5" customHeight="1">
      <c r="A147" s="40"/>
      <c r="B147" s="41"/>
      <c r="C147" s="206" t="s">
        <v>348</v>
      </c>
      <c r="D147" s="206" t="s">
        <v>139</v>
      </c>
      <c r="E147" s="207" t="s">
        <v>1570</v>
      </c>
      <c r="F147" s="208" t="s">
        <v>1571</v>
      </c>
      <c r="G147" s="209" t="s">
        <v>357</v>
      </c>
      <c r="H147" s="210">
        <v>455</v>
      </c>
      <c r="I147" s="211"/>
      <c r="J147" s="212">
        <f>ROUND(I147*H147,2)</f>
        <v>0</v>
      </c>
      <c r="K147" s="208" t="s">
        <v>143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0.00044999999999999999</v>
      </c>
      <c r="R147" s="215">
        <f>Q147*H147</f>
        <v>0.20474999999999999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235</v>
      </c>
      <c r="AT147" s="217" t="s">
        <v>139</v>
      </c>
      <c r="AU147" s="217" t="s">
        <v>86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235</v>
      </c>
      <c r="BM147" s="217" t="s">
        <v>1572</v>
      </c>
    </row>
    <row r="148" s="2" customFormat="1">
      <c r="A148" s="40"/>
      <c r="B148" s="41"/>
      <c r="C148" s="42"/>
      <c r="D148" s="219" t="s">
        <v>146</v>
      </c>
      <c r="E148" s="42"/>
      <c r="F148" s="220" t="s">
        <v>1573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146</v>
      </c>
      <c r="AU148" s="19" t="s">
        <v>86</v>
      </c>
    </row>
    <row r="149" s="2" customFormat="1" ht="16.5" customHeight="1">
      <c r="A149" s="40"/>
      <c r="B149" s="41"/>
      <c r="C149" s="206" t="s">
        <v>354</v>
      </c>
      <c r="D149" s="206" t="s">
        <v>139</v>
      </c>
      <c r="E149" s="207" t="s">
        <v>1574</v>
      </c>
      <c r="F149" s="208" t="s">
        <v>1575</v>
      </c>
      <c r="G149" s="209" t="s">
        <v>357</v>
      </c>
      <c r="H149" s="210">
        <v>75</v>
      </c>
      <c r="I149" s="211"/>
      <c r="J149" s="212">
        <f>ROUND(I149*H149,2)</f>
        <v>0</v>
      </c>
      <c r="K149" s="208" t="s">
        <v>143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0.00055999999999999995</v>
      </c>
      <c r="R149" s="215">
        <f>Q149*H149</f>
        <v>0.041999999999999996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235</v>
      </c>
      <c r="AT149" s="217" t="s">
        <v>139</v>
      </c>
      <c r="AU149" s="217" t="s">
        <v>86</v>
      </c>
      <c r="AY149" s="19" t="s">
        <v>136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235</v>
      </c>
      <c r="BM149" s="217" t="s">
        <v>1576</v>
      </c>
    </row>
    <row r="150" s="2" customFormat="1">
      <c r="A150" s="40"/>
      <c r="B150" s="41"/>
      <c r="C150" s="42"/>
      <c r="D150" s="219" t="s">
        <v>146</v>
      </c>
      <c r="E150" s="42"/>
      <c r="F150" s="220" t="s">
        <v>1577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146</v>
      </c>
      <c r="AU150" s="19" t="s">
        <v>86</v>
      </c>
    </row>
    <row r="151" s="2" customFormat="1" ht="16.5" customHeight="1">
      <c r="A151" s="40"/>
      <c r="B151" s="41"/>
      <c r="C151" s="206" t="s">
        <v>361</v>
      </c>
      <c r="D151" s="206" t="s">
        <v>139</v>
      </c>
      <c r="E151" s="207" t="s">
        <v>1578</v>
      </c>
      <c r="F151" s="208" t="s">
        <v>1579</v>
      </c>
      <c r="G151" s="209" t="s">
        <v>357</v>
      </c>
      <c r="H151" s="210">
        <v>10</v>
      </c>
      <c r="I151" s="211"/>
      <c r="J151" s="212">
        <f>ROUND(I151*H151,2)</f>
        <v>0</v>
      </c>
      <c r="K151" s="208" t="s">
        <v>143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0.00068999999999999997</v>
      </c>
      <c r="R151" s="215">
        <f>Q151*H151</f>
        <v>0.0068999999999999999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235</v>
      </c>
      <c r="AT151" s="217" t="s">
        <v>139</v>
      </c>
      <c r="AU151" s="217" t="s">
        <v>86</v>
      </c>
      <c r="AY151" s="19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235</v>
      </c>
      <c r="BM151" s="217" t="s">
        <v>1580</v>
      </c>
    </row>
    <row r="152" s="2" customFormat="1">
      <c r="A152" s="40"/>
      <c r="B152" s="41"/>
      <c r="C152" s="42"/>
      <c r="D152" s="219" t="s">
        <v>146</v>
      </c>
      <c r="E152" s="42"/>
      <c r="F152" s="220" t="s">
        <v>1581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146</v>
      </c>
      <c r="AU152" s="19" t="s">
        <v>86</v>
      </c>
    </row>
    <row r="153" s="2" customFormat="1" ht="16.5" customHeight="1">
      <c r="A153" s="40"/>
      <c r="B153" s="41"/>
      <c r="C153" s="206" t="s">
        <v>367</v>
      </c>
      <c r="D153" s="206" t="s">
        <v>139</v>
      </c>
      <c r="E153" s="207" t="s">
        <v>1582</v>
      </c>
      <c r="F153" s="208" t="s">
        <v>1583</v>
      </c>
      <c r="G153" s="209" t="s">
        <v>357</v>
      </c>
      <c r="H153" s="210">
        <v>5</v>
      </c>
      <c r="I153" s="211"/>
      <c r="J153" s="212">
        <f>ROUND(I153*H153,2)</f>
        <v>0</v>
      </c>
      <c r="K153" s="208" t="s">
        <v>143</v>
      </c>
      <c r="L153" s="46"/>
      <c r="M153" s="213" t="s">
        <v>19</v>
      </c>
      <c r="N153" s="214" t="s">
        <v>47</v>
      </c>
      <c r="O153" s="86"/>
      <c r="P153" s="215">
        <f>O153*H153</f>
        <v>0</v>
      </c>
      <c r="Q153" s="215">
        <v>0.0012700000000000001</v>
      </c>
      <c r="R153" s="215">
        <f>Q153*H153</f>
        <v>0.0063500000000000006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235</v>
      </c>
      <c r="AT153" s="217" t="s">
        <v>139</v>
      </c>
      <c r="AU153" s="217" t="s">
        <v>86</v>
      </c>
      <c r="AY153" s="19" t="s">
        <v>136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235</v>
      </c>
      <c r="BM153" s="217" t="s">
        <v>1584</v>
      </c>
    </row>
    <row r="154" s="2" customFormat="1">
      <c r="A154" s="40"/>
      <c r="B154" s="41"/>
      <c r="C154" s="42"/>
      <c r="D154" s="219" t="s">
        <v>146</v>
      </c>
      <c r="E154" s="42"/>
      <c r="F154" s="220" t="s">
        <v>1585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146</v>
      </c>
      <c r="AU154" s="19" t="s">
        <v>86</v>
      </c>
    </row>
    <row r="155" s="2" customFormat="1" ht="16.5" customHeight="1">
      <c r="A155" s="40"/>
      <c r="B155" s="41"/>
      <c r="C155" s="206" t="s">
        <v>375</v>
      </c>
      <c r="D155" s="206" t="s">
        <v>139</v>
      </c>
      <c r="E155" s="207" t="s">
        <v>1586</v>
      </c>
      <c r="F155" s="208" t="s">
        <v>1587</v>
      </c>
      <c r="G155" s="209" t="s">
        <v>357</v>
      </c>
      <c r="H155" s="210">
        <v>15</v>
      </c>
      <c r="I155" s="211"/>
      <c r="J155" s="212">
        <f>ROUND(I155*H155,2)</f>
        <v>0</v>
      </c>
      <c r="K155" s="208" t="s">
        <v>143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0.0015900000000000001</v>
      </c>
      <c r="R155" s="215">
        <f>Q155*H155</f>
        <v>0.02385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235</v>
      </c>
      <c r="AT155" s="217" t="s">
        <v>139</v>
      </c>
      <c r="AU155" s="217" t="s">
        <v>86</v>
      </c>
      <c r="AY155" s="19" t="s">
        <v>136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235</v>
      </c>
      <c r="BM155" s="217" t="s">
        <v>1588</v>
      </c>
    </row>
    <row r="156" s="2" customFormat="1">
      <c r="A156" s="40"/>
      <c r="B156" s="41"/>
      <c r="C156" s="42"/>
      <c r="D156" s="219" t="s">
        <v>146</v>
      </c>
      <c r="E156" s="42"/>
      <c r="F156" s="220" t="s">
        <v>1589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146</v>
      </c>
      <c r="AU156" s="19" t="s">
        <v>86</v>
      </c>
    </row>
    <row r="157" s="2" customFormat="1" ht="16.5" customHeight="1">
      <c r="A157" s="40"/>
      <c r="B157" s="41"/>
      <c r="C157" s="206" t="s">
        <v>381</v>
      </c>
      <c r="D157" s="206" t="s">
        <v>139</v>
      </c>
      <c r="E157" s="207" t="s">
        <v>1590</v>
      </c>
      <c r="F157" s="208" t="s">
        <v>1591</v>
      </c>
      <c r="G157" s="209" t="s">
        <v>357</v>
      </c>
      <c r="H157" s="210">
        <v>10</v>
      </c>
      <c r="I157" s="211"/>
      <c r="J157" s="212">
        <f>ROUND(I157*H157,2)</f>
        <v>0</v>
      </c>
      <c r="K157" s="208" t="s">
        <v>143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0.0019400000000000001</v>
      </c>
      <c r="R157" s="215">
        <f>Q157*H157</f>
        <v>0.019400000000000001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235</v>
      </c>
      <c r="AT157" s="217" t="s">
        <v>139</v>
      </c>
      <c r="AU157" s="217" t="s">
        <v>86</v>
      </c>
      <c r="AY157" s="19" t="s">
        <v>136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235</v>
      </c>
      <c r="BM157" s="217" t="s">
        <v>1592</v>
      </c>
    </row>
    <row r="158" s="2" customFormat="1">
      <c r="A158" s="40"/>
      <c r="B158" s="41"/>
      <c r="C158" s="42"/>
      <c r="D158" s="219" t="s">
        <v>146</v>
      </c>
      <c r="E158" s="42"/>
      <c r="F158" s="220" t="s">
        <v>1593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146</v>
      </c>
      <c r="AU158" s="19" t="s">
        <v>86</v>
      </c>
    </row>
    <row r="159" s="2" customFormat="1" ht="16.5" customHeight="1">
      <c r="A159" s="40"/>
      <c r="B159" s="41"/>
      <c r="C159" s="206" t="s">
        <v>747</v>
      </c>
      <c r="D159" s="206" t="s">
        <v>139</v>
      </c>
      <c r="E159" s="207" t="s">
        <v>1594</v>
      </c>
      <c r="F159" s="208" t="s">
        <v>1595</v>
      </c>
      <c r="G159" s="209" t="s">
        <v>357</v>
      </c>
      <c r="H159" s="210">
        <v>45</v>
      </c>
      <c r="I159" s="211"/>
      <c r="J159" s="212">
        <f>ROUND(I159*H159,2)</f>
        <v>0</v>
      </c>
      <c r="K159" s="208" t="s">
        <v>143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0.0033600000000000001</v>
      </c>
      <c r="R159" s="215">
        <f>Q159*H159</f>
        <v>0.1512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235</v>
      </c>
      <c r="AT159" s="217" t="s">
        <v>139</v>
      </c>
      <c r="AU159" s="217" t="s">
        <v>86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235</v>
      </c>
      <c r="BM159" s="217" t="s">
        <v>1596</v>
      </c>
    </row>
    <row r="160" s="2" customFormat="1">
      <c r="A160" s="40"/>
      <c r="B160" s="41"/>
      <c r="C160" s="42"/>
      <c r="D160" s="219" t="s">
        <v>146</v>
      </c>
      <c r="E160" s="42"/>
      <c r="F160" s="220" t="s">
        <v>1597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146</v>
      </c>
      <c r="AU160" s="19" t="s">
        <v>86</v>
      </c>
    </row>
    <row r="161" s="2" customFormat="1" ht="16.5" customHeight="1">
      <c r="A161" s="40"/>
      <c r="B161" s="41"/>
      <c r="C161" s="206" t="s">
        <v>392</v>
      </c>
      <c r="D161" s="206" t="s">
        <v>139</v>
      </c>
      <c r="E161" s="207" t="s">
        <v>1598</v>
      </c>
      <c r="F161" s="208" t="s">
        <v>1599</v>
      </c>
      <c r="G161" s="209" t="s">
        <v>357</v>
      </c>
      <c r="H161" s="210">
        <v>5</v>
      </c>
      <c r="I161" s="211"/>
      <c r="J161" s="212">
        <f>ROUND(I161*H161,2)</f>
        <v>0</v>
      </c>
      <c r="K161" s="208" t="s">
        <v>143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0.0042500000000000003</v>
      </c>
      <c r="R161" s="215">
        <f>Q161*H161</f>
        <v>0.021250000000000002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235</v>
      </c>
      <c r="AT161" s="217" t="s">
        <v>139</v>
      </c>
      <c r="AU161" s="217" t="s">
        <v>86</v>
      </c>
      <c r="AY161" s="19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235</v>
      </c>
      <c r="BM161" s="217" t="s">
        <v>1600</v>
      </c>
    </row>
    <row r="162" s="2" customFormat="1">
      <c r="A162" s="40"/>
      <c r="B162" s="41"/>
      <c r="C162" s="42"/>
      <c r="D162" s="219" t="s">
        <v>146</v>
      </c>
      <c r="E162" s="42"/>
      <c r="F162" s="220" t="s">
        <v>1601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146</v>
      </c>
      <c r="AU162" s="19" t="s">
        <v>86</v>
      </c>
    </row>
    <row r="163" s="2" customFormat="1" ht="16.5" customHeight="1">
      <c r="A163" s="40"/>
      <c r="B163" s="41"/>
      <c r="C163" s="206" t="s">
        <v>397</v>
      </c>
      <c r="D163" s="206" t="s">
        <v>139</v>
      </c>
      <c r="E163" s="207" t="s">
        <v>1602</v>
      </c>
      <c r="F163" s="208" t="s">
        <v>1603</v>
      </c>
      <c r="G163" s="209" t="s">
        <v>142</v>
      </c>
      <c r="H163" s="210">
        <v>124</v>
      </c>
      <c r="I163" s="211"/>
      <c r="J163" s="212">
        <f>ROUND(I163*H163,2)</f>
        <v>0</v>
      </c>
      <c r="K163" s="208" t="s">
        <v>143</v>
      </c>
      <c r="L163" s="46"/>
      <c r="M163" s="213" t="s">
        <v>19</v>
      </c>
      <c r="N163" s="214" t="s">
        <v>47</v>
      </c>
      <c r="O163" s="86"/>
      <c r="P163" s="215">
        <f>O163*H163</f>
        <v>0</v>
      </c>
      <c r="Q163" s="215">
        <v>1.0000000000000001E-05</v>
      </c>
      <c r="R163" s="215">
        <f>Q163*H163</f>
        <v>0.00124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235</v>
      </c>
      <c r="AT163" s="217" t="s">
        <v>139</v>
      </c>
      <c r="AU163" s="217" t="s">
        <v>86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235</v>
      </c>
      <c r="BM163" s="217" t="s">
        <v>1604</v>
      </c>
    </row>
    <row r="164" s="2" customFormat="1">
      <c r="A164" s="40"/>
      <c r="B164" s="41"/>
      <c r="C164" s="42"/>
      <c r="D164" s="219" t="s">
        <v>146</v>
      </c>
      <c r="E164" s="42"/>
      <c r="F164" s="220" t="s">
        <v>1605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146</v>
      </c>
      <c r="AU164" s="19" t="s">
        <v>86</v>
      </c>
    </row>
    <row r="165" s="2" customFormat="1" ht="16.5" customHeight="1">
      <c r="A165" s="40"/>
      <c r="B165" s="41"/>
      <c r="C165" s="206" t="s">
        <v>757</v>
      </c>
      <c r="D165" s="206" t="s">
        <v>139</v>
      </c>
      <c r="E165" s="207" t="s">
        <v>1606</v>
      </c>
      <c r="F165" s="208" t="s">
        <v>1607</v>
      </c>
      <c r="G165" s="209" t="s">
        <v>357</v>
      </c>
      <c r="H165" s="210">
        <v>560</v>
      </c>
      <c r="I165" s="211"/>
      <c r="J165" s="212">
        <f>ROUND(I165*H165,2)</f>
        <v>0</v>
      </c>
      <c r="K165" s="208" t="s">
        <v>143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235</v>
      </c>
      <c r="AT165" s="217" t="s">
        <v>139</v>
      </c>
      <c r="AU165" s="217" t="s">
        <v>86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235</v>
      </c>
      <c r="BM165" s="217" t="s">
        <v>1608</v>
      </c>
    </row>
    <row r="166" s="2" customFormat="1">
      <c r="A166" s="40"/>
      <c r="B166" s="41"/>
      <c r="C166" s="42"/>
      <c r="D166" s="219" t="s">
        <v>146</v>
      </c>
      <c r="E166" s="42"/>
      <c r="F166" s="220" t="s">
        <v>1609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146</v>
      </c>
      <c r="AU166" s="19" t="s">
        <v>86</v>
      </c>
    </row>
    <row r="167" s="2" customFormat="1" ht="16.5" customHeight="1">
      <c r="A167" s="40"/>
      <c r="B167" s="41"/>
      <c r="C167" s="206" t="s">
        <v>410</v>
      </c>
      <c r="D167" s="206" t="s">
        <v>139</v>
      </c>
      <c r="E167" s="207" t="s">
        <v>1610</v>
      </c>
      <c r="F167" s="208" t="s">
        <v>1611</v>
      </c>
      <c r="G167" s="209" t="s">
        <v>357</v>
      </c>
      <c r="H167" s="210">
        <v>60</v>
      </c>
      <c r="I167" s="211"/>
      <c r="J167" s="212">
        <f>ROUND(I167*H167,2)</f>
        <v>0</v>
      </c>
      <c r="K167" s="208" t="s">
        <v>143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235</v>
      </c>
      <c r="AT167" s="217" t="s">
        <v>139</v>
      </c>
      <c r="AU167" s="217" t="s">
        <v>86</v>
      </c>
      <c r="AY167" s="19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235</v>
      </c>
      <c r="BM167" s="217" t="s">
        <v>1612</v>
      </c>
    </row>
    <row r="168" s="2" customFormat="1">
      <c r="A168" s="40"/>
      <c r="B168" s="41"/>
      <c r="C168" s="42"/>
      <c r="D168" s="219" t="s">
        <v>146</v>
      </c>
      <c r="E168" s="42"/>
      <c r="F168" s="220" t="s">
        <v>1613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146</v>
      </c>
      <c r="AU168" s="19" t="s">
        <v>86</v>
      </c>
    </row>
    <row r="169" s="2" customFormat="1" ht="24.15" customHeight="1">
      <c r="A169" s="40"/>
      <c r="B169" s="41"/>
      <c r="C169" s="206" t="s">
        <v>419</v>
      </c>
      <c r="D169" s="206" t="s">
        <v>139</v>
      </c>
      <c r="E169" s="207" t="s">
        <v>1614</v>
      </c>
      <c r="F169" s="208" t="s">
        <v>1615</v>
      </c>
      <c r="G169" s="209" t="s">
        <v>434</v>
      </c>
      <c r="H169" s="278"/>
      <c r="I169" s="211"/>
      <c r="J169" s="212">
        <f>ROUND(I169*H169,2)</f>
        <v>0</v>
      </c>
      <c r="K169" s="208" t="s">
        <v>143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235</v>
      </c>
      <c r="AT169" s="217" t="s">
        <v>139</v>
      </c>
      <c r="AU169" s="217" t="s">
        <v>86</v>
      </c>
      <c r="AY169" s="19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235</v>
      </c>
      <c r="BM169" s="217" t="s">
        <v>1616</v>
      </c>
    </row>
    <row r="170" s="2" customFormat="1">
      <c r="A170" s="40"/>
      <c r="B170" s="41"/>
      <c r="C170" s="42"/>
      <c r="D170" s="219" t="s">
        <v>146</v>
      </c>
      <c r="E170" s="42"/>
      <c r="F170" s="220" t="s">
        <v>1617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146</v>
      </c>
      <c r="AU170" s="19" t="s">
        <v>86</v>
      </c>
    </row>
    <row r="171" s="12" customFormat="1" ht="22.8" customHeight="1">
      <c r="A171" s="12"/>
      <c r="B171" s="190"/>
      <c r="C171" s="191"/>
      <c r="D171" s="192" t="s">
        <v>75</v>
      </c>
      <c r="E171" s="204" t="s">
        <v>1618</v>
      </c>
      <c r="F171" s="204" t="s">
        <v>1619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SUM(P172:P196)</f>
        <v>0</v>
      </c>
      <c r="Q171" s="198"/>
      <c r="R171" s="199">
        <f>SUM(R172:R196)</f>
        <v>0.11020999999999999</v>
      </c>
      <c r="S171" s="198"/>
      <c r="T171" s="200">
        <f>SUM(T172:T196)</f>
        <v>0.11449999999999999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86</v>
      </c>
      <c r="AT171" s="202" t="s">
        <v>75</v>
      </c>
      <c r="AU171" s="202" t="s">
        <v>84</v>
      </c>
      <c r="AY171" s="201" t="s">
        <v>136</v>
      </c>
      <c r="BK171" s="203">
        <f>SUM(BK172:BK196)</f>
        <v>0</v>
      </c>
    </row>
    <row r="172" s="2" customFormat="1" ht="16.5" customHeight="1">
      <c r="A172" s="40"/>
      <c r="B172" s="41"/>
      <c r="C172" s="206" t="s">
        <v>425</v>
      </c>
      <c r="D172" s="206" t="s">
        <v>139</v>
      </c>
      <c r="E172" s="207" t="s">
        <v>1620</v>
      </c>
      <c r="F172" s="208" t="s">
        <v>1621</v>
      </c>
      <c r="G172" s="209" t="s">
        <v>142</v>
      </c>
      <c r="H172" s="210">
        <v>77</v>
      </c>
      <c r="I172" s="211"/>
      <c r="J172" s="212">
        <f>ROUND(I172*H172,2)</f>
        <v>0</v>
      </c>
      <c r="K172" s="208" t="s">
        <v>143</v>
      </c>
      <c r="L172" s="46"/>
      <c r="M172" s="213" t="s">
        <v>19</v>
      </c>
      <c r="N172" s="214" t="s">
        <v>47</v>
      </c>
      <c r="O172" s="86"/>
      <c r="P172" s="215">
        <f>O172*H172</f>
        <v>0</v>
      </c>
      <c r="Q172" s="215">
        <v>4.0000000000000003E-05</v>
      </c>
      <c r="R172" s="215">
        <f>Q172*H172</f>
        <v>0.0030800000000000003</v>
      </c>
      <c r="S172" s="215">
        <v>0.00044999999999999999</v>
      </c>
      <c r="T172" s="216">
        <f>S172*H172</f>
        <v>0.03465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235</v>
      </c>
      <c r="AT172" s="217" t="s">
        <v>139</v>
      </c>
      <c r="AU172" s="217" t="s">
        <v>86</v>
      </c>
      <c r="AY172" s="19" t="s">
        <v>136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84</v>
      </c>
      <c r="BK172" s="218">
        <f>ROUND(I172*H172,2)</f>
        <v>0</v>
      </c>
      <c r="BL172" s="19" t="s">
        <v>235</v>
      </c>
      <c r="BM172" s="217" t="s">
        <v>1622</v>
      </c>
    </row>
    <row r="173" s="2" customFormat="1">
      <c r="A173" s="40"/>
      <c r="B173" s="41"/>
      <c r="C173" s="42"/>
      <c r="D173" s="219" t="s">
        <v>146</v>
      </c>
      <c r="E173" s="42"/>
      <c r="F173" s="220" t="s">
        <v>1623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146</v>
      </c>
      <c r="AU173" s="19" t="s">
        <v>86</v>
      </c>
    </row>
    <row r="174" s="2" customFormat="1" ht="16.5" customHeight="1">
      <c r="A174" s="40"/>
      <c r="B174" s="41"/>
      <c r="C174" s="206" t="s">
        <v>431</v>
      </c>
      <c r="D174" s="206" t="s">
        <v>139</v>
      </c>
      <c r="E174" s="207" t="s">
        <v>1624</v>
      </c>
      <c r="F174" s="208" t="s">
        <v>1625</v>
      </c>
      <c r="G174" s="209" t="s">
        <v>142</v>
      </c>
      <c r="H174" s="210">
        <v>153</v>
      </c>
      <c r="I174" s="211"/>
      <c r="J174" s="212">
        <f>ROUND(I174*H174,2)</f>
        <v>0</v>
      </c>
      <c r="K174" s="208" t="s">
        <v>143</v>
      </c>
      <c r="L174" s="46"/>
      <c r="M174" s="213" t="s">
        <v>19</v>
      </c>
      <c r="N174" s="214" t="s">
        <v>47</v>
      </c>
      <c r="O174" s="86"/>
      <c r="P174" s="215">
        <f>O174*H174</f>
        <v>0</v>
      </c>
      <c r="Q174" s="215">
        <v>9.0000000000000006E-05</v>
      </c>
      <c r="R174" s="215">
        <f>Q174*H174</f>
        <v>0.013770000000000001</v>
      </c>
      <c r="S174" s="215">
        <v>0.00044999999999999999</v>
      </c>
      <c r="T174" s="216">
        <f>S174*H174</f>
        <v>0.068849999999999995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235</v>
      </c>
      <c r="AT174" s="217" t="s">
        <v>139</v>
      </c>
      <c r="AU174" s="217" t="s">
        <v>86</v>
      </c>
      <c r="AY174" s="19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235</v>
      </c>
      <c r="BM174" s="217" t="s">
        <v>1626</v>
      </c>
    </row>
    <row r="175" s="2" customFormat="1">
      <c r="A175" s="40"/>
      <c r="B175" s="41"/>
      <c r="C175" s="42"/>
      <c r="D175" s="219" t="s">
        <v>146</v>
      </c>
      <c r="E175" s="42"/>
      <c r="F175" s="220" t="s">
        <v>1627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146</v>
      </c>
      <c r="AU175" s="19" t="s">
        <v>86</v>
      </c>
    </row>
    <row r="176" s="2" customFormat="1" ht="16.5" customHeight="1">
      <c r="A176" s="40"/>
      <c r="B176" s="41"/>
      <c r="C176" s="206" t="s">
        <v>439</v>
      </c>
      <c r="D176" s="206" t="s">
        <v>139</v>
      </c>
      <c r="E176" s="207" t="s">
        <v>1628</v>
      </c>
      <c r="F176" s="208" t="s">
        <v>1629</v>
      </c>
      <c r="G176" s="209" t="s">
        <v>142</v>
      </c>
      <c r="H176" s="210">
        <v>2</v>
      </c>
      <c r="I176" s="211"/>
      <c r="J176" s="212">
        <f>ROUND(I176*H176,2)</f>
        <v>0</v>
      </c>
      <c r="K176" s="208" t="s">
        <v>143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0.00012999999999999999</v>
      </c>
      <c r="R176" s="215">
        <f>Q176*H176</f>
        <v>0.00025999999999999998</v>
      </c>
      <c r="S176" s="215">
        <v>0.0011000000000000001</v>
      </c>
      <c r="T176" s="216">
        <f>S176*H176</f>
        <v>0.0022000000000000001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235</v>
      </c>
      <c r="AT176" s="217" t="s">
        <v>139</v>
      </c>
      <c r="AU176" s="217" t="s">
        <v>86</v>
      </c>
      <c r="AY176" s="19" t="s">
        <v>136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235</v>
      </c>
      <c r="BM176" s="217" t="s">
        <v>1630</v>
      </c>
    </row>
    <row r="177" s="2" customFormat="1">
      <c r="A177" s="40"/>
      <c r="B177" s="41"/>
      <c r="C177" s="42"/>
      <c r="D177" s="219" t="s">
        <v>146</v>
      </c>
      <c r="E177" s="42"/>
      <c r="F177" s="220" t="s">
        <v>1631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146</v>
      </c>
      <c r="AU177" s="19" t="s">
        <v>86</v>
      </c>
    </row>
    <row r="178" s="2" customFormat="1" ht="16.5" customHeight="1">
      <c r="A178" s="40"/>
      <c r="B178" s="41"/>
      <c r="C178" s="206" t="s">
        <v>444</v>
      </c>
      <c r="D178" s="206" t="s">
        <v>139</v>
      </c>
      <c r="E178" s="207" t="s">
        <v>1632</v>
      </c>
      <c r="F178" s="208" t="s">
        <v>1633</v>
      </c>
      <c r="G178" s="209" t="s">
        <v>142</v>
      </c>
      <c r="H178" s="210">
        <v>4</v>
      </c>
      <c r="I178" s="211"/>
      <c r="J178" s="212">
        <f>ROUND(I178*H178,2)</f>
        <v>0</v>
      </c>
      <c r="K178" s="208" t="s">
        <v>143</v>
      </c>
      <c r="L178" s="46"/>
      <c r="M178" s="213" t="s">
        <v>19</v>
      </c>
      <c r="N178" s="214" t="s">
        <v>47</v>
      </c>
      <c r="O178" s="86"/>
      <c r="P178" s="215">
        <f>O178*H178</f>
        <v>0</v>
      </c>
      <c r="Q178" s="215">
        <v>0.00017000000000000001</v>
      </c>
      <c r="R178" s="215">
        <f>Q178*H178</f>
        <v>0.00068000000000000005</v>
      </c>
      <c r="S178" s="215">
        <v>0.0022000000000000001</v>
      </c>
      <c r="T178" s="216">
        <f>S178*H178</f>
        <v>0.0088000000000000005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235</v>
      </c>
      <c r="AT178" s="217" t="s">
        <v>139</v>
      </c>
      <c r="AU178" s="217" t="s">
        <v>86</v>
      </c>
      <c r="AY178" s="19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84</v>
      </c>
      <c r="BK178" s="218">
        <f>ROUND(I178*H178,2)</f>
        <v>0</v>
      </c>
      <c r="BL178" s="19" t="s">
        <v>235</v>
      </c>
      <c r="BM178" s="217" t="s">
        <v>1634</v>
      </c>
    </row>
    <row r="179" s="2" customFormat="1">
      <c r="A179" s="40"/>
      <c r="B179" s="41"/>
      <c r="C179" s="42"/>
      <c r="D179" s="219" t="s">
        <v>146</v>
      </c>
      <c r="E179" s="42"/>
      <c r="F179" s="220" t="s">
        <v>1635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146</v>
      </c>
      <c r="AU179" s="19" t="s">
        <v>86</v>
      </c>
    </row>
    <row r="180" s="2" customFormat="1" ht="16.5" customHeight="1">
      <c r="A180" s="40"/>
      <c r="B180" s="41"/>
      <c r="C180" s="206" t="s">
        <v>779</v>
      </c>
      <c r="D180" s="206" t="s">
        <v>139</v>
      </c>
      <c r="E180" s="207" t="s">
        <v>1636</v>
      </c>
      <c r="F180" s="208" t="s">
        <v>1637</v>
      </c>
      <c r="G180" s="209" t="s">
        <v>142</v>
      </c>
      <c r="H180" s="210">
        <v>70</v>
      </c>
      <c r="I180" s="211"/>
      <c r="J180" s="212">
        <f>ROUND(I180*H180,2)</f>
        <v>0</v>
      </c>
      <c r="K180" s="208" t="s">
        <v>143</v>
      </c>
      <c r="L180" s="46"/>
      <c r="M180" s="213" t="s">
        <v>19</v>
      </c>
      <c r="N180" s="214" t="s">
        <v>47</v>
      </c>
      <c r="O180" s="86"/>
      <c r="P180" s="215">
        <f>O180*H180</f>
        <v>0</v>
      </c>
      <c r="Q180" s="215">
        <v>3.0000000000000001E-05</v>
      </c>
      <c r="R180" s="215">
        <f>Q180*H180</f>
        <v>0.0020999999999999999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235</v>
      </c>
      <c r="AT180" s="217" t="s">
        <v>139</v>
      </c>
      <c r="AU180" s="217" t="s">
        <v>86</v>
      </c>
      <c r="AY180" s="19" t="s">
        <v>136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235</v>
      </c>
      <c r="BM180" s="217" t="s">
        <v>1638</v>
      </c>
    </row>
    <row r="181" s="2" customFormat="1">
      <c r="A181" s="40"/>
      <c r="B181" s="41"/>
      <c r="C181" s="42"/>
      <c r="D181" s="219" t="s">
        <v>146</v>
      </c>
      <c r="E181" s="42"/>
      <c r="F181" s="220" t="s">
        <v>1639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146</v>
      </c>
      <c r="AU181" s="19" t="s">
        <v>86</v>
      </c>
    </row>
    <row r="182" s="2" customFormat="1" ht="16.5" customHeight="1">
      <c r="A182" s="40"/>
      <c r="B182" s="41"/>
      <c r="C182" s="206" t="s">
        <v>783</v>
      </c>
      <c r="D182" s="206" t="s">
        <v>139</v>
      </c>
      <c r="E182" s="207" t="s">
        <v>1640</v>
      </c>
      <c r="F182" s="208" t="s">
        <v>1641</v>
      </c>
      <c r="G182" s="209" t="s">
        <v>142</v>
      </c>
      <c r="H182" s="210">
        <v>104</v>
      </c>
      <c r="I182" s="211"/>
      <c r="J182" s="212">
        <f>ROUND(I182*H182,2)</f>
        <v>0</v>
      </c>
      <c r="K182" s="208" t="s">
        <v>143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8.0000000000000007E-05</v>
      </c>
      <c r="R182" s="215">
        <f>Q182*H182</f>
        <v>0.008320000000000001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235</v>
      </c>
      <c r="AT182" s="217" t="s">
        <v>139</v>
      </c>
      <c r="AU182" s="217" t="s">
        <v>86</v>
      </c>
      <c r="AY182" s="19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235</v>
      </c>
      <c r="BM182" s="217" t="s">
        <v>1642</v>
      </c>
    </row>
    <row r="183" s="2" customFormat="1">
      <c r="A183" s="40"/>
      <c r="B183" s="41"/>
      <c r="C183" s="42"/>
      <c r="D183" s="219" t="s">
        <v>146</v>
      </c>
      <c r="E183" s="42"/>
      <c r="F183" s="220" t="s">
        <v>1643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146</v>
      </c>
      <c r="AU183" s="19" t="s">
        <v>86</v>
      </c>
    </row>
    <row r="184" s="2" customFormat="1" ht="16.5" customHeight="1">
      <c r="A184" s="40"/>
      <c r="B184" s="41"/>
      <c r="C184" s="236" t="s">
        <v>448</v>
      </c>
      <c r="D184" s="236" t="s">
        <v>151</v>
      </c>
      <c r="E184" s="237" t="s">
        <v>1644</v>
      </c>
      <c r="F184" s="238" t="s">
        <v>1645</v>
      </c>
      <c r="G184" s="239" t="s">
        <v>142</v>
      </c>
      <c r="H184" s="240">
        <v>52</v>
      </c>
      <c r="I184" s="241"/>
      <c r="J184" s="242">
        <f>ROUND(I184*H184,2)</f>
        <v>0</v>
      </c>
      <c r="K184" s="238" t="s">
        <v>143</v>
      </c>
      <c r="L184" s="243"/>
      <c r="M184" s="244" t="s">
        <v>19</v>
      </c>
      <c r="N184" s="245" t="s">
        <v>47</v>
      </c>
      <c r="O184" s="86"/>
      <c r="P184" s="215">
        <f>O184*H184</f>
        <v>0</v>
      </c>
      <c r="Q184" s="215">
        <v>0.0012099999999999999</v>
      </c>
      <c r="R184" s="215">
        <f>Q184*H184</f>
        <v>0.06291999999999999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336</v>
      </c>
      <c r="AT184" s="217" t="s">
        <v>151</v>
      </c>
      <c r="AU184" s="217" t="s">
        <v>86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235</v>
      </c>
      <c r="BM184" s="217" t="s">
        <v>1646</v>
      </c>
    </row>
    <row r="185" s="2" customFormat="1" ht="16.5" customHeight="1">
      <c r="A185" s="40"/>
      <c r="B185" s="41"/>
      <c r="C185" s="206" t="s">
        <v>452</v>
      </c>
      <c r="D185" s="206" t="s">
        <v>139</v>
      </c>
      <c r="E185" s="207" t="s">
        <v>1647</v>
      </c>
      <c r="F185" s="208" t="s">
        <v>1648</v>
      </c>
      <c r="G185" s="209" t="s">
        <v>142</v>
      </c>
      <c r="H185" s="210">
        <v>10</v>
      </c>
      <c r="I185" s="211"/>
      <c r="J185" s="212">
        <f>ROUND(I185*H185,2)</f>
        <v>0</v>
      </c>
      <c r="K185" s="208" t="s">
        <v>143</v>
      </c>
      <c r="L185" s="46"/>
      <c r="M185" s="213" t="s">
        <v>19</v>
      </c>
      <c r="N185" s="214" t="s">
        <v>47</v>
      </c>
      <c r="O185" s="86"/>
      <c r="P185" s="215">
        <f>O185*H185</f>
        <v>0</v>
      </c>
      <c r="Q185" s="215">
        <v>0.00025999999999999998</v>
      </c>
      <c r="R185" s="215">
        <f>Q185*H185</f>
        <v>0.0025999999999999999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235</v>
      </c>
      <c r="AT185" s="217" t="s">
        <v>139</v>
      </c>
      <c r="AU185" s="217" t="s">
        <v>86</v>
      </c>
      <c r="AY185" s="19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84</v>
      </c>
      <c r="BK185" s="218">
        <f>ROUND(I185*H185,2)</f>
        <v>0</v>
      </c>
      <c r="BL185" s="19" t="s">
        <v>235</v>
      </c>
      <c r="BM185" s="217" t="s">
        <v>1649</v>
      </c>
    </row>
    <row r="186" s="2" customFormat="1">
      <c r="A186" s="40"/>
      <c r="B186" s="41"/>
      <c r="C186" s="42"/>
      <c r="D186" s="219" t="s">
        <v>146</v>
      </c>
      <c r="E186" s="42"/>
      <c r="F186" s="220" t="s">
        <v>1650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146</v>
      </c>
      <c r="AU186" s="19" t="s">
        <v>86</v>
      </c>
    </row>
    <row r="187" s="2" customFormat="1" ht="24.15" customHeight="1">
      <c r="A187" s="40"/>
      <c r="B187" s="41"/>
      <c r="C187" s="206" t="s">
        <v>456</v>
      </c>
      <c r="D187" s="206" t="s">
        <v>139</v>
      </c>
      <c r="E187" s="207" t="s">
        <v>1651</v>
      </c>
      <c r="F187" s="208" t="s">
        <v>1652</v>
      </c>
      <c r="G187" s="209" t="s">
        <v>142</v>
      </c>
      <c r="H187" s="210">
        <v>10</v>
      </c>
      <c r="I187" s="211"/>
      <c r="J187" s="212">
        <f>ROUND(I187*H187,2)</f>
        <v>0</v>
      </c>
      <c r="K187" s="208" t="s">
        <v>143</v>
      </c>
      <c r="L187" s="46"/>
      <c r="M187" s="213" t="s">
        <v>19</v>
      </c>
      <c r="N187" s="214" t="s">
        <v>47</v>
      </c>
      <c r="O187" s="86"/>
      <c r="P187" s="215">
        <f>O187*H187</f>
        <v>0</v>
      </c>
      <c r="Q187" s="215">
        <v>0.00013999999999999999</v>
      </c>
      <c r="R187" s="215">
        <f>Q187*H187</f>
        <v>0.0013999999999999998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235</v>
      </c>
      <c r="AT187" s="217" t="s">
        <v>139</v>
      </c>
      <c r="AU187" s="217" t="s">
        <v>86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235</v>
      </c>
      <c r="BM187" s="217" t="s">
        <v>1653</v>
      </c>
    </row>
    <row r="188" s="2" customFormat="1">
      <c r="A188" s="40"/>
      <c r="B188" s="41"/>
      <c r="C188" s="42"/>
      <c r="D188" s="219" t="s">
        <v>146</v>
      </c>
      <c r="E188" s="42"/>
      <c r="F188" s="220" t="s">
        <v>1654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146</v>
      </c>
      <c r="AU188" s="19" t="s">
        <v>86</v>
      </c>
    </row>
    <row r="189" s="2" customFormat="1" ht="16.5" customHeight="1">
      <c r="A189" s="40"/>
      <c r="B189" s="41"/>
      <c r="C189" s="206" t="s">
        <v>460</v>
      </c>
      <c r="D189" s="206" t="s">
        <v>139</v>
      </c>
      <c r="E189" s="207" t="s">
        <v>1655</v>
      </c>
      <c r="F189" s="208" t="s">
        <v>1656</v>
      </c>
      <c r="G189" s="209" t="s">
        <v>142</v>
      </c>
      <c r="H189" s="210">
        <v>10</v>
      </c>
      <c r="I189" s="211"/>
      <c r="J189" s="212">
        <f>ROUND(I189*H189,2)</f>
        <v>0</v>
      </c>
      <c r="K189" s="208" t="s">
        <v>143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0.00025999999999999998</v>
      </c>
      <c r="R189" s="215">
        <f>Q189*H189</f>
        <v>0.0025999999999999999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235</v>
      </c>
      <c r="AT189" s="217" t="s">
        <v>139</v>
      </c>
      <c r="AU189" s="217" t="s">
        <v>86</v>
      </c>
      <c r="AY189" s="19" t="s">
        <v>136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235</v>
      </c>
      <c r="BM189" s="217" t="s">
        <v>1657</v>
      </c>
    </row>
    <row r="190" s="2" customFormat="1">
      <c r="A190" s="40"/>
      <c r="B190" s="41"/>
      <c r="C190" s="42"/>
      <c r="D190" s="219" t="s">
        <v>146</v>
      </c>
      <c r="E190" s="42"/>
      <c r="F190" s="220" t="s">
        <v>1658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146</v>
      </c>
      <c r="AU190" s="19" t="s">
        <v>86</v>
      </c>
    </row>
    <row r="191" s="2" customFormat="1" ht="16.5" customHeight="1">
      <c r="A191" s="40"/>
      <c r="B191" s="41"/>
      <c r="C191" s="206" t="s">
        <v>465</v>
      </c>
      <c r="D191" s="206" t="s">
        <v>139</v>
      </c>
      <c r="E191" s="207" t="s">
        <v>1659</v>
      </c>
      <c r="F191" s="208" t="s">
        <v>1660</v>
      </c>
      <c r="G191" s="209" t="s">
        <v>142</v>
      </c>
      <c r="H191" s="210">
        <v>30</v>
      </c>
      <c r="I191" s="211"/>
      <c r="J191" s="212">
        <f>ROUND(I191*H191,2)</f>
        <v>0</v>
      </c>
      <c r="K191" s="208" t="s">
        <v>143</v>
      </c>
      <c r="L191" s="46"/>
      <c r="M191" s="213" t="s">
        <v>19</v>
      </c>
      <c r="N191" s="214" t="s">
        <v>47</v>
      </c>
      <c r="O191" s="86"/>
      <c r="P191" s="215">
        <f>O191*H191</f>
        <v>0</v>
      </c>
      <c r="Q191" s="215">
        <v>0.00022000000000000001</v>
      </c>
      <c r="R191" s="215">
        <f>Q191*H191</f>
        <v>0.0066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235</v>
      </c>
      <c r="AT191" s="217" t="s">
        <v>139</v>
      </c>
      <c r="AU191" s="217" t="s">
        <v>86</v>
      </c>
      <c r="AY191" s="19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235</v>
      </c>
      <c r="BM191" s="217" t="s">
        <v>1661</v>
      </c>
    </row>
    <row r="192" s="2" customFormat="1">
      <c r="A192" s="40"/>
      <c r="B192" s="41"/>
      <c r="C192" s="42"/>
      <c r="D192" s="219" t="s">
        <v>146</v>
      </c>
      <c r="E192" s="42"/>
      <c r="F192" s="220" t="s">
        <v>1662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146</v>
      </c>
      <c r="AU192" s="19" t="s">
        <v>86</v>
      </c>
    </row>
    <row r="193" s="2" customFormat="1" ht="16.5" customHeight="1">
      <c r="A193" s="40"/>
      <c r="B193" s="41"/>
      <c r="C193" s="206" t="s">
        <v>471</v>
      </c>
      <c r="D193" s="206" t="s">
        <v>139</v>
      </c>
      <c r="E193" s="207" t="s">
        <v>1663</v>
      </c>
      <c r="F193" s="208" t="s">
        <v>1664</v>
      </c>
      <c r="G193" s="209" t="s">
        <v>142</v>
      </c>
      <c r="H193" s="210">
        <v>28</v>
      </c>
      <c r="I193" s="211"/>
      <c r="J193" s="212">
        <f>ROUND(I193*H193,2)</f>
        <v>0</v>
      </c>
      <c r="K193" s="208" t="s">
        <v>143</v>
      </c>
      <c r="L193" s="46"/>
      <c r="M193" s="213" t="s">
        <v>19</v>
      </c>
      <c r="N193" s="214" t="s">
        <v>47</v>
      </c>
      <c r="O193" s="86"/>
      <c r="P193" s="215">
        <f>O193*H193</f>
        <v>0</v>
      </c>
      <c r="Q193" s="215">
        <v>0.00021000000000000001</v>
      </c>
      <c r="R193" s="215">
        <f>Q193*H193</f>
        <v>0.0058799999999999998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235</v>
      </c>
      <c r="AT193" s="217" t="s">
        <v>139</v>
      </c>
      <c r="AU193" s="217" t="s">
        <v>86</v>
      </c>
      <c r="AY193" s="19" t="s">
        <v>136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235</v>
      </c>
      <c r="BM193" s="217" t="s">
        <v>1665</v>
      </c>
    </row>
    <row r="194" s="2" customFormat="1">
      <c r="A194" s="40"/>
      <c r="B194" s="41"/>
      <c r="C194" s="42"/>
      <c r="D194" s="219" t="s">
        <v>146</v>
      </c>
      <c r="E194" s="42"/>
      <c r="F194" s="220" t="s">
        <v>1666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146</v>
      </c>
      <c r="AU194" s="19" t="s">
        <v>86</v>
      </c>
    </row>
    <row r="195" s="2" customFormat="1" ht="24.15" customHeight="1">
      <c r="A195" s="40"/>
      <c r="B195" s="41"/>
      <c r="C195" s="206" t="s">
        <v>477</v>
      </c>
      <c r="D195" s="206" t="s">
        <v>139</v>
      </c>
      <c r="E195" s="207" t="s">
        <v>1667</v>
      </c>
      <c r="F195" s="208" t="s">
        <v>1668</v>
      </c>
      <c r="G195" s="209" t="s">
        <v>434</v>
      </c>
      <c r="H195" s="278"/>
      <c r="I195" s="211"/>
      <c r="J195" s="212">
        <f>ROUND(I195*H195,2)</f>
        <v>0</v>
      </c>
      <c r="K195" s="208" t="s">
        <v>143</v>
      </c>
      <c r="L195" s="46"/>
      <c r="M195" s="213" t="s">
        <v>19</v>
      </c>
      <c r="N195" s="214" t="s">
        <v>47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235</v>
      </c>
      <c r="AT195" s="217" t="s">
        <v>139</v>
      </c>
      <c r="AU195" s="217" t="s">
        <v>86</v>
      </c>
      <c r="AY195" s="19" t="s">
        <v>136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235</v>
      </c>
      <c r="BM195" s="217" t="s">
        <v>1669</v>
      </c>
    </row>
    <row r="196" s="2" customFormat="1">
      <c r="A196" s="40"/>
      <c r="B196" s="41"/>
      <c r="C196" s="42"/>
      <c r="D196" s="219" t="s">
        <v>146</v>
      </c>
      <c r="E196" s="42"/>
      <c r="F196" s="220" t="s">
        <v>1670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146</v>
      </c>
      <c r="AU196" s="19" t="s">
        <v>86</v>
      </c>
    </row>
    <row r="197" s="12" customFormat="1" ht="22.8" customHeight="1">
      <c r="A197" s="12"/>
      <c r="B197" s="190"/>
      <c r="C197" s="191"/>
      <c r="D197" s="192" t="s">
        <v>75</v>
      </c>
      <c r="E197" s="204" t="s">
        <v>1671</v>
      </c>
      <c r="F197" s="204" t="s">
        <v>1672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SUM(P198:P227)</f>
        <v>0</v>
      </c>
      <c r="Q197" s="198"/>
      <c r="R197" s="199">
        <f>SUM(R198:R227)</f>
        <v>2.0299968000000002</v>
      </c>
      <c r="S197" s="198"/>
      <c r="T197" s="200">
        <f>SUM(T198:T227)</f>
        <v>3.3355600000000001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86</v>
      </c>
      <c r="AT197" s="202" t="s">
        <v>75</v>
      </c>
      <c r="AU197" s="202" t="s">
        <v>84</v>
      </c>
      <c r="AY197" s="201" t="s">
        <v>136</v>
      </c>
      <c r="BK197" s="203">
        <f>SUM(BK198:BK227)</f>
        <v>0</v>
      </c>
    </row>
    <row r="198" s="2" customFormat="1" ht="24.15" customHeight="1">
      <c r="A198" s="40"/>
      <c r="B198" s="41"/>
      <c r="C198" s="206" t="s">
        <v>483</v>
      </c>
      <c r="D198" s="206" t="s">
        <v>139</v>
      </c>
      <c r="E198" s="207" t="s">
        <v>1673</v>
      </c>
      <c r="F198" s="208" t="s">
        <v>1674</v>
      </c>
      <c r="G198" s="209" t="s">
        <v>142</v>
      </c>
      <c r="H198" s="210">
        <v>62</v>
      </c>
      <c r="I198" s="211"/>
      <c r="J198" s="212">
        <f>ROUND(I198*H198,2)</f>
        <v>0</v>
      </c>
      <c r="K198" s="208" t="s">
        <v>143</v>
      </c>
      <c r="L198" s="46"/>
      <c r="M198" s="213" t="s">
        <v>19</v>
      </c>
      <c r="N198" s="214" t="s">
        <v>47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235</v>
      </c>
      <c r="AT198" s="217" t="s">
        <v>139</v>
      </c>
      <c r="AU198" s="217" t="s">
        <v>86</v>
      </c>
      <c r="AY198" s="19" t="s">
        <v>136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84</v>
      </c>
      <c r="BK198" s="218">
        <f>ROUND(I198*H198,2)</f>
        <v>0</v>
      </c>
      <c r="BL198" s="19" t="s">
        <v>235</v>
      </c>
      <c r="BM198" s="217" t="s">
        <v>1675</v>
      </c>
    </row>
    <row r="199" s="2" customFormat="1">
      <c r="A199" s="40"/>
      <c r="B199" s="41"/>
      <c r="C199" s="42"/>
      <c r="D199" s="219" t="s">
        <v>146</v>
      </c>
      <c r="E199" s="42"/>
      <c r="F199" s="220" t="s">
        <v>1676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146</v>
      </c>
      <c r="AU199" s="19" t="s">
        <v>86</v>
      </c>
    </row>
    <row r="200" s="2" customFormat="1" ht="24.15" customHeight="1">
      <c r="A200" s="40"/>
      <c r="B200" s="41"/>
      <c r="C200" s="206" t="s">
        <v>489</v>
      </c>
      <c r="D200" s="206" t="s">
        <v>139</v>
      </c>
      <c r="E200" s="207" t="s">
        <v>1677</v>
      </c>
      <c r="F200" s="208" t="s">
        <v>1678</v>
      </c>
      <c r="G200" s="209" t="s">
        <v>171</v>
      </c>
      <c r="H200" s="210">
        <v>24.640000000000001</v>
      </c>
      <c r="I200" s="211"/>
      <c r="J200" s="212">
        <f>ROUND(I200*H200,2)</f>
        <v>0</v>
      </c>
      <c r="K200" s="208" t="s">
        <v>143</v>
      </c>
      <c r="L200" s="46"/>
      <c r="M200" s="213" t="s">
        <v>19</v>
      </c>
      <c r="N200" s="214" t="s">
        <v>47</v>
      </c>
      <c r="O200" s="86"/>
      <c r="P200" s="215">
        <f>O200*H200</f>
        <v>0</v>
      </c>
      <c r="Q200" s="215">
        <v>0.02562</v>
      </c>
      <c r="R200" s="215">
        <f>Q200*H200</f>
        <v>0.63127679999999997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235</v>
      </c>
      <c r="AT200" s="217" t="s">
        <v>139</v>
      </c>
      <c r="AU200" s="217" t="s">
        <v>86</v>
      </c>
      <c r="AY200" s="19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84</v>
      </c>
      <c r="BK200" s="218">
        <f>ROUND(I200*H200,2)</f>
        <v>0</v>
      </c>
      <c r="BL200" s="19" t="s">
        <v>235</v>
      </c>
      <c r="BM200" s="217" t="s">
        <v>1679</v>
      </c>
    </row>
    <row r="201" s="2" customFormat="1">
      <c r="A201" s="40"/>
      <c r="B201" s="41"/>
      <c r="C201" s="42"/>
      <c r="D201" s="219" t="s">
        <v>146</v>
      </c>
      <c r="E201" s="42"/>
      <c r="F201" s="220" t="s">
        <v>1680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146</v>
      </c>
      <c r="AU201" s="19" t="s">
        <v>86</v>
      </c>
    </row>
    <row r="202" s="2" customFormat="1" ht="16.5" customHeight="1">
      <c r="A202" s="40"/>
      <c r="B202" s="41"/>
      <c r="C202" s="206" t="s">
        <v>494</v>
      </c>
      <c r="D202" s="206" t="s">
        <v>139</v>
      </c>
      <c r="E202" s="207" t="s">
        <v>1681</v>
      </c>
      <c r="F202" s="208" t="s">
        <v>1682</v>
      </c>
      <c r="G202" s="209" t="s">
        <v>171</v>
      </c>
      <c r="H202" s="210">
        <v>19</v>
      </c>
      <c r="I202" s="211"/>
      <c r="J202" s="212">
        <f>ROUND(I202*H202,2)</f>
        <v>0</v>
      </c>
      <c r="K202" s="208" t="s">
        <v>143</v>
      </c>
      <c r="L202" s="46"/>
      <c r="M202" s="213" t="s">
        <v>19</v>
      </c>
      <c r="N202" s="214" t="s">
        <v>47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0.023800000000000002</v>
      </c>
      <c r="T202" s="216">
        <f>S202*H202</f>
        <v>0.45220000000000005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235</v>
      </c>
      <c r="AT202" s="217" t="s">
        <v>139</v>
      </c>
      <c r="AU202" s="217" t="s">
        <v>86</v>
      </c>
      <c r="AY202" s="19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84</v>
      </c>
      <c r="BK202" s="218">
        <f>ROUND(I202*H202,2)</f>
        <v>0</v>
      </c>
      <c r="BL202" s="19" t="s">
        <v>235</v>
      </c>
      <c r="BM202" s="217" t="s">
        <v>1683</v>
      </c>
    </row>
    <row r="203" s="2" customFormat="1">
      <c r="A203" s="40"/>
      <c r="B203" s="41"/>
      <c r="C203" s="42"/>
      <c r="D203" s="219" t="s">
        <v>146</v>
      </c>
      <c r="E203" s="42"/>
      <c r="F203" s="220" t="s">
        <v>1684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146</v>
      </c>
      <c r="AU203" s="19" t="s">
        <v>86</v>
      </c>
    </row>
    <row r="204" s="2" customFormat="1" ht="16.5" customHeight="1">
      <c r="A204" s="40"/>
      <c r="B204" s="41"/>
      <c r="C204" s="206" t="s">
        <v>498</v>
      </c>
      <c r="D204" s="206" t="s">
        <v>139</v>
      </c>
      <c r="E204" s="207" t="s">
        <v>1685</v>
      </c>
      <c r="F204" s="208" t="s">
        <v>1686</v>
      </c>
      <c r="G204" s="209" t="s">
        <v>142</v>
      </c>
      <c r="H204" s="210">
        <v>47</v>
      </c>
      <c r="I204" s="211"/>
      <c r="J204" s="212">
        <f>ROUND(I204*H204,2)</f>
        <v>0</v>
      </c>
      <c r="K204" s="208" t="s">
        <v>143</v>
      </c>
      <c r="L204" s="46"/>
      <c r="M204" s="213" t="s">
        <v>19</v>
      </c>
      <c r="N204" s="214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235</v>
      </c>
      <c r="AT204" s="217" t="s">
        <v>139</v>
      </c>
      <c r="AU204" s="217" t="s">
        <v>86</v>
      </c>
      <c r="AY204" s="19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235</v>
      </c>
      <c r="BM204" s="217" t="s">
        <v>1687</v>
      </c>
    </row>
    <row r="205" s="2" customFormat="1">
      <c r="A205" s="40"/>
      <c r="B205" s="41"/>
      <c r="C205" s="42"/>
      <c r="D205" s="219" t="s">
        <v>146</v>
      </c>
      <c r="E205" s="42"/>
      <c r="F205" s="220" t="s">
        <v>1688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146</v>
      </c>
      <c r="AU205" s="19" t="s">
        <v>86</v>
      </c>
    </row>
    <row r="206" s="2" customFormat="1" ht="16.5" customHeight="1">
      <c r="A206" s="40"/>
      <c r="B206" s="41"/>
      <c r="C206" s="236" t="s">
        <v>502</v>
      </c>
      <c r="D206" s="236" t="s">
        <v>151</v>
      </c>
      <c r="E206" s="237" t="s">
        <v>1689</v>
      </c>
      <c r="F206" s="238" t="s">
        <v>1690</v>
      </c>
      <c r="G206" s="239" t="s">
        <v>142</v>
      </c>
      <c r="H206" s="240">
        <v>47</v>
      </c>
      <c r="I206" s="241"/>
      <c r="J206" s="242">
        <f>ROUND(I206*H206,2)</f>
        <v>0</v>
      </c>
      <c r="K206" s="238" t="s">
        <v>143</v>
      </c>
      <c r="L206" s="243"/>
      <c r="M206" s="244" t="s">
        <v>19</v>
      </c>
      <c r="N206" s="245" t="s">
        <v>47</v>
      </c>
      <c r="O206" s="86"/>
      <c r="P206" s="215">
        <f>O206*H206</f>
        <v>0</v>
      </c>
      <c r="Q206" s="215">
        <v>0.025100000000000001</v>
      </c>
      <c r="R206" s="215">
        <f>Q206*H206</f>
        <v>1.1797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336</v>
      </c>
      <c r="AT206" s="217" t="s">
        <v>151</v>
      </c>
      <c r="AU206" s="217" t="s">
        <v>86</v>
      </c>
      <c r="AY206" s="19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84</v>
      </c>
      <c r="BK206" s="218">
        <f>ROUND(I206*H206,2)</f>
        <v>0</v>
      </c>
      <c r="BL206" s="19" t="s">
        <v>235</v>
      </c>
      <c r="BM206" s="217" t="s">
        <v>1691</v>
      </c>
    </row>
    <row r="207" s="2" customFormat="1" ht="16.5" customHeight="1">
      <c r="A207" s="40"/>
      <c r="B207" s="41"/>
      <c r="C207" s="206" t="s">
        <v>508</v>
      </c>
      <c r="D207" s="206" t="s">
        <v>139</v>
      </c>
      <c r="E207" s="207" t="s">
        <v>1692</v>
      </c>
      <c r="F207" s="208" t="s">
        <v>1693</v>
      </c>
      <c r="G207" s="209" t="s">
        <v>142</v>
      </c>
      <c r="H207" s="210">
        <v>5</v>
      </c>
      <c r="I207" s="211"/>
      <c r="J207" s="212">
        <f>ROUND(I207*H207,2)</f>
        <v>0</v>
      </c>
      <c r="K207" s="208" t="s">
        <v>143</v>
      </c>
      <c r="L207" s="46"/>
      <c r="M207" s="213" t="s">
        <v>19</v>
      </c>
      <c r="N207" s="214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235</v>
      </c>
      <c r="AT207" s="217" t="s">
        <v>139</v>
      </c>
      <c r="AU207" s="217" t="s">
        <v>86</v>
      </c>
      <c r="AY207" s="19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235</v>
      </c>
      <c r="BM207" s="217" t="s">
        <v>1694</v>
      </c>
    </row>
    <row r="208" s="2" customFormat="1">
      <c r="A208" s="40"/>
      <c r="B208" s="41"/>
      <c r="C208" s="42"/>
      <c r="D208" s="219" t="s">
        <v>146</v>
      </c>
      <c r="E208" s="42"/>
      <c r="F208" s="220" t="s">
        <v>1695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146</v>
      </c>
      <c r="AU208" s="19" t="s">
        <v>86</v>
      </c>
    </row>
    <row r="209" s="2" customFormat="1" ht="16.5" customHeight="1">
      <c r="A209" s="40"/>
      <c r="B209" s="41"/>
      <c r="C209" s="236" t="s">
        <v>512</v>
      </c>
      <c r="D209" s="236" t="s">
        <v>151</v>
      </c>
      <c r="E209" s="237" t="s">
        <v>1696</v>
      </c>
      <c r="F209" s="238" t="s">
        <v>1697</v>
      </c>
      <c r="G209" s="239" t="s">
        <v>142</v>
      </c>
      <c r="H209" s="240">
        <v>5</v>
      </c>
      <c r="I209" s="241"/>
      <c r="J209" s="242">
        <f>ROUND(I209*H209,2)</f>
        <v>0</v>
      </c>
      <c r="K209" s="238" t="s">
        <v>143</v>
      </c>
      <c r="L209" s="243"/>
      <c r="M209" s="244" t="s">
        <v>19</v>
      </c>
      <c r="N209" s="245" t="s">
        <v>47</v>
      </c>
      <c r="O209" s="86"/>
      <c r="P209" s="215">
        <f>O209*H209</f>
        <v>0</v>
      </c>
      <c r="Q209" s="215">
        <v>0.039100000000000003</v>
      </c>
      <c r="R209" s="215">
        <f>Q209*H209</f>
        <v>0.19550000000000001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336</v>
      </c>
      <c r="AT209" s="217" t="s">
        <v>151</v>
      </c>
      <c r="AU209" s="217" t="s">
        <v>86</v>
      </c>
      <c r="AY209" s="19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235</v>
      </c>
      <c r="BM209" s="217" t="s">
        <v>1698</v>
      </c>
    </row>
    <row r="210" s="2" customFormat="1" ht="16.5" customHeight="1">
      <c r="A210" s="40"/>
      <c r="B210" s="41"/>
      <c r="C210" s="206" t="s">
        <v>519</v>
      </c>
      <c r="D210" s="206" t="s">
        <v>139</v>
      </c>
      <c r="E210" s="207" t="s">
        <v>1699</v>
      </c>
      <c r="F210" s="208" t="s">
        <v>1700</v>
      </c>
      <c r="G210" s="209" t="s">
        <v>171</v>
      </c>
      <c r="H210" s="210">
        <v>2.5499999999999998</v>
      </c>
      <c r="I210" s="211"/>
      <c r="J210" s="212">
        <f>ROUND(I210*H210,2)</f>
        <v>0</v>
      </c>
      <c r="K210" s="208" t="s">
        <v>143</v>
      </c>
      <c r="L210" s="46"/>
      <c r="M210" s="213" t="s">
        <v>19</v>
      </c>
      <c r="N210" s="214" t="s">
        <v>47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235</v>
      </c>
      <c r="AT210" s="217" t="s">
        <v>139</v>
      </c>
      <c r="AU210" s="217" t="s">
        <v>86</v>
      </c>
      <c r="AY210" s="19" t="s">
        <v>136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84</v>
      </c>
      <c r="BK210" s="218">
        <f>ROUND(I210*H210,2)</f>
        <v>0</v>
      </c>
      <c r="BL210" s="19" t="s">
        <v>235</v>
      </c>
      <c r="BM210" s="217" t="s">
        <v>1701</v>
      </c>
    </row>
    <row r="211" s="2" customFormat="1">
      <c r="A211" s="40"/>
      <c r="B211" s="41"/>
      <c r="C211" s="42"/>
      <c r="D211" s="219" t="s">
        <v>146</v>
      </c>
      <c r="E211" s="42"/>
      <c r="F211" s="220" t="s">
        <v>1702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146</v>
      </c>
      <c r="AU211" s="19" t="s">
        <v>86</v>
      </c>
    </row>
    <row r="212" s="2" customFormat="1" ht="16.5" customHeight="1">
      <c r="A212" s="40"/>
      <c r="B212" s="41"/>
      <c r="C212" s="206" t="s">
        <v>524</v>
      </c>
      <c r="D212" s="206" t="s">
        <v>139</v>
      </c>
      <c r="E212" s="207" t="s">
        <v>1703</v>
      </c>
      <c r="F212" s="208" t="s">
        <v>1704</v>
      </c>
      <c r="G212" s="209" t="s">
        <v>171</v>
      </c>
      <c r="H212" s="210">
        <v>2.5499999999999998</v>
      </c>
      <c r="I212" s="211"/>
      <c r="J212" s="212">
        <f>ROUND(I212*H212,2)</f>
        <v>0</v>
      </c>
      <c r="K212" s="208" t="s">
        <v>143</v>
      </c>
      <c r="L212" s="46"/>
      <c r="M212" s="213" t="s">
        <v>19</v>
      </c>
      <c r="N212" s="214" t="s">
        <v>47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235</v>
      </c>
      <c r="AT212" s="217" t="s">
        <v>139</v>
      </c>
      <c r="AU212" s="217" t="s">
        <v>86</v>
      </c>
      <c r="AY212" s="19" t="s">
        <v>136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235</v>
      </c>
      <c r="BM212" s="217" t="s">
        <v>1705</v>
      </c>
    </row>
    <row r="213" s="2" customFormat="1">
      <c r="A213" s="40"/>
      <c r="B213" s="41"/>
      <c r="C213" s="42"/>
      <c r="D213" s="219" t="s">
        <v>146</v>
      </c>
      <c r="E213" s="42"/>
      <c r="F213" s="220" t="s">
        <v>1706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146</v>
      </c>
      <c r="AU213" s="19" t="s">
        <v>86</v>
      </c>
    </row>
    <row r="214" s="2" customFormat="1" ht="16.5" customHeight="1">
      <c r="A214" s="40"/>
      <c r="B214" s="41"/>
      <c r="C214" s="206" t="s">
        <v>529</v>
      </c>
      <c r="D214" s="206" t="s">
        <v>139</v>
      </c>
      <c r="E214" s="207" t="s">
        <v>1707</v>
      </c>
      <c r="F214" s="208" t="s">
        <v>1708</v>
      </c>
      <c r="G214" s="209" t="s">
        <v>142</v>
      </c>
      <c r="H214" s="210">
        <v>148</v>
      </c>
      <c r="I214" s="211"/>
      <c r="J214" s="212">
        <f>ROUND(I214*H214,2)</f>
        <v>0</v>
      </c>
      <c r="K214" s="208" t="s">
        <v>143</v>
      </c>
      <c r="L214" s="46"/>
      <c r="M214" s="213" t="s">
        <v>19</v>
      </c>
      <c r="N214" s="214" t="s">
        <v>47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235</v>
      </c>
      <c r="AT214" s="217" t="s">
        <v>139</v>
      </c>
      <c r="AU214" s="217" t="s">
        <v>86</v>
      </c>
      <c r="AY214" s="19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235</v>
      </c>
      <c r="BM214" s="217" t="s">
        <v>1709</v>
      </c>
    </row>
    <row r="215" s="2" customFormat="1">
      <c r="A215" s="40"/>
      <c r="B215" s="41"/>
      <c r="C215" s="42"/>
      <c r="D215" s="219" t="s">
        <v>146</v>
      </c>
      <c r="E215" s="42"/>
      <c r="F215" s="220" t="s">
        <v>1710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146</v>
      </c>
      <c r="AU215" s="19" t="s">
        <v>86</v>
      </c>
    </row>
    <row r="216" s="2" customFormat="1" ht="24.15" customHeight="1">
      <c r="A216" s="40"/>
      <c r="B216" s="41"/>
      <c r="C216" s="206" t="s">
        <v>537</v>
      </c>
      <c r="D216" s="206" t="s">
        <v>139</v>
      </c>
      <c r="E216" s="207" t="s">
        <v>1711</v>
      </c>
      <c r="F216" s="208" t="s">
        <v>1712</v>
      </c>
      <c r="G216" s="209" t="s">
        <v>171</v>
      </c>
      <c r="H216" s="210">
        <v>650</v>
      </c>
      <c r="I216" s="211"/>
      <c r="J216" s="212">
        <f>ROUND(I216*H216,2)</f>
        <v>0</v>
      </c>
      <c r="K216" s="208" t="s">
        <v>143</v>
      </c>
      <c r="L216" s="46"/>
      <c r="M216" s="213" t="s">
        <v>19</v>
      </c>
      <c r="N216" s="214" t="s">
        <v>47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235</v>
      </c>
      <c r="AT216" s="217" t="s">
        <v>139</v>
      </c>
      <c r="AU216" s="217" t="s">
        <v>86</v>
      </c>
      <c r="AY216" s="19" t="s">
        <v>136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84</v>
      </c>
      <c r="BK216" s="218">
        <f>ROUND(I216*H216,2)</f>
        <v>0</v>
      </c>
      <c r="BL216" s="19" t="s">
        <v>235</v>
      </c>
      <c r="BM216" s="217" t="s">
        <v>1713</v>
      </c>
    </row>
    <row r="217" s="2" customFormat="1">
      <c r="A217" s="40"/>
      <c r="B217" s="41"/>
      <c r="C217" s="42"/>
      <c r="D217" s="219" t="s">
        <v>146</v>
      </c>
      <c r="E217" s="42"/>
      <c r="F217" s="220" t="s">
        <v>1714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146</v>
      </c>
      <c r="AU217" s="19" t="s">
        <v>86</v>
      </c>
    </row>
    <row r="218" s="2" customFormat="1" ht="21.75" customHeight="1">
      <c r="A218" s="40"/>
      <c r="B218" s="41"/>
      <c r="C218" s="206" t="s">
        <v>542</v>
      </c>
      <c r="D218" s="206" t="s">
        <v>139</v>
      </c>
      <c r="E218" s="207" t="s">
        <v>1715</v>
      </c>
      <c r="F218" s="208" t="s">
        <v>1716</v>
      </c>
      <c r="G218" s="209" t="s">
        <v>142</v>
      </c>
      <c r="H218" s="210">
        <v>48</v>
      </c>
      <c r="I218" s="211"/>
      <c r="J218" s="212">
        <f>ROUND(I218*H218,2)</f>
        <v>0</v>
      </c>
      <c r="K218" s="208" t="s">
        <v>143</v>
      </c>
      <c r="L218" s="46"/>
      <c r="M218" s="213" t="s">
        <v>19</v>
      </c>
      <c r="N218" s="214" t="s">
        <v>47</v>
      </c>
      <c r="O218" s="86"/>
      <c r="P218" s="215">
        <f>O218*H218</f>
        <v>0</v>
      </c>
      <c r="Q218" s="215">
        <v>0.00024000000000000001</v>
      </c>
      <c r="R218" s="215">
        <f>Q218*H218</f>
        <v>0.011520000000000001</v>
      </c>
      <c r="S218" s="215">
        <v>0.056320000000000002</v>
      </c>
      <c r="T218" s="216">
        <f>S218*H218</f>
        <v>2.70336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235</v>
      </c>
      <c r="AT218" s="217" t="s">
        <v>139</v>
      </c>
      <c r="AU218" s="217" t="s">
        <v>86</v>
      </c>
      <c r="AY218" s="19" t="s">
        <v>136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84</v>
      </c>
      <c r="BK218" s="218">
        <f>ROUND(I218*H218,2)</f>
        <v>0</v>
      </c>
      <c r="BL218" s="19" t="s">
        <v>235</v>
      </c>
      <c r="BM218" s="217" t="s">
        <v>1717</v>
      </c>
    </row>
    <row r="219" s="2" customFormat="1">
      <c r="A219" s="40"/>
      <c r="B219" s="41"/>
      <c r="C219" s="42"/>
      <c r="D219" s="219" t="s">
        <v>146</v>
      </c>
      <c r="E219" s="42"/>
      <c r="F219" s="220" t="s">
        <v>1718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146</v>
      </c>
      <c r="AU219" s="19" t="s">
        <v>86</v>
      </c>
    </row>
    <row r="220" s="2" customFormat="1" ht="24.15" customHeight="1">
      <c r="A220" s="40"/>
      <c r="B220" s="41"/>
      <c r="C220" s="206" t="s">
        <v>547</v>
      </c>
      <c r="D220" s="206" t="s">
        <v>139</v>
      </c>
      <c r="E220" s="207" t="s">
        <v>1719</v>
      </c>
      <c r="F220" s="208" t="s">
        <v>1720</v>
      </c>
      <c r="G220" s="209" t="s">
        <v>357</v>
      </c>
      <c r="H220" s="210">
        <v>480</v>
      </c>
      <c r="I220" s="211"/>
      <c r="J220" s="212">
        <f>ROUND(I220*H220,2)</f>
        <v>0</v>
      </c>
      <c r="K220" s="208" t="s">
        <v>143</v>
      </c>
      <c r="L220" s="46"/>
      <c r="M220" s="213" t="s">
        <v>19</v>
      </c>
      <c r="N220" s="214" t="s">
        <v>47</v>
      </c>
      <c r="O220" s="86"/>
      <c r="P220" s="215">
        <f>O220*H220</f>
        <v>0</v>
      </c>
      <c r="Q220" s="215">
        <v>2.0000000000000002E-05</v>
      </c>
      <c r="R220" s="215">
        <f>Q220*H220</f>
        <v>0.0096000000000000009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235</v>
      </c>
      <c r="AT220" s="217" t="s">
        <v>139</v>
      </c>
      <c r="AU220" s="217" t="s">
        <v>86</v>
      </c>
      <c r="AY220" s="19" t="s">
        <v>136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235</v>
      </c>
      <c r="BM220" s="217" t="s">
        <v>1721</v>
      </c>
    </row>
    <row r="221" s="2" customFormat="1">
      <c r="A221" s="40"/>
      <c r="B221" s="41"/>
      <c r="C221" s="42"/>
      <c r="D221" s="219" t="s">
        <v>146</v>
      </c>
      <c r="E221" s="42"/>
      <c r="F221" s="220" t="s">
        <v>1722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146</v>
      </c>
      <c r="AU221" s="19" t="s">
        <v>86</v>
      </c>
    </row>
    <row r="222" s="2" customFormat="1" ht="16.5" customHeight="1">
      <c r="A222" s="40"/>
      <c r="B222" s="41"/>
      <c r="C222" s="206" t="s">
        <v>554</v>
      </c>
      <c r="D222" s="206" t="s">
        <v>139</v>
      </c>
      <c r="E222" s="207" t="s">
        <v>1723</v>
      </c>
      <c r="F222" s="208" t="s">
        <v>1724</v>
      </c>
      <c r="G222" s="209" t="s">
        <v>142</v>
      </c>
      <c r="H222" s="210">
        <v>240</v>
      </c>
      <c r="I222" s="211"/>
      <c r="J222" s="212">
        <f>ROUND(I222*H222,2)</f>
        <v>0</v>
      </c>
      <c r="K222" s="208" t="s">
        <v>143</v>
      </c>
      <c r="L222" s="46"/>
      <c r="M222" s="213" t="s">
        <v>19</v>
      </c>
      <c r="N222" s="214" t="s">
        <v>47</v>
      </c>
      <c r="O222" s="86"/>
      <c r="P222" s="215">
        <f>O222*H222</f>
        <v>0</v>
      </c>
      <c r="Q222" s="215">
        <v>1.0000000000000001E-05</v>
      </c>
      <c r="R222" s="215">
        <f>Q222*H222</f>
        <v>0.0024000000000000002</v>
      </c>
      <c r="S222" s="215">
        <v>0.00075000000000000002</v>
      </c>
      <c r="T222" s="216">
        <f>S222*H222</f>
        <v>0.17999999999999999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235</v>
      </c>
      <c r="AT222" s="217" t="s">
        <v>139</v>
      </c>
      <c r="AU222" s="217" t="s">
        <v>86</v>
      </c>
      <c r="AY222" s="19" t="s">
        <v>136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235</v>
      </c>
      <c r="BM222" s="217" t="s">
        <v>1725</v>
      </c>
    </row>
    <row r="223" s="2" customFormat="1">
      <c r="A223" s="40"/>
      <c r="B223" s="41"/>
      <c r="C223" s="42"/>
      <c r="D223" s="219" t="s">
        <v>146</v>
      </c>
      <c r="E223" s="42"/>
      <c r="F223" s="220" t="s">
        <v>1726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146</v>
      </c>
      <c r="AU223" s="19" t="s">
        <v>86</v>
      </c>
    </row>
    <row r="224" s="2" customFormat="1" ht="16.5" customHeight="1">
      <c r="A224" s="40"/>
      <c r="B224" s="41"/>
      <c r="C224" s="206" t="s">
        <v>565</v>
      </c>
      <c r="D224" s="206" t="s">
        <v>139</v>
      </c>
      <c r="E224" s="207" t="s">
        <v>1727</v>
      </c>
      <c r="F224" s="208" t="s">
        <v>1728</v>
      </c>
      <c r="G224" s="209" t="s">
        <v>171</v>
      </c>
      <c r="H224" s="210">
        <v>690</v>
      </c>
      <c r="I224" s="211"/>
      <c r="J224" s="212">
        <f>ROUND(I224*H224,2)</f>
        <v>0</v>
      </c>
      <c r="K224" s="208" t="s">
        <v>143</v>
      </c>
      <c r="L224" s="46"/>
      <c r="M224" s="213" t="s">
        <v>19</v>
      </c>
      <c r="N224" s="214" t="s">
        <v>47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235</v>
      </c>
      <c r="AT224" s="217" t="s">
        <v>139</v>
      </c>
      <c r="AU224" s="217" t="s">
        <v>86</v>
      </c>
      <c r="AY224" s="19" t="s">
        <v>136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84</v>
      </c>
      <c r="BK224" s="218">
        <f>ROUND(I224*H224,2)</f>
        <v>0</v>
      </c>
      <c r="BL224" s="19" t="s">
        <v>235</v>
      </c>
      <c r="BM224" s="217" t="s">
        <v>1729</v>
      </c>
    </row>
    <row r="225" s="2" customFormat="1">
      <c r="A225" s="40"/>
      <c r="B225" s="41"/>
      <c r="C225" s="42"/>
      <c r="D225" s="219" t="s">
        <v>146</v>
      </c>
      <c r="E225" s="42"/>
      <c r="F225" s="220" t="s">
        <v>1730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146</v>
      </c>
      <c r="AU225" s="19" t="s">
        <v>86</v>
      </c>
    </row>
    <row r="226" s="2" customFormat="1" ht="24.15" customHeight="1">
      <c r="A226" s="40"/>
      <c r="B226" s="41"/>
      <c r="C226" s="206" t="s">
        <v>570</v>
      </c>
      <c r="D226" s="206" t="s">
        <v>139</v>
      </c>
      <c r="E226" s="207" t="s">
        <v>1731</v>
      </c>
      <c r="F226" s="208" t="s">
        <v>1732</v>
      </c>
      <c r="G226" s="209" t="s">
        <v>434</v>
      </c>
      <c r="H226" s="278"/>
      <c r="I226" s="211"/>
      <c r="J226" s="212">
        <f>ROUND(I226*H226,2)</f>
        <v>0</v>
      </c>
      <c r="K226" s="208" t="s">
        <v>143</v>
      </c>
      <c r="L226" s="46"/>
      <c r="M226" s="213" t="s">
        <v>19</v>
      </c>
      <c r="N226" s="214" t="s">
        <v>47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235</v>
      </c>
      <c r="AT226" s="217" t="s">
        <v>139</v>
      </c>
      <c r="AU226" s="217" t="s">
        <v>86</v>
      </c>
      <c r="AY226" s="19" t="s">
        <v>136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84</v>
      </c>
      <c r="BK226" s="218">
        <f>ROUND(I226*H226,2)</f>
        <v>0</v>
      </c>
      <c r="BL226" s="19" t="s">
        <v>235</v>
      </c>
      <c r="BM226" s="217" t="s">
        <v>1733</v>
      </c>
    </row>
    <row r="227" s="2" customFormat="1">
      <c r="A227" s="40"/>
      <c r="B227" s="41"/>
      <c r="C227" s="42"/>
      <c r="D227" s="219" t="s">
        <v>146</v>
      </c>
      <c r="E227" s="42"/>
      <c r="F227" s="220" t="s">
        <v>1734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146</v>
      </c>
      <c r="AU227" s="19" t="s">
        <v>86</v>
      </c>
    </row>
    <row r="228" s="12" customFormat="1" ht="22.8" customHeight="1">
      <c r="A228" s="12"/>
      <c r="B228" s="190"/>
      <c r="C228" s="191"/>
      <c r="D228" s="192" t="s">
        <v>75</v>
      </c>
      <c r="E228" s="204" t="s">
        <v>606</v>
      </c>
      <c r="F228" s="204" t="s">
        <v>607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SUM(P229:P236)</f>
        <v>0</v>
      </c>
      <c r="Q228" s="198"/>
      <c r="R228" s="199">
        <f>SUM(R229:R236)</f>
        <v>0.021789599999999999</v>
      </c>
      <c r="S228" s="198"/>
      <c r="T228" s="200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86</v>
      </c>
      <c r="AT228" s="202" t="s">
        <v>75</v>
      </c>
      <c r="AU228" s="202" t="s">
        <v>84</v>
      </c>
      <c r="AY228" s="201" t="s">
        <v>136</v>
      </c>
      <c r="BK228" s="203">
        <f>SUM(BK229:BK236)</f>
        <v>0</v>
      </c>
    </row>
    <row r="229" s="2" customFormat="1" ht="16.5" customHeight="1">
      <c r="A229" s="40"/>
      <c r="B229" s="41"/>
      <c r="C229" s="206" t="s">
        <v>575</v>
      </c>
      <c r="D229" s="206" t="s">
        <v>139</v>
      </c>
      <c r="E229" s="207" t="s">
        <v>1735</v>
      </c>
      <c r="F229" s="208" t="s">
        <v>1736</v>
      </c>
      <c r="G229" s="209" t="s">
        <v>171</v>
      </c>
      <c r="H229" s="210">
        <v>39</v>
      </c>
      <c r="I229" s="211"/>
      <c r="J229" s="212">
        <f>ROUND(I229*H229,2)</f>
        <v>0</v>
      </c>
      <c r="K229" s="208" t="s">
        <v>143</v>
      </c>
      <c r="L229" s="46"/>
      <c r="M229" s="213" t="s">
        <v>19</v>
      </c>
      <c r="N229" s="214" t="s">
        <v>47</v>
      </c>
      <c r="O229" s="86"/>
      <c r="P229" s="215">
        <f>O229*H229</f>
        <v>0</v>
      </c>
      <c r="Q229" s="215">
        <v>0.00017000000000000001</v>
      </c>
      <c r="R229" s="215">
        <f>Q229*H229</f>
        <v>0.0066300000000000005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235</v>
      </c>
      <c r="AT229" s="217" t="s">
        <v>139</v>
      </c>
      <c r="AU229" s="217" t="s">
        <v>86</v>
      </c>
      <c r="AY229" s="19" t="s">
        <v>136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84</v>
      </c>
      <c r="BK229" s="218">
        <f>ROUND(I229*H229,2)</f>
        <v>0</v>
      </c>
      <c r="BL229" s="19" t="s">
        <v>235</v>
      </c>
      <c r="BM229" s="217" t="s">
        <v>1737</v>
      </c>
    </row>
    <row r="230" s="2" customFormat="1">
      <c r="A230" s="40"/>
      <c r="B230" s="41"/>
      <c r="C230" s="42"/>
      <c r="D230" s="219" t="s">
        <v>146</v>
      </c>
      <c r="E230" s="42"/>
      <c r="F230" s="220" t="s">
        <v>1738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146</v>
      </c>
      <c r="AU230" s="19" t="s">
        <v>86</v>
      </c>
    </row>
    <row r="231" s="2" customFormat="1" ht="16.5" customHeight="1">
      <c r="A231" s="40"/>
      <c r="B231" s="41"/>
      <c r="C231" s="206" t="s">
        <v>581</v>
      </c>
      <c r="D231" s="206" t="s">
        <v>139</v>
      </c>
      <c r="E231" s="207" t="s">
        <v>1739</v>
      </c>
      <c r="F231" s="208" t="s">
        <v>1740</v>
      </c>
      <c r="G231" s="209" t="s">
        <v>357</v>
      </c>
      <c r="H231" s="210">
        <v>145</v>
      </c>
      <c r="I231" s="211"/>
      <c r="J231" s="212">
        <f>ROUND(I231*H231,2)</f>
        <v>0</v>
      </c>
      <c r="K231" s="208" t="s">
        <v>143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3.0000000000000001E-05</v>
      </c>
      <c r="R231" s="215">
        <f>Q231*H231</f>
        <v>0.0043499999999999997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235</v>
      </c>
      <c r="AT231" s="217" t="s">
        <v>139</v>
      </c>
      <c r="AU231" s="217" t="s">
        <v>86</v>
      </c>
      <c r="AY231" s="19" t="s">
        <v>136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235</v>
      </c>
      <c r="BM231" s="217" t="s">
        <v>1741</v>
      </c>
    </row>
    <row r="232" s="2" customFormat="1">
      <c r="A232" s="40"/>
      <c r="B232" s="41"/>
      <c r="C232" s="42"/>
      <c r="D232" s="219" t="s">
        <v>146</v>
      </c>
      <c r="E232" s="42"/>
      <c r="F232" s="220" t="s">
        <v>1742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86</v>
      </c>
    </row>
    <row r="233" s="2" customFormat="1" ht="21.75" customHeight="1">
      <c r="A233" s="40"/>
      <c r="B233" s="41"/>
      <c r="C233" s="206" t="s">
        <v>585</v>
      </c>
      <c r="D233" s="206" t="s">
        <v>139</v>
      </c>
      <c r="E233" s="207" t="s">
        <v>1743</v>
      </c>
      <c r="F233" s="208" t="s">
        <v>1744</v>
      </c>
      <c r="G233" s="209" t="s">
        <v>357</v>
      </c>
      <c r="H233" s="210">
        <v>20</v>
      </c>
      <c r="I233" s="211"/>
      <c r="J233" s="212">
        <f>ROUND(I233*H233,2)</f>
        <v>0</v>
      </c>
      <c r="K233" s="208" t="s">
        <v>143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6.0000000000000002E-05</v>
      </c>
      <c r="R233" s="215">
        <f>Q233*H233</f>
        <v>0.0012000000000000001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235</v>
      </c>
      <c r="AT233" s="217" t="s">
        <v>139</v>
      </c>
      <c r="AU233" s="217" t="s">
        <v>86</v>
      </c>
      <c r="AY233" s="19" t="s">
        <v>136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235</v>
      </c>
      <c r="BM233" s="217" t="s">
        <v>1745</v>
      </c>
    </row>
    <row r="234" s="2" customFormat="1">
      <c r="A234" s="40"/>
      <c r="B234" s="41"/>
      <c r="C234" s="42"/>
      <c r="D234" s="219" t="s">
        <v>146</v>
      </c>
      <c r="E234" s="42"/>
      <c r="F234" s="220" t="s">
        <v>1746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146</v>
      </c>
      <c r="AU234" s="19" t="s">
        <v>86</v>
      </c>
    </row>
    <row r="235" s="2" customFormat="1" ht="16.5" customHeight="1">
      <c r="A235" s="40"/>
      <c r="B235" s="41"/>
      <c r="C235" s="206" t="s">
        <v>591</v>
      </c>
      <c r="D235" s="206" t="s">
        <v>139</v>
      </c>
      <c r="E235" s="207" t="s">
        <v>1747</v>
      </c>
      <c r="F235" s="208" t="s">
        <v>1748</v>
      </c>
      <c r="G235" s="209" t="s">
        <v>171</v>
      </c>
      <c r="H235" s="210">
        <v>24.640000000000001</v>
      </c>
      <c r="I235" s="211"/>
      <c r="J235" s="212">
        <f>ROUND(I235*H235,2)</f>
        <v>0</v>
      </c>
      <c r="K235" s="208" t="s">
        <v>143</v>
      </c>
      <c r="L235" s="46"/>
      <c r="M235" s="213" t="s">
        <v>19</v>
      </c>
      <c r="N235" s="214" t="s">
        <v>47</v>
      </c>
      <c r="O235" s="86"/>
      <c r="P235" s="215">
        <f>O235*H235</f>
        <v>0</v>
      </c>
      <c r="Q235" s="215">
        <v>0.00038999999999999999</v>
      </c>
      <c r="R235" s="215">
        <f>Q235*H235</f>
        <v>0.0096095999999999994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235</v>
      </c>
      <c r="AT235" s="217" t="s">
        <v>139</v>
      </c>
      <c r="AU235" s="217" t="s">
        <v>86</v>
      </c>
      <c r="AY235" s="19" t="s">
        <v>136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84</v>
      </c>
      <c r="BK235" s="218">
        <f>ROUND(I235*H235,2)</f>
        <v>0</v>
      </c>
      <c r="BL235" s="19" t="s">
        <v>235</v>
      </c>
      <c r="BM235" s="217" t="s">
        <v>1749</v>
      </c>
    </row>
    <row r="236" s="2" customFormat="1">
      <c r="A236" s="40"/>
      <c r="B236" s="41"/>
      <c r="C236" s="42"/>
      <c r="D236" s="219" t="s">
        <v>146</v>
      </c>
      <c r="E236" s="42"/>
      <c r="F236" s="220" t="s">
        <v>1750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146</v>
      </c>
      <c r="AU236" s="19" t="s">
        <v>86</v>
      </c>
    </row>
    <row r="237" s="12" customFormat="1" ht="25.92" customHeight="1">
      <c r="A237" s="12"/>
      <c r="B237" s="190"/>
      <c r="C237" s="191"/>
      <c r="D237" s="192" t="s">
        <v>75</v>
      </c>
      <c r="E237" s="193" t="s">
        <v>1471</v>
      </c>
      <c r="F237" s="193" t="s">
        <v>1472</v>
      </c>
      <c r="G237" s="191"/>
      <c r="H237" s="191"/>
      <c r="I237" s="194"/>
      <c r="J237" s="195">
        <f>BK237</f>
        <v>0</v>
      </c>
      <c r="K237" s="191"/>
      <c r="L237" s="196"/>
      <c r="M237" s="197"/>
      <c r="N237" s="198"/>
      <c r="O237" s="198"/>
      <c r="P237" s="199">
        <f>SUM(P238:P241)</f>
        <v>0</v>
      </c>
      <c r="Q237" s="198"/>
      <c r="R237" s="199">
        <f>SUM(R238:R241)</f>
        <v>0</v>
      </c>
      <c r="S237" s="198"/>
      <c r="T237" s="200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144</v>
      </c>
      <c r="AT237" s="202" t="s">
        <v>75</v>
      </c>
      <c r="AU237" s="202" t="s">
        <v>76</v>
      </c>
      <c r="AY237" s="201" t="s">
        <v>136</v>
      </c>
      <c r="BK237" s="203">
        <f>SUM(BK238:BK241)</f>
        <v>0</v>
      </c>
    </row>
    <row r="238" s="2" customFormat="1" ht="24.15" customHeight="1">
      <c r="A238" s="40"/>
      <c r="B238" s="41"/>
      <c r="C238" s="206" t="s">
        <v>601</v>
      </c>
      <c r="D238" s="206" t="s">
        <v>139</v>
      </c>
      <c r="E238" s="207" t="s">
        <v>1751</v>
      </c>
      <c r="F238" s="208" t="s">
        <v>1752</v>
      </c>
      <c r="G238" s="209" t="s">
        <v>1476</v>
      </c>
      <c r="H238" s="210">
        <v>72</v>
      </c>
      <c r="I238" s="211"/>
      <c r="J238" s="212">
        <f>ROUND(I238*H238,2)</f>
        <v>0</v>
      </c>
      <c r="K238" s="208" t="s">
        <v>143</v>
      </c>
      <c r="L238" s="46"/>
      <c r="M238" s="213" t="s">
        <v>19</v>
      </c>
      <c r="N238" s="214" t="s">
        <v>47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1477</v>
      </c>
      <c r="AT238" s="217" t="s">
        <v>139</v>
      </c>
      <c r="AU238" s="217" t="s">
        <v>84</v>
      </c>
      <c r="AY238" s="19" t="s">
        <v>136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84</v>
      </c>
      <c r="BK238" s="218">
        <f>ROUND(I238*H238,2)</f>
        <v>0</v>
      </c>
      <c r="BL238" s="19" t="s">
        <v>1477</v>
      </c>
      <c r="BM238" s="217" t="s">
        <v>1753</v>
      </c>
    </row>
    <row r="239" s="2" customFormat="1">
      <c r="A239" s="40"/>
      <c r="B239" s="41"/>
      <c r="C239" s="42"/>
      <c r="D239" s="219" t="s">
        <v>146</v>
      </c>
      <c r="E239" s="42"/>
      <c r="F239" s="220" t="s">
        <v>1754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146</v>
      </c>
      <c r="AU239" s="19" t="s">
        <v>84</v>
      </c>
    </row>
    <row r="240" s="2" customFormat="1" ht="37.8" customHeight="1">
      <c r="A240" s="40"/>
      <c r="B240" s="41"/>
      <c r="C240" s="206" t="s">
        <v>608</v>
      </c>
      <c r="D240" s="206" t="s">
        <v>139</v>
      </c>
      <c r="E240" s="207" t="s">
        <v>1474</v>
      </c>
      <c r="F240" s="208" t="s">
        <v>1755</v>
      </c>
      <c r="G240" s="209" t="s">
        <v>1476</v>
      </c>
      <c r="H240" s="210">
        <v>100</v>
      </c>
      <c r="I240" s="211"/>
      <c r="J240" s="212">
        <f>ROUND(I240*H240,2)</f>
        <v>0</v>
      </c>
      <c r="K240" s="208" t="s">
        <v>143</v>
      </c>
      <c r="L240" s="46"/>
      <c r="M240" s="213" t="s">
        <v>19</v>
      </c>
      <c r="N240" s="214" t="s">
        <v>47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1477</v>
      </c>
      <c r="AT240" s="217" t="s">
        <v>139</v>
      </c>
      <c r="AU240" s="217" t="s">
        <v>84</v>
      </c>
      <c r="AY240" s="19" t="s">
        <v>136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84</v>
      </c>
      <c r="BK240" s="218">
        <f>ROUND(I240*H240,2)</f>
        <v>0</v>
      </c>
      <c r="BL240" s="19" t="s">
        <v>1477</v>
      </c>
      <c r="BM240" s="217" t="s">
        <v>1756</v>
      </c>
    </row>
    <row r="241" s="2" customFormat="1">
      <c r="A241" s="40"/>
      <c r="B241" s="41"/>
      <c r="C241" s="42"/>
      <c r="D241" s="219" t="s">
        <v>146</v>
      </c>
      <c r="E241" s="42"/>
      <c r="F241" s="220" t="s">
        <v>1479</v>
      </c>
      <c r="G241" s="42"/>
      <c r="H241" s="42"/>
      <c r="I241" s="221"/>
      <c r="J241" s="42"/>
      <c r="K241" s="42"/>
      <c r="L241" s="46"/>
      <c r="M241" s="279"/>
      <c r="N241" s="280"/>
      <c r="O241" s="281"/>
      <c r="P241" s="281"/>
      <c r="Q241" s="281"/>
      <c r="R241" s="281"/>
      <c r="S241" s="281"/>
      <c r="T241" s="282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146</v>
      </c>
      <c r="AU241" s="19" t="s">
        <v>84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gu+MBBYKsoqkH+9Jnt+rOy4+Lp7rQliFsouDIXluXwbxAgvOOhlVsCMU7MNBOwjd7gKuvY8hwlFRZDqiA1khDg==" hashValue="EsWLFQD+pPR0MMajks2KeQy9JrghKOigbw4hVN/NlN6bYsVli+f8DF8V87yZNzhk+kKpm7/C25sdVrueH5sKhA==" algorithmName="SHA-512" password="CC35"/>
  <autoFilter ref="C87:K24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997013151"/>
    <hyperlink ref="F94" r:id="rId2" display="https://podminky.urs.cz/item/CS_URS_2022_02/997013501"/>
    <hyperlink ref="F96" r:id="rId3" display="https://podminky.urs.cz/item/CS_URS_2022_02/997013509"/>
    <hyperlink ref="F99" r:id="rId4" display="https://podminky.urs.cz/item/CS_URS_2022_02/997013631"/>
    <hyperlink ref="F103" r:id="rId5" display="https://podminky.urs.cz/item/CS_URS_2022_02/713300832"/>
    <hyperlink ref="F105" r:id="rId6" display="https://podminky.urs.cz/item/CS_URS_2022_02/713410811"/>
    <hyperlink ref="F107" r:id="rId7" display="https://podminky.urs.cz/item/CS_URS_2022_02/713463211"/>
    <hyperlink ref="F117" r:id="rId8" display="https://podminky.urs.cz/item/CS_URS_2022_02/713463215"/>
    <hyperlink ref="F125" r:id="rId9" display="https://podminky.urs.cz/item/CS_URS_2022_02/998713202"/>
    <hyperlink ref="F128" r:id="rId10" display="https://podminky.urs.cz/item/CS_URS_2022_02/733110803"/>
    <hyperlink ref="F130" r:id="rId11" display="https://podminky.urs.cz/item/CS_URS_2022_02/733110806"/>
    <hyperlink ref="F132" r:id="rId12" display="https://podminky.urs.cz/item/CS_URS_2022_02/733110808"/>
    <hyperlink ref="F134" r:id="rId13" display="https://podminky.urs.cz/item/CS_URS_2022_02/733120826"/>
    <hyperlink ref="F136" r:id="rId14" display="https://podminky.urs.cz/item/CS_URS_2022_02/733191816"/>
    <hyperlink ref="F138" r:id="rId15" display="https://podminky.urs.cz/item/CS_URS_2022_02/733191823"/>
    <hyperlink ref="F140" r:id="rId16" display="https://podminky.urs.cz/item/CS_URS_2022_02/733191923"/>
    <hyperlink ref="F142" r:id="rId17" display="https://podminky.urs.cz/item/CS_URS_2022_02/733193810"/>
    <hyperlink ref="F144" r:id="rId18" display="https://podminky.urs.cz/item/CS_URS_2022_02/733194820"/>
    <hyperlink ref="F146" r:id="rId19" display="https://podminky.urs.cz/item/CS_URS_2022_02/733194922"/>
    <hyperlink ref="F148" r:id="rId20" display="https://podminky.urs.cz/item/CS_URS_2022_02/733222102"/>
    <hyperlink ref="F150" r:id="rId21" display="https://podminky.urs.cz/item/CS_URS_2022_02/733222103"/>
    <hyperlink ref="F152" r:id="rId22" display="https://podminky.urs.cz/item/CS_URS_2022_02/733222104"/>
    <hyperlink ref="F154" r:id="rId23" display="https://podminky.urs.cz/item/CS_URS_2022_02/733223105"/>
    <hyperlink ref="F156" r:id="rId24" display="https://podminky.urs.cz/item/CS_URS_2022_02/733223106"/>
    <hyperlink ref="F158" r:id="rId25" display="https://podminky.urs.cz/item/CS_URS_2022_02/733223107"/>
    <hyperlink ref="F160" r:id="rId26" display="https://podminky.urs.cz/item/CS_URS_2022_02/733223108"/>
    <hyperlink ref="F162" r:id="rId27" display="https://podminky.urs.cz/item/CS_URS_2022_02/733223109"/>
    <hyperlink ref="F164" r:id="rId28" display="https://podminky.urs.cz/item/CS_URS_2022_02/733224222"/>
    <hyperlink ref="F166" r:id="rId29" display="https://podminky.urs.cz/item/CS_URS_2022_02/733291101"/>
    <hyperlink ref="F168" r:id="rId30" display="https://podminky.urs.cz/item/CS_URS_2022_02/733291102"/>
    <hyperlink ref="F170" r:id="rId31" display="https://podminky.urs.cz/item/CS_URS_2022_02/998733202"/>
    <hyperlink ref="F173" r:id="rId32" display="https://podminky.urs.cz/item/CS_URS_2022_02/734200811"/>
    <hyperlink ref="F175" r:id="rId33" display="https://podminky.urs.cz/item/CS_URS_2022_02/734200821"/>
    <hyperlink ref="F177" r:id="rId34" display="https://podminky.urs.cz/item/CS_URS_2022_02/734200822"/>
    <hyperlink ref="F179" r:id="rId35" display="https://podminky.urs.cz/item/CS_URS_2022_02/734200823"/>
    <hyperlink ref="F181" r:id="rId36" display="https://podminky.urs.cz/item/CS_URS_2022_02/734209102"/>
    <hyperlink ref="F183" r:id="rId37" display="https://podminky.urs.cz/item/CS_URS_2022_02/734209113"/>
    <hyperlink ref="F186" r:id="rId38" display="https://podminky.urs.cz/item/CS_URS_2022_02/734221545"/>
    <hyperlink ref="F188" r:id="rId39" display="https://podminky.urs.cz/item/CS_URS_2022_02/734221682"/>
    <hyperlink ref="F190" r:id="rId40" display="https://podminky.urs.cz/item/CS_URS_2022_02/734261717"/>
    <hyperlink ref="F192" r:id="rId41" display="https://podminky.urs.cz/item/CS_URS_2022_02/734291123"/>
    <hyperlink ref="F194" r:id="rId42" display="https://podminky.urs.cz/item/CS_URS_2022_02/734292713"/>
    <hyperlink ref="F196" r:id="rId43" display="https://podminky.urs.cz/item/CS_URS_2022_02/998734202"/>
    <hyperlink ref="F199" r:id="rId44" display="https://podminky.urs.cz/item/CS_URS_2022_02/735000912"/>
    <hyperlink ref="F201" r:id="rId45" display="https://podminky.urs.cz/item/CS_URS_2022_02/735111380"/>
    <hyperlink ref="F203" r:id="rId46" display="https://podminky.urs.cz/item/CS_URS_2022_02/735111810"/>
    <hyperlink ref="F205" r:id="rId47" display="https://podminky.urs.cz/item/CS_URS_2022_02/735164511"/>
    <hyperlink ref="F208" r:id="rId48" display="https://podminky.urs.cz/item/CS_URS_2022_02/735164512"/>
    <hyperlink ref="F211" r:id="rId49" display="https://podminky.urs.cz/item/CS_URS_2022_02/735191902"/>
    <hyperlink ref="F213" r:id="rId50" display="https://podminky.urs.cz/item/CS_URS_2022_02/735191904"/>
    <hyperlink ref="F215" r:id="rId51" display="https://podminky.urs.cz/item/CS_URS_2022_02/735191905"/>
    <hyperlink ref="F217" r:id="rId52" display="https://podminky.urs.cz/item/CS_URS_2022_02/735191910"/>
    <hyperlink ref="F219" r:id="rId53" display="https://podminky.urs.cz/item/CS_URS_2022_02/735221824"/>
    <hyperlink ref="F221" r:id="rId54" display="https://podminky.urs.cz/item/CS_URS_2022_02/735221860"/>
    <hyperlink ref="F223" r:id="rId55" display="https://podminky.urs.cz/item/CS_URS_2022_02/735291800"/>
    <hyperlink ref="F225" r:id="rId56" display="https://podminky.urs.cz/item/CS_URS_2022_02/735494811"/>
    <hyperlink ref="F227" r:id="rId57" display="https://podminky.urs.cz/item/CS_URS_2022_02/998735202"/>
    <hyperlink ref="F230" r:id="rId58" display="https://podminky.urs.cz/item/CS_URS_2022_02/783424101"/>
    <hyperlink ref="F232" r:id="rId59" display="https://podminky.urs.cz/item/CS_URS_2022_02/783624551"/>
    <hyperlink ref="F234" r:id="rId60" display="https://podminky.urs.cz/item/CS_URS_2022_02/783624561"/>
    <hyperlink ref="F236" r:id="rId61" display="https://podminky.urs.cz/item/CS_URS_2022_02/783627117"/>
    <hyperlink ref="F239" r:id="rId62" display="https://podminky.urs.cz/item/CS_URS_2022_02/HZS2211"/>
    <hyperlink ref="F241" r:id="rId63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1757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1758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1759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1760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1761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1762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1763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1764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1765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1766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1767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83</v>
      </c>
      <c r="F18" s="301" t="s">
        <v>1768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1769</v>
      </c>
      <c r="F19" s="301" t="s">
        <v>1770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1771</v>
      </c>
      <c r="F20" s="301" t="s">
        <v>1772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1773</v>
      </c>
      <c r="F21" s="301" t="s">
        <v>1774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1775</v>
      </c>
      <c r="F22" s="301" t="s">
        <v>1776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1777</v>
      </c>
      <c r="F23" s="301" t="s">
        <v>1778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1779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1780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1781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1782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1783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1784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1785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1786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1787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122</v>
      </c>
      <c r="F36" s="301"/>
      <c r="G36" s="301" t="s">
        <v>1788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1789</v>
      </c>
      <c r="F37" s="301"/>
      <c r="G37" s="301" t="s">
        <v>1790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57</v>
      </c>
      <c r="F38" s="301"/>
      <c r="G38" s="301" t="s">
        <v>1791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58</v>
      </c>
      <c r="F39" s="301"/>
      <c r="G39" s="301" t="s">
        <v>1792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123</v>
      </c>
      <c r="F40" s="301"/>
      <c r="G40" s="301" t="s">
        <v>1793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124</v>
      </c>
      <c r="F41" s="301"/>
      <c r="G41" s="301" t="s">
        <v>1794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1795</v>
      </c>
      <c r="F42" s="301"/>
      <c r="G42" s="301" t="s">
        <v>1796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1797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1798</v>
      </c>
      <c r="F44" s="301"/>
      <c r="G44" s="301" t="s">
        <v>1799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126</v>
      </c>
      <c r="F45" s="301"/>
      <c r="G45" s="301" t="s">
        <v>1800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1801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1802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1803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1804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1805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1806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1807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1808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1809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1810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1811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1812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1813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1814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1815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1816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1817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1818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1819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1820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1821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1822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1823</v>
      </c>
      <c r="D76" s="319"/>
      <c r="E76" s="319"/>
      <c r="F76" s="319" t="s">
        <v>1824</v>
      </c>
      <c r="G76" s="320"/>
      <c r="H76" s="319" t="s">
        <v>58</v>
      </c>
      <c r="I76" s="319" t="s">
        <v>61</v>
      </c>
      <c r="J76" s="319" t="s">
        <v>1825</v>
      </c>
      <c r="K76" s="318"/>
    </row>
    <row r="77" s="1" customFormat="1" ht="17.25" customHeight="1">
      <c r="B77" s="316"/>
      <c r="C77" s="321" t="s">
        <v>1826</v>
      </c>
      <c r="D77" s="321"/>
      <c r="E77" s="321"/>
      <c r="F77" s="322" t="s">
        <v>1827</v>
      </c>
      <c r="G77" s="323"/>
      <c r="H77" s="321"/>
      <c r="I77" s="321"/>
      <c r="J77" s="321" t="s">
        <v>1828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57</v>
      </c>
      <c r="D79" s="326"/>
      <c r="E79" s="326"/>
      <c r="F79" s="327" t="s">
        <v>1829</v>
      </c>
      <c r="G79" s="328"/>
      <c r="H79" s="304" t="s">
        <v>1830</v>
      </c>
      <c r="I79" s="304" t="s">
        <v>1831</v>
      </c>
      <c r="J79" s="304">
        <v>20</v>
      </c>
      <c r="K79" s="318"/>
    </row>
    <row r="80" s="1" customFormat="1" ht="15" customHeight="1">
      <c r="B80" s="316"/>
      <c r="C80" s="304" t="s">
        <v>1832</v>
      </c>
      <c r="D80" s="304"/>
      <c r="E80" s="304"/>
      <c r="F80" s="327" t="s">
        <v>1829</v>
      </c>
      <c r="G80" s="328"/>
      <c r="H80" s="304" t="s">
        <v>1833</v>
      </c>
      <c r="I80" s="304" t="s">
        <v>1831</v>
      </c>
      <c r="J80" s="304">
        <v>120</v>
      </c>
      <c r="K80" s="318"/>
    </row>
    <row r="81" s="1" customFormat="1" ht="15" customHeight="1">
      <c r="B81" s="329"/>
      <c r="C81" s="304" t="s">
        <v>1834</v>
      </c>
      <c r="D81" s="304"/>
      <c r="E81" s="304"/>
      <c r="F81" s="327" t="s">
        <v>1835</v>
      </c>
      <c r="G81" s="328"/>
      <c r="H81" s="304" t="s">
        <v>1836</v>
      </c>
      <c r="I81" s="304" t="s">
        <v>1831</v>
      </c>
      <c r="J81" s="304">
        <v>50</v>
      </c>
      <c r="K81" s="318"/>
    </row>
    <row r="82" s="1" customFormat="1" ht="15" customHeight="1">
      <c r="B82" s="329"/>
      <c r="C82" s="304" t="s">
        <v>1837</v>
      </c>
      <c r="D82" s="304"/>
      <c r="E82" s="304"/>
      <c r="F82" s="327" t="s">
        <v>1829</v>
      </c>
      <c r="G82" s="328"/>
      <c r="H82" s="304" t="s">
        <v>1838</v>
      </c>
      <c r="I82" s="304" t="s">
        <v>1839</v>
      </c>
      <c r="J82" s="304"/>
      <c r="K82" s="318"/>
    </row>
    <row r="83" s="1" customFormat="1" ht="15" customHeight="1">
      <c r="B83" s="329"/>
      <c r="C83" s="330" t="s">
        <v>1840</v>
      </c>
      <c r="D83" s="330"/>
      <c r="E83" s="330"/>
      <c r="F83" s="331" t="s">
        <v>1835</v>
      </c>
      <c r="G83" s="330"/>
      <c r="H83" s="330" t="s">
        <v>1841</v>
      </c>
      <c r="I83" s="330" t="s">
        <v>1831</v>
      </c>
      <c r="J83" s="330">
        <v>15</v>
      </c>
      <c r="K83" s="318"/>
    </row>
    <row r="84" s="1" customFormat="1" ht="15" customHeight="1">
      <c r="B84" s="329"/>
      <c r="C84" s="330" t="s">
        <v>1842</v>
      </c>
      <c r="D84" s="330"/>
      <c r="E84" s="330"/>
      <c r="F84" s="331" t="s">
        <v>1835</v>
      </c>
      <c r="G84" s="330"/>
      <c r="H84" s="330" t="s">
        <v>1843</v>
      </c>
      <c r="I84" s="330" t="s">
        <v>1831</v>
      </c>
      <c r="J84" s="330">
        <v>15</v>
      </c>
      <c r="K84" s="318"/>
    </row>
    <row r="85" s="1" customFormat="1" ht="15" customHeight="1">
      <c r="B85" s="329"/>
      <c r="C85" s="330" t="s">
        <v>1844</v>
      </c>
      <c r="D85" s="330"/>
      <c r="E85" s="330"/>
      <c r="F85" s="331" t="s">
        <v>1835</v>
      </c>
      <c r="G85" s="330"/>
      <c r="H85" s="330" t="s">
        <v>1845</v>
      </c>
      <c r="I85" s="330" t="s">
        <v>1831</v>
      </c>
      <c r="J85" s="330">
        <v>20</v>
      </c>
      <c r="K85" s="318"/>
    </row>
    <row r="86" s="1" customFormat="1" ht="15" customHeight="1">
      <c r="B86" s="329"/>
      <c r="C86" s="330" t="s">
        <v>1846</v>
      </c>
      <c r="D86" s="330"/>
      <c r="E86" s="330"/>
      <c r="F86" s="331" t="s">
        <v>1835</v>
      </c>
      <c r="G86" s="330"/>
      <c r="H86" s="330" t="s">
        <v>1847</v>
      </c>
      <c r="I86" s="330" t="s">
        <v>1831</v>
      </c>
      <c r="J86" s="330">
        <v>20</v>
      </c>
      <c r="K86" s="318"/>
    </row>
    <row r="87" s="1" customFormat="1" ht="15" customHeight="1">
      <c r="B87" s="329"/>
      <c r="C87" s="304" t="s">
        <v>1848</v>
      </c>
      <c r="D87" s="304"/>
      <c r="E87" s="304"/>
      <c r="F87" s="327" t="s">
        <v>1835</v>
      </c>
      <c r="G87" s="328"/>
      <c r="H87" s="304" t="s">
        <v>1849</v>
      </c>
      <c r="I87" s="304" t="s">
        <v>1831</v>
      </c>
      <c r="J87" s="304">
        <v>50</v>
      </c>
      <c r="K87" s="318"/>
    </row>
    <row r="88" s="1" customFormat="1" ht="15" customHeight="1">
      <c r="B88" s="329"/>
      <c r="C88" s="304" t="s">
        <v>1850</v>
      </c>
      <c r="D88" s="304"/>
      <c r="E88" s="304"/>
      <c r="F88" s="327" t="s">
        <v>1835</v>
      </c>
      <c r="G88" s="328"/>
      <c r="H88" s="304" t="s">
        <v>1851</v>
      </c>
      <c r="I88" s="304" t="s">
        <v>1831</v>
      </c>
      <c r="J88" s="304">
        <v>20</v>
      </c>
      <c r="K88" s="318"/>
    </row>
    <row r="89" s="1" customFormat="1" ht="15" customHeight="1">
      <c r="B89" s="329"/>
      <c r="C89" s="304" t="s">
        <v>1852</v>
      </c>
      <c r="D89" s="304"/>
      <c r="E89" s="304"/>
      <c r="F89" s="327" t="s">
        <v>1835</v>
      </c>
      <c r="G89" s="328"/>
      <c r="H89" s="304" t="s">
        <v>1853</v>
      </c>
      <c r="I89" s="304" t="s">
        <v>1831</v>
      </c>
      <c r="J89" s="304">
        <v>20</v>
      </c>
      <c r="K89" s="318"/>
    </row>
    <row r="90" s="1" customFormat="1" ht="15" customHeight="1">
      <c r="B90" s="329"/>
      <c r="C90" s="304" t="s">
        <v>1854</v>
      </c>
      <c r="D90" s="304"/>
      <c r="E90" s="304"/>
      <c r="F90" s="327" t="s">
        <v>1835</v>
      </c>
      <c r="G90" s="328"/>
      <c r="H90" s="304" t="s">
        <v>1855</v>
      </c>
      <c r="I90" s="304" t="s">
        <v>1831</v>
      </c>
      <c r="J90" s="304">
        <v>50</v>
      </c>
      <c r="K90" s="318"/>
    </row>
    <row r="91" s="1" customFormat="1" ht="15" customHeight="1">
      <c r="B91" s="329"/>
      <c r="C91" s="304" t="s">
        <v>1856</v>
      </c>
      <c r="D91" s="304"/>
      <c r="E91" s="304"/>
      <c r="F91" s="327" t="s">
        <v>1835</v>
      </c>
      <c r="G91" s="328"/>
      <c r="H91" s="304" t="s">
        <v>1856</v>
      </c>
      <c r="I91" s="304" t="s">
        <v>1831</v>
      </c>
      <c r="J91" s="304">
        <v>50</v>
      </c>
      <c r="K91" s="318"/>
    </row>
    <row r="92" s="1" customFormat="1" ht="15" customHeight="1">
      <c r="B92" s="329"/>
      <c r="C92" s="304" t="s">
        <v>1857</v>
      </c>
      <c r="D92" s="304"/>
      <c r="E92" s="304"/>
      <c r="F92" s="327" t="s">
        <v>1835</v>
      </c>
      <c r="G92" s="328"/>
      <c r="H92" s="304" t="s">
        <v>1858</v>
      </c>
      <c r="I92" s="304" t="s">
        <v>1831</v>
      </c>
      <c r="J92" s="304">
        <v>255</v>
      </c>
      <c r="K92" s="318"/>
    </row>
    <row r="93" s="1" customFormat="1" ht="15" customHeight="1">
      <c r="B93" s="329"/>
      <c r="C93" s="304" t="s">
        <v>1859</v>
      </c>
      <c r="D93" s="304"/>
      <c r="E93" s="304"/>
      <c r="F93" s="327" t="s">
        <v>1829</v>
      </c>
      <c r="G93" s="328"/>
      <c r="H93" s="304" t="s">
        <v>1860</v>
      </c>
      <c r="I93" s="304" t="s">
        <v>1861</v>
      </c>
      <c r="J93" s="304"/>
      <c r="K93" s="318"/>
    </row>
    <row r="94" s="1" customFormat="1" ht="15" customHeight="1">
      <c r="B94" s="329"/>
      <c r="C94" s="304" t="s">
        <v>1862</v>
      </c>
      <c r="D94" s="304"/>
      <c r="E94" s="304"/>
      <c r="F94" s="327" t="s">
        <v>1829</v>
      </c>
      <c r="G94" s="328"/>
      <c r="H94" s="304" t="s">
        <v>1863</v>
      </c>
      <c r="I94" s="304" t="s">
        <v>1864</v>
      </c>
      <c r="J94" s="304"/>
      <c r="K94" s="318"/>
    </row>
    <row r="95" s="1" customFormat="1" ht="15" customHeight="1">
      <c r="B95" s="329"/>
      <c r="C95" s="304" t="s">
        <v>1865</v>
      </c>
      <c r="D95" s="304"/>
      <c r="E95" s="304"/>
      <c r="F95" s="327" t="s">
        <v>1829</v>
      </c>
      <c r="G95" s="328"/>
      <c r="H95" s="304" t="s">
        <v>1865</v>
      </c>
      <c r="I95" s="304" t="s">
        <v>1864</v>
      </c>
      <c r="J95" s="304"/>
      <c r="K95" s="318"/>
    </row>
    <row r="96" s="1" customFormat="1" ht="15" customHeight="1">
      <c r="B96" s="329"/>
      <c r="C96" s="304" t="s">
        <v>42</v>
      </c>
      <c r="D96" s="304"/>
      <c r="E96" s="304"/>
      <c r="F96" s="327" t="s">
        <v>1829</v>
      </c>
      <c r="G96" s="328"/>
      <c r="H96" s="304" t="s">
        <v>1866</v>
      </c>
      <c r="I96" s="304" t="s">
        <v>1864</v>
      </c>
      <c r="J96" s="304"/>
      <c r="K96" s="318"/>
    </row>
    <row r="97" s="1" customFormat="1" ht="15" customHeight="1">
      <c r="B97" s="329"/>
      <c r="C97" s="304" t="s">
        <v>52</v>
      </c>
      <c r="D97" s="304"/>
      <c r="E97" s="304"/>
      <c r="F97" s="327" t="s">
        <v>1829</v>
      </c>
      <c r="G97" s="328"/>
      <c r="H97" s="304" t="s">
        <v>1867</v>
      </c>
      <c r="I97" s="304" t="s">
        <v>1864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1868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1823</v>
      </c>
      <c r="D103" s="319"/>
      <c r="E103" s="319"/>
      <c r="F103" s="319" t="s">
        <v>1824</v>
      </c>
      <c r="G103" s="320"/>
      <c r="H103" s="319" t="s">
        <v>58</v>
      </c>
      <c r="I103" s="319" t="s">
        <v>61</v>
      </c>
      <c r="J103" s="319" t="s">
        <v>1825</v>
      </c>
      <c r="K103" s="318"/>
    </row>
    <row r="104" s="1" customFormat="1" ht="17.25" customHeight="1">
      <c r="B104" s="316"/>
      <c r="C104" s="321" t="s">
        <v>1826</v>
      </c>
      <c r="D104" s="321"/>
      <c r="E104" s="321"/>
      <c r="F104" s="322" t="s">
        <v>1827</v>
      </c>
      <c r="G104" s="323"/>
      <c r="H104" s="321"/>
      <c r="I104" s="321"/>
      <c r="J104" s="321" t="s">
        <v>1828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57</v>
      </c>
      <c r="D106" s="326"/>
      <c r="E106" s="326"/>
      <c r="F106" s="327" t="s">
        <v>1829</v>
      </c>
      <c r="G106" s="304"/>
      <c r="H106" s="304" t="s">
        <v>1869</v>
      </c>
      <c r="I106" s="304" t="s">
        <v>1831</v>
      </c>
      <c r="J106" s="304">
        <v>20</v>
      </c>
      <c r="K106" s="318"/>
    </row>
    <row r="107" s="1" customFormat="1" ht="15" customHeight="1">
      <c r="B107" s="316"/>
      <c r="C107" s="304" t="s">
        <v>1832</v>
      </c>
      <c r="D107" s="304"/>
      <c r="E107" s="304"/>
      <c r="F107" s="327" t="s">
        <v>1829</v>
      </c>
      <c r="G107" s="304"/>
      <c r="H107" s="304" t="s">
        <v>1869</v>
      </c>
      <c r="I107" s="304" t="s">
        <v>1831</v>
      </c>
      <c r="J107" s="304">
        <v>120</v>
      </c>
      <c r="K107" s="318"/>
    </row>
    <row r="108" s="1" customFormat="1" ht="15" customHeight="1">
      <c r="B108" s="329"/>
      <c r="C108" s="304" t="s">
        <v>1834</v>
      </c>
      <c r="D108" s="304"/>
      <c r="E108" s="304"/>
      <c r="F108" s="327" t="s">
        <v>1835</v>
      </c>
      <c r="G108" s="304"/>
      <c r="H108" s="304" t="s">
        <v>1869</v>
      </c>
      <c r="I108" s="304" t="s">
        <v>1831</v>
      </c>
      <c r="J108" s="304">
        <v>50</v>
      </c>
      <c r="K108" s="318"/>
    </row>
    <row r="109" s="1" customFormat="1" ht="15" customHeight="1">
      <c r="B109" s="329"/>
      <c r="C109" s="304" t="s">
        <v>1837</v>
      </c>
      <c r="D109" s="304"/>
      <c r="E109" s="304"/>
      <c r="F109" s="327" t="s">
        <v>1829</v>
      </c>
      <c r="G109" s="304"/>
      <c r="H109" s="304" t="s">
        <v>1869</v>
      </c>
      <c r="I109" s="304" t="s">
        <v>1839</v>
      </c>
      <c r="J109" s="304"/>
      <c r="K109" s="318"/>
    </row>
    <row r="110" s="1" customFormat="1" ht="15" customHeight="1">
      <c r="B110" s="329"/>
      <c r="C110" s="304" t="s">
        <v>1848</v>
      </c>
      <c r="D110" s="304"/>
      <c r="E110" s="304"/>
      <c r="F110" s="327" t="s">
        <v>1835</v>
      </c>
      <c r="G110" s="304"/>
      <c r="H110" s="304" t="s">
        <v>1869</v>
      </c>
      <c r="I110" s="304" t="s">
        <v>1831</v>
      </c>
      <c r="J110" s="304">
        <v>50</v>
      </c>
      <c r="K110" s="318"/>
    </row>
    <row r="111" s="1" customFormat="1" ht="15" customHeight="1">
      <c r="B111" s="329"/>
      <c r="C111" s="304" t="s">
        <v>1856</v>
      </c>
      <c r="D111" s="304"/>
      <c r="E111" s="304"/>
      <c r="F111" s="327" t="s">
        <v>1835</v>
      </c>
      <c r="G111" s="304"/>
      <c r="H111" s="304" t="s">
        <v>1869</v>
      </c>
      <c r="I111" s="304" t="s">
        <v>1831</v>
      </c>
      <c r="J111" s="304">
        <v>50</v>
      </c>
      <c r="K111" s="318"/>
    </row>
    <row r="112" s="1" customFormat="1" ht="15" customHeight="1">
      <c r="B112" s="329"/>
      <c r="C112" s="304" t="s">
        <v>1854</v>
      </c>
      <c r="D112" s="304"/>
      <c r="E112" s="304"/>
      <c r="F112" s="327" t="s">
        <v>1835</v>
      </c>
      <c r="G112" s="304"/>
      <c r="H112" s="304" t="s">
        <v>1869</v>
      </c>
      <c r="I112" s="304" t="s">
        <v>1831</v>
      </c>
      <c r="J112" s="304">
        <v>50</v>
      </c>
      <c r="K112" s="318"/>
    </row>
    <row r="113" s="1" customFormat="1" ht="15" customHeight="1">
      <c r="B113" s="329"/>
      <c r="C113" s="304" t="s">
        <v>57</v>
      </c>
      <c r="D113" s="304"/>
      <c r="E113" s="304"/>
      <c r="F113" s="327" t="s">
        <v>1829</v>
      </c>
      <c r="G113" s="304"/>
      <c r="H113" s="304" t="s">
        <v>1870</v>
      </c>
      <c r="I113" s="304" t="s">
        <v>1831</v>
      </c>
      <c r="J113" s="304">
        <v>20</v>
      </c>
      <c r="K113" s="318"/>
    </row>
    <row r="114" s="1" customFormat="1" ht="15" customHeight="1">
      <c r="B114" s="329"/>
      <c r="C114" s="304" t="s">
        <v>1871</v>
      </c>
      <c r="D114" s="304"/>
      <c r="E114" s="304"/>
      <c r="F114" s="327" t="s">
        <v>1829</v>
      </c>
      <c r="G114" s="304"/>
      <c r="H114" s="304" t="s">
        <v>1872</v>
      </c>
      <c r="I114" s="304" t="s">
        <v>1831</v>
      </c>
      <c r="J114" s="304">
        <v>120</v>
      </c>
      <c r="K114" s="318"/>
    </row>
    <row r="115" s="1" customFormat="1" ht="15" customHeight="1">
      <c r="B115" s="329"/>
      <c r="C115" s="304" t="s">
        <v>42</v>
      </c>
      <c r="D115" s="304"/>
      <c r="E115" s="304"/>
      <c r="F115" s="327" t="s">
        <v>1829</v>
      </c>
      <c r="G115" s="304"/>
      <c r="H115" s="304" t="s">
        <v>1873</v>
      </c>
      <c r="I115" s="304" t="s">
        <v>1864</v>
      </c>
      <c r="J115" s="304"/>
      <c r="K115" s="318"/>
    </row>
    <row r="116" s="1" customFormat="1" ht="15" customHeight="1">
      <c r="B116" s="329"/>
      <c r="C116" s="304" t="s">
        <v>52</v>
      </c>
      <c r="D116" s="304"/>
      <c r="E116" s="304"/>
      <c r="F116" s="327" t="s">
        <v>1829</v>
      </c>
      <c r="G116" s="304"/>
      <c r="H116" s="304" t="s">
        <v>1874</v>
      </c>
      <c r="I116" s="304" t="s">
        <v>1864</v>
      </c>
      <c r="J116" s="304"/>
      <c r="K116" s="318"/>
    </row>
    <row r="117" s="1" customFormat="1" ht="15" customHeight="1">
      <c r="B117" s="329"/>
      <c r="C117" s="304" t="s">
        <v>61</v>
      </c>
      <c r="D117" s="304"/>
      <c r="E117" s="304"/>
      <c r="F117" s="327" t="s">
        <v>1829</v>
      </c>
      <c r="G117" s="304"/>
      <c r="H117" s="304" t="s">
        <v>1875</v>
      </c>
      <c r="I117" s="304" t="s">
        <v>1876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1877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1823</v>
      </c>
      <c r="D123" s="319"/>
      <c r="E123" s="319"/>
      <c r="F123" s="319" t="s">
        <v>1824</v>
      </c>
      <c r="G123" s="320"/>
      <c r="H123" s="319" t="s">
        <v>58</v>
      </c>
      <c r="I123" s="319" t="s">
        <v>61</v>
      </c>
      <c r="J123" s="319" t="s">
        <v>1825</v>
      </c>
      <c r="K123" s="348"/>
    </row>
    <row r="124" s="1" customFormat="1" ht="17.25" customHeight="1">
      <c r="B124" s="347"/>
      <c r="C124" s="321" t="s">
        <v>1826</v>
      </c>
      <c r="D124" s="321"/>
      <c r="E124" s="321"/>
      <c r="F124" s="322" t="s">
        <v>1827</v>
      </c>
      <c r="G124" s="323"/>
      <c r="H124" s="321"/>
      <c r="I124" s="321"/>
      <c r="J124" s="321" t="s">
        <v>1828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1832</v>
      </c>
      <c r="D126" s="326"/>
      <c r="E126" s="326"/>
      <c r="F126" s="327" t="s">
        <v>1829</v>
      </c>
      <c r="G126" s="304"/>
      <c r="H126" s="304" t="s">
        <v>1869</v>
      </c>
      <c r="I126" s="304" t="s">
        <v>1831</v>
      </c>
      <c r="J126" s="304">
        <v>120</v>
      </c>
      <c r="K126" s="352"/>
    </row>
    <row r="127" s="1" customFormat="1" ht="15" customHeight="1">
      <c r="B127" s="349"/>
      <c r="C127" s="304" t="s">
        <v>1878</v>
      </c>
      <c r="D127" s="304"/>
      <c r="E127" s="304"/>
      <c r="F127" s="327" t="s">
        <v>1829</v>
      </c>
      <c r="G127" s="304"/>
      <c r="H127" s="304" t="s">
        <v>1879</v>
      </c>
      <c r="I127" s="304" t="s">
        <v>1831</v>
      </c>
      <c r="J127" s="304" t="s">
        <v>1880</v>
      </c>
      <c r="K127" s="352"/>
    </row>
    <row r="128" s="1" customFormat="1" ht="15" customHeight="1">
      <c r="B128" s="349"/>
      <c r="C128" s="304" t="s">
        <v>1777</v>
      </c>
      <c r="D128" s="304"/>
      <c r="E128" s="304"/>
      <c r="F128" s="327" t="s">
        <v>1829</v>
      </c>
      <c r="G128" s="304"/>
      <c r="H128" s="304" t="s">
        <v>1881</v>
      </c>
      <c r="I128" s="304" t="s">
        <v>1831</v>
      </c>
      <c r="J128" s="304" t="s">
        <v>1880</v>
      </c>
      <c r="K128" s="352"/>
    </row>
    <row r="129" s="1" customFormat="1" ht="15" customHeight="1">
      <c r="B129" s="349"/>
      <c r="C129" s="304" t="s">
        <v>1840</v>
      </c>
      <c r="D129" s="304"/>
      <c r="E129" s="304"/>
      <c r="F129" s="327" t="s">
        <v>1835</v>
      </c>
      <c r="G129" s="304"/>
      <c r="H129" s="304" t="s">
        <v>1841</v>
      </c>
      <c r="I129" s="304" t="s">
        <v>1831</v>
      </c>
      <c r="J129" s="304">
        <v>15</v>
      </c>
      <c r="K129" s="352"/>
    </row>
    <row r="130" s="1" customFormat="1" ht="15" customHeight="1">
      <c r="B130" s="349"/>
      <c r="C130" s="330" t="s">
        <v>1842</v>
      </c>
      <c r="D130" s="330"/>
      <c r="E130" s="330"/>
      <c r="F130" s="331" t="s">
        <v>1835</v>
      </c>
      <c r="G130" s="330"/>
      <c r="H130" s="330" t="s">
        <v>1843</v>
      </c>
      <c r="I130" s="330" t="s">
        <v>1831</v>
      </c>
      <c r="J130" s="330">
        <v>15</v>
      </c>
      <c r="K130" s="352"/>
    </row>
    <row r="131" s="1" customFormat="1" ht="15" customHeight="1">
      <c r="B131" s="349"/>
      <c r="C131" s="330" t="s">
        <v>1844</v>
      </c>
      <c r="D131" s="330"/>
      <c r="E131" s="330"/>
      <c r="F131" s="331" t="s">
        <v>1835</v>
      </c>
      <c r="G131" s="330"/>
      <c r="H131" s="330" t="s">
        <v>1845</v>
      </c>
      <c r="I131" s="330" t="s">
        <v>1831</v>
      </c>
      <c r="J131" s="330">
        <v>20</v>
      </c>
      <c r="K131" s="352"/>
    </row>
    <row r="132" s="1" customFormat="1" ht="15" customHeight="1">
      <c r="B132" s="349"/>
      <c r="C132" s="330" t="s">
        <v>1846</v>
      </c>
      <c r="D132" s="330"/>
      <c r="E132" s="330"/>
      <c r="F132" s="331" t="s">
        <v>1835</v>
      </c>
      <c r="G132" s="330"/>
      <c r="H132" s="330" t="s">
        <v>1847</v>
      </c>
      <c r="I132" s="330" t="s">
        <v>1831</v>
      </c>
      <c r="J132" s="330">
        <v>20</v>
      </c>
      <c r="K132" s="352"/>
    </row>
    <row r="133" s="1" customFormat="1" ht="15" customHeight="1">
      <c r="B133" s="349"/>
      <c r="C133" s="304" t="s">
        <v>1834</v>
      </c>
      <c r="D133" s="304"/>
      <c r="E133" s="304"/>
      <c r="F133" s="327" t="s">
        <v>1835</v>
      </c>
      <c r="G133" s="304"/>
      <c r="H133" s="304" t="s">
        <v>1869</v>
      </c>
      <c r="I133" s="304" t="s">
        <v>1831</v>
      </c>
      <c r="J133" s="304">
        <v>50</v>
      </c>
      <c r="K133" s="352"/>
    </row>
    <row r="134" s="1" customFormat="1" ht="15" customHeight="1">
      <c r="B134" s="349"/>
      <c r="C134" s="304" t="s">
        <v>1848</v>
      </c>
      <c r="D134" s="304"/>
      <c r="E134" s="304"/>
      <c r="F134" s="327" t="s">
        <v>1835</v>
      </c>
      <c r="G134" s="304"/>
      <c r="H134" s="304" t="s">
        <v>1869</v>
      </c>
      <c r="I134" s="304" t="s">
        <v>1831</v>
      </c>
      <c r="J134" s="304">
        <v>50</v>
      </c>
      <c r="K134" s="352"/>
    </row>
    <row r="135" s="1" customFormat="1" ht="15" customHeight="1">
      <c r="B135" s="349"/>
      <c r="C135" s="304" t="s">
        <v>1854</v>
      </c>
      <c r="D135" s="304"/>
      <c r="E135" s="304"/>
      <c r="F135" s="327" t="s">
        <v>1835</v>
      </c>
      <c r="G135" s="304"/>
      <c r="H135" s="304" t="s">
        <v>1869</v>
      </c>
      <c r="I135" s="304" t="s">
        <v>1831</v>
      </c>
      <c r="J135" s="304">
        <v>50</v>
      </c>
      <c r="K135" s="352"/>
    </row>
    <row r="136" s="1" customFormat="1" ht="15" customHeight="1">
      <c r="B136" s="349"/>
      <c r="C136" s="304" t="s">
        <v>1856</v>
      </c>
      <c r="D136" s="304"/>
      <c r="E136" s="304"/>
      <c r="F136" s="327" t="s">
        <v>1835</v>
      </c>
      <c r="G136" s="304"/>
      <c r="H136" s="304" t="s">
        <v>1869</v>
      </c>
      <c r="I136" s="304" t="s">
        <v>1831</v>
      </c>
      <c r="J136" s="304">
        <v>50</v>
      </c>
      <c r="K136" s="352"/>
    </row>
    <row r="137" s="1" customFormat="1" ht="15" customHeight="1">
      <c r="B137" s="349"/>
      <c r="C137" s="304" t="s">
        <v>1857</v>
      </c>
      <c r="D137" s="304"/>
      <c r="E137" s="304"/>
      <c r="F137" s="327" t="s">
        <v>1835</v>
      </c>
      <c r="G137" s="304"/>
      <c r="H137" s="304" t="s">
        <v>1882</v>
      </c>
      <c r="I137" s="304" t="s">
        <v>1831</v>
      </c>
      <c r="J137" s="304">
        <v>255</v>
      </c>
      <c r="K137" s="352"/>
    </row>
    <row r="138" s="1" customFormat="1" ht="15" customHeight="1">
      <c r="B138" s="349"/>
      <c r="C138" s="304" t="s">
        <v>1859</v>
      </c>
      <c r="D138" s="304"/>
      <c r="E138" s="304"/>
      <c r="F138" s="327" t="s">
        <v>1829</v>
      </c>
      <c r="G138" s="304"/>
      <c r="H138" s="304" t="s">
        <v>1883</v>
      </c>
      <c r="I138" s="304" t="s">
        <v>1861</v>
      </c>
      <c r="J138" s="304"/>
      <c r="K138" s="352"/>
    </row>
    <row r="139" s="1" customFormat="1" ht="15" customHeight="1">
      <c r="B139" s="349"/>
      <c r="C139" s="304" t="s">
        <v>1862</v>
      </c>
      <c r="D139" s="304"/>
      <c r="E139" s="304"/>
      <c r="F139" s="327" t="s">
        <v>1829</v>
      </c>
      <c r="G139" s="304"/>
      <c r="H139" s="304" t="s">
        <v>1884</v>
      </c>
      <c r="I139" s="304" t="s">
        <v>1864</v>
      </c>
      <c r="J139" s="304"/>
      <c r="K139" s="352"/>
    </row>
    <row r="140" s="1" customFormat="1" ht="15" customHeight="1">
      <c r="B140" s="349"/>
      <c r="C140" s="304" t="s">
        <v>1865</v>
      </c>
      <c r="D140" s="304"/>
      <c r="E140" s="304"/>
      <c r="F140" s="327" t="s">
        <v>1829</v>
      </c>
      <c r="G140" s="304"/>
      <c r="H140" s="304" t="s">
        <v>1865</v>
      </c>
      <c r="I140" s="304" t="s">
        <v>1864</v>
      </c>
      <c r="J140" s="304"/>
      <c r="K140" s="352"/>
    </row>
    <row r="141" s="1" customFormat="1" ht="15" customHeight="1">
      <c r="B141" s="349"/>
      <c r="C141" s="304" t="s">
        <v>42</v>
      </c>
      <c r="D141" s="304"/>
      <c r="E141" s="304"/>
      <c r="F141" s="327" t="s">
        <v>1829</v>
      </c>
      <c r="G141" s="304"/>
      <c r="H141" s="304" t="s">
        <v>1885</v>
      </c>
      <c r="I141" s="304" t="s">
        <v>1864</v>
      </c>
      <c r="J141" s="304"/>
      <c r="K141" s="352"/>
    </row>
    <row r="142" s="1" customFormat="1" ht="15" customHeight="1">
      <c r="B142" s="349"/>
      <c r="C142" s="304" t="s">
        <v>1886</v>
      </c>
      <c r="D142" s="304"/>
      <c r="E142" s="304"/>
      <c r="F142" s="327" t="s">
        <v>1829</v>
      </c>
      <c r="G142" s="304"/>
      <c r="H142" s="304" t="s">
        <v>1887</v>
      </c>
      <c r="I142" s="304" t="s">
        <v>1864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1888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1823</v>
      </c>
      <c r="D148" s="319"/>
      <c r="E148" s="319"/>
      <c r="F148" s="319" t="s">
        <v>1824</v>
      </c>
      <c r="G148" s="320"/>
      <c r="H148" s="319" t="s">
        <v>58</v>
      </c>
      <c r="I148" s="319" t="s">
        <v>61</v>
      </c>
      <c r="J148" s="319" t="s">
        <v>1825</v>
      </c>
      <c r="K148" s="318"/>
    </row>
    <row r="149" s="1" customFormat="1" ht="17.25" customHeight="1">
      <c r="B149" s="316"/>
      <c r="C149" s="321" t="s">
        <v>1826</v>
      </c>
      <c r="D149" s="321"/>
      <c r="E149" s="321"/>
      <c r="F149" s="322" t="s">
        <v>1827</v>
      </c>
      <c r="G149" s="323"/>
      <c r="H149" s="321"/>
      <c r="I149" s="321"/>
      <c r="J149" s="321" t="s">
        <v>1828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1832</v>
      </c>
      <c r="D151" s="304"/>
      <c r="E151" s="304"/>
      <c r="F151" s="357" t="s">
        <v>1829</v>
      </c>
      <c r="G151" s="304"/>
      <c r="H151" s="356" t="s">
        <v>1869</v>
      </c>
      <c r="I151" s="356" t="s">
        <v>1831</v>
      </c>
      <c r="J151" s="356">
        <v>120</v>
      </c>
      <c r="K151" s="352"/>
    </row>
    <row r="152" s="1" customFormat="1" ht="15" customHeight="1">
      <c r="B152" s="329"/>
      <c r="C152" s="356" t="s">
        <v>1878</v>
      </c>
      <c r="D152" s="304"/>
      <c r="E152" s="304"/>
      <c r="F152" s="357" t="s">
        <v>1829</v>
      </c>
      <c r="G152" s="304"/>
      <c r="H152" s="356" t="s">
        <v>1889</v>
      </c>
      <c r="I152" s="356" t="s">
        <v>1831</v>
      </c>
      <c r="J152" s="356" t="s">
        <v>1880</v>
      </c>
      <c r="K152" s="352"/>
    </row>
    <row r="153" s="1" customFormat="1" ht="15" customHeight="1">
      <c r="B153" s="329"/>
      <c r="C153" s="356" t="s">
        <v>1777</v>
      </c>
      <c r="D153" s="304"/>
      <c r="E153" s="304"/>
      <c r="F153" s="357" t="s">
        <v>1829</v>
      </c>
      <c r="G153" s="304"/>
      <c r="H153" s="356" t="s">
        <v>1890</v>
      </c>
      <c r="I153" s="356" t="s">
        <v>1831</v>
      </c>
      <c r="J153" s="356" t="s">
        <v>1880</v>
      </c>
      <c r="K153" s="352"/>
    </row>
    <row r="154" s="1" customFormat="1" ht="15" customHeight="1">
      <c r="B154" s="329"/>
      <c r="C154" s="356" t="s">
        <v>1834</v>
      </c>
      <c r="D154" s="304"/>
      <c r="E154" s="304"/>
      <c r="F154" s="357" t="s">
        <v>1835</v>
      </c>
      <c r="G154" s="304"/>
      <c r="H154" s="356" t="s">
        <v>1869</v>
      </c>
      <c r="I154" s="356" t="s">
        <v>1831</v>
      </c>
      <c r="J154" s="356">
        <v>50</v>
      </c>
      <c r="K154" s="352"/>
    </row>
    <row r="155" s="1" customFormat="1" ht="15" customHeight="1">
      <c r="B155" s="329"/>
      <c r="C155" s="356" t="s">
        <v>1837</v>
      </c>
      <c r="D155" s="304"/>
      <c r="E155" s="304"/>
      <c r="F155" s="357" t="s">
        <v>1829</v>
      </c>
      <c r="G155" s="304"/>
      <c r="H155" s="356" t="s">
        <v>1869</v>
      </c>
      <c r="I155" s="356" t="s">
        <v>1839</v>
      </c>
      <c r="J155" s="356"/>
      <c r="K155" s="352"/>
    </row>
    <row r="156" s="1" customFormat="1" ht="15" customHeight="1">
      <c r="B156" s="329"/>
      <c r="C156" s="356" t="s">
        <v>1848</v>
      </c>
      <c r="D156" s="304"/>
      <c r="E156" s="304"/>
      <c r="F156" s="357" t="s">
        <v>1835</v>
      </c>
      <c r="G156" s="304"/>
      <c r="H156" s="356" t="s">
        <v>1869</v>
      </c>
      <c r="I156" s="356" t="s">
        <v>1831</v>
      </c>
      <c r="J156" s="356">
        <v>50</v>
      </c>
      <c r="K156" s="352"/>
    </row>
    <row r="157" s="1" customFormat="1" ht="15" customHeight="1">
      <c r="B157" s="329"/>
      <c r="C157" s="356" t="s">
        <v>1856</v>
      </c>
      <c r="D157" s="304"/>
      <c r="E157" s="304"/>
      <c r="F157" s="357" t="s">
        <v>1835</v>
      </c>
      <c r="G157" s="304"/>
      <c r="H157" s="356" t="s">
        <v>1869</v>
      </c>
      <c r="I157" s="356" t="s">
        <v>1831</v>
      </c>
      <c r="J157" s="356">
        <v>50</v>
      </c>
      <c r="K157" s="352"/>
    </row>
    <row r="158" s="1" customFormat="1" ht="15" customHeight="1">
      <c r="B158" s="329"/>
      <c r="C158" s="356" t="s">
        <v>1854</v>
      </c>
      <c r="D158" s="304"/>
      <c r="E158" s="304"/>
      <c r="F158" s="357" t="s">
        <v>1835</v>
      </c>
      <c r="G158" s="304"/>
      <c r="H158" s="356" t="s">
        <v>1869</v>
      </c>
      <c r="I158" s="356" t="s">
        <v>1831</v>
      </c>
      <c r="J158" s="356">
        <v>50</v>
      </c>
      <c r="K158" s="352"/>
    </row>
    <row r="159" s="1" customFormat="1" ht="15" customHeight="1">
      <c r="B159" s="329"/>
      <c r="C159" s="356" t="s">
        <v>104</v>
      </c>
      <c r="D159" s="304"/>
      <c r="E159" s="304"/>
      <c r="F159" s="357" t="s">
        <v>1829</v>
      </c>
      <c r="G159" s="304"/>
      <c r="H159" s="356" t="s">
        <v>1891</v>
      </c>
      <c r="I159" s="356" t="s">
        <v>1831</v>
      </c>
      <c r="J159" s="356" t="s">
        <v>1892</v>
      </c>
      <c r="K159" s="352"/>
    </row>
    <row r="160" s="1" customFormat="1" ht="15" customHeight="1">
      <c r="B160" s="329"/>
      <c r="C160" s="356" t="s">
        <v>1893</v>
      </c>
      <c r="D160" s="304"/>
      <c r="E160" s="304"/>
      <c r="F160" s="357" t="s">
        <v>1829</v>
      </c>
      <c r="G160" s="304"/>
      <c r="H160" s="356" t="s">
        <v>1894</v>
      </c>
      <c r="I160" s="356" t="s">
        <v>1864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1895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1823</v>
      </c>
      <c r="D166" s="319"/>
      <c r="E166" s="319"/>
      <c r="F166" s="319" t="s">
        <v>1824</v>
      </c>
      <c r="G166" s="361"/>
      <c r="H166" s="362" t="s">
        <v>58</v>
      </c>
      <c r="I166" s="362" t="s">
        <v>61</v>
      </c>
      <c r="J166" s="319" t="s">
        <v>1825</v>
      </c>
      <c r="K166" s="296"/>
    </row>
    <row r="167" s="1" customFormat="1" ht="17.25" customHeight="1">
      <c r="B167" s="297"/>
      <c r="C167" s="321" t="s">
        <v>1826</v>
      </c>
      <c r="D167" s="321"/>
      <c r="E167" s="321"/>
      <c r="F167" s="322" t="s">
        <v>1827</v>
      </c>
      <c r="G167" s="363"/>
      <c r="H167" s="364"/>
      <c r="I167" s="364"/>
      <c r="J167" s="321" t="s">
        <v>1828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1832</v>
      </c>
      <c r="D169" s="304"/>
      <c r="E169" s="304"/>
      <c r="F169" s="327" t="s">
        <v>1829</v>
      </c>
      <c r="G169" s="304"/>
      <c r="H169" s="304" t="s">
        <v>1869</v>
      </c>
      <c r="I169" s="304" t="s">
        <v>1831</v>
      </c>
      <c r="J169" s="304">
        <v>120</v>
      </c>
      <c r="K169" s="352"/>
    </row>
    <row r="170" s="1" customFormat="1" ht="15" customHeight="1">
      <c r="B170" s="329"/>
      <c r="C170" s="304" t="s">
        <v>1878</v>
      </c>
      <c r="D170" s="304"/>
      <c r="E170" s="304"/>
      <c r="F170" s="327" t="s">
        <v>1829</v>
      </c>
      <c r="G170" s="304"/>
      <c r="H170" s="304" t="s">
        <v>1879</v>
      </c>
      <c r="I170" s="304" t="s">
        <v>1831</v>
      </c>
      <c r="J170" s="304" t="s">
        <v>1880</v>
      </c>
      <c r="K170" s="352"/>
    </row>
    <row r="171" s="1" customFormat="1" ht="15" customHeight="1">
      <c r="B171" s="329"/>
      <c r="C171" s="304" t="s">
        <v>1777</v>
      </c>
      <c r="D171" s="304"/>
      <c r="E171" s="304"/>
      <c r="F171" s="327" t="s">
        <v>1829</v>
      </c>
      <c r="G171" s="304"/>
      <c r="H171" s="304" t="s">
        <v>1896</v>
      </c>
      <c r="I171" s="304" t="s">
        <v>1831</v>
      </c>
      <c r="J171" s="304" t="s">
        <v>1880</v>
      </c>
      <c r="K171" s="352"/>
    </row>
    <row r="172" s="1" customFormat="1" ht="15" customHeight="1">
      <c r="B172" s="329"/>
      <c r="C172" s="304" t="s">
        <v>1834</v>
      </c>
      <c r="D172" s="304"/>
      <c r="E172" s="304"/>
      <c r="F172" s="327" t="s">
        <v>1835</v>
      </c>
      <c r="G172" s="304"/>
      <c r="H172" s="304" t="s">
        <v>1896</v>
      </c>
      <c r="I172" s="304" t="s">
        <v>1831</v>
      </c>
      <c r="J172" s="304">
        <v>50</v>
      </c>
      <c r="K172" s="352"/>
    </row>
    <row r="173" s="1" customFormat="1" ht="15" customHeight="1">
      <c r="B173" s="329"/>
      <c r="C173" s="304" t="s">
        <v>1837</v>
      </c>
      <c r="D173" s="304"/>
      <c r="E173" s="304"/>
      <c r="F173" s="327" t="s">
        <v>1829</v>
      </c>
      <c r="G173" s="304"/>
      <c r="H173" s="304" t="s">
        <v>1896</v>
      </c>
      <c r="I173" s="304" t="s">
        <v>1839</v>
      </c>
      <c r="J173" s="304"/>
      <c r="K173" s="352"/>
    </row>
    <row r="174" s="1" customFormat="1" ht="15" customHeight="1">
      <c r="B174" s="329"/>
      <c r="C174" s="304" t="s">
        <v>1848</v>
      </c>
      <c r="D174" s="304"/>
      <c r="E174" s="304"/>
      <c r="F174" s="327" t="s">
        <v>1835</v>
      </c>
      <c r="G174" s="304"/>
      <c r="H174" s="304" t="s">
        <v>1896</v>
      </c>
      <c r="I174" s="304" t="s">
        <v>1831</v>
      </c>
      <c r="J174" s="304">
        <v>50</v>
      </c>
      <c r="K174" s="352"/>
    </row>
    <row r="175" s="1" customFormat="1" ht="15" customHeight="1">
      <c r="B175" s="329"/>
      <c r="C175" s="304" t="s">
        <v>1856</v>
      </c>
      <c r="D175" s="304"/>
      <c r="E175" s="304"/>
      <c r="F175" s="327" t="s">
        <v>1835</v>
      </c>
      <c r="G175" s="304"/>
      <c r="H175" s="304" t="s">
        <v>1896</v>
      </c>
      <c r="I175" s="304" t="s">
        <v>1831</v>
      </c>
      <c r="J175" s="304">
        <v>50</v>
      </c>
      <c r="K175" s="352"/>
    </row>
    <row r="176" s="1" customFormat="1" ht="15" customHeight="1">
      <c r="B176" s="329"/>
      <c r="C176" s="304" t="s">
        <v>1854</v>
      </c>
      <c r="D176" s="304"/>
      <c r="E176" s="304"/>
      <c r="F176" s="327" t="s">
        <v>1835</v>
      </c>
      <c r="G176" s="304"/>
      <c r="H176" s="304" t="s">
        <v>1896</v>
      </c>
      <c r="I176" s="304" t="s">
        <v>1831</v>
      </c>
      <c r="J176" s="304">
        <v>50</v>
      </c>
      <c r="K176" s="352"/>
    </row>
    <row r="177" s="1" customFormat="1" ht="15" customHeight="1">
      <c r="B177" s="329"/>
      <c r="C177" s="304" t="s">
        <v>122</v>
      </c>
      <c r="D177" s="304"/>
      <c r="E177" s="304"/>
      <c r="F177" s="327" t="s">
        <v>1829</v>
      </c>
      <c r="G177" s="304"/>
      <c r="H177" s="304" t="s">
        <v>1897</v>
      </c>
      <c r="I177" s="304" t="s">
        <v>1898</v>
      </c>
      <c r="J177" s="304"/>
      <c r="K177" s="352"/>
    </row>
    <row r="178" s="1" customFormat="1" ht="15" customHeight="1">
      <c r="B178" s="329"/>
      <c r="C178" s="304" t="s">
        <v>61</v>
      </c>
      <c r="D178" s="304"/>
      <c r="E178" s="304"/>
      <c r="F178" s="327" t="s">
        <v>1829</v>
      </c>
      <c r="G178" s="304"/>
      <c r="H178" s="304" t="s">
        <v>1899</v>
      </c>
      <c r="I178" s="304" t="s">
        <v>1900</v>
      </c>
      <c r="J178" s="304">
        <v>1</v>
      </c>
      <c r="K178" s="352"/>
    </row>
    <row r="179" s="1" customFormat="1" ht="15" customHeight="1">
      <c r="B179" s="329"/>
      <c r="C179" s="304" t="s">
        <v>57</v>
      </c>
      <c r="D179" s="304"/>
      <c r="E179" s="304"/>
      <c r="F179" s="327" t="s">
        <v>1829</v>
      </c>
      <c r="G179" s="304"/>
      <c r="H179" s="304" t="s">
        <v>1901</v>
      </c>
      <c r="I179" s="304" t="s">
        <v>1831</v>
      </c>
      <c r="J179" s="304">
        <v>20</v>
      </c>
      <c r="K179" s="352"/>
    </row>
    <row r="180" s="1" customFormat="1" ht="15" customHeight="1">
      <c r="B180" s="329"/>
      <c r="C180" s="304" t="s">
        <v>58</v>
      </c>
      <c r="D180" s="304"/>
      <c r="E180" s="304"/>
      <c r="F180" s="327" t="s">
        <v>1829</v>
      </c>
      <c r="G180" s="304"/>
      <c r="H180" s="304" t="s">
        <v>1902</v>
      </c>
      <c r="I180" s="304" t="s">
        <v>1831</v>
      </c>
      <c r="J180" s="304">
        <v>255</v>
      </c>
      <c r="K180" s="352"/>
    </row>
    <row r="181" s="1" customFormat="1" ht="15" customHeight="1">
      <c r="B181" s="329"/>
      <c r="C181" s="304" t="s">
        <v>123</v>
      </c>
      <c r="D181" s="304"/>
      <c r="E181" s="304"/>
      <c r="F181" s="327" t="s">
        <v>1829</v>
      </c>
      <c r="G181" s="304"/>
      <c r="H181" s="304" t="s">
        <v>1793</v>
      </c>
      <c r="I181" s="304" t="s">
        <v>1831</v>
      </c>
      <c r="J181" s="304">
        <v>10</v>
      </c>
      <c r="K181" s="352"/>
    </row>
    <row r="182" s="1" customFormat="1" ht="15" customHeight="1">
      <c r="B182" s="329"/>
      <c r="C182" s="304" t="s">
        <v>124</v>
      </c>
      <c r="D182" s="304"/>
      <c r="E182" s="304"/>
      <c r="F182" s="327" t="s">
        <v>1829</v>
      </c>
      <c r="G182" s="304"/>
      <c r="H182" s="304" t="s">
        <v>1903</v>
      </c>
      <c r="I182" s="304" t="s">
        <v>1864</v>
      </c>
      <c r="J182" s="304"/>
      <c r="K182" s="352"/>
    </row>
    <row r="183" s="1" customFormat="1" ht="15" customHeight="1">
      <c r="B183" s="329"/>
      <c r="C183" s="304" t="s">
        <v>1904</v>
      </c>
      <c r="D183" s="304"/>
      <c r="E183" s="304"/>
      <c r="F183" s="327" t="s">
        <v>1829</v>
      </c>
      <c r="G183" s="304"/>
      <c r="H183" s="304" t="s">
        <v>1905</v>
      </c>
      <c r="I183" s="304" t="s">
        <v>1864</v>
      </c>
      <c r="J183" s="304"/>
      <c r="K183" s="352"/>
    </row>
    <row r="184" s="1" customFormat="1" ht="15" customHeight="1">
      <c r="B184" s="329"/>
      <c r="C184" s="304" t="s">
        <v>1893</v>
      </c>
      <c r="D184" s="304"/>
      <c r="E184" s="304"/>
      <c r="F184" s="327" t="s">
        <v>1829</v>
      </c>
      <c r="G184" s="304"/>
      <c r="H184" s="304" t="s">
        <v>1906</v>
      </c>
      <c r="I184" s="304" t="s">
        <v>1864</v>
      </c>
      <c r="J184" s="304"/>
      <c r="K184" s="352"/>
    </row>
    <row r="185" s="1" customFormat="1" ht="15" customHeight="1">
      <c r="B185" s="329"/>
      <c r="C185" s="304" t="s">
        <v>126</v>
      </c>
      <c r="D185" s="304"/>
      <c r="E185" s="304"/>
      <c r="F185" s="327" t="s">
        <v>1835</v>
      </c>
      <c r="G185" s="304"/>
      <c r="H185" s="304" t="s">
        <v>1907</v>
      </c>
      <c r="I185" s="304" t="s">
        <v>1831</v>
      </c>
      <c r="J185" s="304">
        <v>50</v>
      </c>
      <c r="K185" s="352"/>
    </row>
    <row r="186" s="1" customFormat="1" ht="15" customHeight="1">
      <c r="B186" s="329"/>
      <c r="C186" s="304" t="s">
        <v>1908</v>
      </c>
      <c r="D186" s="304"/>
      <c r="E186" s="304"/>
      <c r="F186" s="327" t="s">
        <v>1835</v>
      </c>
      <c r="G186" s="304"/>
      <c r="H186" s="304" t="s">
        <v>1909</v>
      </c>
      <c r="I186" s="304" t="s">
        <v>1910</v>
      </c>
      <c r="J186" s="304"/>
      <c r="K186" s="352"/>
    </row>
    <row r="187" s="1" customFormat="1" ht="15" customHeight="1">
      <c r="B187" s="329"/>
      <c r="C187" s="304" t="s">
        <v>1911</v>
      </c>
      <c r="D187" s="304"/>
      <c r="E187" s="304"/>
      <c r="F187" s="327" t="s">
        <v>1835</v>
      </c>
      <c r="G187" s="304"/>
      <c r="H187" s="304" t="s">
        <v>1912</v>
      </c>
      <c r="I187" s="304" t="s">
        <v>1910</v>
      </c>
      <c r="J187" s="304"/>
      <c r="K187" s="352"/>
    </row>
    <row r="188" s="1" customFormat="1" ht="15" customHeight="1">
      <c r="B188" s="329"/>
      <c r="C188" s="304" t="s">
        <v>1913</v>
      </c>
      <c r="D188" s="304"/>
      <c r="E188" s="304"/>
      <c r="F188" s="327" t="s">
        <v>1835</v>
      </c>
      <c r="G188" s="304"/>
      <c r="H188" s="304" t="s">
        <v>1914</v>
      </c>
      <c r="I188" s="304" t="s">
        <v>1910</v>
      </c>
      <c r="J188" s="304"/>
      <c r="K188" s="352"/>
    </row>
    <row r="189" s="1" customFormat="1" ht="15" customHeight="1">
      <c r="B189" s="329"/>
      <c r="C189" s="365" t="s">
        <v>1915</v>
      </c>
      <c r="D189" s="304"/>
      <c r="E189" s="304"/>
      <c r="F189" s="327" t="s">
        <v>1835</v>
      </c>
      <c r="G189" s="304"/>
      <c r="H189" s="304" t="s">
        <v>1916</v>
      </c>
      <c r="I189" s="304" t="s">
        <v>1917</v>
      </c>
      <c r="J189" s="366" t="s">
        <v>1918</v>
      </c>
      <c r="K189" s="352"/>
    </row>
    <row r="190" s="1" customFormat="1" ht="15" customHeight="1">
      <c r="B190" s="329"/>
      <c r="C190" s="365" t="s">
        <v>46</v>
      </c>
      <c r="D190" s="304"/>
      <c r="E190" s="304"/>
      <c r="F190" s="327" t="s">
        <v>1829</v>
      </c>
      <c r="G190" s="304"/>
      <c r="H190" s="301" t="s">
        <v>1919</v>
      </c>
      <c r="I190" s="304" t="s">
        <v>1920</v>
      </c>
      <c r="J190" s="304"/>
      <c r="K190" s="352"/>
    </row>
    <row r="191" s="1" customFormat="1" ht="15" customHeight="1">
      <c r="B191" s="329"/>
      <c r="C191" s="365" t="s">
        <v>1921</v>
      </c>
      <c r="D191" s="304"/>
      <c r="E191" s="304"/>
      <c r="F191" s="327" t="s">
        <v>1829</v>
      </c>
      <c r="G191" s="304"/>
      <c r="H191" s="304" t="s">
        <v>1922</v>
      </c>
      <c r="I191" s="304" t="s">
        <v>1864</v>
      </c>
      <c r="J191" s="304"/>
      <c r="K191" s="352"/>
    </row>
    <row r="192" s="1" customFormat="1" ht="15" customHeight="1">
      <c r="B192" s="329"/>
      <c r="C192" s="365" t="s">
        <v>1923</v>
      </c>
      <c r="D192" s="304"/>
      <c r="E192" s="304"/>
      <c r="F192" s="327" t="s">
        <v>1829</v>
      </c>
      <c r="G192" s="304"/>
      <c r="H192" s="304" t="s">
        <v>1924</v>
      </c>
      <c r="I192" s="304" t="s">
        <v>1864</v>
      </c>
      <c r="J192" s="304"/>
      <c r="K192" s="352"/>
    </row>
    <row r="193" s="1" customFormat="1" ht="15" customHeight="1">
      <c r="B193" s="329"/>
      <c r="C193" s="365" t="s">
        <v>1925</v>
      </c>
      <c r="D193" s="304"/>
      <c r="E193" s="304"/>
      <c r="F193" s="327" t="s">
        <v>1835</v>
      </c>
      <c r="G193" s="304"/>
      <c r="H193" s="304" t="s">
        <v>1926</v>
      </c>
      <c r="I193" s="304" t="s">
        <v>1864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1927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1928</v>
      </c>
      <c r="D200" s="368"/>
      <c r="E200" s="368"/>
      <c r="F200" s="368" t="s">
        <v>1929</v>
      </c>
      <c r="G200" s="369"/>
      <c r="H200" s="368" t="s">
        <v>1930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1920</v>
      </c>
      <c r="D202" s="304"/>
      <c r="E202" s="304"/>
      <c r="F202" s="327" t="s">
        <v>47</v>
      </c>
      <c r="G202" s="304"/>
      <c r="H202" s="304" t="s">
        <v>1931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48</v>
      </c>
      <c r="G203" s="304"/>
      <c r="H203" s="304" t="s">
        <v>1932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51</v>
      </c>
      <c r="G204" s="304"/>
      <c r="H204" s="304" t="s">
        <v>1933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49</v>
      </c>
      <c r="G205" s="304"/>
      <c r="H205" s="304" t="s">
        <v>1934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50</v>
      </c>
      <c r="G206" s="304"/>
      <c r="H206" s="304" t="s">
        <v>1935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1876</v>
      </c>
      <c r="D208" s="304"/>
      <c r="E208" s="304"/>
      <c r="F208" s="327" t="s">
        <v>83</v>
      </c>
      <c r="G208" s="304"/>
      <c r="H208" s="304" t="s">
        <v>1936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1771</v>
      </c>
      <c r="G209" s="304"/>
      <c r="H209" s="304" t="s">
        <v>1772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1769</v>
      </c>
      <c r="G210" s="304"/>
      <c r="H210" s="304" t="s">
        <v>1937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1773</v>
      </c>
      <c r="G211" s="365"/>
      <c r="H211" s="356" t="s">
        <v>1774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1775</v>
      </c>
      <c r="G212" s="365"/>
      <c r="H212" s="356" t="s">
        <v>1938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1900</v>
      </c>
      <c r="D214" s="304"/>
      <c r="E214" s="304"/>
      <c r="F214" s="327">
        <v>1</v>
      </c>
      <c r="G214" s="365"/>
      <c r="H214" s="356" t="s">
        <v>1939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1940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1941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1942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PC22priprava\Skrivanek</dc:creator>
  <cp:lastModifiedBy>PC22priprava\Skrivanek</cp:lastModifiedBy>
  <dcterms:created xsi:type="dcterms:W3CDTF">2023-01-24T13:22:03Z</dcterms:created>
  <dcterms:modified xsi:type="dcterms:W3CDTF">2023-01-24T13:22:13Z</dcterms:modified>
</cp:coreProperties>
</file>