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Rozpočet odb. učebny celkem" sheetId="1" r:id="rId1"/>
    <sheet name="ICT učebna Tesárna" sheetId="2" r:id="rId2"/>
    <sheet name="Učebna 133" sheetId="3" r:id="rId3"/>
    <sheet name="Učebna 134" sheetId="4" r:id="rId4"/>
    <sheet name="Učebna P5 + jazyky" sheetId="5" r:id="rId5"/>
    <sheet name="Učebna 320" sheetId="6" r:id="rId6"/>
    <sheet name="Učebny 206,207 NAVRHOVÁNÍ" sheetId="7" r:id="rId7"/>
    <sheet name="Multifunkční zařízení" sheetId="8" r:id="rId8"/>
    <sheet name="Instalace, materiál..." sheetId="9" r:id="rId9"/>
  </sheets>
  <definedNames/>
  <calcPr fullCalcOnLoad="1"/>
</workbook>
</file>

<file path=xl/sharedStrings.xml><?xml version="1.0" encoding="utf-8"?>
<sst xmlns="http://schemas.openxmlformats.org/spreadsheetml/2006/main" count="192" uniqueCount="100">
  <si>
    <t>Ks</t>
  </si>
  <si>
    <t>Cena bez DPH
za jednotku</t>
  </si>
  <si>
    <t>Učebna 133 - celkem</t>
  </si>
  <si>
    <t>Učebna 134</t>
  </si>
  <si>
    <t>Učebna 134 - celkem</t>
  </si>
  <si>
    <t>Učebna P5 - celkem</t>
  </si>
  <si>
    <t>ICT VYBAVENÍ</t>
  </si>
  <si>
    <t>NÁBYTEK</t>
  </si>
  <si>
    <t>Kancelářská židle na kolečkách, čalouněná, nastavení úhlu sedáku i opěráku, nastavení výšky, nosnost 120 kg</t>
  </si>
  <si>
    <t>Učebna 133</t>
  </si>
  <si>
    <t>Cena s DPH celkem</t>
  </si>
  <si>
    <t>Cena bez DPH celkem</t>
  </si>
  <si>
    <t>ICT vybavení</t>
  </si>
  <si>
    <t>Učebna 320</t>
  </si>
  <si>
    <t>SW jazykové laboratoře, funkce: individuální odposlech žáka, identifikace odposlechu, univerzální vstup externího audia, audiodabing externího vstupu, připojení externích zdrojů, dělení žáků do dvou skupin, možnost připojení do jiné učebny, možnost párování studentů, jmenný seznam studentů všech tříd, reálné uspořádání dispozice učebny, libovolné párování studentů, kapacita 24 žákovských míst, tj. sluchátek se zesilovačem, tj. úpravou hlasitosti, s vysokou mechanickou odolností a dynamickým mikrofonem a velkými náušníky.</t>
  </si>
  <si>
    <t>Konferenční židle, čalouněná, klasická jednací 1120 TN.</t>
  </si>
  <si>
    <t>Školní PC stůl pro 1 žáka, jednomístný 800 x 750 mm, deska 18 mm a 2 mm barevná ABS hrana, schránka pro klávesnici.</t>
  </si>
  <si>
    <t>Učebna 320 - celkem</t>
  </si>
  <si>
    <t>Učebny 206 a 207 - celkem</t>
  </si>
  <si>
    <t>ROZPOČET vybavení odborných učeben</t>
  </si>
  <si>
    <t>Nová ICT učebna - Tesárna</t>
  </si>
  <si>
    <t>Učebna P5 - ICT a Jazyková učebna</t>
  </si>
  <si>
    <t>Učebny 206 a 207 (navrhování)</t>
  </si>
  <si>
    <t>Tesárna celkem</t>
  </si>
  <si>
    <t>PC sestava</t>
  </si>
  <si>
    <t>Monitory</t>
  </si>
  <si>
    <t>3D tiskárna</t>
  </si>
  <si>
    <t>SW</t>
  </si>
  <si>
    <t>Plotter</t>
  </si>
  <si>
    <t>Barevný, inkoustový, Oddělené barevné náplně, tankový systém, Připojení: USB, LAN, WiFi, Standardní formáty papíru: A3, A4, A0, A1, A2</t>
  </si>
  <si>
    <t>Druh</t>
  </si>
  <si>
    <t>Katedra</t>
  </si>
  <si>
    <t>PC stůl</t>
  </si>
  <si>
    <t>Židle</t>
  </si>
  <si>
    <t>Skříňka</t>
  </si>
  <si>
    <t>Tablet</t>
  </si>
  <si>
    <t>Dataprojektor</t>
  </si>
  <si>
    <t>Projekční plátno</t>
  </si>
  <si>
    <t>PC sestava
(jako uč. 133)</t>
  </si>
  <si>
    <t>Monitory
(jako uč. 133)</t>
  </si>
  <si>
    <t>Stůl</t>
  </si>
  <si>
    <t>Monitor</t>
  </si>
  <si>
    <t>SW jazyková laboratoř</t>
  </si>
  <si>
    <t>Školní stůl</t>
  </si>
  <si>
    <t>Kancelářská židle</t>
  </si>
  <si>
    <t>Konferenční židle</t>
  </si>
  <si>
    <t>Školní set</t>
  </si>
  <si>
    <t>Školní PC stůl</t>
  </si>
  <si>
    <t>Dvoumístný 1600*750 mm, výška 750 mm deska 18 mm s 2 mm barevnou ABS hranou</t>
  </si>
  <si>
    <t>druh</t>
  </si>
  <si>
    <t>IA tabule + ozvučení</t>
  </si>
  <si>
    <t>Školní lavice</t>
  </si>
  <si>
    <t>Lavice jednomístná a židle, Deska 18 mm, hrana ABS 2 mm.</t>
  </si>
  <si>
    <t>Školní set výtvarný</t>
  </si>
  <si>
    <t xml:space="preserve">PC </t>
  </si>
  <si>
    <t>Kancelářská židle na kolečkách</t>
  </si>
  <si>
    <t>Čalouněná, nastavení úhlu sedáku i opěráku, nastavení výšky, nosnost 120 kg</t>
  </si>
  <si>
    <t xml:space="preserve">Školní stůl </t>
  </si>
  <si>
    <t>Tiskárna</t>
  </si>
  <si>
    <t>Celkem</t>
  </si>
  <si>
    <t>Instalace škola + Tesárna, položky</t>
  </si>
  <si>
    <r>
      <t xml:space="preserve">Instalace, instalační materiál, konfigurace a další služby související se zapojením:
* </t>
    </r>
    <r>
      <rPr>
        <b/>
        <sz val="10"/>
        <rFont val="Arial"/>
        <family val="2"/>
      </rPr>
      <t>kabely</t>
    </r>
    <r>
      <rPr>
        <sz val="10"/>
        <rFont val="Arial"/>
        <family val="2"/>
      </rPr>
      <t xml:space="preserve"> - metalický kabel 10 x 300 m a optický kabel 400 m
* </t>
    </r>
    <r>
      <rPr>
        <b/>
        <sz val="10"/>
        <rFont val="Arial"/>
        <family val="2"/>
      </rPr>
      <t>zásuvky</t>
    </r>
    <r>
      <rPr>
        <sz val="10"/>
        <rFont val="Arial"/>
        <family val="2"/>
      </rPr>
      <t xml:space="preserve"> učebna 206, 207 (12 ks) a ICT učebna Tesárna (14 ks), </t>
    </r>
    <r>
      <rPr>
        <b/>
        <sz val="10"/>
        <rFont val="Arial"/>
        <family val="2"/>
      </rPr>
      <t>elektrické rozvody</t>
    </r>
    <r>
      <rPr>
        <sz val="10"/>
        <rFont val="Arial"/>
        <family val="2"/>
      </rPr>
      <t xml:space="preserve"> učebna 206, 207 (k 11 PC) a ICT učebna Tesárna (k 13 PC)
* </t>
    </r>
    <r>
      <rPr>
        <b/>
        <sz val="10"/>
        <rFont val="Arial"/>
        <family val="2"/>
      </rPr>
      <t>serverovna P8</t>
    </r>
    <r>
      <rPr>
        <sz val="10"/>
        <rFont val="Arial"/>
        <family val="2"/>
      </rPr>
      <t>, nutné vybavení: třífázový přívod na 400 V do serverovny, mříž na okno, elektronické zabezpečení dveří, těsnění hluku, vyvýšení podlahy, klimatizační zařízení</t>
    </r>
  </si>
  <si>
    <t>Kulatý stůl a židle - sestava</t>
  </si>
  <si>
    <t>Technologie 3D tisku: FDM, tiskový materiál ABS, ASA, PETG, PLA, PVA, TPU, Wood, Velikost tiskového prostoru: XXL, Průměr filamentu: 1,75 mm, počet hlav: 1, displej: dotykový, možnost tisku z SD karty, max.</t>
  </si>
  <si>
    <t>Přenosný, svítivost 5000 ANSI lm, rozlišení FullHD nebo 4K, projekční vzdálenost min. 3,7 m Rozhraní: HDMI 2.0, VGA, LAN, případně Wi-Fi</t>
  </si>
  <si>
    <t>Roletové s elektrickým motorem a dálkovým ovládáním navíjení, Umístění: na strop, na zeď, Úhlopříčka plátna: 125“</t>
  </si>
  <si>
    <t>CPU min. 1,7 Ghz, RAM: min. 8 GB, úložiště min. 128 GB, Displej: dotykový - alespoň 10,5" s rozlišením FullHD. Konektivita: USB-C, bluetooth 4.1 a vašší, OS MS Windows (z důvodu školní infrastruktury postavené na Windows server)</t>
  </si>
  <si>
    <t>CPU s frekvencí min. 2,5 Ghz, HDD min. 512 GB typ SSD, GPU: 4GB vyhrazené pamětí (výstup HDMI, DP), RAM: min. 16GB DDR4. Konektivita: USB-C, USB - 3.0, audio rozhraní (kombinované, případně se vstupem pro mikrofon) jack 3,5mm, LAN. + vstupní zařízení (klávesnice, myš), OS MS Windows Pro/Education (z důvodu školní infrastruktury postavené na Windows server)</t>
  </si>
  <si>
    <t>CPU s frekvencí min. 3,5 Ghz, HDD 1 TB typ SSD, GPU: 4GB vyhrazené pamětí (výstupy HDMI, DP), RAM: min. 32GB DDR4. Konektivita: USB-C, USB - 3.0, audio rozhraní (kombinované, případně se vstupem pro mikrofon) jack 3,5mm, LAN. + vstupní zařízení (klávesnice, myš), OS MS Windows Pro/Education (z důvodu školní infrastruktury postavené na Windows server)</t>
  </si>
  <si>
    <t>CPU s frekvencí min. 2,5 Ghz, HDD min. 512 GB typ SSD, GPU: 4GB vyhrazené pamětí (výstupy HDMI, DP), RAM: min. 16GB DDR4. Konektivita: USB-C, USB - 3.0, audio rozhraní (kombinované, případně se vstupem pro mikrofon) jack 3,5mm, LAN. + vstupní zařízení (klávesnice, myš), OS MS Windows Pro/Education (z důvodu školní infrastruktury postavené na Windows server)</t>
  </si>
  <si>
    <t>CPU min. 3,5 Ghz, HDD 1 TB typ SSD, GPU: 8-12GB vyhrazené pamětí (výstupy HDMI, DP), RAM: min. 32GB DDR4. Konektivita: USB-C, USB - 3.0, audio rozhraní (kombinované, případně se vstupem pro mikrofon) jack 3,5mm, LAN. + vstupní zařízení (klávesnice, myš), OS MS Windows Pro/Education (z důvodu školní infrastruktury postavené na Windows server)</t>
  </si>
  <si>
    <t>Monitor: úhlopříčka 27" (poměr stran 16:9), rozlišení FullHD, případně 4K, povrch: matný + připojení kombatibilní s rozhraním PC (HDMI, DP)</t>
  </si>
  <si>
    <t>Úhlopříčka 87 "(221cm) Stranový poměr 16:10 Technologie snímání: kamerové DviT Multitouch 2 doteky Propojení s PC: kabel USB 2.0</t>
  </si>
  <si>
    <t xml:space="preserve">Displej min. 15,6", určený pro kreslení v rámci 3D/CAD, pohyblivé animace, pokročilou editace obrázků a možností využití dotykového pera, GPU: 4GB, Úložiště min. 512 GB SSD, OS MS Windows Pro/Education (z důvodu školní infrastruktury postavené na Windows server) </t>
  </si>
  <si>
    <t>Formát papíru A4, A3, A3+, A1, A2, A2+ B5, B4, B3, B2, B1, Technologie: inkoustová, barevný tisk, určením pro CAD/GIS</t>
  </si>
  <si>
    <t>PC sestava
(jako uč. P5)</t>
  </si>
  <si>
    <t>Úhlopříčka 27" (poměr stran 16:9), rozlišení FullHD, případně 4K, povrch: matný + připojení kombatibilní s rozhraním PC (HDMI, DP)</t>
  </si>
  <si>
    <t>CAD systém automatizovaného návrhu střihů, tj. umožní automatickou konstrukci oděvních vzorů na základě typové databáze střihů - konstrukce, modelování, vykreslení šablon, polohování, licence pro 10 stanic</t>
  </si>
  <si>
    <t>Pracovní stůl pracovní se zásuvkami, rozměry 120x60 cm, výška 76 cm. Barva buk.</t>
  </si>
  <si>
    <t>Pracovní stůl  bez zásuvek, rozměry 120x60 cm, výška 76 cm. Barva buk.</t>
  </si>
  <si>
    <t xml:space="preserve">15 kusů kancelářské židle  -  konferenční židle s černou síťovinou na opěráku chromovaný ocelový rám, plastové područky, čalouněný sedák v odolné látce, nosnost židle je minimálně 120 kg. Barva černá.
3 kusy kancelářské židle  -  čalouněný sedák, síťovaný opěrák, mechanika s plynulým nastavení výšky sedáku plynovým pístem, chromovaný kříž + tvrdá kolečka na měkké podlahy nosnost minimálně 120 kg. Barva černá.
1 kus kulatý stůl o průměru pracovní plochy 3000mm – pracovní deska Buková o tloušťce 24 – 28 mm ošetřena bezbarvým voskovým lakem, podnoží ocelové chromované s ochranou proti poškození podlahy. Výška 76 cm. </t>
  </si>
  <si>
    <t>Učitelská katedra - se zásuvkou a zámkem, šířka 18 mm, hrana ABS 12 mm. Rozměry 130x65 cm, výška 76 cm.</t>
  </si>
  <si>
    <t>Skříňka kancelářská, dvoudvéřová, posuvné dveře, police. Nosnost 40 kg a rozměry 120 × 76,5 × 45 cm.</t>
  </si>
  <si>
    <t>Jednomístný PC stůl pro učitele, rozměry 870 x 680 mm.</t>
  </si>
  <si>
    <t xml:space="preserve">Náklopný kreslící stůl s židlí a 3mi zásuvkami. Specifikace: Materiál: Celkové rozměry stolu: 119,5 x 60 x 77,5 cm (D x Š x V) . Náklon stolu od 0 - 80 stupňů, Se 3 zásuvkami. Specifikace stoličky: Průměr sedáku: 30 cm. Výška sedáku od země: 51,5 cm. </t>
  </si>
  <si>
    <t>Dvoumístný 160x75 cm, výška 75 cm deska 18 mm s 2 mm barevnou ABS hranou</t>
  </si>
  <si>
    <t>Dvoumístný, stavitelný, s 2 odkládacími košy, pracovní plocha je o rozměrech 1 300 x 500 mm, 2 židle, hrana desky o síle 2 mm.</t>
  </si>
  <si>
    <t>Formát papíru A4, A3, A3+, A1, A2, A2+ B5, B4, B3, B2, B1, Technologie: inkoustová, barevný tisk, s určením pro CAD/GIS</t>
  </si>
  <si>
    <t>Multifunkční zařízení - kopírovací stroj - technická specifikace</t>
  </si>
  <si>
    <t xml:space="preserve">Elektrostatický laserový zobrazovací proces, rychlost kopírování/tisku A4 černobíle i barevně: minimalne 25 str/min, rychlost u A3 minimalne 15 str/min
rychlost u oboustranného tisku A4: minimalne 25 str/min.
1 kopie/výtisk černobíle: max. 6,1 s, 1 kopie/výtisk barevně: max. 7,5 s. Doba zahřívání cca max. 20 s.
Rozlišení kopírování: min. 600x600 dpi. 256 odstínů.
Formát originálů: A5 - A3. Kopírovací funkce: ochrana proti kopírování, odstraňování prázdných stran.
Tisk: rozlišení tisku 1800x600 dpi, 1200x1200 dpi. Tiskové jazyky: PCL 6 (XL 3.0), PCL 5c/5e, PostScript 3 (CPSI 3016), XPS. Operační systémy: W 7, 8, 10 Wind.server: 2008, 2012, 2016, 2019, 2022
Písma tiskárny: 80x PCL Latin, 137x PostScript 3 emulace Latin. Tiskové funkce: přímý tisk souborů PCL, PS, TIFF, XPS, PDF 1.7, šifrovaných PDF a OOXML (DOCX, XLSX, PPTX); mixmedia a mixplex; ukládání přednastavení "Rychlé nastavení", přetisk, vodoznak; ochrana proti kopírování; "průklepový" tisk.
Skenování: rychlost barevně a černobíle: 80 str/min, rozlišení: min. 600x600 dpi, režimy skenování: síťové rozhraní, skenování do emailu, na FTP, do SMB, do boxu, do WebDAV. Souborové formáty: JPEG, TIFF, PDF, PDF/A 1a a 1b (volitelně); kompaktní PDF; šifrované PDF; prohledávatelné PDF (volitelně), XPS; kompaktní XPS; PPTX a prohledávatelné PPTX (volitelně); prohledávatelné DOCX/XLSX (volitelně). Cílové adresy: 2100 (jednotlivé + skupiny), podpora LDAP. Skenovací funkce: anotace (text/čas/datum) pro PDF; až 400 přednastavení; náhled skenu v reálném čase; odstraňování prázdných stran,skenování do DPWS a na USB. 
Systém: systémová paměť 2 GB a 4 GB volitelně, systémový pevný disk: min. 250 GB a 320 GB volitelně. Rozhraní: 10-Base-T/100-Base-T/1 000-Base-T Ethernet; USB 2.0;Wi-Fi 802.11b/g/n (volitelně). Síťové protokoly: TCP/IP (IPv4 / IPv6); IPX/SPX; NetBEUI; AppleTalk (EtherTalk); SMB; LPD; IPP; SNMP; HTTP. Typy rámců: Ethernet 802.2; Ethernet 802.3; Ethernet II; Ethernet SNAP. Automatický podavač originálů: až 100 originálů, A6-A3, 35-163 g/m², možnost otáčejícího nebo jednoprůchodového duálního podavače. Potisknutelný formát: A6-SRA3, vlastní formáty papíru
Gramáž papíru: 52-300 g/m². Kapacita vstupu papíru: standardně: 1 150 listů, max.: 6 650 listů. Standardní zásobníky papíru: 1. kazeta: 500 listů; A5-A3, 52-256 g/m², 2. kazeta: 500 listů; A5-SRA3, 52-256 g/m², ruční vstup: 150 listů, A6-SRA3, vlastní formáty, 60-300 g/m², dlouhé papíry. Volitelné zásobníky papíru: 2. kazeta: 500 listů; A5-A3, 52-256 g/m², 3. + 4. kazeta: 2 x 500 listů; A5-A3, 52-256 g/m², velkokapacitní kazeta: 2 500 listů; A4, 52-256 g/m². Automatický oboustranný tisk. 
Režimy dokončování (volitelné): odsazování, skupinkování, třídění, sešívání, děrování, poloviční sklad, dopisní trojsklad, brožura. Výstupní kapacit max. 3300 listů s finišerem a 250 listů bez finišeru. Sešívání: max.: 50 listů (80 g/m²) nebo 48 listů + 2 krycí listy (až 209 g/m²), kapacita max. 1000 listů. Dopisní trojsklad: max. 3 listy, kapacita max 30 listů. Brožura: max.: 20 listů (80 g/m²) nebo 19 listů + 1 krycí list (až 209 g/m²), výstupní kapacita max. 100 listů.
Životnost černého toneru: minimalne 28 000 stran. Životnost toneru CMY: minimalne 26 000 stran. Životnost zobrazovací jednotky: minimalne 90 000 stran.
Imaging Unit lifetime CMY: minimalne 55 000 stran.
Systémové funkce: zabezpečení: ISO 15408/IEEE 2600.2 (v procesu certifikace); IP filtrování a blokování portů; síťová komunikace SSL2, SSL3 a TSL1.0; podpora IPSec, IEEE 802.1x; ověřování uživatelů, záznamy ověřování; zabezpečený tisk; přepis pevného disku (8 standardních typů), šifrování dat pevného disku (AES 256); zálohování dat pevného disku (volitelně); automatický výmaz dat z paměti, důvěrný příjem faxu; šifrování tiskových dat uživatelů, volitelně ochrana proti kopírování (zabránění kopie, kopie pod heslem). Účtování: až 1000 uživatelských účtů s podporou Active Directory (uživatelské jméno + heslo + email + SMB složka), definice přístupu uživatelů k funkcím, volitelně biometrické ověřování (kapiláry prstu), volitelně ověřování bezkontaktní kartou. </t>
  </si>
  <si>
    <t>Souhrn položek</t>
  </si>
  <si>
    <t>Cena bez DPH</t>
  </si>
  <si>
    <t xml:space="preserve">Cena vč. DPH </t>
  </si>
  <si>
    <t>Učebna P5 + jazyky</t>
  </si>
  <si>
    <t>Učebny 206, 207</t>
  </si>
  <si>
    <t>Multifunkční zařízení</t>
  </si>
  <si>
    <t>Instalace</t>
  </si>
  <si>
    <t>ICT  Tesárna</t>
  </si>
  <si>
    <t>Učebny a instalace</t>
  </si>
  <si>
    <t>Celková částka</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</si>
</sst>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 &quot;,- Kc&quot;;\-#,##0\ &quot;,- Kc&quot;"/>
    <numFmt numFmtId="167" formatCode="#,##0\ &quot;,- Kc&quot;;[Red]\-#,##0\ &quot;,- Kc&quot;"/>
    <numFmt numFmtId="168" formatCode="#,##0.00\ &quot;,- Kc&quot;;\-#,##0.00\ &quot;,- Kc&quot;"/>
    <numFmt numFmtId="169" formatCode="#,##0.00\ &quot;,- Kc&quot;;[Red]\-#,##0.00\ &quot;,- Kc&quot;"/>
    <numFmt numFmtId="170" formatCode="_-* #,##0\ &quot;,- Kc&quot;_-;\-* #,##0\ &quot;,- Kc&quot;_-;_-* &quot;-&quot;\ &quot;,- Kc&quot;_-;_-@_-"/>
    <numFmt numFmtId="171" formatCode="_-* #,##0\ _,_-_ _K_č_-;\-* #,##0\ _,_-_ _K_č_-;_-* &quot;-&quot;\ _,_-_ _K_č_-;_-@_-"/>
    <numFmt numFmtId="172" formatCode="_-* #,##0.00\ &quot;,- Kc&quot;_-;\-* #,##0.00\ &quot;,- Kc&quot;_-;_-* &quot;-&quot;??\ &quot;,- Kc&quot;_-;_-@_-"/>
    <numFmt numFmtId="173" formatCode="_-* #,##0.00\ _,_-_ _K_č_-;\-* #,##0.00\ _,_-_ _K_č_-;_-* &quot;-&quot;??\ _,_-_ _K_č_-;_-@_-"/>
    <numFmt numFmtId="174" formatCode="0.00000"/>
    <numFmt numFmtId="175" formatCode="0.0000"/>
    <numFmt numFmtId="176" formatCode="0.000"/>
    <numFmt numFmtId="177" formatCode="0.0"/>
    <numFmt numFmtId="178" formatCode="[$-405]dddd\ d\.\ mmmm\ yyyy"/>
    <numFmt numFmtId="179" formatCode="#,##0.00\ &quot;Kč&quot;"/>
    <numFmt numFmtId="180" formatCode="#,##0.0\ &quot;Kč&quot;"/>
    <numFmt numFmtId="181" formatCode="#,##0\ &quot;Kč&quot;"/>
    <numFmt numFmtId="182" formatCode="#,##0.000\ &quot;Kč&quot;"/>
  </numFmts>
  <fonts count="51">
    <font>
      <sz val="10"/>
      <name val="Arial"/>
      <family val="0"/>
    </font>
    <font>
      <b/>
      <sz val="10"/>
      <name val="Arial"/>
      <family val="2"/>
    </font>
    <font>
      <sz val="8"/>
      <name val="Arial"/>
      <family val="2"/>
    </font>
    <font>
      <b/>
      <sz val="14"/>
      <name val="Arial"/>
      <family val="2"/>
    </font>
    <font>
      <b/>
      <sz val="16"/>
      <name val="Arial"/>
      <family val="2"/>
    </font>
    <font>
      <sz val="9"/>
      <name val="Arial"/>
      <family val="2"/>
    </font>
    <font>
      <b/>
      <sz val="9"/>
      <name val="Arial"/>
      <family val="2"/>
    </font>
    <font>
      <sz val="11"/>
      <color indexed="8"/>
      <name val="Calibri"/>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0"/>
      <color indexed="25"/>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9"/>
      <color indexed="10"/>
      <name val="Arial"/>
      <family val="2"/>
    </font>
    <font>
      <sz val="10"/>
      <color indexed="10"/>
      <name val="Arial"/>
      <family val="2"/>
    </font>
    <font>
      <b/>
      <sz val="11"/>
      <name val="Arial"/>
      <family val="2"/>
    </font>
    <font>
      <sz val="11"/>
      <name val="Arial"/>
      <family val="2"/>
    </font>
    <font>
      <sz val="11"/>
      <color theme="1"/>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9"/>
      <color rgb="FFFF000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2" tint="-0.09996999800205231"/>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medium"/>
    </border>
    <border>
      <left style="medium"/>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color indexed="63"/>
      </right>
      <top>
        <color indexed="63"/>
      </top>
      <bottom style="medium"/>
    </border>
    <border>
      <left>
        <color indexed="63"/>
      </left>
      <right style="thin"/>
      <top style="thin"/>
      <bottom style="thin"/>
    </border>
    <border>
      <left style="medium"/>
      <right style="thin"/>
      <top>
        <color indexed="63"/>
      </top>
      <bottom style="thin"/>
    </border>
    <border>
      <left>
        <color indexed="63"/>
      </left>
      <right style="thin"/>
      <top style="thin"/>
      <bottom style="mediu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medium"/>
      <right style="medium"/>
      <top style="medium"/>
      <bottom style="medium"/>
    </border>
    <border>
      <left style="medium"/>
      <right style="thin"/>
      <top style="thin"/>
      <bottom>
        <color indexed="63"/>
      </bottom>
    </border>
    <border>
      <left style="medium"/>
      <right>
        <color indexed="63"/>
      </right>
      <top>
        <color indexed="63"/>
      </top>
      <bottom>
        <color indexed="63"/>
      </bottom>
    </border>
    <border>
      <left style="thin"/>
      <right style="medium"/>
      <top style="thin"/>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thin"/>
      <top style="medium"/>
      <bottom style="thin"/>
    </border>
    <border>
      <left>
        <color indexed="63"/>
      </left>
      <right style="thin"/>
      <top style="thin"/>
      <bottom>
        <color indexed="63"/>
      </bottom>
    </border>
    <border>
      <left>
        <color indexed="63"/>
      </left>
      <right style="medium"/>
      <top style="medium"/>
      <bottom style="medium"/>
    </border>
    <border>
      <left style="thin"/>
      <right style="medium"/>
      <top style="thin"/>
      <bottom>
        <color indexed="63"/>
      </bottom>
    </border>
    <border>
      <left style="thin"/>
      <right style="medium"/>
      <top style="thin"/>
      <bottom style="medium"/>
    </border>
    <border>
      <left style="thin"/>
      <right style="thin"/>
      <top style="medium"/>
      <bottom style="medium"/>
    </border>
    <border>
      <left>
        <color indexed="63"/>
      </left>
      <right>
        <color indexed="63"/>
      </right>
      <top style="medium"/>
      <bottom>
        <color indexed="63"/>
      </botto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73" fontId="0" fillId="0" borderId="0" applyFont="0" applyFill="0" applyBorder="0" applyAlignment="0" applyProtection="0"/>
    <xf numFmtId="171" fontId="0" fillId="0" borderId="0" applyFont="0" applyFill="0" applyBorder="0" applyAlignment="0" applyProtection="0"/>
    <xf numFmtId="0" fontId="32" fillId="0" borderId="0" applyNumberFormat="0" applyFill="0" applyBorder="0" applyAlignment="0" applyProtection="0"/>
    <xf numFmtId="0" fontId="33" fillId="20" borderId="2"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cellStyleXfs>
  <cellXfs count="172">
    <xf numFmtId="0" fontId="0" fillId="0" borderId="0" xfId="0" applyAlignment="1">
      <alignment/>
    </xf>
    <xf numFmtId="2" fontId="0" fillId="0" borderId="10" xfId="0" applyNumberFormat="1" applyBorder="1" applyAlignment="1">
      <alignment/>
    </xf>
    <xf numFmtId="0" fontId="0" fillId="0" borderId="10" xfId="0" applyBorder="1" applyAlignment="1">
      <alignment horizontal="center"/>
    </xf>
    <xf numFmtId="0" fontId="0" fillId="0" borderId="10" xfId="0" applyFont="1" applyBorder="1" applyAlignment="1">
      <alignment horizontal="center"/>
    </xf>
    <xf numFmtId="2" fontId="0" fillId="0" borderId="10" xfId="0" applyNumberFormat="1" applyFont="1" applyBorder="1" applyAlignment="1">
      <alignment/>
    </xf>
    <xf numFmtId="0" fontId="0" fillId="0" borderId="10" xfId="0" applyFont="1" applyBorder="1" applyAlignment="1">
      <alignment horizontal="center" vertical="center"/>
    </xf>
    <xf numFmtId="2" fontId="0" fillId="0" borderId="10" xfId="0" applyNumberFormat="1" applyFont="1" applyBorder="1" applyAlignment="1">
      <alignment vertical="center"/>
    </xf>
    <xf numFmtId="0" fontId="0" fillId="0" borderId="11" xfId="0" applyFont="1" applyFill="1" applyBorder="1" applyAlignment="1">
      <alignment horizontal="center" vertical="center"/>
    </xf>
    <xf numFmtId="2" fontId="0" fillId="0" borderId="11" xfId="0" applyNumberFormat="1" applyFont="1" applyFill="1" applyBorder="1" applyAlignment="1">
      <alignment vertical="center"/>
    </xf>
    <xf numFmtId="0" fontId="0" fillId="0" borderId="10" xfId="0" applyBorder="1" applyAlignment="1">
      <alignment horizontal="center" vertical="center"/>
    </xf>
    <xf numFmtId="2" fontId="0" fillId="0" borderId="10" xfId="0" applyNumberFormat="1" applyFont="1" applyBorder="1" applyAlignment="1">
      <alignment horizontal="right" vertical="center"/>
    </xf>
    <xf numFmtId="2" fontId="0" fillId="0" borderId="10" xfId="0" applyNumberFormat="1" applyBorder="1" applyAlignment="1">
      <alignment horizontal="right" vertical="center"/>
    </xf>
    <xf numFmtId="2" fontId="0" fillId="0" borderId="10" xfId="0" applyNumberFormat="1" applyFont="1" applyBorder="1" applyAlignment="1">
      <alignment horizontal="right"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wrapText="1"/>
    </xf>
    <xf numFmtId="0" fontId="5" fillId="0" borderId="14" xfId="0" applyFont="1" applyBorder="1" applyAlignment="1">
      <alignment wrapText="1"/>
    </xf>
    <xf numFmtId="2" fontId="0" fillId="0" borderId="10" xfId="0" applyNumberFormat="1" applyBorder="1" applyAlignment="1">
      <alignment vertical="center"/>
    </xf>
    <xf numFmtId="0" fontId="49" fillId="0" borderId="0" xfId="0" applyFont="1" applyAlignment="1">
      <alignment/>
    </xf>
    <xf numFmtId="0" fontId="5" fillId="0" borderId="14" xfId="0" applyFont="1" applyBorder="1" applyAlignment="1">
      <alignment horizontal="left"/>
    </xf>
    <xf numFmtId="0" fontId="5" fillId="0" borderId="14" xfId="0" applyFont="1" applyBorder="1" applyAlignment="1">
      <alignment horizontal="left" wrapText="1"/>
    </xf>
    <xf numFmtId="0" fontId="5" fillId="0" borderId="14" xfId="0" applyFont="1" applyBorder="1" applyAlignment="1">
      <alignment/>
    </xf>
    <xf numFmtId="0" fontId="5" fillId="0" borderId="10" xfId="0" applyFont="1" applyBorder="1" applyAlignment="1">
      <alignment wrapText="1"/>
    </xf>
    <xf numFmtId="0" fontId="0" fillId="33" borderId="15" xfId="0" applyFont="1" applyFill="1" applyBorder="1" applyAlignment="1">
      <alignment horizontal="center" vertical="center"/>
    </xf>
    <xf numFmtId="2" fontId="0" fillId="33" borderId="15" xfId="0" applyNumberFormat="1" applyFont="1" applyFill="1" applyBorder="1" applyAlignment="1">
      <alignment vertical="center"/>
    </xf>
    <xf numFmtId="0" fontId="2" fillId="33" borderId="16" xfId="0" applyFont="1" applyFill="1" applyBorder="1" applyAlignment="1">
      <alignment wrapText="1"/>
    </xf>
    <xf numFmtId="2" fontId="0" fillId="0" borderId="0" xfId="0" applyNumberFormat="1" applyAlignment="1">
      <alignment/>
    </xf>
    <xf numFmtId="1" fontId="0" fillId="0" borderId="0" xfId="0" applyNumberFormat="1" applyAlignment="1">
      <alignment/>
    </xf>
    <xf numFmtId="0" fontId="0" fillId="0" borderId="0" xfId="0" applyFont="1" applyAlignment="1">
      <alignment/>
    </xf>
    <xf numFmtId="0" fontId="0" fillId="0" borderId="11" xfId="0" applyBorder="1" applyAlignment="1">
      <alignment vertical="center"/>
    </xf>
    <xf numFmtId="0" fontId="5" fillId="0" borderId="16" xfId="0" applyFont="1" applyBorder="1" applyAlignment="1">
      <alignment wrapText="1"/>
    </xf>
    <xf numFmtId="2" fontId="0" fillId="0" borderId="15" xfId="0" applyNumberFormat="1" applyFont="1" applyFill="1" applyBorder="1" applyAlignment="1">
      <alignment vertical="center"/>
    </xf>
    <xf numFmtId="0" fontId="0" fillId="0" borderId="15" xfId="0" applyFont="1" applyFill="1" applyBorder="1" applyAlignment="1">
      <alignment horizontal="center" vertical="center"/>
    </xf>
    <xf numFmtId="0" fontId="4" fillId="34" borderId="17" xfId="0" applyFont="1" applyFill="1" applyBorder="1" applyAlignment="1">
      <alignment vertical="center"/>
    </xf>
    <xf numFmtId="0" fontId="4" fillId="34" borderId="18" xfId="0" applyFont="1" applyFill="1" applyBorder="1" applyAlignment="1">
      <alignment vertical="center"/>
    </xf>
    <xf numFmtId="0" fontId="0" fillId="0" borderId="19" xfId="0" applyFont="1" applyBorder="1" applyAlignment="1">
      <alignment/>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6" fillId="34" borderId="22" xfId="0" applyFont="1" applyFill="1" applyBorder="1" applyAlignment="1">
      <alignment/>
    </xf>
    <xf numFmtId="0" fontId="5" fillId="0" borderId="23" xfId="0" applyFont="1" applyBorder="1" applyAlignment="1">
      <alignment wrapText="1"/>
    </xf>
    <xf numFmtId="0" fontId="5" fillId="0" borderId="23" xfId="0" applyFont="1" applyBorder="1" applyAlignment="1">
      <alignment/>
    </xf>
    <xf numFmtId="0" fontId="0" fillId="0" borderId="14" xfId="0" applyFont="1" applyBorder="1" applyAlignment="1">
      <alignment/>
    </xf>
    <xf numFmtId="0" fontId="0" fillId="0" borderId="14" xfId="0" applyFont="1" applyBorder="1" applyAlignment="1">
      <alignment horizontal="left" vertical="center"/>
    </xf>
    <xf numFmtId="0" fontId="0" fillId="0" borderId="14" xfId="0" applyFont="1" applyBorder="1" applyAlignment="1">
      <alignment horizontal="left" wrapText="1"/>
    </xf>
    <xf numFmtId="0" fontId="0" fillId="0" borderId="14" xfId="0" applyFont="1" applyBorder="1" applyAlignment="1">
      <alignment horizontal="left" vertical="center" wrapText="1"/>
    </xf>
    <xf numFmtId="0" fontId="0" fillId="0" borderId="14" xfId="0" applyFont="1" applyBorder="1" applyAlignment="1">
      <alignment horizontal="left"/>
    </xf>
    <xf numFmtId="0" fontId="0" fillId="0" borderId="14" xfId="0" applyFont="1" applyFill="1" applyBorder="1" applyAlignment="1">
      <alignment horizontal="left"/>
    </xf>
    <xf numFmtId="0" fontId="0" fillId="0" borderId="24" xfId="0" applyFont="1" applyBorder="1" applyAlignment="1">
      <alignment horizontal="left"/>
    </xf>
    <xf numFmtId="0" fontId="5" fillId="0" borderId="23" xfId="0" applyFont="1" applyBorder="1" applyAlignment="1">
      <alignment horizontal="left" wrapText="1"/>
    </xf>
    <xf numFmtId="2" fontId="0" fillId="0" borderId="15" xfId="0" applyNumberFormat="1" applyFont="1" applyBorder="1" applyAlignment="1">
      <alignment horizontal="right" vertical="center"/>
    </xf>
    <xf numFmtId="0" fontId="0" fillId="0" borderId="15" xfId="0" applyBorder="1" applyAlignment="1">
      <alignment horizontal="center" vertical="center"/>
    </xf>
    <xf numFmtId="0" fontId="4" fillId="34" borderId="17" xfId="0" applyFont="1" applyFill="1" applyBorder="1" applyAlignment="1">
      <alignment horizontal="left" vertical="center"/>
    </xf>
    <xf numFmtId="0" fontId="0" fillId="0" borderId="14" xfId="0" applyFont="1" applyBorder="1" applyAlignment="1">
      <alignment vertical="center" wrapText="1"/>
    </xf>
    <xf numFmtId="0" fontId="0" fillId="0" borderId="14" xfId="0" applyFont="1" applyBorder="1" applyAlignment="1">
      <alignment vertical="center"/>
    </xf>
    <xf numFmtId="0" fontId="0" fillId="0" borderId="16" xfId="0" applyFont="1" applyBorder="1" applyAlignment="1">
      <alignment vertical="center" wrapText="1"/>
    </xf>
    <xf numFmtId="0" fontId="0" fillId="0" borderId="24" xfId="0" applyFont="1" applyBorder="1" applyAlignment="1">
      <alignment/>
    </xf>
    <xf numFmtId="0" fontId="0" fillId="0" borderId="14" xfId="0" applyFont="1" applyFill="1" applyBorder="1" applyAlignment="1">
      <alignment horizontal="left" vertical="center" wrapText="1"/>
    </xf>
    <xf numFmtId="0" fontId="5" fillId="0" borderId="25" xfId="0" applyFont="1" applyBorder="1" applyAlignment="1">
      <alignment wrapText="1"/>
    </xf>
    <xf numFmtId="2" fontId="0" fillId="0" borderId="15" xfId="0" applyNumberFormat="1" applyBorder="1" applyAlignment="1">
      <alignment vertical="center"/>
    </xf>
    <xf numFmtId="0" fontId="0" fillId="0" borderId="14" xfId="0" applyFont="1" applyFill="1" applyBorder="1" applyAlignment="1">
      <alignment vertical="center"/>
    </xf>
    <xf numFmtId="0" fontId="0" fillId="0" borderId="14" xfId="0" applyBorder="1" applyAlignment="1">
      <alignment/>
    </xf>
    <xf numFmtId="0" fontId="5" fillId="0" borderId="10" xfId="0" applyFont="1" applyBorder="1" applyAlignment="1">
      <alignment horizontal="left"/>
    </xf>
    <xf numFmtId="0" fontId="5" fillId="0" borderId="10" xfId="0" applyFont="1" applyBorder="1" applyAlignment="1">
      <alignment vertical="center" wrapText="1"/>
    </xf>
    <xf numFmtId="0" fontId="0" fillId="0" borderId="24" xfId="0" applyFont="1" applyFill="1" applyBorder="1" applyAlignment="1">
      <alignment horizontal="left" vertical="center" wrapText="1"/>
    </xf>
    <xf numFmtId="0" fontId="0" fillId="0" borderId="26"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wrapText="1"/>
    </xf>
    <xf numFmtId="0" fontId="0" fillId="0" borderId="14" xfId="0" applyBorder="1" applyAlignment="1">
      <alignment wrapText="1"/>
    </xf>
    <xf numFmtId="2" fontId="0" fillId="0" borderId="15" xfId="0" applyNumberFormat="1" applyFont="1" applyBorder="1" applyAlignment="1">
      <alignment vertical="center"/>
    </xf>
    <xf numFmtId="0" fontId="1" fillId="34" borderId="28" xfId="0" applyFont="1" applyFill="1" applyBorder="1" applyAlignment="1">
      <alignment/>
    </xf>
    <xf numFmtId="0" fontId="1" fillId="34" borderId="29" xfId="0" applyFont="1" applyFill="1" applyBorder="1" applyAlignment="1">
      <alignment/>
    </xf>
    <xf numFmtId="0" fontId="0" fillId="33" borderId="30" xfId="0" applyFont="1" applyFill="1" applyBorder="1" applyAlignment="1">
      <alignment wrapText="1"/>
    </xf>
    <xf numFmtId="2" fontId="0" fillId="33" borderId="31" xfId="0" applyNumberFormat="1" applyFill="1" applyBorder="1" applyAlignment="1">
      <alignment vertical="center"/>
    </xf>
    <xf numFmtId="4" fontId="0" fillId="33" borderId="29" xfId="0" applyNumberFormat="1" applyFill="1" applyBorder="1" applyAlignment="1">
      <alignment vertical="center"/>
    </xf>
    <xf numFmtId="4" fontId="1" fillId="33" borderId="32" xfId="0" applyNumberFormat="1" applyFont="1" applyFill="1" applyBorder="1" applyAlignment="1">
      <alignment vertical="center"/>
    </xf>
    <xf numFmtId="0" fontId="5" fillId="0" borderId="33" xfId="0" applyFont="1" applyBorder="1" applyAlignment="1">
      <alignment wrapText="1"/>
    </xf>
    <xf numFmtId="0" fontId="5" fillId="0" borderId="34" xfId="0" applyFont="1" applyBorder="1" applyAlignment="1">
      <alignment wrapText="1"/>
    </xf>
    <xf numFmtId="0" fontId="5" fillId="0" borderId="23" xfId="0" applyFont="1" applyBorder="1" applyAlignment="1">
      <alignment vertical="center" wrapText="1"/>
    </xf>
    <xf numFmtId="0" fontId="5" fillId="0" borderId="10" xfId="0" applyFont="1" applyBorder="1" applyAlignment="1">
      <alignment horizontal="left" vertical="center" wrapText="1"/>
    </xf>
    <xf numFmtId="0" fontId="1" fillId="0" borderId="10" xfId="0" applyFont="1" applyBorder="1" applyAlignment="1">
      <alignment horizontal="center"/>
    </xf>
    <xf numFmtId="0" fontId="1" fillId="0" borderId="35" xfId="0" applyFont="1" applyBorder="1" applyAlignment="1">
      <alignment horizontal="center"/>
    </xf>
    <xf numFmtId="0" fontId="1" fillId="0" borderId="36" xfId="0" applyFont="1" applyBorder="1" applyAlignment="1">
      <alignment horizontal="center"/>
    </xf>
    <xf numFmtId="0" fontId="1" fillId="0" borderId="37" xfId="0" applyFont="1" applyBorder="1" applyAlignment="1">
      <alignment horizontal="center"/>
    </xf>
    <xf numFmtId="0" fontId="3" fillId="34" borderId="17" xfId="0" applyFont="1" applyFill="1" applyBorder="1" applyAlignment="1">
      <alignment horizontal="left" vertical="center"/>
    </xf>
    <xf numFmtId="0" fontId="3" fillId="34" borderId="18" xfId="0" applyFont="1" applyFill="1" applyBorder="1" applyAlignment="1">
      <alignment horizontal="left" vertical="center"/>
    </xf>
    <xf numFmtId="0" fontId="50" fillId="0" borderId="0" xfId="0" applyFont="1" applyBorder="1" applyAlignment="1">
      <alignment horizontal="center"/>
    </xf>
    <xf numFmtId="0" fontId="5" fillId="0" borderId="38" xfId="0" applyFont="1" applyBorder="1" applyAlignment="1">
      <alignment horizontal="left"/>
    </xf>
    <xf numFmtId="0" fontId="1" fillId="0" borderId="39" xfId="0"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0" fontId="0" fillId="0" borderId="0" xfId="0" applyFont="1" applyAlignment="1">
      <alignment horizontal="left"/>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18" xfId="0" applyFont="1" applyFill="1" applyBorder="1" applyAlignment="1">
      <alignment horizontal="left" vertical="center"/>
    </xf>
    <xf numFmtId="0" fontId="50" fillId="0" borderId="38" xfId="0" applyFont="1" applyBorder="1" applyAlignment="1">
      <alignment horizontal="center"/>
    </xf>
    <xf numFmtId="2" fontId="0" fillId="0" borderId="10" xfId="0" applyNumberFormat="1" applyBorder="1" applyAlignment="1">
      <alignment horizontal="right" vertical="center" wrapText="1"/>
    </xf>
    <xf numFmtId="0" fontId="0" fillId="0" borderId="33" xfId="0" applyFont="1" applyBorder="1" applyAlignment="1">
      <alignment/>
    </xf>
    <xf numFmtId="0" fontId="5" fillId="0" borderId="47" xfId="0" applyFont="1" applyBorder="1" applyAlignment="1">
      <alignment horizontal="left" wrapText="1"/>
    </xf>
    <xf numFmtId="2" fontId="0" fillId="0" borderId="11" xfId="0" applyNumberFormat="1" applyFont="1" applyBorder="1" applyAlignment="1">
      <alignment/>
    </xf>
    <xf numFmtId="0" fontId="0" fillId="0" borderId="11" xfId="0" applyFont="1" applyBorder="1" applyAlignment="1">
      <alignment horizontal="center" vertical="center"/>
    </xf>
    <xf numFmtId="2" fontId="0" fillId="0" borderId="11" xfId="0" applyNumberFormat="1" applyFont="1" applyBorder="1" applyAlignment="1">
      <alignment horizontal="right" vertical="center"/>
    </xf>
    <xf numFmtId="0" fontId="1" fillId="34" borderId="28" xfId="0" applyFont="1" applyFill="1" applyBorder="1" applyAlignment="1">
      <alignment horizontal="left"/>
    </xf>
    <xf numFmtId="0" fontId="1" fillId="34" borderId="29" xfId="0" applyFont="1" applyFill="1" applyBorder="1" applyAlignment="1">
      <alignment horizontal="left"/>
    </xf>
    <xf numFmtId="179" fontId="1" fillId="34" borderId="29" xfId="0" applyNumberFormat="1" applyFont="1" applyFill="1" applyBorder="1" applyAlignment="1">
      <alignment/>
    </xf>
    <xf numFmtId="179" fontId="1" fillId="34" borderId="48" xfId="0" applyNumberFormat="1" applyFont="1" applyFill="1" applyBorder="1" applyAlignment="1">
      <alignment/>
    </xf>
    <xf numFmtId="2" fontId="0" fillId="0" borderId="10" xfId="0" applyNumberFormat="1" applyFont="1" applyBorder="1" applyAlignment="1">
      <alignment horizontal="right"/>
    </xf>
    <xf numFmtId="0" fontId="5" fillId="0" borderId="33" xfId="0" applyFont="1" applyBorder="1" applyAlignment="1">
      <alignment horizontal="left" wrapText="1"/>
    </xf>
    <xf numFmtId="0" fontId="0" fillId="0" borderId="11" xfId="0" applyFont="1" applyBorder="1" applyAlignment="1">
      <alignment horizontal="center"/>
    </xf>
    <xf numFmtId="0" fontId="6" fillId="34" borderId="28" xfId="0" applyFont="1" applyFill="1" applyBorder="1" applyAlignment="1">
      <alignment/>
    </xf>
    <xf numFmtId="0" fontId="0" fillId="0" borderId="33" xfId="0" applyFont="1" applyFill="1" applyBorder="1" applyAlignment="1">
      <alignment horizontal="left" vertical="center" wrapText="1"/>
    </xf>
    <xf numFmtId="0" fontId="5" fillId="0" borderId="47" xfId="0" applyFont="1" applyBorder="1" applyAlignment="1">
      <alignment wrapText="1"/>
    </xf>
    <xf numFmtId="2" fontId="0" fillId="0" borderId="11" xfId="0" applyNumberFormat="1" applyFont="1" applyBorder="1" applyAlignment="1">
      <alignment vertical="center"/>
    </xf>
    <xf numFmtId="0" fontId="6" fillId="34" borderId="28" xfId="0" applyFont="1" applyFill="1" applyBorder="1" applyAlignment="1">
      <alignment horizontal="left"/>
    </xf>
    <xf numFmtId="0" fontId="6" fillId="34" borderId="29" xfId="0" applyFont="1" applyFill="1" applyBorder="1" applyAlignment="1">
      <alignment horizontal="left"/>
    </xf>
    <xf numFmtId="2" fontId="0" fillId="0" borderId="35" xfId="0" applyNumberFormat="1" applyFont="1" applyBorder="1" applyAlignment="1">
      <alignment/>
    </xf>
    <xf numFmtId="2" fontId="0" fillId="0" borderId="49" xfId="0" applyNumberFormat="1" applyFont="1" applyBorder="1" applyAlignment="1">
      <alignment vertical="center"/>
    </xf>
    <xf numFmtId="2" fontId="0" fillId="0" borderId="35" xfId="0" applyNumberFormat="1" applyFont="1" applyBorder="1" applyAlignment="1">
      <alignment vertical="center"/>
    </xf>
    <xf numFmtId="2" fontId="0" fillId="0" borderId="35" xfId="0" applyNumberFormat="1" applyFont="1" applyBorder="1" applyAlignment="1">
      <alignment horizontal="right"/>
    </xf>
    <xf numFmtId="2" fontId="0" fillId="0" borderId="35" xfId="0" applyNumberFormat="1" applyFont="1" applyBorder="1" applyAlignment="1">
      <alignment horizontal="right" vertical="center"/>
    </xf>
    <xf numFmtId="2" fontId="0" fillId="0" borderId="49" xfId="0" applyNumberFormat="1" applyFont="1" applyBorder="1" applyAlignment="1">
      <alignment horizontal="right"/>
    </xf>
    <xf numFmtId="2" fontId="0" fillId="0" borderId="49" xfId="0" applyNumberFormat="1" applyBorder="1" applyAlignment="1">
      <alignment vertical="center"/>
    </xf>
    <xf numFmtId="2" fontId="0" fillId="0" borderId="50" xfId="0" applyNumberFormat="1" applyBorder="1" applyAlignment="1">
      <alignment vertical="center"/>
    </xf>
    <xf numFmtId="2" fontId="0" fillId="0" borderId="35" xfId="0" applyNumberFormat="1" applyBorder="1" applyAlignment="1">
      <alignment horizontal="right" vertical="center"/>
    </xf>
    <xf numFmtId="2" fontId="0" fillId="0" borderId="15" xfId="0" applyNumberFormat="1" applyBorder="1" applyAlignment="1">
      <alignment horizontal="right" vertical="center"/>
    </xf>
    <xf numFmtId="2" fontId="0" fillId="0" borderId="50" xfId="0" applyNumberFormat="1" applyBorder="1" applyAlignment="1">
      <alignment horizontal="right" vertical="center"/>
    </xf>
    <xf numFmtId="2" fontId="0" fillId="0" borderId="49" xfId="0" applyNumberFormat="1" applyFont="1" applyBorder="1" applyAlignment="1">
      <alignment horizontal="right" vertical="center"/>
    </xf>
    <xf numFmtId="0" fontId="4" fillId="2" borderId="0" xfId="0" applyFont="1" applyFill="1" applyAlignment="1">
      <alignment horizontal="center"/>
    </xf>
    <xf numFmtId="2" fontId="0" fillId="0" borderId="35" xfId="0" applyNumberFormat="1" applyBorder="1" applyAlignment="1">
      <alignment/>
    </xf>
    <xf numFmtId="0" fontId="5" fillId="0" borderId="33" xfId="0" applyFont="1" applyBorder="1" applyAlignment="1">
      <alignment vertical="center"/>
    </xf>
    <xf numFmtId="2" fontId="0" fillId="0" borderId="11" xfId="0" applyNumberFormat="1" applyBorder="1" applyAlignment="1">
      <alignment horizontal="right" vertical="center"/>
    </xf>
    <xf numFmtId="0" fontId="0" fillId="0" borderId="11" xfId="0" applyBorder="1" applyAlignment="1">
      <alignment horizontal="center" vertical="center"/>
    </xf>
    <xf numFmtId="2" fontId="0" fillId="0" borderId="49" xfId="0" applyNumberFormat="1" applyBorder="1" applyAlignment="1">
      <alignment horizontal="right" vertical="center"/>
    </xf>
    <xf numFmtId="2" fontId="0" fillId="0" borderId="35" xfId="0" applyNumberFormat="1" applyBorder="1" applyAlignment="1">
      <alignment vertical="center"/>
    </xf>
    <xf numFmtId="0" fontId="0" fillId="0" borderId="33" xfId="0" applyFont="1" applyBorder="1" applyAlignment="1">
      <alignment vertical="center" wrapText="1"/>
    </xf>
    <xf numFmtId="0" fontId="5" fillId="0" borderId="47" xfId="0" applyFont="1" applyBorder="1" applyAlignment="1">
      <alignment horizontal="left" vertical="center" wrapText="1"/>
    </xf>
    <xf numFmtId="0" fontId="0" fillId="0" borderId="11" xfId="0" applyFill="1" applyBorder="1" applyAlignment="1">
      <alignment horizontal="center" vertical="center"/>
    </xf>
    <xf numFmtId="0" fontId="6" fillId="35" borderId="28" xfId="0" applyFont="1" applyFill="1" applyBorder="1" applyAlignment="1">
      <alignment horizontal="left"/>
    </xf>
    <xf numFmtId="0" fontId="6" fillId="35" borderId="29" xfId="0" applyFont="1" applyFill="1" applyBorder="1" applyAlignment="1">
      <alignment horizontal="left"/>
    </xf>
    <xf numFmtId="0" fontId="1" fillId="35" borderId="29" xfId="0" applyFont="1" applyFill="1" applyBorder="1" applyAlignment="1">
      <alignment/>
    </xf>
    <xf numFmtId="179" fontId="1" fillId="35" borderId="29" xfId="0" applyNumberFormat="1" applyFont="1" applyFill="1" applyBorder="1" applyAlignment="1">
      <alignment/>
    </xf>
    <xf numFmtId="179" fontId="1" fillId="35" borderId="48" xfId="0" applyNumberFormat="1" applyFont="1" applyFill="1" applyBorder="1" applyAlignment="1">
      <alignment/>
    </xf>
    <xf numFmtId="0" fontId="0" fillId="0" borderId="33" xfId="0" applyBorder="1" applyAlignment="1">
      <alignment vertical="center" wrapText="1"/>
    </xf>
    <xf numFmtId="0" fontId="5" fillId="0" borderId="11" xfId="0" applyFont="1" applyBorder="1" applyAlignment="1">
      <alignment horizontal="left" wrapText="1"/>
    </xf>
    <xf numFmtId="2" fontId="0" fillId="33" borderId="11" xfId="0" applyNumberFormat="1" applyFill="1" applyBorder="1" applyAlignment="1">
      <alignment vertical="center"/>
    </xf>
    <xf numFmtId="0" fontId="0" fillId="33" borderId="11" xfId="0" applyFill="1" applyBorder="1" applyAlignment="1">
      <alignment horizontal="center" vertical="center"/>
    </xf>
    <xf numFmtId="2" fontId="0" fillId="0" borderId="11" xfId="0" applyNumberFormat="1" applyBorder="1" applyAlignment="1">
      <alignment vertical="center"/>
    </xf>
    <xf numFmtId="0" fontId="5" fillId="0" borderId="23" xfId="0" applyFont="1" applyBorder="1" applyAlignment="1">
      <alignment horizontal="left"/>
    </xf>
    <xf numFmtId="2" fontId="0" fillId="33" borderId="50" xfId="0" applyNumberFormat="1" applyFont="1" applyFill="1" applyBorder="1" applyAlignment="1">
      <alignment vertical="center"/>
    </xf>
    <xf numFmtId="0" fontId="0" fillId="0" borderId="0" xfId="0" applyAlignment="1">
      <alignment/>
    </xf>
    <xf numFmtId="1" fontId="0" fillId="33" borderId="51" xfId="0" applyNumberFormat="1" applyFill="1" applyBorder="1" applyAlignment="1">
      <alignment horizontal="center" vertical="center"/>
    </xf>
    <xf numFmtId="0" fontId="3" fillId="34" borderId="52" xfId="0" applyFont="1" applyFill="1" applyBorder="1" applyAlignment="1">
      <alignment horizontal="left" vertical="center"/>
    </xf>
    <xf numFmtId="0" fontId="29" fillId="0" borderId="14" xfId="0" applyFont="1" applyBorder="1" applyAlignment="1">
      <alignment/>
    </xf>
    <xf numFmtId="0" fontId="29" fillId="0" borderId="16" xfId="0" applyFont="1" applyBorder="1" applyAlignment="1">
      <alignment/>
    </xf>
    <xf numFmtId="179" fontId="0" fillId="0" borderId="0" xfId="0" applyNumberFormat="1" applyAlignment="1">
      <alignment/>
    </xf>
    <xf numFmtId="179" fontId="0" fillId="0" borderId="10" xfId="0" applyNumberFormat="1" applyFont="1" applyBorder="1" applyAlignment="1">
      <alignment/>
    </xf>
    <xf numFmtId="179" fontId="0" fillId="0" borderId="35" xfId="0" applyNumberFormat="1" applyFont="1" applyBorder="1" applyAlignment="1">
      <alignment/>
    </xf>
    <xf numFmtId="179" fontId="0" fillId="0" borderId="15" xfId="0" applyNumberFormat="1" applyFont="1" applyBorder="1" applyAlignment="1">
      <alignment/>
    </xf>
    <xf numFmtId="179" fontId="0" fillId="0" borderId="50" xfId="0" applyNumberFormat="1" applyFont="1" applyBorder="1" applyAlignment="1">
      <alignment/>
    </xf>
    <xf numFmtId="0" fontId="28" fillId="36" borderId="30" xfId="0" applyFont="1" applyFill="1" applyBorder="1" applyAlignment="1">
      <alignment/>
    </xf>
    <xf numFmtId="179" fontId="1" fillId="36" borderId="29" xfId="0" applyNumberFormat="1" applyFont="1" applyFill="1" applyBorder="1" applyAlignment="1">
      <alignment/>
    </xf>
    <xf numFmtId="179" fontId="1" fillId="36" borderId="48" xfId="0" applyNumberFormat="1" applyFont="1" applyFill="1" applyBorder="1" applyAlignment="1">
      <alignment/>
    </xf>
    <xf numFmtId="0" fontId="29" fillId="0" borderId="24" xfId="0" applyFont="1" applyBorder="1" applyAlignment="1">
      <alignment/>
    </xf>
    <xf numFmtId="179" fontId="0" fillId="0" borderId="36" xfId="0" applyNumberFormat="1" applyFont="1" applyBorder="1" applyAlignment="1">
      <alignment/>
    </xf>
    <xf numFmtId="179" fontId="0" fillId="0" borderId="37" xfId="0" applyNumberFormat="1" applyFont="1" applyBorder="1" applyAlignment="1">
      <alignment/>
    </xf>
    <xf numFmtId="0" fontId="1" fillId="0" borderId="30" xfId="0" applyFont="1" applyBorder="1" applyAlignment="1">
      <alignment horizontal="center" vertical="center"/>
    </xf>
    <xf numFmtId="0" fontId="1" fillId="0" borderId="51" xfId="0" applyFont="1" applyBorder="1" applyAlignment="1">
      <alignment horizontal="center" vertical="center"/>
    </xf>
    <xf numFmtId="0" fontId="1" fillId="0" borderId="53" xfId="0" applyFont="1" applyBorder="1" applyAlignment="1">
      <alignment horizontal="center"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11"/>
  <sheetViews>
    <sheetView tabSelected="1" zoomScalePageLayoutView="0" workbookViewId="0" topLeftCell="A1">
      <selection activeCell="B39" sqref="B39"/>
    </sheetView>
  </sheetViews>
  <sheetFormatPr defaultColWidth="9.140625" defaultRowHeight="12.75"/>
  <cols>
    <col min="1" max="1" width="21.7109375" style="0" bestFit="1" customWidth="1"/>
    <col min="2" max="2" width="18.421875" style="0" customWidth="1"/>
    <col min="3" max="3" width="18.7109375" style="0" customWidth="1"/>
  </cols>
  <sheetData>
    <row r="1" spans="1:3" s="153" customFormat="1" ht="32.25" customHeight="1" thickBot="1">
      <c r="A1" s="84" t="s">
        <v>90</v>
      </c>
      <c r="B1" s="155"/>
      <c r="C1" s="155"/>
    </row>
    <row r="2" spans="1:3" ht="13.5" thickBot="1">
      <c r="A2" s="169" t="s">
        <v>98</v>
      </c>
      <c r="B2" s="170" t="s">
        <v>91</v>
      </c>
      <c r="C2" s="171" t="s">
        <v>92</v>
      </c>
    </row>
    <row r="3" spans="1:3" ht="14.25">
      <c r="A3" s="166" t="s">
        <v>97</v>
      </c>
      <c r="B3" s="167">
        <f>'ICT učebna Tesárna'!E14</f>
        <v>0</v>
      </c>
      <c r="C3" s="168">
        <f>'ICT učebna Tesárna'!F14</f>
        <v>0</v>
      </c>
    </row>
    <row r="4" spans="1:3" ht="14.25">
      <c r="A4" s="156" t="s">
        <v>9</v>
      </c>
      <c r="B4" s="159">
        <f>'Učebna 133'!E15</f>
        <v>0</v>
      </c>
      <c r="C4" s="160">
        <f>'Učebna 133'!F15</f>
        <v>0</v>
      </c>
    </row>
    <row r="5" spans="1:3" ht="14.25">
      <c r="A5" s="156" t="s">
        <v>3</v>
      </c>
      <c r="B5" s="159">
        <f>'Učebna 134'!E13</f>
        <v>0</v>
      </c>
      <c r="C5" s="160">
        <f>'Učebna 134'!F13</f>
        <v>0</v>
      </c>
    </row>
    <row r="6" spans="1:3" ht="14.25">
      <c r="A6" s="156" t="s">
        <v>93</v>
      </c>
      <c r="B6" s="159">
        <f>'Učebna P5 + jazyky'!E14</f>
        <v>0</v>
      </c>
      <c r="C6" s="160">
        <f>'Učebna P5 + jazyky'!F14</f>
        <v>0</v>
      </c>
    </row>
    <row r="7" spans="1:3" ht="14.25">
      <c r="A7" s="156" t="s">
        <v>13</v>
      </c>
      <c r="B7" s="159">
        <f>'Učebna 320'!E12</f>
        <v>0</v>
      </c>
      <c r="C7" s="160">
        <f>'Učebna 320'!F12</f>
        <v>0</v>
      </c>
    </row>
    <row r="8" spans="1:3" ht="14.25">
      <c r="A8" s="156" t="s">
        <v>94</v>
      </c>
      <c r="B8" s="159">
        <f>'Učebny 206,207 NAVRHOVÁNÍ'!E15</f>
        <v>0</v>
      </c>
      <c r="C8" s="160">
        <f>'Učebny 206,207 NAVRHOVÁNÍ'!F15</f>
        <v>0</v>
      </c>
    </row>
    <row r="9" spans="1:3" ht="14.25">
      <c r="A9" s="156" t="s">
        <v>95</v>
      </c>
      <c r="B9" s="159">
        <f>'Multifunkční zařízení'!D4</f>
        <v>0</v>
      </c>
      <c r="C9" s="160">
        <f>'Multifunkční zařízení'!E4</f>
        <v>0</v>
      </c>
    </row>
    <row r="10" spans="1:3" ht="15" thickBot="1">
      <c r="A10" s="157" t="s">
        <v>96</v>
      </c>
      <c r="B10" s="161">
        <f>'Instalace, materiál...'!D3</f>
        <v>0</v>
      </c>
      <c r="C10" s="162">
        <f>'Instalace, materiál...'!E3</f>
        <v>0</v>
      </c>
    </row>
    <row r="11" spans="1:3" ht="15.75" thickBot="1">
      <c r="A11" s="163" t="s">
        <v>99</v>
      </c>
      <c r="B11" s="164">
        <f>SUM(B3:B10)</f>
        <v>0</v>
      </c>
      <c r="C11" s="165">
        <f>SUM(C3:C10)</f>
        <v>0</v>
      </c>
    </row>
  </sheetData>
  <sheetProtection/>
  <mergeCells count="1">
    <mergeCell ref="A1:C1"/>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4"/>
  <sheetViews>
    <sheetView zoomScalePageLayoutView="0" workbookViewId="0" topLeftCell="A1">
      <selection activeCell="A2" sqref="A2:B2"/>
    </sheetView>
  </sheetViews>
  <sheetFormatPr defaultColWidth="9.140625" defaultRowHeight="12.75"/>
  <cols>
    <col min="1" max="1" width="16.421875" style="0" customWidth="1"/>
    <col min="2" max="2" width="92.28125" style="0" customWidth="1"/>
    <col min="3" max="3" width="13.421875" style="0" bestFit="1" customWidth="1"/>
    <col min="4" max="4" width="8.28125" style="0" customWidth="1"/>
    <col min="5" max="5" width="14.140625" style="0" customWidth="1"/>
    <col min="6" max="6" width="14.8515625" style="0" customWidth="1"/>
    <col min="8" max="8" width="9.57421875" style="0" bestFit="1" customWidth="1"/>
  </cols>
  <sheetData>
    <row r="1" spans="1:6" ht="13.5" thickBot="1">
      <c r="A1" s="28"/>
      <c r="C1" s="86"/>
      <c r="D1" s="86"/>
      <c r="E1" s="86"/>
      <c r="F1" s="86"/>
    </row>
    <row r="2" spans="1:6" ht="37.5" customHeight="1">
      <c r="A2" s="84" t="s">
        <v>20</v>
      </c>
      <c r="B2" s="85"/>
      <c r="C2" s="65" t="s">
        <v>1</v>
      </c>
      <c r="D2" s="66" t="s">
        <v>0</v>
      </c>
      <c r="E2" s="65" t="s">
        <v>11</v>
      </c>
      <c r="F2" s="67" t="s">
        <v>10</v>
      </c>
    </row>
    <row r="3" spans="1:6" ht="12.75">
      <c r="A3" s="42" t="s">
        <v>30</v>
      </c>
      <c r="B3" s="80" t="s">
        <v>12</v>
      </c>
      <c r="C3" s="80"/>
      <c r="D3" s="80"/>
      <c r="E3" s="80"/>
      <c r="F3" s="81"/>
    </row>
    <row r="4" spans="1:6" ht="48">
      <c r="A4" s="43" t="s">
        <v>54</v>
      </c>
      <c r="B4" s="22" t="s">
        <v>69</v>
      </c>
      <c r="C4" s="10"/>
      <c r="D4" s="9">
        <v>13</v>
      </c>
      <c r="E4" s="11">
        <f>C4*D4</f>
        <v>0</v>
      </c>
      <c r="F4" s="127">
        <f>E4*1.21</f>
        <v>0</v>
      </c>
    </row>
    <row r="5" spans="1:6" ht="24">
      <c r="A5" s="54" t="s">
        <v>41</v>
      </c>
      <c r="B5" s="22" t="s">
        <v>76</v>
      </c>
      <c r="C5" s="10"/>
      <c r="D5" s="9">
        <v>13</v>
      </c>
      <c r="E5" s="11">
        <f>C5*D5</f>
        <v>0</v>
      </c>
      <c r="F5" s="127">
        <f>E5*1.21</f>
        <v>0</v>
      </c>
    </row>
    <row r="6" spans="1:6" ht="24">
      <c r="A6" s="57" t="s">
        <v>36</v>
      </c>
      <c r="B6" s="22" t="s">
        <v>64</v>
      </c>
      <c r="C6" s="4"/>
      <c r="D6" s="2">
        <v>1</v>
      </c>
      <c r="E6" s="11">
        <f>C6*D6</f>
        <v>0</v>
      </c>
      <c r="F6" s="127">
        <f>E6*1.21</f>
        <v>0</v>
      </c>
    </row>
    <row r="7" spans="1:6" ht="24">
      <c r="A7" s="45" t="s">
        <v>37</v>
      </c>
      <c r="B7" s="63" t="s">
        <v>65</v>
      </c>
      <c r="C7" s="4"/>
      <c r="D7" s="2">
        <v>1</v>
      </c>
      <c r="E7" s="11">
        <f>C7*D7</f>
        <v>0</v>
      </c>
      <c r="F7" s="127">
        <f>E7*1.21</f>
        <v>0</v>
      </c>
    </row>
    <row r="8" spans="1:6" ht="24.75" thickBot="1">
      <c r="A8" s="55" t="s">
        <v>58</v>
      </c>
      <c r="B8" s="58" t="s">
        <v>87</v>
      </c>
      <c r="C8" s="50"/>
      <c r="D8" s="51">
        <v>1</v>
      </c>
      <c r="E8" s="128">
        <f>C8*D8</f>
        <v>0</v>
      </c>
      <c r="F8" s="129">
        <f>E8*1.21</f>
        <v>0</v>
      </c>
    </row>
    <row r="9" spans="1:6" ht="12.75">
      <c r="A9" s="56" t="s">
        <v>30</v>
      </c>
      <c r="B9" s="82" t="s">
        <v>7</v>
      </c>
      <c r="C9" s="82"/>
      <c r="D9" s="82"/>
      <c r="E9" s="82"/>
      <c r="F9" s="83"/>
    </row>
    <row r="10" spans="1:6" ht="12.75">
      <c r="A10" s="61" t="s">
        <v>47</v>
      </c>
      <c r="B10" s="22" t="s">
        <v>48</v>
      </c>
      <c r="C10" s="100"/>
      <c r="D10" s="3">
        <v>6</v>
      </c>
      <c r="E10" s="4">
        <f>C10*D10</f>
        <v>0</v>
      </c>
      <c r="F10" s="119">
        <f>E10*121%</f>
        <v>0</v>
      </c>
    </row>
    <row r="11" spans="1:6" ht="25.5">
      <c r="A11" s="68" t="s">
        <v>55</v>
      </c>
      <c r="B11" s="79" t="s">
        <v>56</v>
      </c>
      <c r="C11" s="10"/>
      <c r="D11" s="5">
        <v>13</v>
      </c>
      <c r="E11" s="6">
        <f>C11*D11</f>
        <v>0</v>
      </c>
      <c r="F11" s="121">
        <f>E11*121%</f>
        <v>0</v>
      </c>
    </row>
    <row r="12" spans="1:6" ht="12.75">
      <c r="A12" s="61" t="s">
        <v>57</v>
      </c>
      <c r="B12" s="41" t="s">
        <v>78</v>
      </c>
      <c r="C12" s="4"/>
      <c r="D12" s="5">
        <v>1</v>
      </c>
      <c r="E12" s="10">
        <f>C12*D12</f>
        <v>0</v>
      </c>
      <c r="F12" s="123">
        <f>E12*121%</f>
        <v>0</v>
      </c>
    </row>
    <row r="13" spans="1:6" ht="13.5" thickBot="1">
      <c r="A13" s="101" t="s">
        <v>34</v>
      </c>
      <c r="B13" s="102" t="s">
        <v>82</v>
      </c>
      <c r="C13" s="103"/>
      <c r="D13" s="104">
        <v>2</v>
      </c>
      <c r="E13" s="105">
        <f>C13*D13</f>
        <v>0</v>
      </c>
      <c r="F13" s="130">
        <f>E13*121%</f>
        <v>0</v>
      </c>
    </row>
    <row r="14" spans="1:9" ht="13.5" thickBot="1">
      <c r="A14" s="106" t="s">
        <v>23</v>
      </c>
      <c r="B14" s="107"/>
      <c r="C14" s="71"/>
      <c r="D14" s="71"/>
      <c r="E14" s="108">
        <f>SUM(E4:E8)+E10+E11+E12+E13</f>
        <v>0</v>
      </c>
      <c r="F14" s="109">
        <f>SUM(F4:F8)+F10+F11+F12+F13</f>
        <v>0</v>
      </c>
      <c r="H14" s="26"/>
      <c r="I14" s="27"/>
    </row>
  </sheetData>
  <sheetProtection/>
  <mergeCells count="5">
    <mergeCell ref="B3:F3"/>
    <mergeCell ref="B9:F9"/>
    <mergeCell ref="A2:B2"/>
    <mergeCell ref="A14:B14"/>
    <mergeCell ref="C1:F1"/>
  </mergeCells>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F50"/>
  <sheetViews>
    <sheetView zoomScalePageLayoutView="0" workbookViewId="0" topLeftCell="A1">
      <selection activeCell="C21" sqref="C21"/>
    </sheetView>
  </sheetViews>
  <sheetFormatPr defaultColWidth="9.140625" defaultRowHeight="12.75"/>
  <cols>
    <col min="2" max="2" width="102.28125" style="18" customWidth="1"/>
    <col min="3" max="3" width="13.421875" style="0" bestFit="1" customWidth="1"/>
    <col min="4" max="4" width="3.28125" style="0" bestFit="1" customWidth="1"/>
    <col min="5" max="5" width="11.7109375" style="0" bestFit="1" customWidth="1"/>
    <col min="6" max="6" width="16.00390625" style="0" customWidth="1"/>
  </cols>
  <sheetData>
    <row r="1" spans="1:6" ht="20.25">
      <c r="A1" s="131" t="s">
        <v>19</v>
      </c>
      <c r="B1" s="131"/>
      <c r="C1" s="131"/>
      <c r="D1" s="131"/>
      <c r="E1" s="131"/>
      <c r="F1" s="131"/>
    </row>
    <row r="2" spans="1:6" ht="13.5" thickBot="1">
      <c r="A2" s="87"/>
      <c r="B2" s="87"/>
      <c r="C2" s="86"/>
      <c r="D2" s="86"/>
      <c r="E2" s="86"/>
      <c r="F2" s="86"/>
    </row>
    <row r="3" spans="1:6" ht="25.5">
      <c r="A3" s="33" t="s">
        <v>9</v>
      </c>
      <c r="B3" s="34"/>
      <c r="C3" s="13" t="s">
        <v>1</v>
      </c>
      <c r="D3" s="14" t="s">
        <v>0</v>
      </c>
      <c r="E3" s="13" t="s">
        <v>11</v>
      </c>
      <c r="F3" s="15" t="s">
        <v>10</v>
      </c>
    </row>
    <row r="4" spans="1:6" ht="12.75">
      <c r="A4" s="35" t="s">
        <v>30</v>
      </c>
      <c r="B4" s="88" t="s">
        <v>6</v>
      </c>
      <c r="C4" s="89"/>
      <c r="D4" s="89"/>
      <c r="E4" s="89"/>
      <c r="F4" s="90"/>
    </row>
    <row r="5" spans="1:6" ht="38.25" customHeight="1">
      <c r="A5" s="36" t="s">
        <v>24</v>
      </c>
      <c r="B5" s="16" t="s">
        <v>69</v>
      </c>
      <c r="C5" s="6"/>
      <c r="D5" s="5">
        <v>26</v>
      </c>
      <c r="E5" s="6">
        <f>C5*D5</f>
        <v>0</v>
      </c>
      <c r="F5" s="121">
        <f>E5*1.21</f>
        <v>0</v>
      </c>
    </row>
    <row r="6" spans="1:6" ht="24">
      <c r="A6" s="36" t="s">
        <v>25</v>
      </c>
      <c r="B6" s="16" t="s">
        <v>71</v>
      </c>
      <c r="C6" s="6"/>
      <c r="D6" s="5">
        <v>26</v>
      </c>
      <c r="E6" s="6">
        <f>C6*D6</f>
        <v>0</v>
      </c>
      <c r="F6" s="121">
        <f>E6*1.21</f>
        <v>0</v>
      </c>
    </row>
    <row r="7" spans="1:6" ht="25.5">
      <c r="A7" s="36" t="s">
        <v>26</v>
      </c>
      <c r="B7" s="77" t="s">
        <v>63</v>
      </c>
      <c r="C7" s="8"/>
      <c r="D7" s="7">
        <v>2</v>
      </c>
      <c r="E7" s="8">
        <f>C7*D7</f>
        <v>0</v>
      </c>
      <c r="F7" s="120">
        <f>E7*1.21</f>
        <v>0</v>
      </c>
    </row>
    <row r="8" spans="1:6" ht="24">
      <c r="A8" s="36" t="s">
        <v>27</v>
      </c>
      <c r="B8" s="76" t="s">
        <v>77</v>
      </c>
      <c r="C8" s="29"/>
      <c r="D8" s="7">
        <v>10</v>
      </c>
      <c r="E8" s="8">
        <f>C8*D8</f>
        <v>0</v>
      </c>
      <c r="F8" s="125">
        <f>E8*1.21</f>
        <v>0</v>
      </c>
    </row>
    <row r="9" spans="1:6" ht="24.75" thickBot="1">
      <c r="A9" s="37" t="s">
        <v>28</v>
      </c>
      <c r="B9" s="30" t="s">
        <v>29</v>
      </c>
      <c r="C9" s="31"/>
      <c r="D9" s="32">
        <v>1</v>
      </c>
      <c r="E9" s="31">
        <f>C9*D9</f>
        <v>0</v>
      </c>
      <c r="F9" s="126">
        <f>E9*1.21*D9</f>
        <v>0</v>
      </c>
    </row>
    <row r="10" spans="1:6" ht="12.75">
      <c r="A10" s="38" t="s">
        <v>30</v>
      </c>
      <c r="B10" s="91" t="s">
        <v>7</v>
      </c>
      <c r="C10" s="92"/>
      <c r="D10" s="92"/>
      <c r="E10" s="92"/>
      <c r="F10" s="93"/>
    </row>
    <row r="11" spans="1:6" ht="12.75">
      <c r="A11" s="36" t="s">
        <v>31</v>
      </c>
      <c r="B11" s="19" t="s">
        <v>81</v>
      </c>
      <c r="C11" s="110"/>
      <c r="D11" s="3">
        <v>1</v>
      </c>
      <c r="E11" s="110">
        <f>C11*D11</f>
        <v>0</v>
      </c>
      <c r="F11" s="122">
        <f>E11*1.21</f>
        <v>0</v>
      </c>
    </row>
    <row r="12" spans="1:6" ht="12.75">
      <c r="A12" s="36" t="s">
        <v>32</v>
      </c>
      <c r="B12" s="20" t="s">
        <v>16</v>
      </c>
      <c r="C12" s="110"/>
      <c r="D12" s="3">
        <v>25</v>
      </c>
      <c r="E12" s="110">
        <f>C12*D12</f>
        <v>0</v>
      </c>
      <c r="F12" s="122">
        <f>E12*1.21</f>
        <v>0</v>
      </c>
    </row>
    <row r="13" spans="1:6" ht="12.75">
      <c r="A13" s="36" t="s">
        <v>33</v>
      </c>
      <c r="B13" s="20" t="s">
        <v>8</v>
      </c>
      <c r="C13" s="6"/>
      <c r="D13" s="5">
        <v>26</v>
      </c>
      <c r="E13" s="6">
        <f>C13*D13</f>
        <v>0</v>
      </c>
      <c r="F13" s="123">
        <f>E13*1.21</f>
        <v>0</v>
      </c>
    </row>
    <row r="14" spans="1:6" ht="13.5" thickBot="1">
      <c r="A14" s="36" t="s">
        <v>34</v>
      </c>
      <c r="B14" s="111" t="s">
        <v>82</v>
      </c>
      <c r="C14" s="103"/>
      <c r="D14" s="112">
        <v>2</v>
      </c>
      <c r="E14" s="116">
        <f>C14*D14</f>
        <v>0</v>
      </c>
      <c r="F14" s="124">
        <f>E14*1.21</f>
        <v>0</v>
      </c>
    </row>
    <row r="15" spans="1:6" ht="13.5" thickBot="1">
      <c r="A15" s="39" t="s">
        <v>2</v>
      </c>
      <c r="B15" s="113"/>
      <c r="C15" s="71"/>
      <c r="D15" s="71"/>
      <c r="E15" s="108">
        <f>SUM(E5:E9)+E11+E12+E13+E14</f>
        <v>0</v>
      </c>
      <c r="F15" s="109">
        <f>SUM(F5:F9)+F11+F12+F13+F14</f>
        <v>0</v>
      </c>
    </row>
    <row r="16" ht="24" customHeight="1"/>
    <row r="21" ht="12.75">
      <c r="B21"/>
    </row>
    <row r="22" ht="12.75">
      <c r="B22"/>
    </row>
    <row r="23" ht="12.75">
      <c r="B23"/>
    </row>
    <row r="24" ht="12.75">
      <c r="B24"/>
    </row>
    <row r="25" ht="12.75">
      <c r="B25"/>
    </row>
    <row r="26" ht="12.75">
      <c r="B26"/>
    </row>
    <row r="27" ht="12.75">
      <c r="B27"/>
    </row>
    <row r="28" ht="12.75">
      <c r="B28"/>
    </row>
    <row r="29" ht="12.75">
      <c r="B29"/>
    </row>
    <row r="30" ht="12.75">
      <c r="B30" s="158"/>
    </row>
    <row r="31" ht="12.75">
      <c r="B31"/>
    </row>
    <row r="32" ht="12.75">
      <c r="B32"/>
    </row>
    <row r="33" ht="12.75">
      <c r="B33"/>
    </row>
    <row r="34" ht="12.75">
      <c r="B34"/>
    </row>
    <row r="35" ht="12.75">
      <c r="B35"/>
    </row>
    <row r="36" ht="12.75">
      <c r="B36"/>
    </row>
    <row r="37" ht="12.75">
      <c r="B37"/>
    </row>
    <row r="38" ht="12.75">
      <c r="B38"/>
    </row>
    <row r="39" ht="12.75">
      <c r="B39"/>
    </row>
    <row r="40" ht="12.75" customHeight="1">
      <c r="B40"/>
    </row>
    <row r="41" ht="12.75">
      <c r="B41"/>
    </row>
    <row r="42" ht="12.75">
      <c r="B42"/>
    </row>
    <row r="43" ht="12.75">
      <c r="B43"/>
    </row>
    <row r="44" ht="12.75">
      <c r="B44"/>
    </row>
    <row r="45" ht="12.75">
      <c r="B45"/>
    </row>
    <row r="46" ht="12.75">
      <c r="B46"/>
    </row>
    <row r="47" ht="12.75">
      <c r="B47"/>
    </row>
    <row r="48" ht="12.75">
      <c r="B48"/>
    </row>
    <row r="49" spans="1:2" ht="12.75">
      <c r="A49" s="28"/>
      <c r="B49"/>
    </row>
    <row r="50" ht="12.75">
      <c r="B50"/>
    </row>
    <row r="53" ht="9.75" customHeight="1"/>
  </sheetData>
  <sheetProtection/>
  <mergeCells count="5">
    <mergeCell ref="C2:F2"/>
    <mergeCell ref="A2:B2"/>
    <mergeCell ref="B4:F4"/>
    <mergeCell ref="B10:F10"/>
    <mergeCell ref="A1:F1"/>
  </mergeCells>
  <printOptions/>
  <pageMargins left="0.7" right="0.7" top="0.787401575" bottom="0.787401575" header="0.3" footer="0.3"/>
  <pageSetup fitToHeight="0"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dimension ref="A1:F13"/>
  <sheetViews>
    <sheetView zoomScalePageLayoutView="0" workbookViewId="0" topLeftCell="A1">
      <selection activeCell="B24" sqref="B24"/>
    </sheetView>
  </sheetViews>
  <sheetFormatPr defaultColWidth="9.140625" defaultRowHeight="12.75"/>
  <cols>
    <col min="1" max="1" width="14.28125" style="0" customWidth="1"/>
    <col min="2" max="2" width="98.140625" style="0" customWidth="1"/>
    <col min="3" max="3" width="8.57421875" style="0" bestFit="1" customWidth="1"/>
    <col min="5" max="5" width="10.140625" style="0" bestFit="1" customWidth="1"/>
    <col min="6" max="6" width="13.140625" style="0" bestFit="1" customWidth="1"/>
  </cols>
  <sheetData>
    <row r="1" spans="1:6" ht="13.5" thickBot="1">
      <c r="A1" s="94"/>
      <c r="B1" s="94"/>
      <c r="C1" s="86"/>
      <c r="D1" s="86"/>
      <c r="E1" s="86"/>
      <c r="F1" s="86"/>
    </row>
    <row r="2" spans="1:6" ht="51">
      <c r="A2" s="95" t="s">
        <v>3</v>
      </c>
      <c r="B2" s="96"/>
      <c r="C2" s="13" t="s">
        <v>1</v>
      </c>
      <c r="D2" s="14" t="s">
        <v>0</v>
      </c>
      <c r="E2" s="13" t="s">
        <v>11</v>
      </c>
      <c r="F2" s="15" t="s">
        <v>10</v>
      </c>
    </row>
    <row r="3" spans="1:6" ht="12.75">
      <c r="A3" s="42" t="s">
        <v>30</v>
      </c>
      <c r="B3" s="89" t="s">
        <v>12</v>
      </c>
      <c r="C3" s="89"/>
      <c r="D3" s="89"/>
      <c r="E3" s="89"/>
      <c r="F3" s="90"/>
    </row>
    <row r="4" spans="1:6" ht="25.5" customHeight="1">
      <c r="A4" s="43" t="s">
        <v>35</v>
      </c>
      <c r="B4" s="40" t="s">
        <v>66</v>
      </c>
      <c r="C4" s="6"/>
      <c r="D4" s="5">
        <v>15</v>
      </c>
      <c r="E4" s="6">
        <f>C4*D4</f>
        <v>0</v>
      </c>
      <c r="F4" s="121">
        <f>E4*121%</f>
        <v>0</v>
      </c>
    </row>
    <row r="5" spans="1:6" ht="24">
      <c r="A5" s="57" t="s">
        <v>36</v>
      </c>
      <c r="B5" s="40" t="s">
        <v>64</v>
      </c>
      <c r="C5" s="6"/>
      <c r="D5" s="5">
        <v>1</v>
      </c>
      <c r="E5" s="6">
        <f>C5*D5</f>
        <v>0</v>
      </c>
      <c r="F5" s="121">
        <f>E5*121%</f>
        <v>0</v>
      </c>
    </row>
    <row r="6" spans="1:6" ht="15" customHeight="1">
      <c r="A6" s="44" t="s">
        <v>37</v>
      </c>
      <c r="B6" s="40" t="s">
        <v>65</v>
      </c>
      <c r="C6" s="6"/>
      <c r="D6" s="5">
        <v>1</v>
      </c>
      <c r="E6" s="6">
        <f>C6*D6</f>
        <v>0</v>
      </c>
      <c r="F6" s="121">
        <f>E6*121%</f>
        <v>0</v>
      </c>
    </row>
    <row r="7" spans="1:6" ht="48">
      <c r="A7" s="45" t="s">
        <v>38</v>
      </c>
      <c r="B7" s="40" t="s">
        <v>67</v>
      </c>
      <c r="C7" s="6"/>
      <c r="D7" s="5">
        <v>1</v>
      </c>
      <c r="E7" s="6">
        <f>C7*D7</f>
        <v>0</v>
      </c>
      <c r="F7" s="121">
        <f>E7*121%</f>
        <v>0</v>
      </c>
    </row>
    <row r="8" spans="1:6" ht="25.5">
      <c r="A8" s="45" t="s">
        <v>39</v>
      </c>
      <c r="B8" s="40" t="s">
        <v>76</v>
      </c>
      <c r="C8" s="6"/>
      <c r="D8" s="5">
        <v>1</v>
      </c>
      <c r="E8" s="6">
        <f>C8*D8</f>
        <v>0</v>
      </c>
      <c r="F8" s="121">
        <f>E8*121%</f>
        <v>0</v>
      </c>
    </row>
    <row r="9" spans="1:6" ht="12.75">
      <c r="A9" s="48" t="s">
        <v>30</v>
      </c>
      <c r="B9" s="92" t="s">
        <v>7</v>
      </c>
      <c r="C9" s="92"/>
      <c r="D9" s="92"/>
      <c r="E9" s="92"/>
      <c r="F9" s="93"/>
    </row>
    <row r="10" spans="1:6" ht="12.75">
      <c r="A10" s="46" t="s">
        <v>40</v>
      </c>
      <c r="B10" s="41" t="s">
        <v>78</v>
      </c>
      <c r="C10" s="4"/>
      <c r="D10" s="3">
        <v>1</v>
      </c>
      <c r="E10" s="4">
        <f>C10*D10</f>
        <v>0</v>
      </c>
      <c r="F10" s="119">
        <f>E10*1.21</f>
        <v>0</v>
      </c>
    </row>
    <row r="11" spans="1:6" ht="12.75">
      <c r="A11" s="47" t="s">
        <v>40</v>
      </c>
      <c r="B11" s="41" t="s">
        <v>79</v>
      </c>
      <c r="C11" s="4"/>
      <c r="D11" s="3">
        <v>1</v>
      </c>
      <c r="E11" s="4">
        <f>C11*D11</f>
        <v>0</v>
      </c>
      <c r="F11" s="119">
        <f>E11*1.21</f>
        <v>0</v>
      </c>
    </row>
    <row r="12" spans="1:6" ht="72.75" thickBot="1">
      <c r="A12" s="114" t="s">
        <v>62</v>
      </c>
      <c r="B12" s="115" t="s">
        <v>80</v>
      </c>
      <c r="C12" s="116"/>
      <c r="D12" s="104">
        <v>1</v>
      </c>
      <c r="E12" s="116">
        <f>C12*D12</f>
        <v>0</v>
      </c>
      <c r="F12" s="120">
        <f>E12*1.21</f>
        <v>0</v>
      </c>
    </row>
    <row r="13" spans="1:6" ht="13.5" thickBot="1">
      <c r="A13" s="117" t="s">
        <v>4</v>
      </c>
      <c r="B13" s="118"/>
      <c r="C13" s="71"/>
      <c r="D13" s="71"/>
      <c r="E13" s="108">
        <f>SUM(E4:E8)+E10+E11+E12</f>
        <v>0</v>
      </c>
      <c r="F13" s="109">
        <f>SUM(F4:F8)+F10+F11+F12</f>
        <v>0</v>
      </c>
    </row>
  </sheetData>
  <sheetProtection/>
  <mergeCells count="6">
    <mergeCell ref="B3:F3"/>
    <mergeCell ref="B9:F9"/>
    <mergeCell ref="C1:F1"/>
    <mergeCell ref="A1:B1"/>
    <mergeCell ref="A2:B2"/>
    <mergeCell ref="A13:B13"/>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14"/>
  <sheetViews>
    <sheetView zoomScalePageLayoutView="0" workbookViewId="0" topLeftCell="A1">
      <selection activeCell="J6" sqref="J6"/>
    </sheetView>
  </sheetViews>
  <sheetFormatPr defaultColWidth="9.140625" defaultRowHeight="12.75"/>
  <cols>
    <col min="1" max="1" width="16.140625" style="0" customWidth="1"/>
    <col min="2" max="2" width="100.8515625" style="0" customWidth="1"/>
    <col min="3" max="3" width="10.421875" style="0" customWidth="1"/>
    <col min="5" max="5" width="11.421875" style="0" customWidth="1"/>
    <col min="6" max="6" width="14.57421875" style="0" customWidth="1"/>
  </cols>
  <sheetData>
    <row r="1" spans="1:6" ht="13.5" thickBot="1">
      <c r="A1" s="28"/>
      <c r="C1" s="86"/>
      <c r="D1" s="86"/>
      <c r="E1" s="86"/>
      <c r="F1" s="86"/>
    </row>
    <row r="2" spans="1:6" ht="51">
      <c r="A2" s="97" t="s">
        <v>21</v>
      </c>
      <c r="B2" s="98"/>
      <c r="C2" s="13" t="s">
        <v>1</v>
      </c>
      <c r="D2" s="14" t="s">
        <v>0</v>
      </c>
      <c r="E2" s="13" t="s">
        <v>11</v>
      </c>
      <c r="F2" s="15" t="s">
        <v>10</v>
      </c>
    </row>
    <row r="3" spans="1:6" ht="12.75">
      <c r="A3" s="42" t="s">
        <v>30</v>
      </c>
      <c r="B3" s="89" t="s">
        <v>12</v>
      </c>
      <c r="C3" s="89"/>
      <c r="D3" s="89"/>
      <c r="E3" s="89"/>
      <c r="F3" s="90"/>
    </row>
    <row r="4" spans="1:6" ht="37.5" customHeight="1">
      <c r="A4" s="53" t="s">
        <v>24</v>
      </c>
      <c r="B4" s="40" t="s">
        <v>68</v>
      </c>
      <c r="C4" s="10"/>
      <c r="D4" s="9">
        <v>26</v>
      </c>
      <c r="E4" s="11">
        <f>C4*D4</f>
        <v>0</v>
      </c>
      <c r="F4" s="127">
        <f>E4*1.21</f>
        <v>0</v>
      </c>
    </row>
    <row r="5" spans="1:6" ht="27" customHeight="1">
      <c r="A5" s="54" t="s">
        <v>41</v>
      </c>
      <c r="B5" s="40" t="s">
        <v>76</v>
      </c>
      <c r="C5" s="10"/>
      <c r="D5" s="9">
        <v>26</v>
      </c>
      <c r="E5" s="11">
        <f>C5*D5</f>
        <v>0</v>
      </c>
      <c r="F5" s="127">
        <f>E5*1.21</f>
        <v>0</v>
      </c>
    </row>
    <row r="6" spans="1:6" ht="60.75" customHeight="1" thickBot="1">
      <c r="A6" s="55" t="s">
        <v>42</v>
      </c>
      <c r="B6" s="58" t="s">
        <v>14</v>
      </c>
      <c r="C6" s="50"/>
      <c r="D6" s="51">
        <v>1</v>
      </c>
      <c r="E6" s="128">
        <f>C6*D6</f>
        <v>0</v>
      </c>
      <c r="F6" s="129">
        <f>E6*1.21</f>
        <v>0</v>
      </c>
    </row>
    <row r="7" spans="1:6" ht="12.75">
      <c r="A7" s="56" t="s">
        <v>30</v>
      </c>
      <c r="B7" s="92" t="s">
        <v>7</v>
      </c>
      <c r="C7" s="92"/>
      <c r="D7" s="92"/>
      <c r="E7" s="92"/>
      <c r="F7" s="93"/>
    </row>
    <row r="8" spans="1:6" ht="12.75">
      <c r="A8" s="21" t="s">
        <v>43</v>
      </c>
      <c r="B8" s="41" t="s">
        <v>78</v>
      </c>
      <c r="C8" s="4"/>
      <c r="D8" s="2">
        <v>1</v>
      </c>
      <c r="E8" s="1">
        <f aca="true" t="shared" si="0" ref="E8:E13">C8*D8</f>
        <v>0</v>
      </c>
      <c r="F8" s="132">
        <f aca="true" t="shared" si="1" ref="F8:F14">E8*121%</f>
        <v>0</v>
      </c>
    </row>
    <row r="9" spans="1:6" ht="12.75">
      <c r="A9" s="21" t="s">
        <v>43</v>
      </c>
      <c r="B9" s="41" t="s">
        <v>79</v>
      </c>
      <c r="C9" s="4"/>
      <c r="D9" s="2">
        <v>1</v>
      </c>
      <c r="E9" s="1">
        <f t="shared" si="0"/>
        <v>0</v>
      </c>
      <c r="F9" s="132">
        <f t="shared" si="1"/>
        <v>0</v>
      </c>
    </row>
    <row r="10" spans="1:6" ht="12.75">
      <c r="A10" s="21" t="s">
        <v>44</v>
      </c>
      <c r="B10" s="49" t="s">
        <v>8</v>
      </c>
      <c r="C10" s="10"/>
      <c r="D10" s="9">
        <v>25</v>
      </c>
      <c r="E10" s="11">
        <f t="shared" si="0"/>
        <v>0</v>
      </c>
      <c r="F10" s="127">
        <f t="shared" si="1"/>
        <v>0</v>
      </c>
    </row>
    <row r="11" spans="1:6" ht="12.75">
      <c r="A11" s="21" t="s">
        <v>45</v>
      </c>
      <c r="B11" s="40" t="s">
        <v>15</v>
      </c>
      <c r="C11" s="100"/>
      <c r="D11" s="9">
        <v>4</v>
      </c>
      <c r="E11" s="11">
        <f t="shared" si="0"/>
        <v>0</v>
      </c>
      <c r="F11" s="127">
        <f t="shared" si="1"/>
        <v>0</v>
      </c>
    </row>
    <row r="12" spans="1:6" ht="12.75">
      <c r="A12" s="21" t="s">
        <v>47</v>
      </c>
      <c r="B12" s="40" t="s">
        <v>85</v>
      </c>
      <c r="C12" s="100"/>
      <c r="D12" s="9">
        <v>13</v>
      </c>
      <c r="E12" s="11">
        <f t="shared" si="0"/>
        <v>0</v>
      </c>
      <c r="F12" s="127">
        <f t="shared" si="1"/>
        <v>0</v>
      </c>
    </row>
    <row r="13" spans="1:6" ht="12" customHeight="1" thickBot="1">
      <c r="A13" s="133" t="s">
        <v>46</v>
      </c>
      <c r="B13" s="115" t="s">
        <v>86</v>
      </c>
      <c r="C13" s="134"/>
      <c r="D13" s="135">
        <v>15</v>
      </c>
      <c r="E13" s="134">
        <f t="shared" si="0"/>
        <v>0</v>
      </c>
      <c r="F13" s="136">
        <f t="shared" si="1"/>
        <v>0</v>
      </c>
    </row>
    <row r="14" spans="1:6" ht="13.5" thickBot="1">
      <c r="A14" s="117" t="s">
        <v>5</v>
      </c>
      <c r="B14" s="118"/>
      <c r="C14" s="71"/>
      <c r="D14" s="71"/>
      <c r="E14" s="108">
        <f>SUM(E8:E13)+E6+E5+E4</f>
        <v>0</v>
      </c>
      <c r="F14" s="109">
        <f>SUM(F8:F13)+F6+F5+F4</f>
        <v>0</v>
      </c>
    </row>
  </sheetData>
  <sheetProtection/>
  <mergeCells count="5">
    <mergeCell ref="B3:F3"/>
    <mergeCell ref="B7:F7"/>
    <mergeCell ref="A2:B2"/>
    <mergeCell ref="C1:F1"/>
    <mergeCell ref="A14:B14"/>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12"/>
  <sheetViews>
    <sheetView zoomScalePageLayoutView="0" workbookViewId="0" topLeftCell="A1">
      <selection activeCell="L14" sqref="L14"/>
    </sheetView>
  </sheetViews>
  <sheetFormatPr defaultColWidth="9.140625" defaultRowHeight="12.75"/>
  <cols>
    <col min="1" max="1" width="13.140625" style="0" customWidth="1"/>
    <col min="2" max="2" width="89.28125" style="0" customWidth="1"/>
    <col min="5" max="5" width="11.28125" style="0" customWidth="1"/>
    <col min="6" max="6" width="16.421875" style="0" customWidth="1"/>
  </cols>
  <sheetData>
    <row r="1" spans="1:6" ht="13.5" thickBot="1">
      <c r="A1" s="28"/>
      <c r="C1" s="86"/>
      <c r="D1" s="86"/>
      <c r="E1" s="86"/>
      <c r="F1" s="86"/>
    </row>
    <row r="2" spans="1:6" ht="51">
      <c r="A2" s="97" t="s">
        <v>13</v>
      </c>
      <c r="B2" s="98"/>
      <c r="C2" s="13" t="s">
        <v>1</v>
      </c>
      <c r="D2" s="14" t="s">
        <v>0</v>
      </c>
      <c r="E2" s="13" t="s">
        <v>11</v>
      </c>
      <c r="F2" s="15" t="s">
        <v>10</v>
      </c>
    </row>
    <row r="3" spans="1:6" ht="12.75">
      <c r="A3" s="42" t="s">
        <v>49</v>
      </c>
      <c r="B3" s="89" t="s">
        <v>12</v>
      </c>
      <c r="C3" s="89"/>
      <c r="D3" s="89"/>
      <c r="E3" s="89"/>
      <c r="F3" s="90"/>
    </row>
    <row r="4" spans="1:6" ht="48">
      <c r="A4" s="54" t="s">
        <v>24</v>
      </c>
      <c r="B4" s="40" t="s">
        <v>70</v>
      </c>
      <c r="C4" s="12"/>
      <c r="D4" s="5">
        <v>16</v>
      </c>
      <c r="E4" s="17">
        <f>C4*D4</f>
        <v>0</v>
      </c>
      <c r="F4" s="137">
        <f>E4*121%</f>
        <v>0</v>
      </c>
    </row>
    <row r="5" spans="1:6" ht="25.5" customHeight="1">
      <c r="A5" s="60" t="s">
        <v>41</v>
      </c>
      <c r="B5" s="40" t="s">
        <v>76</v>
      </c>
      <c r="C5" s="12"/>
      <c r="D5" s="5">
        <v>16</v>
      </c>
      <c r="E5" s="17">
        <f>C5*D5</f>
        <v>0</v>
      </c>
      <c r="F5" s="137">
        <f>E5*121%</f>
        <v>0</v>
      </c>
    </row>
    <row r="6" spans="1:6" ht="24">
      <c r="A6" s="57" t="s">
        <v>36</v>
      </c>
      <c r="B6" s="40" t="s">
        <v>64</v>
      </c>
      <c r="C6" s="6"/>
      <c r="D6" s="5">
        <v>1</v>
      </c>
      <c r="E6" s="17">
        <f>C6*D6</f>
        <v>0</v>
      </c>
      <c r="F6" s="137">
        <f>E6*121%</f>
        <v>0</v>
      </c>
    </row>
    <row r="7" spans="1:6" ht="26.25" thickBot="1">
      <c r="A7" s="55" t="s">
        <v>50</v>
      </c>
      <c r="B7" s="58" t="s">
        <v>72</v>
      </c>
      <c r="C7" s="59"/>
      <c r="D7" s="51">
        <v>1</v>
      </c>
      <c r="E7" s="59">
        <f>C7*D7</f>
        <v>0</v>
      </c>
      <c r="F7" s="126">
        <f>E7*121%</f>
        <v>0</v>
      </c>
    </row>
    <row r="8" spans="1:6" ht="12.75">
      <c r="A8" s="56" t="s">
        <v>30</v>
      </c>
      <c r="B8" s="92" t="s">
        <v>7</v>
      </c>
      <c r="C8" s="92"/>
      <c r="D8" s="92"/>
      <c r="E8" s="92"/>
      <c r="F8" s="93"/>
    </row>
    <row r="9" spans="1:6" ht="24">
      <c r="A9" s="53" t="s">
        <v>32</v>
      </c>
      <c r="B9" s="49" t="s">
        <v>16</v>
      </c>
      <c r="C9" s="110"/>
      <c r="D9" s="3">
        <v>15</v>
      </c>
      <c r="E9" s="10">
        <f>C9*D9</f>
        <v>0</v>
      </c>
      <c r="F9" s="123">
        <f>E9*1.21</f>
        <v>0</v>
      </c>
    </row>
    <row r="10" spans="1:6" ht="12.75">
      <c r="A10" s="42" t="s">
        <v>51</v>
      </c>
      <c r="B10" s="40" t="s">
        <v>83</v>
      </c>
      <c r="C10" s="1"/>
      <c r="D10" s="2">
        <v>1</v>
      </c>
      <c r="E10" s="1">
        <f>C10*D10</f>
        <v>0</v>
      </c>
      <c r="F10" s="132">
        <f>E10*121%</f>
        <v>0</v>
      </c>
    </row>
    <row r="11" spans="1:6" ht="18" customHeight="1" thickBot="1">
      <c r="A11" s="138" t="s">
        <v>33</v>
      </c>
      <c r="B11" s="139" t="s">
        <v>8</v>
      </c>
      <c r="C11" s="105"/>
      <c r="D11" s="140">
        <v>16</v>
      </c>
      <c r="E11" s="150">
        <f>C11*D11</f>
        <v>0</v>
      </c>
      <c r="F11" s="125">
        <f>E11*121%</f>
        <v>0</v>
      </c>
    </row>
    <row r="12" spans="1:6" ht="13.5" thickBot="1">
      <c r="A12" s="141" t="s">
        <v>17</v>
      </c>
      <c r="B12" s="142"/>
      <c r="C12" s="143"/>
      <c r="D12" s="143"/>
      <c r="E12" s="144">
        <f>SUM(E4:E7)+E9+E10+E11</f>
        <v>0</v>
      </c>
      <c r="F12" s="145">
        <f>SUM(F4:F7)+F9+F10+F11</f>
        <v>0</v>
      </c>
    </row>
  </sheetData>
  <sheetProtection/>
  <mergeCells count="5">
    <mergeCell ref="B8:F8"/>
    <mergeCell ref="B3:F3"/>
    <mergeCell ref="C1:F1"/>
    <mergeCell ref="A2:B2"/>
    <mergeCell ref="A12:B12"/>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15"/>
  <sheetViews>
    <sheetView zoomScalePageLayoutView="0" workbookViewId="0" topLeftCell="A1">
      <selection activeCell="C21" sqref="C21"/>
    </sheetView>
  </sheetViews>
  <sheetFormatPr defaultColWidth="9.140625" defaultRowHeight="12.75"/>
  <cols>
    <col min="1" max="1" width="13.421875" style="0" customWidth="1"/>
    <col min="2" max="2" width="119.00390625" style="0" customWidth="1"/>
    <col min="5" max="5" width="10.140625" style="0" bestFit="1" customWidth="1"/>
    <col min="6" max="6" width="14.8515625" style="0" customWidth="1"/>
  </cols>
  <sheetData>
    <row r="1" spans="1:6" ht="13.5" thickBot="1">
      <c r="A1" s="94"/>
      <c r="B1" s="94"/>
      <c r="C1" s="86"/>
      <c r="D1" s="86"/>
      <c r="E1" s="86"/>
      <c r="F1" s="86"/>
    </row>
    <row r="2" spans="1:6" ht="51">
      <c r="A2" s="97" t="s">
        <v>22</v>
      </c>
      <c r="B2" s="98"/>
      <c r="C2" s="13" t="s">
        <v>1</v>
      </c>
      <c r="D2" s="14" t="s">
        <v>0</v>
      </c>
      <c r="E2" s="13" t="s">
        <v>11</v>
      </c>
      <c r="F2" s="15" t="s">
        <v>10</v>
      </c>
    </row>
    <row r="3" spans="1:6" ht="12.75">
      <c r="A3" s="42" t="s">
        <v>30</v>
      </c>
      <c r="B3" s="89" t="s">
        <v>12</v>
      </c>
      <c r="C3" s="89"/>
      <c r="D3" s="89"/>
      <c r="E3" s="89"/>
      <c r="F3" s="90"/>
    </row>
    <row r="4" spans="1:6" ht="26.25" customHeight="1">
      <c r="A4" s="54" t="s">
        <v>35</v>
      </c>
      <c r="B4" s="40" t="s">
        <v>73</v>
      </c>
      <c r="C4" s="17"/>
      <c r="D4" s="9">
        <v>10</v>
      </c>
      <c r="E4" s="17">
        <f aca="true" t="shared" si="0" ref="E4:E9">C4*D4</f>
        <v>0</v>
      </c>
      <c r="F4" s="137">
        <f aca="true" t="shared" si="1" ref="F4:F9">E4*121%</f>
        <v>0</v>
      </c>
    </row>
    <row r="5" spans="1:6" ht="15" customHeight="1">
      <c r="A5" s="53" t="s">
        <v>58</v>
      </c>
      <c r="B5" s="40" t="s">
        <v>74</v>
      </c>
      <c r="C5" s="17"/>
      <c r="D5" s="9">
        <v>1</v>
      </c>
      <c r="E5" s="17">
        <f t="shared" si="0"/>
        <v>0</v>
      </c>
      <c r="F5" s="137">
        <f t="shared" si="1"/>
        <v>0</v>
      </c>
    </row>
    <row r="6" spans="1:6" ht="12.75">
      <c r="A6" s="57" t="s">
        <v>36</v>
      </c>
      <c r="B6" s="40" t="s">
        <v>64</v>
      </c>
      <c r="C6" s="6"/>
      <c r="D6" s="2">
        <v>1</v>
      </c>
      <c r="E6" s="1">
        <f t="shared" si="0"/>
        <v>0</v>
      </c>
      <c r="F6" s="132">
        <f t="shared" si="1"/>
        <v>0</v>
      </c>
    </row>
    <row r="7" spans="1:6" ht="27" customHeight="1">
      <c r="A7" s="44" t="s">
        <v>37</v>
      </c>
      <c r="B7" s="78" t="s">
        <v>65</v>
      </c>
      <c r="C7" s="4"/>
      <c r="D7" s="5">
        <v>1</v>
      </c>
      <c r="E7" s="6">
        <f t="shared" si="0"/>
        <v>0</v>
      </c>
      <c r="F7" s="121">
        <f t="shared" si="1"/>
        <v>0</v>
      </c>
    </row>
    <row r="8" spans="1:6" ht="39" customHeight="1">
      <c r="A8" s="45" t="s">
        <v>75</v>
      </c>
      <c r="B8" s="40" t="s">
        <v>68</v>
      </c>
      <c r="C8" s="6"/>
      <c r="D8" s="5">
        <v>1</v>
      </c>
      <c r="E8" s="6">
        <f t="shared" si="0"/>
        <v>0</v>
      </c>
      <c r="F8" s="121">
        <f t="shared" si="1"/>
        <v>0</v>
      </c>
    </row>
    <row r="9" spans="1:6" ht="27" customHeight="1">
      <c r="A9" s="45" t="s">
        <v>39</v>
      </c>
      <c r="B9" s="78" t="s">
        <v>76</v>
      </c>
      <c r="C9" s="6"/>
      <c r="D9" s="5">
        <v>1</v>
      </c>
      <c r="E9" s="6">
        <f t="shared" si="0"/>
        <v>0</v>
      </c>
      <c r="F9" s="121">
        <f t="shared" si="1"/>
        <v>0</v>
      </c>
    </row>
    <row r="10" spans="1:6" ht="12.75">
      <c r="A10" s="64" t="s">
        <v>30</v>
      </c>
      <c r="B10" s="82" t="s">
        <v>7</v>
      </c>
      <c r="C10" s="82"/>
      <c r="D10" s="82"/>
      <c r="E10" s="82"/>
      <c r="F10" s="83"/>
    </row>
    <row r="11" spans="1:6" ht="12.75">
      <c r="A11" s="57" t="s">
        <v>46</v>
      </c>
      <c r="B11" s="62" t="s">
        <v>52</v>
      </c>
      <c r="C11" s="6"/>
      <c r="D11" s="2">
        <v>10</v>
      </c>
      <c r="E11" s="1">
        <f>C11*D11</f>
        <v>0</v>
      </c>
      <c r="F11" s="132">
        <f>E11*1.21</f>
        <v>0</v>
      </c>
    </row>
    <row r="12" spans="1:6" ht="12.75">
      <c r="A12" s="57" t="s">
        <v>31</v>
      </c>
      <c r="B12" s="151" t="s">
        <v>81</v>
      </c>
      <c r="C12" s="110"/>
      <c r="D12" s="3">
        <v>1</v>
      </c>
      <c r="E12" s="1">
        <f>C12*D12</f>
        <v>0</v>
      </c>
      <c r="F12" s="132">
        <f>E12*1.21</f>
        <v>0</v>
      </c>
    </row>
    <row r="13" spans="1:6" ht="25.5">
      <c r="A13" s="57" t="s">
        <v>45</v>
      </c>
      <c r="B13" s="63" t="s">
        <v>15</v>
      </c>
      <c r="C13" s="100"/>
      <c r="D13" s="9">
        <v>1</v>
      </c>
      <c r="E13" s="17">
        <f>C13*D13</f>
        <v>0</v>
      </c>
      <c r="F13" s="137">
        <f>E13*1.21</f>
        <v>0</v>
      </c>
    </row>
    <row r="14" spans="1:6" ht="26.25" thickBot="1">
      <c r="A14" s="146" t="s">
        <v>53</v>
      </c>
      <c r="B14" s="147" t="s">
        <v>84</v>
      </c>
      <c r="C14" s="148"/>
      <c r="D14" s="149">
        <v>10</v>
      </c>
      <c r="E14" s="148">
        <f>C14*D14</f>
        <v>0</v>
      </c>
      <c r="F14" s="125">
        <f>E14*1.21</f>
        <v>0</v>
      </c>
    </row>
    <row r="15" spans="1:6" ht="13.5" thickBot="1">
      <c r="A15" s="141" t="s">
        <v>18</v>
      </c>
      <c r="B15" s="142"/>
      <c r="C15" s="143"/>
      <c r="D15" s="143"/>
      <c r="E15" s="144">
        <f>SUM(E4:E9)+E11+E12+E13+E14</f>
        <v>0</v>
      </c>
      <c r="F15" s="145">
        <f>SUM(F4:F9)+F11+F12+F13+F14</f>
        <v>0</v>
      </c>
    </row>
  </sheetData>
  <sheetProtection/>
  <mergeCells count="6">
    <mergeCell ref="B3:F3"/>
    <mergeCell ref="B10:F10"/>
    <mergeCell ref="C1:F1"/>
    <mergeCell ref="A1:B1"/>
    <mergeCell ref="A2:B2"/>
    <mergeCell ref="A15:B15"/>
  </mergeCells>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1">
      <selection activeCell="H3" sqref="H3"/>
    </sheetView>
  </sheetViews>
  <sheetFormatPr defaultColWidth="9.140625" defaultRowHeight="12.75"/>
  <cols>
    <col min="1" max="1" width="106.8515625" style="0" customWidth="1"/>
    <col min="2" max="2" width="11.8515625" style="0" customWidth="1"/>
    <col min="4" max="4" width="9.57421875" style="0" bestFit="1" customWidth="1"/>
    <col min="5" max="5" width="13.140625" style="0" bestFit="1" customWidth="1"/>
  </cols>
  <sheetData>
    <row r="1" spans="1:5" ht="13.5" thickBot="1">
      <c r="A1" s="28"/>
      <c r="B1" s="99"/>
      <c r="C1" s="99"/>
      <c r="D1" s="99"/>
      <c r="E1" s="99"/>
    </row>
    <row r="2" spans="1:5" ht="44.25" customHeight="1">
      <c r="A2" s="52" t="s">
        <v>88</v>
      </c>
      <c r="B2" s="13" t="s">
        <v>1</v>
      </c>
      <c r="C2" s="14" t="s">
        <v>0</v>
      </c>
      <c r="D2" s="13" t="s">
        <v>11</v>
      </c>
      <c r="E2" s="15" t="s">
        <v>10</v>
      </c>
    </row>
    <row r="3" spans="1:5" ht="387.75" customHeight="1" thickBot="1">
      <c r="A3" s="25" t="s">
        <v>89</v>
      </c>
      <c r="B3" s="69"/>
      <c r="C3" s="23">
        <v>2</v>
      </c>
      <c r="D3" s="24">
        <f>B3*C3</f>
        <v>0</v>
      </c>
      <c r="E3" s="152">
        <f>D3*1.21</f>
        <v>0</v>
      </c>
    </row>
    <row r="4" spans="1:5" ht="13.5" thickBot="1">
      <c r="A4" s="70" t="s">
        <v>59</v>
      </c>
      <c r="B4" s="71"/>
      <c r="C4" s="71"/>
      <c r="D4" s="108">
        <f>D3</f>
        <v>0</v>
      </c>
      <c r="E4" s="109">
        <f>E3</f>
        <v>0</v>
      </c>
    </row>
  </sheetData>
  <sheetProtection/>
  <mergeCells count="1">
    <mergeCell ref="B1:E1"/>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3"/>
  <sheetViews>
    <sheetView zoomScalePageLayoutView="0" workbookViewId="0" topLeftCell="A1">
      <selection activeCell="H6" sqref="H6"/>
    </sheetView>
  </sheetViews>
  <sheetFormatPr defaultColWidth="9.140625" defaultRowHeight="12.75"/>
  <cols>
    <col min="1" max="1" width="78.8515625" style="0" customWidth="1"/>
    <col min="2" max="2" width="14.28125" style="0" customWidth="1"/>
    <col min="3" max="3" width="4.00390625" style="0" customWidth="1"/>
    <col min="4" max="4" width="12.00390625" style="0" customWidth="1"/>
    <col min="5" max="5" width="10.28125" style="0" customWidth="1"/>
  </cols>
  <sheetData>
    <row r="1" spans="1:5" ht="39" thickBot="1">
      <c r="A1" s="52" t="s">
        <v>60</v>
      </c>
      <c r="B1" s="13" t="s">
        <v>1</v>
      </c>
      <c r="C1" s="14" t="s">
        <v>0</v>
      </c>
      <c r="D1" s="13" t="s">
        <v>11</v>
      </c>
      <c r="E1" s="15" t="s">
        <v>10</v>
      </c>
    </row>
    <row r="2" spans="1:5" ht="115.5" thickBot="1">
      <c r="A2" s="72" t="s">
        <v>61</v>
      </c>
      <c r="B2" s="73"/>
      <c r="C2" s="154">
        <v>1</v>
      </c>
      <c r="D2" s="74">
        <f>B2*C2</f>
        <v>0</v>
      </c>
      <c r="E2" s="75">
        <f>D2*1.21</f>
        <v>0</v>
      </c>
    </row>
    <row r="3" spans="1:5" ht="13.5" thickBot="1">
      <c r="A3" s="70" t="s">
        <v>59</v>
      </c>
      <c r="B3" s="71"/>
      <c r="C3" s="71"/>
      <c r="D3" s="108">
        <f>D2</f>
        <v>0</v>
      </c>
      <c r="E3" s="109">
        <f>E2</f>
        <v>0</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SOŠ a SOU, U Hvězdy 2279,  272 01 Kladno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Horová Jana</dc:creator>
  <cp:keywords/>
  <dc:description/>
  <cp:lastModifiedBy>Bláhová Jana, Ing.</cp:lastModifiedBy>
  <cp:lastPrinted>2022-07-15T07:36:17Z</cp:lastPrinted>
  <dcterms:created xsi:type="dcterms:W3CDTF">2017-09-22T12:19:36Z</dcterms:created>
  <dcterms:modified xsi:type="dcterms:W3CDTF">2023-02-13T10:42:12Z</dcterms:modified>
  <cp:category/>
  <cp:version/>
  <cp:contentType/>
  <cp:contentStatus/>
</cp:coreProperties>
</file>