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erejne\PROVOZNÍ ÚSEK\Opravy 2023\Benešov\Tloskov\III-1063  kř. II106 Krňany -  kř. Nedvězí\"/>
    </mc:Choice>
  </mc:AlternateContent>
  <bookViews>
    <workbookView xWindow="0" yWindow="0" windowWidth="20370" windowHeight="11850" activeTab="1"/>
  </bookViews>
  <sheets>
    <sheet name="Krycí list rozpočtu" sheetId="1" r:id="rId1"/>
    <sheet name="rozpočet" sheetId="2" r:id="rId2"/>
  </sheets>
  <definedNames>
    <definedName name="_xlnm.Print_Area" localSheetId="0">'Krycí list rozpočtu'!$A$1:$I$32</definedName>
    <definedName name="_xlnm.Print_Area" localSheetId="1">rozpočet!$A$1:$G$36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  <c r="G27" i="2"/>
  <c r="G26" i="2"/>
  <c r="G25" i="2"/>
  <c r="G19" i="2" l="1"/>
  <c r="G29" i="2"/>
  <c r="G20" i="2" l="1"/>
  <c r="G24" i="2" l="1"/>
  <c r="G23" i="2"/>
  <c r="G22" i="2"/>
  <c r="G21" i="2"/>
  <c r="G18" i="2"/>
  <c r="G17" i="2"/>
  <c r="G16" i="2"/>
  <c r="G15" i="2"/>
  <c r="G14" i="2"/>
  <c r="G13" i="2"/>
  <c r="G12" i="2"/>
  <c r="G11" i="2"/>
  <c r="G32" i="2" l="1"/>
  <c r="G33" i="2" s="1"/>
  <c r="G34" i="2" s="1"/>
  <c r="F22" i="1"/>
  <c r="I22" i="1"/>
  <c r="F25" i="1"/>
  <c r="C14" i="1" l="1"/>
  <c r="C22" i="1" s="1"/>
  <c r="C26" i="1" s="1"/>
  <c r="F26" i="1" l="1"/>
  <c r="I25" i="1"/>
  <c r="I26" i="1" l="1"/>
</calcChain>
</file>

<file path=xl/sharedStrings.xml><?xml version="1.0" encoding="utf-8"?>
<sst xmlns="http://schemas.openxmlformats.org/spreadsheetml/2006/main" count="151" uniqueCount="124">
  <si>
    <t>Datum, razítko a podpis</t>
  </si>
  <si>
    <t>Celkem včetně DPH</t>
  </si>
  <si>
    <t>DPH 21%</t>
  </si>
  <si>
    <t>Základ 21%</t>
  </si>
  <si>
    <t>Celkem bez DPH</t>
  </si>
  <si>
    <t>DPH 15%</t>
  </si>
  <si>
    <t>Základ 15%</t>
  </si>
  <si>
    <t>Základ 0%</t>
  </si>
  <si>
    <t>NUS celkem</t>
  </si>
  <si>
    <t>DN celkem</t>
  </si>
  <si>
    <t>ZRN celkem</t>
  </si>
  <si>
    <t>Přesun hmot a sutí</t>
  </si>
  <si>
    <t>Ostatní materiál</t>
  </si>
  <si>
    <t>NUS z rozpočtu</t>
  </si>
  <si>
    <t>Montáž</t>
  </si>
  <si>
    <t>Ostatní</t>
  </si>
  <si>
    <t>Dodávky</t>
  </si>
  <si>
    <t>"M"</t>
  </si>
  <si>
    <t>Provozní vlivy</t>
  </si>
  <si>
    <t>Územní vlivy</t>
  </si>
  <si>
    <t>Kulturní památka</t>
  </si>
  <si>
    <t>PSV</t>
  </si>
  <si>
    <t>Mimostav. doprava</t>
  </si>
  <si>
    <t>Bez pevné podl.</t>
  </si>
  <si>
    <t>Zařízení staveniště</t>
  </si>
  <si>
    <t>Práce přesčas</t>
  </si>
  <si>
    <t>HSV</t>
  </si>
  <si>
    <t>Náklady na umístění stavby (NUS)</t>
  </si>
  <si>
    <t>C</t>
  </si>
  <si>
    <t>Doplňkové náklady</t>
  </si>
  <si>
    <t>B</t>
  </si>
  <si>
    <t>Základní rozpočtové náklady</t>
  </si>
  <si>
    <t>A</t>
  </si>
  <si>
    <t>Rozpočtové náklady v Kč</t>
  </si>
  <si>
    <t>Datum:</t>
  </si>
  <si>
    <t>Zpracoval:</t>
  </si>
  <si>
    <t>JKSO:</t>
  </si>
  <si>
    <t>Položek:</t>
  </si>
  <si>
    <t>Konec výstavby:</t>
  </si>
  <si>
    <t>Začátek výstavby:</t>
  </si>
  <si>
    <t>IČ/DIČ:</t>
  </si>
  <si>
    <t>Zhotovitel:</t>
  </si>
  <si>
    <t xml:space="preserve"> </t>
  </si>
  <si>
    <t>Lokalita:</t>
  </si>
  <si>
    <t>Projektant:</t>
  </si>
  <si>
    <t>Druh stavby:</t>
  </si>
  <si>
    <t>00066001</t>
  </si>
  <si>
    <t>Objednatel:</t>
  </si>
  <si>
    <t>Krycí list rozpočtu</t>
  </si>
  <si>
    <t>Zdroj položek/cen: www.sfdi.cz (OTSKP 2018)</t>
  </si>
  <si>
    <t>Celkem vč. DPH</t>
  </si>
  <si>
    <t>M</t>
  </si>
  <si>
    <t>M2</t>
  </si>
  <si>
    <t>M3</t>
  </si>
  <si>
    <t>POPLATKY ZA SKLÁDKU TYP S-OO (OSTATNÍ ODPAD)</t>
  </si>
  <si>
    <t>ČIŠTĚNÍ PŘÍKOPŮ OD NÁNOSU DO 0,5M3/M  (vč. odvozu na skládku)</t>
  </si>
  <si>
    <t>ČIŠTĚNÍ KRAJNIC OD NÁNOSU TL. DO 100MM  (vč. odvozu na skládku)</t>
  </si>
  <si>
    <t>FRÉZOVÁNÍ DRÁŽKY PRŮŘEZU DO 200MM2 V ASFALTOVÉ VOZOVCE</t>
  </si>
  <si>
    <t>SPOJOVACÍ POSTŘIK Z EMULZE DO 0,5KG/M2</t>
  </si>
  <si>
    <t>ASFALTOVÝ BETON PRO OBRUSNÉ VRSTVY ACO 11+, 11S TL. 50MM</t>
  </si>
  <si>
    <t>574A44</t>
  </si>
  <si>
    <t>FRÉZOVÁNÍ ZPEVNĚNÝCH PLOCH ASFALTOVÝCH, ODVOZ DO 5KM</t>
  </si>
  <si>
    <t>KPL</t>
  </si>
  <si>
    <t>02710</t>
  </si>
  <si>
    <t>1</t>
  </si>
  <si>
    <t>poznámky</t>
  </si>
  <si>
    <t>hmotnost  celkem</t>
  </si>
  <si>
    <t>hmotnost              t</t>
  </si>
  <si>
    <t>Celkem Kč</t>
  </si>
  <si>
    <t>Kč/MJ</t>
  </si>
  <si>
    <t>Výměra</t>
  </si>
  <si>
    <t>MJ</t>
  </si>
  <si>
    <t>Popis položky</t>
  </si>
  <si>
    <t>Číslo položky</t>
  </si>
  <si>
    <t>Č.</t>
  </si>
  <si>
    <t>……………………………</t>
  </si>
  <si>
    <t xml:space="preserve">Datum:   </t>
  </si>
  <si>
    <t xml:space="preserve">Zpracoval:   </t>
  </si>
  <si>
    <t>………………..</t>
  </si>
  <si>
    <t xml:space="preserve">Zhotovitel: </t>
  </si>
  <si>
    <t>Krajská správa a údržba silnic Středočeského kraje, příspěvková organizace</t>
  </si>
  <si>
    <r>
      <t>Objednatel:</t>
    </r>
    <r>
      <rPr>
        <b/>
        <sz val="9"/>
        <rFont val="Arial CE"/>
        <family val="2"/>
        <charset val="238"/>
      </rPr>
      <t/>
    </r>
  </si>
  <si>
    <t>Místo (lokalita):</t>
  </si>
  <si>
    <t xml:space="preserve">Objekt:                       </t>
  </si>
  <si>
    <t xml:space="preserve">Stavba:    </t>
  </si>
  <si>
    <t xml:space="preserve">ROZPOČET  </t>
  </si>
  <si>
    <t xml:space="preserve">Schválil </t>
  </si>
  <si>
    <t>Zpracoval</t>
  </si>
  <si>
    <t>správní cestmistr:</t>
  </si>
  <si>
    <t>KSÚS Středočeského kraje příspěvková organizace</t>
  </si>
  <si>
    <t>POMOC PRÁCE ZŘÍZ NEBO ZAJIŠŤ OBJÍŽĎKY A PŘÍSTUP CESTY</t>
  </si>
  <si>
    <t>ŘEZÁNÍ ASFALTOVÉHO KRYTU VOZOVEK TL DO 100MM</t>
  </si>
  <si>
    <t>OČIŠTĚNÍ ASFALT VOZOVEK ZAMETENÍM</t>
  </si>
  <si>
    <t>ZPEVNĚNÍ KRAJNIC Z RECYKLOVANÉHO MATERIÁLU TL DO 150MM</t>
  </si>
  <si>
    <t>TĚSNĚNÍ DILATAČ SPAR ASF ZÁLIVKOU PRŮŘ DO 200MM2</t>
  </si>
  <si>
    <t xml:space="preserve">Název stavby: </t>
  </si>
  <si>
    <t xml:space="preserve">provozní cestmistr: </t>
  </si>
  <si>
    <t>VODOROVNÉ DOPRAVNÍ ZNAČENÍ BARVOU HLADKÉ - DODÁVKA A POKLÁDKA</t>
  </si>
  <si>
    <t>Oprava 2019</t>
  </si>
  <si>
    <t>III/1063  kř. Nedvězí - kř.  Blaženice</t>
  </si>
  <si>
    <t>Nedvězí</t>
  </si>
  <si>
    <t>572213</t>
  </si>
  <si>
    <t>014122</t>
  </si>
  <si>
    <t>T</t>
  </si>
  <si>
    <t>15</t>
  </si>
  <si>
    <t>89921</t>
  </si>
  <si>
    <t>VÝŠKOVÁ ÚPRAVA POKLOPŮ</t>
  </si>
  <si>
    <t>KUS</t>
  </si>
  <si>
    <t>89923</t>
  </si>
  <si>
    <t>VÝŠKOVÁ ÚPRAVA KRYCÍCH HRNCŮ</t>
  </si>
  <si>
    <t>SANAČNÍ VRSTVY Z KAMENIVA DRCENÉHO 0 - 63 mm</t>
  </si>
  <si>
    <t>93818</t>
  </si>
  <si>
    <t xml:space="preserve">III/1063  kř. II/106 Krňany -  kř. Nedvězí </t>
  </si>
  <si>
    <t>Krňany, Vysoký Újezd, Nedvězí</t>
  </si>
  <si>
    <t>III/1063, 0,000 - 3,920 a 4,180 - 5,130 km</t>
  </si>
  <si>
    <t>SMĚROVÉ SLOUPKY Z PLAST HMOT VČETNĚ ODRAZNÉHO PÁSKU</t>
  </si>
  <si>
    <t>ks</t>
  </si>
  <si>
    <t>ODKOPÁVKY A PROKOPÁVKY OBECNÉ TŘ. I, ODVOZ DO 16KM</t>
  </si>
  <si>
    <t>KAMENIVO ZPEVNĚNÉ CEMENTEM TL. DO 150MM</t>
  </si>
  <si>
    <t>ODSTRANĚNÍ KRYTU ZPEVNĚNÝCH PLOCH S ASFALT. POJIVEM, ODVOZ DO 16 KM</t>
  </si>
  <si>
    <t xml:space="preserve">vedoucí oblasti Benešov:  </t>
  </si>
  <si>
    <t>Zástupce vedoucího oblasti:</t>
  </si>
  <si>
    <t>574C06</t>
  </si>
  <si>
    <t>ASFALTOVÝ BETON PRO LOŽNÍ VRSTVY ACL 16+, 16S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</si>
</sst>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;\-#,##0.000"/>
    <numFmt numFmtId="165" formatCode="00000"/>
    <numFmt numFmtId="166" formatCode="#,##0.000"/>
  </numFmts>
  <fonts count="28" x14ac:knownFonts="1">
    <font>
      <sz val="8"/>
      <name val="MS Sans Serif"/>
      <charset val="1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2"/>
      <color indexed="8"/>
      <name val="Book Antiqua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78">
    <xf numFmtId="0" fontId="0" fillId="0" borderId="0" xfId="0" applyAlignment="1">
      <protection locked="0"/>
    </xf>
    <xf numFmtId="0" fontId="1" fillId="0" borderId="0" xfId="0" applyFont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4" fontId="3" fillId="2" borderId="15" xfId="0" applyNumberFormat="1" applyFont="1" applyFill="1" applyBorder="1" applyAlignment="1" applyProtection="1">
      <alignment horizontal="righ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49" fontId="2" fillId="0" borderId="15" xfId="0" applyNumberFormat="1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top"/>
      <protection locked="0"/>
    </xf>
    <xf numFmtId="0" fontId="0" fillId="0" borderId="0" xfId="0" applyFont="1" applyAlignment="1">
      <alignment horizontal="center" vertical="top"/>
      <protection locked="0"/>
    </xf>
    <xf numFmtId="39" fontId="0" fillId="0" borderId="0" xfId="0" applyNumberFormat="1" applyAlignment="1">
      <alignment horizontal="center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4" fontId="9" fillId="0" borderId="26" xfId="0" applyNumberFormat="1" applyFont="1" applyBorder="1" applyAlignment="1" applyProtection="1">
      <alignment vertical="center"/>
    </xf>
    <xf numFmtId="4" fontId="2" fillId="0" borderId="27" xfId="0" applyNumberFormat="1" applyFont="1" applyBorder="1" applyAlignment="1" applyProtection="1">
      <alignment horizontal="right" vertical="center"/>
    </xf>
    <xf numFmtId="0" fontId="9" fillId="0" borderId="27" xfId="0" applyFont="1" applyBorder="1" applyAlignment="1" applyProtection="1">
      <alignment vertical="center"/>
    </xf>
    <xf numFmtId="4" fontId="2" fillId="0" borderId="28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4" fontId="9" fillId="0" borderId="15" xfId="0" applyNumberFormat="1" applyFont="1" applyBorder="1" applyAlignment="1" applyProtection="1">
      <alignment vertical="center"/>
    </xf>
    <xf numFmtId="4" fontId="2" fillId="0" borderId="16" xfId="0" applyNumberFormat="1" applyFont="1" applyBorder="1" applyAlignment="1" applyProtection="1">
      <alignment horizontal="right" vertical="center"/>
    </xf>
    <xf numFmtId="0" fontId="9" fillId="0" borderId="16" xfId="0" applyFont="1" applyBorder="1" applyAlignment="1" applyProtection="1">
      <alignment vertical="center"/>
    </xf>
    <xf numFmtId="4" fontId="2" fillId="0" borderId="17" xfId="0" applyNumberFormat="1" applyFont="1" applyBorder="1" applyAlignment="1" applyProtection="1">
      <alignment vertical="center"/>
    </xf>
    <xf numFmtId="4" fontId="9" fillId="0" borderId="29" xfId="0" applyNumberFormat="1" applyFont="1" applyBorder="1" applyAlignment="1" applyProtection="1">
      <alignment vertical="center"/>
    </xf>
    <xf numFmtId="4" fontId="2" fillId="0" borderId="30" xfId="0" applyNumberFormat="1" applyFont="1" applyBorder="1" applyAlignment="1" applyProtection="1">
      <alignment horizontal="right" vertical="center"/>
    </xf>
    <xf numFmtId="0" fontId="9" fillId="0" borderId="30" xfId="0" applyFont="1" applyBorder="1" applyAlignment="1" applyProtection="1">
      <alignment vertical="center"/>
    </xf>
    <xf numFmtId="4" fontId="2" fillId="0" borderId="31" xfId="0" applyNumberFormat="1" applyFont="1" applyBorder="1" applyAlignment="1" applyProtection="1">
      <alignment vertical="center"/>
    </xf>
    <xf numFmtId="0" fontId="0" fillId="0" borderId="0" xfId="0" applyFill="1" applyAlignment="1" applyProtection="1">
      <alignment vertical="top"/>
    </xf>
    <xf numFmtId="0" fontId="0" fillId="0" borderId="16" xfId="0" applyFill="1" applyBorder="1" applyAlignment="1" applyProtection="1">
      <alignment vertical="top"/>
    </xf>
    <xf numFmtId="0" fontId="0" fillId="0" borderId="16" xfId="0" applyFill="1" applyBorder="1" applyAlignment="1" applyProtection="1">
      <alignment horizontal="center" vertical="top"/>
    </xf>
    <xf numFmtId="0" fontId="0" fillId="0" borderId="17" xfId="0" applyFill="1" applyBorder="1" applyAlignment="1" applyProtection="1">
      <alignment horizontal="center" vertical="top"/>
    </xf>
    <xf numFmtId="1" fontId="10" fillId="0" borderId="17" xfId="0" applyNumberFormat="1" applyFont="1" applyFill="1" applyBorder="1" applyAlignment="1">
      <alignment horizontal="left" vertical="center"/>
      <protection locked="0"/>
    </xf>
    <xf numFmtId="1" fontId="10" fillId="0" borderId="20" xfId="0" applyNumberFormat="1" applyFont="1" applyFill="1" applyBorder="1" applyAlignment="1">
      <alignment horizontal="left" vertical="center"/>
      <protection locked="0"/>
    </xf>
    <xf numFmtId="1" fontId="10" fillId="0" borderId="31" xfId="0" applyNumberFormat="1" applyFont="1" applyFill="1" applyBorder="1" applyAlignment="1">
      <alignment horizontal="left" vertical="center"/>
      <protection locked="0"/>
    </xf>
    <xf numFmtId="0" fontId="0" fillId="0" borderId="16" xfId="0" applyBorder="1" applyAlignment="1" applyProtection="1">
      <alignment vertical="top"/>
    </xf>
    <xf numFmtId="0" fontId="0" fillId="0" borderId="1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 wrapText="1"/>
    </xf>
    <xf numFmtId="0" fontId="9" fillId="3" borderId="32" xfId="0" applyFont="1" applyFill="1" applyBorder="1" applyAlignment="1" applyProtection="1">
      <alignment horizontal="right" vertical="center"/>
    </xf>
    <xf numFmtId="0" fontId="9" fillId="3" borderId="33" xfId="0" applyFont="1" applyFill="1" applyBorder="1" applyAlignment="1" applyProtection="1">
      <alignment horizontal="right" vertical="center"/>
    </xf>
    <xf numFmtId="0" fontId="9" fillId="3" borderId="33" xfId="0" applyFont="1" applyFill="1" applyBorder="1" applyAlignment="1" applyProtection="1">
      <alignment horizontal="left" vertical="center"/>
    </xf>
    <xf numFmtId="0" fontId="9" fillId="3" borderId="33" xfId="0" applyFont="1" applyFill="1" applyBorder="1" applyAlignment="1" applyProtection="1">
      <alignment vertical="center"/>
    </xf>
    <xf numFmtId="0" fontId="9" fillId="3" borderId="34" xfId="0" applyFont="1" applyFill="1" applyBorder="1" applyAlignment="1" applyProtection="1">
      <alignment horizontal="center" vertical="center"/>
    </xf>
    <xf numFmtId="0" fontId="9" fillId="3" borderId="35" xfId="0" applyFont="1" applyFill="1" applyBorder="1" applyAlignment="1" applyProtection="1">
      <alignment vertical="center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center" vertical="top"/>
      <protection locked="0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39" fontId="16" fillId="0" borderId="0" xfId="0" applyNumberFormat="1" applyFont="1" applyAlignment="1" applyProtection="1">
      <alignment horizontal="center" vertical="top"/>
    </xf>
    <xf numFmtId="39" fontId="16" fillId="0" borderId="0" xfId="0" applyNumberFormat="1" applyFont="1" applyAlignment="1" applyProtection="1">
      <alignment horizontal="right" vertical="top"/>
    </xf>
    <xf numFmtId="164" fontId="17" fillId="0" borderId="0" xfId="0" applyNumberFormat="1" applyFont="1" applyAlignment="1" applyProtection="1">
      <alignment horizontal="right" vertical="top"/>
    </xf>
    <xf numFmtId="0" fontId="16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 wrapText="1"/>
    </xf>
    <xf numFmtId="37" fontId="14" fillId="0" borderId="0" xfId="0" applyNumberFormat="1" applyFont="1" applyAlignment="1" applyProtection="1">
      <alignment horizontal="center" vertical="top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/>
    </xf>
    <xf numFmtId="49" fontId="23" fillId="0" borderId="16" xfId="0" applyNumberFormat="1" applyFont="1" applyBorder="1" applyAlignment="1">
      <alignment horizontal="left" vertical="center"/>
      <protection locked="0"/>
    </xf>
    <xf numFmtId="0" fontId="23" fillId="0" borderId="16" xfId="0" applyFont="1" applyBorder="1" applyAlignment="1">
      <alignment vertical="center"/>
      <protection locked="0"/>
    </xf>
    <xf numFmtId="164" fontId="17" fillId="0" borderId="16" xfId="0" applyNumberFormat="1" applyFont="1" applyBorder="1" applyAlignment="1" applyProtection="1">
      <alignment horizontal="right" vertical="center"/>
      <protection locked="0"/>
    </xf>
    <xf numFmtId="39" fontId="18" fillId="0" borderId="16" xfId="0" applyNumberFormat="1" applyFont="1" applyBorder="1" applyAlignment="1">
      <alignment horizontal="right" vertical="center"/>
      <protection locked="0"/>
    </xf>
    <xf numFmtId="39" fontId="17" fillId="0" borderId="16" xfId="0" applyNumberFormat="1" applyFont="1" applyBorder="1" applyAlignment="1">
      <alignment horizontal="right" vertical="center"/>
      <protection locked="0"/>
    </xf>
    <xf numFmtId="165" fontId="23" fillId="0" borderId="16" xfId="0" applyNumberFormat="1" applyFont="1" applyBorder="1" applyAlignment="1">
      <alignment horizontal="left" vertical="center"/>
      <protection locked="0"/>
    </xf>
    <xf numFmtId="0" fontId="25" fillId="0" borderId="16" xfId="0" applyFont="1" applyBorder="1" applyAlignment="1">
      <alignment horizontal="left" vertical="center" wrapText="1"/>
      <protection locked="0"/>
    </xf>
    <xf numFmtId="0" fontId="23" fillId="0" borderId="16" xfId="0" applyFont="1" applyBorder="1" applyAlignment="1">
      <alignment horizontal="left" vertical="center"/>
      <protection locked="0"/>
    </xf>
    <xf numFmtId="0" fontId="23" fillId="0" borderId="16" xfId="0" applyFont="1" applyBorder="1" applyAlignment="1" applyProtection="1">
      <alignment vertical="center" wrapText="1"/>
      <protection locked="0"/>
    </xf>
    <xf numFmtId="0" fontId="23" fillId="0" borderId="16" xfId="0" applyFont="1" applyBorder="1" applyAlignment="1" applyProtection="1">
      <alignment vertical="center"/>
      <protection locked="0"/>
    </xf>
    <xf numFmtId="166" fontId="24" fillId="0" borderId="16" xfId="0" applyNumberFormat="1" applyFont="1" applyBorder="1" applyAlignment="1" applyProtection="1">
      <alignment vertical="center"/>
      <protection locked="0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>
      <protection locked="0"/>
    </xf>
    <xf numFmtId="1" fontId="10" fillId="0" borderId="0" xfId="0" applyNumberFormat="1" applyFont="1" applyFill="1" applyBorder="1" applyAlignment="1">
      <alignment horizontal="left" vertical="center"/>
      <protection locked="0"/>
    </xf>
    <xf numFmtId="0" fontId="23" fillId="0" borderId="24" xfId="0" applyFont="1" applyBorder="1" applyAlignment="1">
      <alignment horizontal="left" vertical="center"/>
      <protection locked="0"/>
    </xf>
    <xf numFmtId="0" fontId="23" fillId="0" borderId="30" xfId="0" applyFont="1" applyBorder="1" applyAlignment="1">
      <alignment vertical="center"/>
      <protection locked="0"/>
    </xf>
    <xf numFmtId="164" fontId="17" fillId="0" borderId="30" xfId="0" applyNumberFormat="1" applyFont="1" applyBorder="1" applyAlignment="1" applyProtection="1">
      <alignment horizontal="right" vertical="center"/>
      <protection locked="0"/>
    </xf>
    <xf numFmtId="39" fontId="18" fillId="0" borderId="30" xfId="0" applyNumberFormat="1" applyFont="1" applyBorder="1" applyAlignment="1">
      <alignment horizontal="right" vertical="center"/>
      <protection locked="0"/>
    </xf>
    <xf numFmtId="39" fontId="17" fillId="0" borderId="25" xfId="0" applyNumberFormat="1" applyFont="1" applyBorder="1" applyAlignment="1">
      <alignment horizontal="right" vertical="center"/>
      <protection locked="0"/>
    </xf>
    <xf numFmtId="0" fontId="0" fillId="0" borderId="0" xfId="0" applyFill="1" applyBorder="1" applyAlignment="1" applyProtection="1">
      <alignment horizontal="center" vertical="top"/>
    </xf>
    <xf numFmtId="0" fontId="0" fillId="0" borderId="0" xfId="0" applyFill="1" applyBorder="1" applyAlignment="1" applyProtection="1">
      <alignment vertical="top"/>
    </xf>
    <xf numFmtId="166" fontId="24" fillId="0" borderId="16" xfId="0" applyNumberFormat="1" applyFont="1" applyBorder="1" applyAlignment="1">
      <alignment vertical="center"/>
      <protection locked="0"/>
    </xf>
    <xf numFmtId="165" fontId="23" fillId="0" borderId="30" xfId="0" applyNumberFormat="1" applyFont="1" applyBorder="1" applyAlignment="1">
      <alignment horizontal="left" vertical="center"/>
      <protection locked="0"/>
    </xf>
    <xf numFmtId="1" fontId="10" fillId="0" borderId="37" xfId="0" applyNumberFormat="1" applyFont="1" applyFill="1" applyBorder="1" applyAlignment="1">
      <alignment horizontal="left" vertical="center"/>
      <protection locked="0"/>
    </xf>
    <xf numFmtId="0" fontId="23" fillId="0" borderId="16" xfId="0" applyFont="1" applyBorder="1" applyAlignment="1">
      <alignment vertical="center" wrapText="1"/>
      <protection locked="0"/>
    </xf>
    <xf numFmtId="1" fontId="10" fillId="0" borderId="16" xfId="0" applyNumberFormat="1" applyFont="1" applyFill="1" applyBorder="1" applyAlignment="1">
      <alignment horizontal="left" vertical="center"/>
      <protection locked="0"/>
    </xf>
    <xf numFmtId="0" fontId="23" fillId="0" borderId="0" xfId="0" applyFont="1" applyFill="1" applyAlignment="1">
      <alignment horizontal="left" vertical="top"/>
      <protection locked="0"/>
    </xf>
    <xf numFmtId="0" fontId="23" fillId="0" borderId="16" xfId="0" applyFont="1" applyFill="1" applyBorder="1" applyAlignment="1">
      <protection locked="0"/>
    </xf>
    <xf numFmtId="0" fontId="23" fillId="0" borderId="16" xfId="0" applyFont="1" applyFill="1" applyBorder="1" applyAlignment="1">
      <alignment horizontal="left" vertical="top"/>
      <protection locked="0"/>
    </xf>
    <xf numFmtId="39" fontId="18" fillId="0" borderId="16" xfId="0" applyNumberFormat="1" applyFont="1" applyFill="1" applyBorder="1" applyAlignment="1">
      <alignment horizontal="right" vertical="center"/>
      <protection locked="0"/>
    </xf>
    <xf numFmtId="39" fontId="17" fillId="0" borderId="16" xfId="0" applyNumberFormat="1" applyFont="1" applyFill="1" applyBorder="1" applyAlignment="1">
      <alignment horizontal="right" vertical="center"/>
      <protection locked="0"/>
    </xf>
    <xf numFmtId="164" fontId="17" fillId="5" borderId="16" xfId="0" applyNumberFormat="1" applyFont="1" applyFill="1" applyBorder="1" applyAlignment="1" applyProtection="1">
      <alignment horizontal="right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1" fillId="0" borderId="23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horizontal="left" vertical="center"/>
    </xf>
    <xf numFmtId="0" fontId="1" fillId="0" borderId="17" xfId="0" applyNumberFormat="1" applyFont="1" applyFill="1" applyBorder="1" applyAlignment="1" applyProtection="1">
      <alignment horizontal="left" vertical="center"/>
    </xf>
    <xf numFmtId="0" fontId="1" fillId="0" borderId="16" xfId="0" applyNumberFormat="1" applyFont="1" applyFill="1" applyBorder="1" applyAlignment="1" applyProtection="1">
      <alignment horizontal="left" vertical="center"/>
    </xf>
    <xf numFmtId="49" fontId="7" fillId="0" borderId="22" xfId="0" applyNumberFormat="1" applyFont="1" applyFill="1" applyBorder="1" applyAlignment="1" applyProtection="1">
      <alignment horizontal="center" wrapText="1"/>
    </xf>
    <xf numFmtId="49" fontId="7" fillId="0" borderId="16" xfId="0" applyNumberFormat="1" applyFont="1" applyFill="1" applyBorder="1" applyAlignment="1" applyProtection="1">
      <alignment horizontal="center" wrapText="1"/>
    </xf>
    <xf numFmtId="49" fontId="1" fillId="0" borderId="22" xfId="0" applyNumberFormat="1" applyFont="1" applyFill="1" applyBorder="1" applyAlignment="1" applyProtection="1">
      <alignment horizontal="left" vertical="center"/>
    </xf>
    <xf numFmtId="49" fontId="7" fillId="0" borderId="36" xfId="0" applyNumberFormat="1" applyFont="1" applyFill="1" applyBorder="1" applyAlignment="1" applyProtection="1">
      <alignment horizontal="center" vertical="center" wrapText="1"/>
    </xf>
    <xf numFmtId="0" fontId="7" fillId="0" borderId="34" xfId="0" applyNumberFormat="1" applyFont="1" applyFill="1" applyBorder="1" applyAlignment="1" applyProtection="1">
      <alignment horizontal="center" vertical="center" wrapText="1"/>
    </xf>
    <xf numFmtId="0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24" xfId="0" applyNumberFormat="1" applyFont="1" applyFill="1" applyBorder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49" fontId="1" fillId="0" borderId="15" xfId="0" applyNumberFormat="1" applyFont="1" applyFill="1" applyBorder="1" applyAlignment="1" applyProtection="1">
      <alignment horizontal="left" vertical="center"/>
    </xf>
    <xf numFmtId="49" fontId="1" fillId="0" borderId="17" xfId="0" applyNumberFormat="1" applyFont="1" applyFill="1" applyBorder="1" applyAlignment="1" applyProtection="1">
      <alignment horizontal="left" vertical="center"/>
    </xf>
    <xf numFmtId="49" fontId="7" fillId="0" borderId="12" xfId="0" applyNumberFormat="1" applyFont="1" applyFill="1" applyBorder="1" applyAlignment="1" applyProtection="1">
      <alignment horizontal="center" wrapText="1"/>
    </xf>
    <xf numFmtId="0" fontId="7" fillId="0" borderId="13" xfId="0" applyFont="1" applyBorder="1" applyAlignment="1" applyProtection="1">
      <alignment horizontal="center" wrapText="1"/>
    </xf>
    <xf numFmtId="0" fontId="7" fillId="0" borderId="25" xfId="0" applyFont="1" applyBorder="1" applyAlignment="1" applyProtection="1">
      <alignment horizontal="center" wrapText="1"/>
    </xf>
    <xf numFmtId="0" fontId="7" fillId="0" borderId="24" xfId="0" applyFont="1" applyBorder="1" applyAlignment="1" applyProtection="1">
      <alignment horizontal="center" wrapText="1"/>
    </xf>
    <xf numFmtId="49" fontId="1" fillId="0" borderId="16" xfId="0" applyNumberFormat="1" applyFont="1" applyFill="1" applyBorder="1" applyAlignment="1" applyProtection="1">
      <alignment horizontal="left" vertical="center"/>
    </xf>
    <xf numFmtId="49" fontId="26" fillId="0" borderId="12" xfId="0" applyNumberFormat="1" applyFont="1" applyFill="1" applyBorder="1" applyAlignment="1" applyProtection="1">
      <alignment horizontal="center"/>
    </xf>
    <xf numFmtId="0" fontId="26" fillId="0" borderId="13" xfId="0" applyNumberFormat="1" applyFont="1" applyFill="1" applyBorder="1" applyAlignment="1" applyProtection="1">
      <alignment horizontal="center"/>
    </xf>
    <xf numFmtId="0" fontId="26" fillId="0" borderId="25" xfId="0" applyNumberFormat="1" applyFont="1" applyFill="1" applyBorder="1" applyAlignment="1" applyProtection="1">
      <alignment horizontal="center"/>
    </xf>
    <xf numFmtId="0" fontId="26" fillId="0" borderId="24" xfId="0" applyNumberFormat="1" applyFont="1" applyFill="1" applyBorder="1" applyAlignment="1" applyProtection="1">
      <alignment horizontal="center"/>
    </xf>
    <xf numFmtId="14" fontId="1" fillId="0" borderId="15" xfId="0" applyNumberFormat="1" applyFont="1" applyFill="1" applyBorder="1" applyAlignment="1" applyProtection="1">
      <alignment horizontal="left" vertical="center"/>
    </xf>
    <xf numFmtId="14" fontId="1" fillId="0" borderId="16" xfId="0" applyNumberFormat="1" applyFont="1" applyFill="1" applyBorder="1" applyAlignment="1" applyProtection="1">
      <alignment horizontal="left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49" fontId="4" fillId="0" borderId="22" xfId="0" applyNumberFormat="1" applyFont="1" applyFill="1" applyBorder="1" applyAlignment="1" applyProtection="1">
      <alignment horizontal="left" vertical="center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21" xfId="0" applyNumberFormat="1" applyFont="1" applyFill="1" applyBorder="1" applyAlignment="1" applyProtection="1">
      <alignment horizontal="lef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49" fontId="3" fillId="0" borderId="16" xfId="0" applyNumberFormat="1" applyFont="1" applyFill="1" applyBorder="1" applyAlignment="1" applyProtection="1">
      <alignment horizontal="left" vertical="center"/>
    </xf>
    <xf numFmtId="49" fontId="3" fillId="2" borderId="17" xfId="0" applyNumberFormat="1" applyFont="1" applyFill="1" applyBorder="1" applyAlignment="1" applyProtection="1">
      <alignment horizontal="left" vertical="center"/>
    </xf>
    <xf numFmtId="0" fontId="3" fillId="2" borderId="16" xfId="0" applyNumberFormat="1" applyFont="1" applyFill="1" applyBorder="1" applyAlignment="1" applyProtection="1">
      <alignment horizontal="left" vertical="center"/>
    </xf>
    <xf numFmtId="49" fontId="3" fillId="2" borderId="16" xfId="0" applyNumberFormat="1" applyFont="1" applyFill="1" applyBorder="1" applyAlignment="1" applyProtection="1">
      <alignment horizontal="left" vertical="center"/>
    </xf>
    <xf numFmtId="49" fontId="2" fillId="0" borderId="14" xfId="0" applyNumberFormat="1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2" fillId="4" borderId="12" xfId="0" applyNumberFormat="1" applyFont="1" applyFill="1" applyBorder="1" applyAlignment="1" applyProtection="1">
      <alignment horizontal="center" vertical="center"/>
    </xf>
    <xf numFmtId="0" fontId="22" fillId="4" borderId="11" xfId="0" applyNumberFormat="1" applyFont="1" applyFill="1" applyBorder="1" applyAlignment="1" applyProtection="1">
      <alignment horizontal="center" vertical="center"/>
    </xf>
    <xf numFmtId="0" fontId="22" fillId="4" borderId="13" xfId="0" applyNumberFormat="1" applyFont="1" applyFill="1" applyBorder="1" applyAlignment="1" applyProtection="1">
      <alignment horizontal="center" vertical="center"/>
    </xf>
    <xf numFmtId="0" fontId="22" fillId="4" borderId="10" xfId="0" applyNumberFormat="1" applyFont="1" applyFill="1" applyBorder="1" applyAlignment="1" applyProtection="1">
      <alignment horizontal="center" vertical="center"/>
    </xf>
    <xf numFmtId="49" fontId="22" fillId="0" borderId="7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8" xfId="0" applyNumberFormat="1" applyFont="1" applyFill="1" applyBorder="1" applyAlignment="1" applyProtection="1">
      <alignment horizontal="left" vertical="center"/>
    </xf>
    <xf numFmtId="0" fontId="22" fillId="0" borderId="6" xfId="0" applyNumberFormat="1" applyFont="1" applyFill="1" applyBorder="1" applyAlignment="1" applyProtection="1">
      <alignment horizontal="left" vertical="center"/>
    </xf>
    <xf numFmtId="49" fontId="22" fillId="0" borderId="3" xfId="0" applyNumberFormat="1" applyFont="1" applyFill="1" applyBorder="1" applyAlignment="1" applyProtection="1">
      <alignment horizontal="left" vertical="center"/>
    </xf>
    <xf numFmtId="0" fontId="22" fillId="0" borderId="2" xfId="0" applyNumberFormat="1" applyFont="1" applyFill="1" applyBorder="1" applyAlignment="1" applyProtection="1">
      <alignment horizontal="left" vertical="center"/>
    </xf>
    <xf numFmtId="0" fontId="22" fillId="0" borderId="4" xfId="0" applyNumberFormat="1" applyFont="1" applyFill="1" applyBorder="1" applyAlignment="1" applyProtection="1">
      <alignment horizontal="left" vertical="center"/>
    </xf>
    <xf numFmtId="0" fontId="22" fillId="0" borderId="1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14" fontId="12" fillId="0" borderId="0" xfId="0" applyNumberFormat="1" applyFont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2" name="obrázek 1" descr="C:\Users\jiri.prochazka\Desktop\logo_ksu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D30" sqref="D30:F30"/>
    </sheetView>
  </sheetViews>
  <sheetFormatPr defaultColWidth="13.33203125" defaultRowHeight="12.75" x14ac:dyDescent="0.15"/>
  <cols>
    <col min="1" max="1" width="13.33203125" style="1" customWidth="1"/>
    <col min="2" max="2" width="11.83203125" style="1" customWidth="1"/>
    <col min="3" max="3" width="25.33203125" style="1" customWidth="1"/>
    <col min="4" max="4" width="23.5" style="1" customWidth="1"/>
    <col min="5" max="5" width="16.33203125" style="1" customWidth="1"/>
    <col min="6" max="6" width="26.33203125" style="1" customWidth="1"/>
    <col min="7" max="7" width="13.33203125" style="1" customWidth="1"/>
    <col min="8" max="8" width="13.83203125" style="1" customWidth="1"/>
    <col min="9" max="9" width="34.6640625" style="1" customWidth="1"/>
    <col min="10" max="10" width="13.33203125" style="1"/>
    <col min="11" max="11" width="13.6640625" style="1" bestFit="1" customWidth="1"/>
    <col min="12" max="16384" width="13.33203125" style="1"/>
  </cols>
  <sheetData>
    <row r="1" spans="1:11" ht="28.7" customHeight="1" thickBot="1" x14ac:dyDescent="0.2">
      <c r="A1" s="111" t="s">
        <v>48</v>
      </c>
      <c r="B1" s="112"/>
      <c r="C1" s="112"/>
      <c r="D1" s="112"/>
      <c r="E1" s="112"/>
      <c r="F1" s="112"/>
      <c r="G1" s="112"/>
      <c r="H1" s="112"/>
      <c r="I1" s="112"/>
    </row>
    <row r="2" spans="1:11" ht="12.75" customHeight="1" x14ac:dyDescent="0.15">
      <c r="A2" s="113" t="s">
        <v>95</v>
      </c>
      <c r="B2" s="114"/>
      <c r="C2" s="117" t="s">
        <v>99</v>
      </c>
      <c r="D2" s="117"/>
      <c r="E2" s="119" t="s">
        <v>47</v>
      </c>
      <c r="F2" s="120" t="s">
        <v>89</v>
      </c>
      <c r="G2" s="121"/>
      <c r="H2" s="119" t="s">
        <v>40</v>
      </c>
      <c r="I2" s="124" t="s">
        <v>46</v>
      </c>
      <c r="J2" s="2"/>
    </row>
    <row r="3" spans="1:11" x14ac:dyDescent="0.15">
      <c r="A3" s="115"/>
      <c r="B3" s="116"/>
      <c r="C3" s="118"/>
      <c r="D3" s="118"/>
      <c r="E3" s="116"/>
      <c r="F3" s="122"/>
      <c r="G3" s="123"/>
      <c r="H3" s="116"/>
      <c r="I3" s="125"/>
      <c r="J3" s="2"/>
    </row>
    <row r="4" spans="1:11" x14ac:dyDescent="0.15">
      <c r="A4" s="127" t="s">
        <v>45</v>
      </c>
      <c r="B4" s="116"/>
      <c r="C4" s="133" t="s">
        <v>98</v>
      </c>
      <c r="D4" s="134"/>
      <c r="E4" s="132" t="s">
        <v>44</v>
      </c>
      <c r="F4" s="132"/>
      <c r="G4" s="116"/>
      <c r="H4" s="132" t="s">
        <v>40</v>
      </c>
      <c r="I4" s="126"/>
      <c r="J4" s="2"/>
    </row>
    <row r="5" spans="1:11" x14ac:dyDescent="0.15">
      <c r="A5" s="115"/>
      <c r="B5" s="116"/>
      <c r="C5" s="135"/>
      <c r="D5" s="136"/>
      <c r="E5" s="116"/>
      <c r="F5" s="116"/>
      <c r="G5" s="116"/>
      <c r="H5" s="116"/>
      <c r="I5" s="125"/>
      <c r="J5" s="2"/>
    </row>
    <row r="6" spans="1:11" ht="13.15" customHeight="1" x14ac:dyDescent="0.15">
      <c r="A6" s="127" t="s">
        <v>43</v>
      </c>
      <c r="B6" s="116"/>
      <c r="C6" s="128" t="s">
        <v>100</v>
      </c>
      <c r="D6" s="129"/>
      <c r="E6" s="132" t="s">
        <v>41</v>
      </c>
      <c r="F6" s="132"/>
      <c r="G6" s="116"/>
      <c r="H6" s="132" t="s">
        <v>40</v>
      </c>
      <c r="I6" s="126"/>
      <c r="J6" s="2"/>
    </row>
    <row r="7" spans="1:11" x14ac:dyDescent="0.15">
      <c r="A7" s="115"/>
      <c r="B7" s="116"/>
      <c r="C7" s="130"/>
      <c r="D7" s="131"/>
      <c r="E7" s="116"/>
      <c r="F7" s="116"/>
      <c r="G7" s="116"/>
      <c r="H7" s="116"/>
      <c r="I7" s="125"/>
      <c r="J7" s="2"/>
    </row>
    <row r="8" spans="1:11" x14ac:dyDescent="0.15">
      <c r="A8" s="127" t="s">
        <v>39</v>
      </c>
      <c r="B8" s="116"/>
      <c r="C8" s="138"/>
      <c r="D8" s="116"/>
      <c r="E8" s="132" t="s">
        <v>38</v>
      </c>
      <c r="F8" s="116"/>
      <c r="G8" s="116"/>
      <c r="H8" s="132" t="s">
        <v>37</v>
      </c>
      <c r="I8" s="126" t="s">
        <v>104</v>
      </c>
      <c r="J8" s="2"/>
    </row>
    <row r="9" spans="1:11" x14ac:dyDescent="0.15">
      <c r="A9" s="115"/>
      <c r="B9" s="116"/>
      <c r="C9" s="116"/>
      <c r="D9" s="116"/>
      <c r="E9" s="116"/>
      <c r="F9" s="116"/>
      <c r="G9" s="116"/>
      <c r="H9" s="116"/>
      <c r="I9" s="125"/>
      <c r="J9" s="2"/>
    </row>
    <row r="10" spans="1:11" x14ac:dyDescent="0.15">
      <c r="A10" s="127" t="s">
        <v>36</v>
      </c>
      <c r="B10" s="116"/>
      <c r="C10" s="132"/>
      <c r="D10" s="116"/>
      <c r="E10" s="132" t="s">
        <v>35</v>
      </c>
      <c r="F10" s="132"/>
      <c r="G10" s="116"/>
      <c r="H10" s="132" t="s">
        <v>34</v>
      </c>
      <c r="I10" s="137"/>
      <c r="J10" s="2"/>
    </row>
    <row r="11" spans="1:11" x14ac:dyDescent="0.15">
      <c r="A11" s="115"/>
      <c r="B11" s="116"/>
      <c r="C11" s="116"/>
      <c r="D11" s="116"/>
      <c r="E11" s="116"/>
      <c r="F11" s="116"/>
      <c r="G11" s="116"/>
      <c r="H11" s="116"/>
      <c r="I11" s="125"/>
      <c r="J11" s="2"/>
    </row>
    <row r="12" spans="1:11" ht="23.45" customHeight="1" thickBot="1" x14ac:dyDescent="0.2">
      <c r="A12" s="139" t="s">
        <v>33</v>
      </c>
      <c r="B12" s="140"/>
      <c r="C12" s="140"/>
      <c r="D12" s="140"/>
      <c r="E12" s="140"/>
      <c r="F12" s="140"/>
      <c r="G12" s="140"/>
      <c r="H12" s="140"/>
      <c r="I12" s="141"/>
    </row>
    <row r="13" spans="1:11" ht="26.45" customHeight="1" x14ac:dyDescent="0.15">
      <c r="A13" s="18" t="s">
        <v>32</v>
      </c>
      <c r="B13" s="142" t="s">
        <v>31</v>
      </c>
      <c r="C13" s="143"/>
      <c r="D13" s="17" t="s">
        <v>30</v>
      </c>
      <c r="E13" s="142" t="s">
        <v>29</v>
      </c>
      <c r="F13" s="143"/>
      <c r="G13" s="17" t="s">
        <v>28</v>
      </c>
      <c r="H13" s="142" t="s">
        <v>27</v>
      </c>
      <c r="I13" s="144"/>
      <c r="J13" s="2"/>
    </row>
    <row r="14" spans="1:11" ht="15.2" customHeight="1" x14ac:dyDescent="0.15">
      <c r="A14" s="15" t="s">
        <v>26</v>
      </c>
      <c r="B14" s="14" t="s">
        <v>16</v>
      </c>
      <c r="C14" s="11">
        <f>SUM(rozpočet!G32)</f>
        <v>0</v>
      </c>
      <c r="D14" s="145" t="s">
        <v>25</v>
      </c>
      <c r="E14" s="146"/>
      <c r="F14" s="11">
        <v>0</v>
      </c>
      <c r="G14" s="145" t="s">
        <v>24</v>
      </c>
      <c r="H14" s="146"/>
      <c r="I14" s="10">
        <v>0</v>
      </c>
      <c r="J14" s="2"/>
    </row>
    <row r="15" spans="1:11" ht="15.2" customHeight="1" x14ac:dyDescent="0.15">
      <c r="A15" s="15"/>
      <c r="B15" s="14" t="s">
        <v>14</v>
      </c>
      <c r="C15" s="11">
        <v>0</v>
      </c>
      <c r="D15" s="145" t="s">
        <v>23</v>
      </c>
      <c r="E15" s="146"/>
      <c r="F15" s="11">
        <v>0</v>
      </c>
      <c r="G15" s="145" t="s">
        <v>22</v>
      </c>
      <c r="H15" s="146"/>
      <c r="I15" s="10">
        <v>0</v>
      </c>
      <c r="J15" s="2"/>
      <c r="K15" s="16"/>
    </row>
    <row r="16" spans="1:11" ht="15.2" customHeight="1" x14ac:dyDescent="0.15">
      <c r="A16" s="15" t="s">
        <v>21</v>
      </c>
      <c r="B16" s="14" t="s">
        <v>16</v>
      </c>
      <c r="C16" s="11">
        <v>0</v>
      </c>
      <c r="D16" s="145" t="s">
        <v>20</v>
      </c>
      <c r="E16" s="146"/>
      <c r="F16" s="11">
        <v>0</v>
      </c>
      <c r="G16" s="145" t="s">
        <v>19</v>
      </c>
      <c r="H16" s="146"/>
      <c r="I16" s="10">
        <v>0</v>
      </c>
      <c r="J16" s="2"/>
    </row>
    <row r="17" spans="1:10" ht="15.2" customHeight="1" x14ac:dyDescent="0.15">
      <c r="A17" s="15"/>
      <c r="B17" s="14" t="s">
        <v>14</v>
      </c>
      <c r="C17" s="11">
        <v>0</v>
      </c>
      <c r="D17" s="145"/>
      <c r="E17" s="146"/>
      <c r="F17" s="13"/>
      <c r="G17" s="145" t="s">
        <v>18</v>
      </c>
      <c r="H17" s="146"/>
      <c r="I17" s="10">
        <v>0</v>
      </c>
      <c r="J17" s="2"/>
    </row>
    <row r="18" spans="1:10" ht="15.2" customHeight="1" x14ac:dyDescent="0.15">
      <c r="A18" s="15" t="s">
        <v>17</v>
      </c>
      <c r="B18" s="14" t="s">
        <v>16</v>
      </c>
      <c r="C18" s="11">
        <v>0</v>
      </c>
      <c r="D18" s="145"/>
      <c r="E18" s="146"/>
      <c r="F18" s="13"/>
      <c r="G18" s="145" t="s">
        <v>15</v>
      </c>
      <c r="H18" s="146"/>
      <c r="I18" s="10">
        <v>0</v>
      </c>
      <c r="J18" s="2"/>
    </row>
    <row r="19" spans="1:10" ht="15.2" customHeight="1" x14ac:dyDescent="0.15">
      <c r="A19" s="15"/>
      <c r="B19" s="14" t="s">
        <v>14</v>
      </c>
      <c r="C19" s="11">
        <v>0</v>
      </c>
      <c r="D19" s="145"/>
      <c r="E19" s="146"/>
      <c r="F19" s="13"/>
      <c r="G19" s="145" t="s">
        <v>13</v>
      </c>
      <c r="H19" s="146"/>
      <c r="I19" s="10">
        <v>0</v>
      </c>
      <c r="J19" s="2"/>
    </row>
    <row r="20" spans="1:10" ht="15.2" customHeight="1" x14ac:dyDescent="0.15">
      <c r="A20" s="147" t="s">
        <v>12</v>
      </c>
      <c r="B20" s="148"/>
      <c r="C20" s="11">
        <v>0</v>
      </c>
      <c r="D20" s="145"/>
      <c r="E20" s="146"/>
      <c r="F20" s="13"/>
      <c r="G20" s="145"/>
      <c r="H20" s="146"/>
      <c r="I20" s="12"/>
      <c r="J20" s="2"/>
    </row>
    <row r="21" spans="1:10" ht="15.2" customHeight="1" x14ac:dyDescent="0.15">
      <c r="A21" s="147" t="s">
        <v>11</v>
      </c>
      <c r="B21" s="148"/>
      <c r="C21" s="11">
        <v>0</v>
      </c>
      <c r="D21" s="145"/>
      <c r="E21" s="146"/>
      <c r="F21" s="13"/>
      <c r="G21" s="145"/>
      <c r="H21" s="146"/>
      <c r="I21" s="12"/>
      <c r="J21" s="2"/>
    </row>
    <row r="22" spans="1:10" ht="16.7" customHeight="1" x14ac:dyDescent="0.15">
      <c r="A22" s="147" t="s">
        <v>10</v>
      </c>
      <c r="B22" s="148"/>
      <c r="C22" s="11">
        <f>SUM(C14:C21)</f>
        <v>0</v>
      </c>
      <c r="D22" s="149" t="s">
        <v>9</v>
      </c>
      <c r="E22" s="148"/>
      <c r="F22" s="11">
        <f>SUM(F14:F21)</f>
        <v>0</v>
      </c>
      <c r="G22" s="149" t="s">
        <v>8</v>
      </c>
      <c r="H22" s="148"/>
      <c r="I22" s="10">
        <f>SUM(I14:I21)</f>
        <v>0</v>
      </c>
      <c r="J22" s="2"/>
    </row>
    <row r="23" spans="1:10" x14ac:dyDescent="0.15">
      <c r="A23" s="9"/>
      <c r="B23" s="8"/>
      <c r="C23" s="8"/>
      <c r="D23" s="8"/>
      <c r="E23" s="8"/>
      <c r="F23" s="8"/>
      <c r="G23" s="8"/>
      <c r="H23" s="8"/>
      <c r="I23" s="7"/>
    </row>
    <row r="24" spans="1:10" ht="15.2" customHeight="1" x14ac:dyDescent="0.15">
      <c r="A24" s="150" t="s">
        <v>7</v>
      </c>
      <c r="B24" s="151"/>
      <c r="C24" s="6">
        <v>0</v>
      </c>
      <c r="D24" s="2"/>
      <c r="E24" s="2"/>
      <c r="F24" s="2"/>
      <c r="G24" s="2"/>
      <c r="H24" s="2"/>
      <c r="I24" s="3"/>
    </row>
    <row r="25" spans="1:10" ht="15.2" customHeight="1" x14ac:dyDescent="0.15">
      <c r="A25" s="150" t="s">
        <v>6</v>
      </c>
      <c r="B25" s="151"/>
      <c r="C25" s="6">
        <v>0</v>
      </c>
      <c r="D25" s="152" t="s">
        <v>5</v>
      </c>
      <c r="E25" s="151"/>
      <c r="F25" s="6">
        <f>ROUND(C25*(14/100),2)</f>
        <v>0</v>
      </c>
      <c r="G25" s="152" t="s">
        <v>4</v>
      </c>
      <c r="H25" s="151"/>
      <c r="I25" s="5">
        <f>SUM(C24:C26)</f>
        <v>0</v>
      </c>
      <c r="J25" s="2"/>
    </row>
    <row r="26" spans="1:10" ht="15.2" customHeight="1" x14ac:dyDescent="0.15">
      <c r="A26" s="150" t="s">
        <v>3</v>
      </c>
      <c r="B26" s="151"/>
      <c r="C26" s="6">
        <f>C22+F22*I22</f>
        <v>0</v>
      </c>
      <c r="D26" s="152" t="s">
        <v>2</v>
      </c>
      <c r="E26" s="151"/>
      <c r="F26" s="6">
        <f>ROUND(C26*(21/100),2)</f>
        <v>0</v>
      </c>
      <c r="G26" s="152" t="s">
        <v>1</v>
      </c>
      <c r="H26" s="151"/>
      <c r="I26" s="5">
        <f>SUM(F25:F26)+I25</f>
        <v>0</v>
      </c>
      <c r="J26" s="2"/>
    </row>
    <row r="27" spans="1:10" x14ac:dyDescent="0.15">
      <c r="A27" s="4"/>
      <c r="B27" s="2"/>
      <c r="C27" s="2"/>
      <c r="D27" s="2"/>
      <c r="E27" s="2"/>
      <c r="F27" s="2"/>
      <c r="G27" s="2"/>
      <c r="H27" s="2"/>
      <c r="I27" s="3"/>
    </row>
    <row r="28" spans="1:10" ht="14.45" customHeight="1" x14ac:dyDescent="0.15">
      <c r="A28" s="153"/>
      <c r="B28" s="154"/>
      <c r="C28" s="155"/>
      <c r="D28" s="162" t="s">
        <v>86</v>
      </c>
      <c r="E28" s="163"/>
      <c r="F28" s="164"/>
      <c r="G28" s="162" t="s">
        <v>87</v>
      </c>
      <c r="H28" s="163"/>
      <c r="I28" s="165"/>
      <c r="J28" s="2"/>
    </row>
    <row r="29" spans="1:10" ht="14.45" customHeight="1" x14ac:dyDescent="0.15">
      <c r="A29" s="156"/>
      <c r="B29" s="157"/>
      <c r="C29" s="158"/>
      <c r="D29" s="166" t="s">
        <v>120</v>
      </c>
      <c r="E29" s="167"/>
      <c r="F29" s="168"/>
      <c r="G29" s="166" t="s">
        <v>96</v>
      </c>
      <c r="H29" s="167"/>
      <c r="I29" s="169"/>
      <c r="J29" s="2"/>
    </row>
    <row r="30" spans="1:10" ht="14.45" customHeight="1" x14ac:dyDescent="0.15">
      <c r="A30" s="156"/>
      <c r="B30" s="157"/>
      <c r="C30" s="158"/>
      <c r="D30" s="166" t="s">
        <v>121</v>
      </c>
      <c r="E30" s="167"/>
      <c r="F30" s="168"/>
      <c r="G30" s="166" t="s">
        <v>88</v>
      </c>
      <c r="H30" s="167"/>
      <c r="I30" s="169"/>
      <c r="J30" s="2"/>
    </row>
    <row r="31" spans="1:10" ht="14.45" customHeight="1" x14ac:dyDescent="0.15">
      <c r="A31" s="156"/>
      <c r="B31" s="157"/>
      <c r="C31" s="158"/>
      <c r="D31" s="166"/>
      <c r="E31" s="167"/>
      <c r="F31" s="168"/>
      <c r="G31" s="166"/>
      <c r="H31" s="167"/>
      <c r="I31" s="169"/>
      <c r="J31" s="2"/>
    </row>
    <row r="32" spans="1:10" ht="25.5" customHeight="1" thickBot="1" x14ac:dyDescent="0.2">
      <c r="A32" s="159"/>
      <c r="B32" s="160"/>
      <c r="C32" s="161"/>
      <c r="D32" s="170" t="s">
        <v>0</v>
      </c>
      <c r="E32" s="171"/>
      <c r="F32" s="172"/>
      <c r="G32" s="170" t="s">
        <v>0</v>
      </c>
      <c r="H32" s="171"/>
      <c r="I32" s="173"/>
      <c r="J32" s="2"/>
    </row>
    <row r="33" spans="1:9" x14ac:dyDescent="0.15">
      <c r="A33" s="2"/>
      <c r="B33" s="2"/>
      <c r="C33" s="2"/>
      <c r="D33" s="2"/>
      <c r="E33" s="2"/>
      <c r="F33" s="2"/>
      <c r="G33" s="2"/>
      <c r="H33" s="2"/>
      <c r="I33" s="2"/>
    </row>
  </sheetData>
  <mergeCells count="74">
    <mergeCell ref="A28:C32"/>
    <mergeCell ref="D28:F28"/>
    <mergeCell ref="G28:I28"/>
    <mergeCell ref="D29:F29"/>
    <mergeCell ref="G29:I29"/>
    <mergeCell ref="D32:F32"/>
    <mergeCell ref="G32:I32"/>
    <mergeCell ref="D30:F30"/>
    <mergeCell ref="G30:I30"/>
    <mergeCell ref="D31:F31"/>
    <mergeCell ref="G31:I31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A1:I1"/>
    <mergeCell ref="A2:B3"/>
    <mergeCell ref="C2:D3"/>
    <mergeCell ref="E2:E3"/>
    <mergeCell ref="F2:G3"/>
    <mergeCell ref="H2:H3"/>
    <mergeCell ref="I2:I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showGridLines="0" tabSelected="1" workbookViewId="0">
      <selection activeCell="J34" sqref="J34"/>
    </sheetView>
  </sheetViews>
  <sheetFormatPr defaultColWidth="10.5" defaultRowHeight="12" customHeight="1" x14ac:dyDescent="0.15"/>
  <cols>
    <col min="1" max="1" width="3.6640625" style="19" customWidth="1"/>
    <col min="2" max="2" width="17.83203125" style="25" customWidth="1"/>
    <col min="3" max="3" width="92.33203125" style="24" customWidth="1"/>
    <col min="4" max="4" width="10.1640625" style="24" customWidth="1"/>
    <col min="5" max="5" width="15.33203125" style="24" customWidth="1"/>
    <col min="6" max="6" width="17.1640625" style="23" customWidth="1"/>
    <col min="7" max="7" width="18.6640625" style="22" customWidth="1"/>
    <col min="8" max="8" width="14.33203125" style="21" customWidth="1"/>
    <col min="9" max="9" width="10.5" style="20"/>
    <col min="10" max="10" width="75.6640625" style="19" customWidth="1"/>
    <col min="11" max="16384" width="10.5" style="19"/>
  </cols>
  <sheetData>
    <row r="1" spans="1:10" s="59" customFormat="1" ht="27.75" customHeight="1" x14ac:dyDescent="0.15">
      <c r="A1" s="175" t="s">
        <v>85</v>
      </c>
      <c r="B1" s="175"/>
      <c r="C1" s="175"/>
      <c r="D1" s="175"/>
      <c r="E1" s="175"/>
      <c r="F1" s="175"/>
      <c r="G1" s="175"/>
      <c r="H1" s="78"/>
      <c r="I1" s="60"/>
    </row>
    <row r="2" spans="1:10" s="59" customFormat="1" ht="12.75" customHeight="1" x14ac:dyDescent="0.2">
      <c r="B2" s="64" t="s">
        <v>84</v>
      </c>
      <c r="C2" s="91" t="s">
        <v>112</v>
      </c>
      <c r="D2" s="77" t="s">
        <v>42</v>
      </c>
      <c r="E2" s="75"/>
      <c r="F2" s="75"/>
      <c r="G2" s="75"/>
      <c r="H2" s="74"/>
      <c r="I2" s="60"/>
    </row>
    <row r="3" spans="1:10" s="59" customFormat="1" ht="12.75" customHeight="1" x14ac:dyDescent="0.2">
      <c r="B3" s="64" t="s">
        <v>83</v>
      </c>
      <c r="C3" s="67" t="s">
        <v>114</v>
      </c>
      <c r="D3" s="75"/>
      <c r="E3" s="75"/>
      <c r="F3" s="66"/>
      <c r="G3" s="75"/>
      <c r="H3" s="74"/>
      <c r="I3" s="60"/>
    </row>
    <row r="4" spans="1:10" s="59" customFormat="1" ht="13.5" customHeight="1" x14ac:dyDescent="0.2">
      <c r="B4" s="64" t="s">
        <v>82</v>
      </c>
      <c r="C4" s="67" t="s">
        <v>113</v>
      </c>
      <c r="D4" s="76"/>
      <c r="E4" s="75"/>
      <c r="F4" s="75"/>
      <c r="G4" s="75"/>
      <c r="H4" s="74"/>
      <c r="I4" s="60"/>
    </row>
    <row r="5" spans="1:10" s="59" customFormat="1" ht="1.5" customHeight="1" x14ac:dyDescent="0.15">
      <c r="B5" s="73"/>
      <c r="C5" s="63"/>
      <c r="D5" s="72"/>
      <c r="E5" s="71"/>
      <c r="F5" s="70"/>
      <c r="G5" s="69"/>
      <c r="H5" s="68"/>
      <c r="I5" s="60"/>
    </row>
    <row r="6" spans="1:10" s="59" customFormat="1" ht="20.25" customHeight="1" x14ac:dyDescent="0.2">
      <c r="B6" s="64" t="s">
        <v>81</v>
      </c>
      <c r="C6" s="67" t="s">
        <v>80</v>
      </c>
      <c r="D6" s="65"/>
      <c r="E6" s="66"/>
      <c r="F6" s="66"/>
      <c r="G6" s="66"/>
      <c r="H6" s="61"/>
      <c r="I6" s="60"/>
    </row>
    <row r="7" spans="1:10" s="59" customFormat="1" ht="12.75" customHeight="1" x14ac:dyDescent="0.2">
      <c r="B7" s="64" t="s">
        <v>79</v>
      </c>
      <c r="C7" s="64" t="s">
        <v>78</v>
      </c>
      <c r="D7" s="65"/>
      <c r="E7" s="65" t="s">
        <v>77</v>
      </c>
      <c r="F7" s="176" t="s">
        <v>75</v>
      </c>
      <c r="G7" s="176"/>
      <c r="H7" s="61"/>
      <c r="I7" s="60"/>
    </row>
    <row r="8" spans="1:10" s="59" customFormat="1" ht="12.75" customHeight="1" x14ac:dyDescent="0.2">
      <c r="B8" s="64"/>
      <c r="C8" s="63"/>
      <c r="D8" s="62"/>
      <c r="E8" s="62" t="s">
        <v>76</v>
      </c>
      <c r="F8" s="177" t="s">
        <v>75</v>
      </c>
      <c r="G8" s="177"/>
      <c r="H8" s="61"/>
      <c r="I8" s="60"/>
    </row>
    <row r="9" spans="1:10" ht="11.25" customHeight="1" thickBot="1" x14ac:dyDescent="0.2"/>
    <row r="10" spans="1:10" s="26" customFormat="1" ht="21.75" thickBot="1" x14ac:dyDescent="0.2">
      <c r="A10" s="58" t="s">
        <v>74</v>
      </c>
      <c r="B10" s="57" t="s">
        <v>73</v>
      </c>
      <c r="C10" s="56" t="s">
        <v>72</v>
      </c>
      <c r="D10" s="55" t="s">
        <v>71</v>
      </c>
      <c r="E10" s="54" t="s">
        <v>70</v>
      </c>
      <c r="F10" s="54" t="s">
        <v>69</v>
      </c>
      <c r="G10" s="53" t="s">
        <v>68</v>
      </c>
      <c r="H10" s="52" t="s">
        <v>67</v>
      </c>
      <c r="I10" s="51" t="s">
        <v>66</v>
      </c>
      <c r="J10" s="50" t="s">
        <v>65</v>
      </c>
    </row>
    <row r="11" spans="1:10" s="43" customFormat="1" ht="13.5" thickTop="1" x14ac:dyDescent="0.15">
      <c r="A11" s="49" t="s">
        <v>64</v>
      </c>
      <c r="B11" s="79" t="s">
        <v>63</v>
      </c>
      <c r="C11" s="87" t="s">
        <v>90</v>
      </c>
      <c r="D11" s="88" t="s">
        <v>62</v>
      </c>
      <c r="E11" s="81">
        <v>1</v>
      </c>
      <c r="F11" s="82"/>
      <c r="G11" s="83">
        <f t="shared" ref="G11" si="0">SUM(E11*F11)</f>
        <v>0</v>
      </c>
      <c r="H11" s="46"/>
      <c r="I11" s="45"/>
      <c r="J11" s="44"/>
    </row>
    <row r="12" spans="1:10" s="43" customFormat="1" ht="12.75" x14ac:dyDescent="0.15">
      <c r="A12" s="47">
        <v>2</v>
      </c>
      <c r="B12" s="84">
        <v>113724</v>
      </c>
      <c r="C12" s="87" t="s">
        <v>61</v>
      </c>
      <c r="D12" s="88" t="s">
        <v>53</v>
      </c>
      <c r="E12" s="89">
        <v>250</v>
      </c>
      <c r="F12" s="82"/>
      <c r="G12" s="83">
        <f>SUM(E12*F12)</f>
        <v>0</v>
      </c>
      <c r="H12" s="46"/>
      <c r="I12" s="45"/>
      <c r="J12" s="44"/>
    </row>
    <row r="13" spans="1:10" s="43" customFormat="1" ht="12.75" x14ac:dyDescent="0.15">
      <c r="A13" s="47">
        <v>3</v>
      </c>
      <c r="B13" s="84">
        <v>113137</v>
      </c>
      <c r="C13" s="90" t="s">
        <v>119</v>
      </c>
      <c r="D13" s="88" t="s">
        <v>53</v>
      </c>
      <c r="E13" s="81">
        <v>10</v>
      </c>
      <c r="F13" s="82"/>
      <c r="G13" s="83">
        <f>SUM(E13*F13)</f>
        <v>0</v>
      </c>
      <c r="H13" s="46"/>
      <c r="I13" s="45"/>
      <c r="J13" s="44"/>
    </row>
    <row r="14" spans="1:10" s="43" customFormat="1" ht="12.75" x14ac:dyDescent="0.15">
      <c r="A14" s="47">
        <v>4</v>
      </c>
      <c r="B14" s="85">
        <v>919912</v>
      </c>
      <c r="C14" s="87" t="s">
        <v>91</v>
      </c>
      <c r="D14" s="88" t="s">
        <v>51</v>
      </c>
      <c r="E14" s="89">
        <v>100</v>
      </c>
      <c r="F14" s="82"/>
      <c r="G14" s="83">
        <f t="shared" ref="G14:G19" si="1">SUM(E14*F14)</f>
        <v>0</v>
      </c>
      <c r="H14" s="46"/>
      <c r="I14" s="45"/>
      <c r="J14" s="44"/>
    </row>
    <row r="15" spans="1:10" s="43" customFormat="1" ht="12.75" x14ac:dyDescent="0.15">
      <c r="A15" s="47">
        <v>5</v>
      </c>
      <c r="B15" s="86">
        <v>12922</v>
      </c>
      <c r="C15" s="87" t="s">
        <v>56</v>
      </c>
      <c r="D15" s="88" t="s">
        <v>52</v>
      </c>
      <c r="E15" s="81">
        <v>4000</v>
      </c>
      <c r="F15" s="82"/>
      <c r="G15" s="83">
        <f t="shared" si="1"/>
        <v>0</v>
      </c>
      <c r="H15" s="46"/>
      <c r="I15" s="45"/>
      <c r="J15" s="44"/>
    </row>
    <row r="16" spans="1:10" s="43" customFormat="1" ht="12.75" x14ac:dyDescent="0.15">
      <c r="A16" s="47">
        <v>6</v>
      </c>
      <c r="B16" s="86">
        <v>12932</v>
      </c>
      <c r="C16" s="87" t="s">
        <v>55</v>
      </c>
      <c r="D16" s="88" t="s">
        <v>51</v>
      </c>
      <c r="E16" s="81">
        <v>4000</v>
      </c>
      <c r="F16" s="82"/>
      <c r="G16" s="83">
        <f t="shared" si="1"/>
        <v>0</v>
      </c>
      <c r="H16" s="46"/>
      <c r="I16" s="45"/>
      <c r="J16" s="44"/>
    </row>
    <row r="17" spans="1:10" s="43" customFormat="1" ht="12.75" x14ac:dyDescent="0.15">
      <c r="A17" s="47">
        <v>7</v>
      </c>
      <c r="B17" s="79" t="s">
        <v>102</v>
      </c>
      <c r="C17" s="87" t="s">
        <v>54</v>
      </c>
      <c r="D17" s="88" t="s">
        <v>103</v>
      </c>
      <c r="E17" s="81">
        <v>80</v>
      </c>
      <c r="F17" s="82"/>
      <c r="G17" s="83">
        <f t="shared" si="1"/>
        <v>0</v>
      </c>
      <c r="H17" s="46"/>
      <c r="I17" s="45"/>
      <c r="J17" s="44"/>
    </row>
    <row r="18" spans="1:10" s="43" customFormat="1" ht="12.75" x14ac:dyDescent="0.15">
      <c r="A18" s="47">
        <v>8</v>
      </c>
      <c r="B18" s="79" t="s">
        <v>105</v>
      </c>
      <c r="C18" s="87" t="s">
        <v>106</v>
      </c>
      <c r="D18" s="80" t="s">
        <v>107</v>
      </c>
      <c r="E18" s="100">
        <v>10</v>
      </c>
      <c r="F18" s="82"/>
      <c r="G18" s="83">
        <f t="shared" si="1"/>
        <v>0</v>
      </c>
      <c r="H18" s="46"/>
      <c r="I18" s="45"/>
      <c r="J18" s="44"/>
    </row>
    <row r="19" spans="1:10" s="43" customFormat="1" ht="12.75" x14ac:dyDescent="0.15">
      <c r="A19" s="47">
        <v>9</v>
      </c>
      <c r="B19" s="79" t="s">
        <v>108</v>
      </c>
      <c r="C19" s="87" t="s">
        <v>109</v>
      </c>
      <c r="D19" s="80" t="s">
        <v>107</v>
      </c>
      <c r="E19" s="81">
        <v>10</v>
      </c>
      <c r="F19" s="82"/>
      <c r="G19" s="83">
        <f t="shared" si="1"/>
        <v>0</v>
      </c>
      <c r="H19" s="46"/>
      <c r="I19" s="45"/>
      <c r="J19" s="44"/>
    </row>
    <row r="20" spans="1:10" s="43" customFormat="1" ht="12.75" x14ac:dyDescent="0.2">
      <c r="A20" s="104">
        <v>10</v>
      </c>
      <c r="B20" s="105">
        <v>122737</v>
      </c>
      <c r="C20" s="106" t="s">
        <v>117</v>
      </c>
      <c r="D20" s="107" t="s">
        <v>53</v>
      </c>
      <c r="E20" s="110">
        <v>270</v>
      </c>
      <c r="F20" s="108"/>
      <c r="G20" s="109">
        <f t="shared" ref="G20:G29" si="2">SUM(E21*F20)</f>
        <v>0</v>
      </c>
      <c r="H20" s="46"/>
      <c r="I20" s="45"/>
      <c r="J20" s="44"/>
    </row>
    <row r="21" spans="1:10" s="43" customFormat="1" ht="12.75" x14ac:dyDescent="0.15">
      <c r="A21" s="47">
        <v>11</v>
      </c>
      <c r="B21" s="86">
        <v>21452</v>
      </c>
      <c r="C21" s="80" t="s">
        <v>110</v>
      </c>
      <c r="D21" s="80" t="s">
        <v>53</v>
      </c>
      <c r="E21" s="81">
        <v>270</v>
      </c>
      <c r="F21" s="82"/>
      <c r="G21" s="83">
        <f t="shared" si="2"/>
        <v>0</v>
      </c>
      <c r="H21" s="46"/>
      <c r="I21" s="45"/>
      <c r="J21" s="44"/>
    </row>
    <row r="22" spans="1:10" s="43" customFormat="1" ht="12.75" x14ac:dyDescent="0.15">
      <c r="A22" s="47">
        <v>12</v>
      </c>
      <c r="B22" s="101">
        <v>561431</v>
      </c>
      <c r="C22" s="94" t="s">
        <v>118</v>
      </c>
      <c r="D22" s="94" t="s">
        <v>52</v>
      </c>
      <c r="E22" s="81">
        <v>900</v>
      </c>
      <c r="F22" s="82"/>
      <c r="G22" s="83">
        <f t="shared" si="2"/>
        <v>0</v>
      </c>
      <c r="H22" s="46"/>
      <c r="I22" s="45"/>
      <c r="J22" s="44"/>
    </row>
    <row r="23" spans="1:10" s="43" customFormat="1" ht="12.75" x14ac:dyDescent="0.15">
      <c r="A23" s="47">
        <v>13</v>
      </c>
      <c r="B23" s="79" t="s">
        <v>111</v>
      </c>
      <c r="C23" s="87" t="s">
        <v>92</v>
      </c>
      <c r="D23" s="88" t="s">
        <v>52</v>
      </c>
      <c r="E23" s="81">
        <v>27350</v>
      </c>
      <c r="F23" s="82"/>
      <c r="G23" s="83">
        <f t="shared" si="2"/>
        <v>0</v>
      </c>
      <c r="H23" s="46"/>
      <c r="I23" s="45"/>
      <c r="J23" s="44"/>
    </row>
    <row r="24" spans="1:10" s="43" customFormat="1" ht="12.75" x14ac:dyDescent="0.15">
      <c r="A24" s="48">
        <v>14</v>
      </c>
      <c r="B24" s="79" t="s">
        <v>101</v>
      </c>
      <c r="C24" s="87" t="s">
        <v>58</v>
      </c>
      <c r="D24" s="88" t="s">
        <v>52</v>
      </c>
      <c r="E24" s="81">
        <v>54700</v>
      </c>
      <c r="F24" s="82"/>
      <c r="G24" s="83">
        <f t="shared" si="2"/>
        <v>0</v>
      </c>
      <c r="H24" s="46"/>
      <c r="I24" s="45"/>
      <c r="J24" s="44"/>
    </row>
    <row r="25" spans="1:10" s="43" customFormat="1" ht="12.75" x14ac:dyDescent="0.15">
      <c r="A25" s="48">
        <v>15</v>
      </c>
      <c r="B25" s="84" t="s">
        <v>122</v>
      </c>
      <c r="C25" s="87" t="s">
        <v>123</v>
      </c>
      <c r="D25" s="88" t="s">
        <v>53</v>
      </c>
      <c r="E25" s="89">
        <v>1350</v>
      </c>
      <c r="F25" s="82"/>
      <c r="G25" s="83">
        <f t="shared" si="2"/>
        <v>0</v>
      </c>
      <c r="H25" s="46"/>
      <c r="I25" s="45"/>
      <c r="J25" s="44"/>
    </row>
    <row r="26" spans="1:10" s="43" customFormat="1" ht="12.75" x14ac:dyDescent="0.15">
      <c r="A26" s="48">
        <v>16</v>
      </c>
      <c r="B26" s="84" t="s">
        <v>60</v>
      </c>
      <c r="C26" s="87" t="s">
        <v>59</v>
      </c>
      <c r="D26" s="88" t="s">
        <v>52</v>
      </c>
      <c r="E26" s="89">
        <v>27350</v>
      </c>
      <c r="F26" s="82"/>
      <c r="G26" s="83">
        <f t="shared" si="2"/>
        <v>0</v>
      </c>
      <c r="H26" s="46"/>
      <c r="I26" s="45"/>
      <c r="J26" s="44"/>
    </row>
    <row r="27" spans="1:10" s="43" customFormat="1" ht="12.75" x14ac:dyDescent="0.15">
      <c r="A27" s="48">
        <v>17</v>
      </c>
      <c r="B27" s="84">
        <v>56963</v>
      </c>
      <c r="C27" s="87" t="s">
        <v>93</v>
      </c>
      <c r="D27" s="88" t="s">
        <v>52</v>
      </c>
      <c r="E27" s="81">
        <v>4600</v>
      </c>
      <c r="F27" s="82"/>
      <c r="G27" s="83">
        <f t="shared" si="2"/>
        <v>0</v>
      </c>
      <c r="H27" s="46"/>
      <c r="I27" s="45"/>
      <c r="J27" s="44"/>
    </row>
    <row r="28" spans="1:10" s="43" customFormat="1" ht="12.75" x14ac:dyDescent="0.15">
      <c r="A28" s="47">
        <v>18</v>
      </c>
      <c r="B28" s="84">
        <v>113762</v>
      </c>
      <c r="C28" s="87" t="s">
        <v>57</v>
      </c>
      <c r="D28" s="88" t="s">
        <v>51</v>
      </c>
      <c r="E28" s="81">
        <v>100</v>
      </c>
      <c r="F28" s="82"/>
      <c r="G28" s="83">
        <f t="shared" si="2"/>
        <v>0</v>
      </c>
      <c r="H28" s="46"/>
      <c r="I28" s="45"/>
      <c r="J28" s="44"/>
    </row>
    <row r="29" spans="1:10" s="43" customFormat="1" ht="12.75" x14ac:dyDescent="0.15">
      <c r="A29" s="47">
        <v>19</v>
      </c>
      <c r="B29" s="84">
        <v>931312</v>
      </c>
      <c r="C29" s="87" t="s">
        <v>94</v>
      </c>
      <c r="D29" s="88" t="s">
        <v>51</v>
      </c>
      <c r="E29" s="81">
        <v>100</v>
      </c>
      <c r="F29" s="82"/>
      <c r="G29" s="83">
        <f t="shared" si="2"/>
        <v>0</v>
      </c>
      <c r="H29" s="46"/>
      <c r="I29" s="45"/>
      <c r="J29" s="44"/>
    </row>
    <row r="30" spans="1:10" s="43" customFormat="1" ht="12.75" x14ac:dyDescent="0.15">
      <c r="A30" s="47">
        <v>20</v>
      </c>
      <c r="B30" s="86">
        <v>915111</v>
      </c>
      <c r="C30" s="80" t="s">
        <v>97</v>
      </c>
      <c r="D30" s="80" t="s">
        <v>52</v>
      </c>
      <c r="E30" s="81">
        <v>1200</v>
      </c>
      <c r="F30" s="96"/>
      <c r="G30" s="97">
        <v>0</v>
      </c>
      <c r="H30" s="98"/>
      <c r="I30" s="98"/>
      <c r="J30" s="99"/>
    </row>
    <row r="31" spans="1:10" s="43" customFormat="1" ht="12.75" x14ac:dyDescent="0.15">
      <c r="A31" s="102">
        <v>21</v>
      </c>
      <c r="B31" s="86">
        <v>91228</v>
      </c>
      <c r="C31" s="103" t="s">
        <v>115</v>
      </c>
      <c r="D31" s="80" t="s">
        <v>116</v>
      </c>
      <c r="E31" s="81">
        <v>200</v>
      </c>
      <c r="F31" s="96"/>
      <c r="G31" s="97"/>
      <c r="H31" s="98"/>
      <c r="I31" s="98"/>
      <c r="J31" s="99"/>
    </row>
    <row r="32" spans="1:10" s="26" customFormat="1" ht="15" x14ac:dyDescent="0.15">
      <c r="A32" s="92"/>
      <c r="B32" s="93"/>
      <c r="C32" s="94"/>
      <c r="D32" s="94"/>
      <c r="E32" s="95"/>
      <c r="F32" s="40" t="s">
        <v>42</v>
      </c>
      <c r="G32" s="39">
        <f>SUM(G11:G29)</f>
        <v>0</v>
      </c>
      <c r="H32" s="29"/>
      <c r="I32" s="29"/>
      <c r="J32" s="28"/>
    </row>
    <row r="33" spans="1:10" s="26" customFormat="1" ht="15" x14ac:dyDescent="0.15">
      <c r="A33" s="34"/>
      <c r="B33" s="42"/>
      <c r="C33" s="41" t="s">
        <v>4</v>
      </c>
      <c r="D33" s="41"/>
      <c r="E33" s="41"/>
      <c r="F33" s="36" t="s">
        <v>42</v>
      </c>
      <c r="G33" s="35">
        <f>G32*0.21</f>
        <v>0</v>
      </c>
      <c r="H33" s="29"/>
      <c r="I33" s="29"/>
      <c r="J33" s="28"/>
    </row>
    <row r="34" spans="1:10" s="26" customFormat="1" ht="15.75" thickBot="1" x14ac:dyDescent="0.2">
      <c r="A34" s="34"/>
      <c r="B34" s="38"/>
      <c r="C34" s="37" t="s">
        <v>2</v>
      </c>
      <c r="D34" s="37"/>
      <c r="E34" s="37"/>
      <c r="F34" s="31" t="s">
        <v>42</v>
      </c>
      <c r="G34" s="30">
        <f>G33+G32</f>
        <v>0</v>
      </c>
      <c r="H34" s="29"/>
      <c r="I34" s="29"/>
      <c r="J34" s="28"/>
    </row>
    <row r="35" spans="1:10" ht="24" customHeight="1" thickBot="1" x14ac:dyDescent="0.2">
      <c r="A35" s="34"/>
      <c r="B35" s="33"/>
      <c r="C35" s="32" t="s">
        <v>50</v>
      </c>
      <c r="D35" s="32"/>
      <c r="E35" s="32"/>
      <c r="H35" s="29"/>
      <c r="I35" s="29"/>
      <c r="J35" s="28"/>
    </row>
    <row r="36" spans="1:10" ht="12" customHeight="1" x14ac:dyDescent="0.15">
      <c r="H36" s="29"/>
      <c r="I36" s="29"/>
      <c r="J36" s="28"/>
    </row>
    <row r="37" spans="1:10" ht="12" customHeight="1" x14ac:dyDescent="0.15">
      <c r="B37" s="174" t="s">
        <v>49</v>
      </c>
      <c r="C37" s="174"/>
      <c r="H37" s="29"/>
      <c r="I37" s="29"/>
      <c r="J37" s="28"/>
    </row>
    <row r="38" spans="1:10" ht="12" customHeight="1" x14ac:dyDescent="0.15">
      <c r="H38" s="27"/>
      <c r="I38" s="27"/>
      <c r="J38" s="26"/>
    </row>
    <row r="39" spans="1:10" ht="12" customHeight="1" x14ac:dyDescent="0.15">
      <c r="H39" s="27"/>
      <c r="I39" s="27"/>
      <c r="J39" s="26"/>
    </row>
    <row r="40" spans="1:10" ht="12" customHeight="1" x14ac:dyDescent="0.15">
      <c r="H40" s="27"/>
      <c r="I40" s="27"/>
      <c r="J40" s="26"/>
    </row>
  </sheetData>
  <mergeCells count="4">
    <mergeCell ref="B37:C37"/>
    <mergeCell ref="A1:G1"/>
    <mergeCell ref="F7:G7"/>
    <mergeCell ref="F8:G8"/>
  </mergeCells>
  <pageMargins left="0.39370079040527345" right="0.39370079040527345" top="0.7874015808105469" bottom="0.7874015808105469" header="0" footer="0"/>
  <pageSetup paperSize="9" scale="85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 rozpočtu</vt:lpstr>
      <vt:lpstr>rozpočet</vt:lpstr>
      <vt:lpstr>'Krycí list rozpočtu'!Oblast_tisku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milan.jonszta</dc:creator>
  <cp:lastModifiedBy>Vladimir Posvec</cp:lastModifiedBy>
  <cp:lastPrinted>2019-02-22T08:45:49Z</cp:lastPrinted>
  <dcterms:created xsi:type="dcterms:W3CDTF">2019-02-15T16:16:44Z</dcterms:created>
  <dcterms:modified xsi:type="dcterms:W3CDTF">2023-04-14T11:13:10Z</dcterms:modified>
</cp:coreProperties>
</file>