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Souhrnný list" sheetId="3" r:id="rId1"/>
    <sheet name="Seznam osob" sheetId="4" r:id="rId2"/>
  </sheets>
  <definedNames/>
  <calcPr calcId="145621"/>
</workbook>
</file>

<file path=xl/sharedStrings.xml><?xml version="1.0" encoding="utf-8"?>
<sst xmlns="http://schemas.openxmlformats.org/spreadsheetml/2006/main" count="147" uniqueCount="26">
  <si>
    <t>jméno a příjmení osoby</t>
  </si>
  <si>
    <t>název zakázky</t>
  </si>
  <si>
    <t>Velikost realizačního týmu</t>
  </si>
  <si>
    <t>Referovaná osoba je dokládána prostřednictvím [Bude doplněno: dodavatele /poddodavatele]</t>
  </si>
  <si>
    <t>Souhrnný list - Tabulka hodnocení kvalifikace a zkušenosti osob</t>
  </si>
  <si>
    <t>dodavatele</t>
  </si>
  <si>
    <t>poddodavatele</t>
  </si>
  <si>
    <t>Doba realizace referované zakázky (doplňte ve formátu xx/yyyy - xx/yyyy</t>
  </si>
  <si>
    <t>Délka praxe</t>
  </si>
  <si>
    <t>Předpokládané dosažené body</t>
  </si>
  <si>
    <t>Referenční zakázky</t>
  </si>
  <si>
    <t>1 - Osoba uvedená v kvalifikační dokumentaci</t>
  </si>
  <si>
    <t>celkový počet realizovaných referenčních zakázek splňující požadované parametry na most/estakádu délky přemostění  min.(v m):</t>
  </si>
  <si>
    <t>3 - Osoba uvedená nad rámec osob požadovaných v kvalifikaci</t>
  </si>
  <si>
    <t>Celkem</t>
  </si>
  <si>
    <t xml:space="preserve">Zájemce vyplní níže uvedené modře označené buňky a současně doloží ke každé osobě dokumenty, kterými je prokazován v  tabulkách uvedený příslušný paramater. </t>
  </si>
  <si>
    <t>celkový počet realizovaných referenčních zakázek splňující požadované parametry na pozemní komunikace se stavebními náklady ve výši (Kč bez DPH):</t>
  </si>
  <si>
    <t>2 - Osoba uvedená nad rámec osob požadovaných v kvalifikaci</t>
  </si>
  <si>
    <t>Celkové stavební náklady v Kč bez DPH</t>
  </si>
  <si>
    <t>Celkový předpokládaný počet bodů</t>
  </si>
  <si>
    <t>1. Osoby provádějící koordinaci celého projektu - HIP akce</t>
  </si>
  <si>
    <t>2. Osoby pro funkci zodpovědného projektanta v oboru dopravní stavby</t>
  </si>
  <si>
    <t>3. Osoby pro funkci zodpovědného projektanta v oboru stavby vodního hospodářství a krajinného inženýrství</t>
  </si>
  <si>
    <t>5. Osoby pro funkci zodpovědného projektanta v oboru geotechnika</t>
  </si>
  <si>
    <t>4. Osoby pro funkci zodpovědného projektanta v oboru mosty a inženýrské konstrukce</t>
  </si>
  <si>
    <t>Veřejná zakázka: "Rámcová dohoda na projektové práce pro KSÚS staveb pozemních komunikací ve vlastnictví Středočeského kraje, včetně výkonu inženýrské činnosti a autorského dozoru"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</si>
</sst>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left" vertical="top" wrapText="1"/>
      <protection locked="0"/>
    </xf>
    <xf numFmtId="49" fontId="0" fillId="2" borderId="9" xfId="0" applyNumberFormat="1" applyFill="1" applyBorder="1" applyAlignment="1" applyProtection="1">
      <alignment horizontal="left" vertical="top" wrapText="1"/>
      <protection locked="0"/>
    </xf>
    <xf numFmtId="49" fontId="0" fillId="2" borderId="3" xfId="0" applyNumberForma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3" fontId="0" fillId="5" borderId="6" xfId="0" applyNumberFormat="1" applyFill="1" applyBorder="1" applyAlignment="1" applyProtection="1">
      <alignment horizontal="center" vertical="center" wrapText="1"/>
      <protection locked="0"/>
    </xf>
    <xf numFmtId="3" fontId="0" fillId="2" borderId="8" xfId="0" applyNumberFormat="1" applyFill="1" applyBorder="1" applyAlignment="1" applyProtection="1">
      <alignment horizontal="center" vertical="center"/>
      <protection locked="0"/>
    </xf>
    <xf numFmtId="3" fontId="0" fillId="2" borderId="9" xfId="0" applyNumberForma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9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"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border>
        <bottom style="thin"/>
      </border>
    </dxf>
    <dxf>
      <font>
        <b/>
      </font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33242527" displayName="Tabulka33242527" ref="D13:F23" totalsRowShown="0" headerRowDxfId="39" dataDxfId="37" tableBorderDxfId="36" headerRowBorderDxfId="38" totalsRowBorderDxfId="35">
  <autoFilter ref="D13:F23"/>
  <tableColumns count="3">
    <tableColumn id="2" name="název zakázky" dataDxfId="34"/>
    <tableColumn id="3" name="Celkové stavební náklady v Kč bez DPH" dataDxfId="33"/>
    <tableColumn id="4" name="Doba realizace referované zakázky (doplňte ve formátu xx/yyyy - xx/yyyy" dataDxfId="3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ulka332425272" displayName="Tabulka332425272" ref="D72:F82" totalsRowShown="0" headerRowDxfId="31" dataDxfId="29" tableBorderDxfId="28" headerRowBorderDxfId="30" totalsRowBorderDxfId="27">
  <autoFilter ref="D72:F82"/>
  <tableColumns count="3">
    <tableColumn id="2" name="název zakázky" dataDxfId="26"/>
    <tableColumn id="3" name="Celkové stavební náklady v Kč bez DPH" dataDxfId="25"/>
    <tableColumn id="4" name="Doba realizace referované zakázky (doplňte ve formátu xx/yyyy - xx/yyyy" dataDxfId="2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ulka3324252723" displayName="Tabulka3324252723" ref="D131:F141" totalsRowShown="0" headerRowDxfId="23" dataDxfId="21" tableBorderDxfId="20" headerRowBorderDxfId="22" totalsRowBorderDxfId="19">
  <autoFilter ref="D131:F141"/>
  <tableColumns count="3">
    <tableColumn id="2" name="název zakázky" dataDxfId="18"/>
    <tableColumn id="3" name="Celkové stavební náklady v Kč bez DPH" dataDxfId="17"/>
    <tableColumn id="4" name="Doba realizace referované zakázky (doplňte ve formátu xx/yyyy - xx/yyyy" dataDxfId="1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ulka33242527234" displayName="Tabulka33242527234" ref="D188:F198" totalsRowShown="0" headerRowDxfId="15" dataDxfId="13" tableBorderDxfId="12" headerRowBorderDxfId="14" totalsRowBorderDxfId="11">
  <autoFilter ref="D188:F198"/>
  <tableColumns count="3">
    <tableColumn id="2" name="název zakázky" dataDxfId="10"/>
    <tableColumn id="3" name="Celkové stavební náklady v Kč bez DPH" dataDxfId="9"/>
    <tableColumn id="4" name="Doba realizace referované zakázky (doplňte ve formátu xx/yyyy - xx/yyyy" dataDxfId="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Tabulka33242527235" displayName="Tabulka33242527235" ref="D244:F254" totalsRowShown="0" headerRowDxfId="7" dataDxfId="5" tableBorderDxfId="4" headerRowBorderDxfId="6" totalsRowBorderDxfId="3">
  <autoFilter ref="D244:F254"/>
  <tableColumns count="3">
    <tableColumn id="2" name="název zakázky" dataDxfId="2"/>
    <tableColumn id="3" name="Celkové stavební náklady v Kč bez DPH" dataDxfId="1"/>
    <tableColumn id="4" name="Doba realizace referované zakázky (doplňte ve formátu xx/yyyy - xx/yyy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zoomScale="85" zoomScaleNormal="85" workbookViewId="0" topLeftCell="A1">
      <selection activeCell="C14" sqref="C14"/>
    </sheetView>
  </sheetViews>
  <sheetFormatPr defaultColWidth="9.140625" defaultRowHeight="15"/>
  <cols>
    <col min="2" max="2" width="35.7109375" style="0" customWidth="1"/>
    <col min="3" max="3" width="42.8515625" style="0" customWidth="1"/>
    <col min="4" max="6" width="28.7109375" style="0" bestFit="1" customWidth="1"/>
    <col min="7" max="7" width="50.8515625" style="0" customWidth="1"/>
    <col min="8" max="8" width="11.00390625" style="0" customWidth="1"/>
  </cols>
  <sheetData>
    <row r="1" ht="15">
      <c r="G1" s="1"/>
    </row>
    <row r="2" spans="2:5" ht="25.5" customHeight="1">
      <c r="B2" s="30" t="s">
        <v>4</v>
      </c>
      <c r="C2" s="30"/>
      <c r="D2" s="31"/>
      <c r="E2" s="31"/>
    </row>
    <row r="3" spans="2:7" ht="56.25" customHeight="1">
      <c r="B3" s="33" t="s">
        <v>25</v>
      </c>
      <c r="C3" s="33"/>
      <c r="D3" s="33"/>
      <c r="E3" s="33"/>
      <c r="F3" s="33"/>
      <c r="G3" s="33"/>
    </row>
    <row r="4" spans="2:5" ht="15.75" customHeight="1">
      <c r="B4" s="32"/>
      <c r="C4" s="32"/>
      <c r="D4" s="32"/>
      <c r="E4" s="2"/>
    </row>
    <row r="6" spans="3:7" ht="75">
      <c r="C6" s="27" t="s">
        <v>20</v>
      </c>
      <c r="D6" s="27" t="s">
        <v>21</v>
      </c>
      <c r="E6" s="27" t="s">
        <v>22</v>
      </c>
      <c r="F6" s="27" t="s">
        <v>24</v>
      </c>
      <c r="G6" s="27" t="s">
        <v>23</v>
      </c>
    </row>
    <row r="7" spans="2:7" ht="15">
      <c r="B7" s="5"/>
      <c r="C7" s="21" t="s">
        <v>9</v>
      </c>
      <c r="D7" s="21" t="s">
        <v>9</v>
      </c>
      <c r="E7" s="21" t="s">
        <v>9</v>
      </c>
      <c r="F7" s="21" t="s">
        <v>9</v>
      </c>
      <c r="G7" s="21" t="s">
        <v>9</v>
      </c>
    </row>
    <row r="8" spans="2:7" ht="15">
      <c r="B8" s="19" t="s">
        <v>2</v>
      </c>
      <c r="C8" s="20">
        <f>'Seznam osob'!D6</f>
        <v>0</v>
      </c>
      <c r="D8" s="20">
        <f>'Seznam osob'!D65</f>
        <v>0</v>
      </c>
      <c r="E8" s="20">
        <f>'Seznam osob'!D124</f>
        <v>0</v>
      </c>
      <c r="F8" s="20">
        <f>'Seznam osob'!D181</f>
        <v>0</v>
      </c>
      <c r="G8" s="20">
        <f>'Seznam osob'!D237</f>
        <v>0</v>
      </c>
    </row>
    <row r="9" spans="2:7" ht="15">
      <c r="B9" s="19" t="s">
        <v>10</v>
      </c>
      <c r="C9" s="20">
        <f>'Seznam osob'!D7</f>
        <v>0</v>
      </c>
      <c r="D9" s="20">
        <f>'Seznam osob'!D66</f>
        <v>0</v>
      </c>
      <c r="E9" s="20">
        <f>'Seznam osob'!D125</f>
        <v>0</v>
      </c>
      <c r="F9" s="20">
        <f>'Seznam osob'!D182</f>
        <v>0</v>
      </c>
      <c r="G9" s="20">
        <f>'Seznam osob'!D238</f>
        <v>0</v>
      </c>
    </row>
    <row r="10" spans="2:7" ht="15">
      <c r="B10" s="19" t="s">
        <v>8</v>
      </c>
      <c r="C10" s="20">
        <f>'Seznam osob'!D8</f>
        <v>0</v>
      </c>
      <c r="D10" s="20">
        <f>'Seznam osob'!D67</f>
        <v>0</v>
      </c>
      <c r="E10" s="20">
        <f>'Seznam osob'!D126</f>
        <v>0</v>
      </c>
      <c r="F10" s="20">
        <f>'Seznam osob'!D183</f>
        <v>0</v>
      </c>
      <c r="G10" s="20">
        <f>'Seznam osob'!D239</f>
        <v>0</v>
      </c>
    </row>
    <row r="11" spans="2:7" ht="15">
      <c r="B11" s="22" t="s">
        <v>14</v>
      </c>
      <c r="C11" s="23">
        <f>SUM(C8:C10)</f>
        <v>0</v>
      </c>
      <c r="D11" s="23">
        <f>SUM(D8:D10)</f>
        <v>0</v>
      </c>
      <c r="E11" s="23">
        <f>SUM(E8:E10)</f>
        <v>0</v>
      </c>
      <c r="F11" s="23">
        <f>SUM(F8:F10)</f>
        <v>0</v>
      </c>
      <c r="G11" s="23">
        <f>SUM(G8:G10)</f>
        <v>0</v>
      </c>
    </row>
    <row r="13" spans="2:3" ht="37.5">
      <c r="B13" s="29" t="s">
        <v>19</v>
      </c>
      <c r="C13" s="28">
        <f>C11+D11+E11+F11+G11</f>
        <v>0</v>
      </c>
    </row>
  </sheetData>
  <sheetProtection algorithmName="SHA-512" hashValue="ILo0JiYOLoPcsgwLrS8iaHFeF+UIvPQ/TrAgLs6QRIkK9nsSQTo7uFYRXLg5fW3GEFYAb6iNrF9VrX/8pA+I5Q==" saltValue="zcRwhlgMTmUEsHcER2A5jg==" spinCount="100000" sheet="1" objects="1" scenarios="1"/>
  <mergeCells count="3">
    <mergeCell ref="B2:E2"/>
    <mergeCell ref="B4:D4"/>
    <mergeCell ref="B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4"/>
  <sheetViews>
    <sheetView tabSelected="1" zoomScale="70" zoomScaleNormal="70" workbookViewId="0" topLeftCell="A1">
      <selection activeCell="G284" sqref="G284"/>
    </sheetView>
  </sheetViews>
  <sheetFormatPr defaultColWidth="32.7109375" defaultRowHeight="15"/>
  <cols>
    <col min="4" max="4" width="51.8515625" style="0" customWidth="1"/>
    <col min="8" max="8" width="14.57421875" style="0" hidden="1" customWidth="1"/>
  </cols>
  <sheetData>
    <row r="1" ht="15">
      <c r="H1" t="s">
        <v>5</v>
      </c>
    </row>
    <row r="2" ht="14.25" customHeight="1">
      <c r="H2" t="s">
        <v>6</v>
      </c>
    </row>
    <row r="3" spans="3:8" ht="46.5" customHeight="1">
      <c r="C3" s="34" t="s">
        <v>20</v>
      </c>
      <c r="D3" s="35"/>
      <c r="E3" s="35"/>
      <c r="F3" s="35"/>
      <c r="G3" s="36"/>
      <c r="H3">
        <f>E23</f>
        <v>0</v>
      </c>
    </row>
    <row r="4" ht="15">
      <c r="H4">
        <f>E33</f>
        <v>0</v>
      </c>
    </row>
    <row r="5" spans="3:8" ht="60" customHeight="1">
      <c r="C5" s="5"/>
      <c r="D5" s="21" t="s">
        <v>9</v>
      </c>
      <c r="H5">
        <f>E53</f>
        <v>0</v>
      </c>
    </row>
    <row r="6" spans="3:8" ht="15">
      <c r="C6" s="19" t="s">
        <v>2</v>
      </c>
      <c r="D6" s="20">
        <f>H32+H52+H42</f>
        <v>0</v>
      </c>
      <c r="H6">
        <f>E53</f>
        <v>0</v>
      </c>
    </row>
    <row r="7" spans="3:4" ht="15">
      <c r="C7" s="19" t="s">
        <v>10</v>
      </c>
      <c r="D7" s="20">
        <f>MAX(H3:H5)</f>
        <v>0</v>
      </c>
    </row>
    <row r="8" spans="3:4" ht="15">
      <c r="C8" s="19" t="s">
        <v>8</v>
      </c>
      <c r="D8" s="20">
        <f>IF(H23+H33+H53+H43&gt;8,8,H23+H33+H53+H43)</f>
        <v>0</v>
      </c>
    </row>
    <row r="9" spans="3:4" ht="15">
      <c r="C9" s="22" t="s">
        <v>14</v>
      </c>
      <c r="D9" s="23">
        <f>SUM(D6:D8)</f>
        <v>0</v>
      </c>
    </row>
    <row r="10" ht="15">
      <c r="D10" s="18"/>
    </row>
    <row r="11" spans="3:4" ht="15" customHeight="1">
      <c r="C11" s="37" t="s">
        <v>15</v>
      </c>
      <c r="D11" s="37"/>
    </row>
    <row r="12" ht="15">
      <c r="D12" s="18"/>
    </row>
    <row r="13" spans="3:7" ht="45.75" thickBot="1">
      <c r="C13" s="6" t="s">
        <v>0</v>
      </c>
      <c r="D13" s="7" t="s">
        <v>1</v>
      </c>
      <c r="E13" s="8" t="s">
        <v>18</v>
      </c>
      <c r="F13" s="8" t="s">
        <v>7</v>
      </c>
      <c r="G13" s="9" t="s">
        <v>3</v>
      </c>
    </row>
    <row r="14" spans="2:7" ht="15" customHeight="1">
      <c r="B14" s="38" t="s">
        <v>11</v>
      </c>
      <c r="C14" s="41"/>
      <c r="D14" s="15"/>
      <c r="E14" s="25"/>
      <c r="F14" s="10"/>
      <c r="G14" s="43"/>
    </row>
    <row r="15" spans="2:7" ht="15">
      <c r="B15" s="39"/>
      <c r="C15" s="42"/>
      <c r="D15" s="16"/>
      <c r="E15" s="26"/>
      <c r="F15" s="3"/>
      <c r="G15" s="44"/>
    </row>
    <row r="16" spans="2:7" ht="15">
      <c r="B16" s="39"/>
      <c r="C16" s="42"/>
      <c r="D16" s="16"/>
      <c r="E16" s="26"/>
      <c r="F16" s="3"/>
      <c r="G16" s="44"/>
    </row>
    <row r="17" spans="2:7" ht="15">
      <c r="B17" s="39"/>
      <c r="C17" s="42"/>
      <c r="D17" s="16"/>
      <c r="E17" s="26"/>
      <c r="F17" s="3"/>
      <c r="G17" s="44"/>
    </row>
    <row r="18" spans="2:7" ht="15">
      <c r="B18" s="39"/>
      <c r="C18" s="42"/>
      <c r="D18" s="16"/>
      <c r="E18" s="26"/>
      <c r="F18" s="3"/>
      <c r="G18" s="44"/>
    </row>
    <row r="19" spans="2:7" ht="15">
      <c r="B19" s="39"/>
      <c r="C19" s="42"/>
      <c r="D19" s="16"/>
      <c r="E19" s="26"/>
      <c r="F19" s="3"/>
      <c r="G19" s="44"/>
    </row>
    <row r="20" spans="2:7" ht="15">
      <c r="B20" s="39"/>
      <c r="C20" s="42"/>
      <c r="D20" s="16"/>
      <c r="E20" s="26"/>
      <c r="F20" s="3"/>
      <c r="G20" s="44"/>
    </row>
    <row r="21" spans="2:7" ht="15">
      <c r="B21" s="39"/>
      <c r="C21" s="42"/>
      <c r="D21" s="16"/>
      <c r="E21" s="26"/>
      <c r="F21" s="3"/>
      <c r="G21" s="44"/>
    </row>
    <row r="22" spans="2:7" ht="15">
      <c r="B22" s="39"/>
      <c r="C22" s="42"/>
      <c r="D22" s="17"/>
      <c r="E22" s="26"/>
      <c r="F22" s="4"/>
      <c r="G22" s="44"/>
    </row>
    <row r="23" spans="2:8" ht="75.75" thickBot="1">
      <c r="B23" s="40"/>
      <c r="C23" s="11" t="s">
        <v>16</v>
      </c>
      <c r="D23" s="24">
        <v>35000000</v>
      </c>
      <c r="E23" s="13">
        <f>COUNT(E14:E22)</f>
        <v>0</v>
      </c>
      <c r="F23" s="11" t="s">
        <v>8</v>
      </c>
      <c r="G23" s="14"/>
      <c r="H23">
        <f>IF(G23="",0,IF(G23=10,1,2))</f>
        <v>0</v>
      </c>
    </row>
    <row r="24" spans="2:7" ht="15" customHeight="1">
      <c r="B24" s="45" t="s">
        <v>17</v>
      </c>
      <c r="C24" s="41"/>
      <c r="D24" s="15"/>
      <c r="E24" s="25"/>
      <c r="F24" s="10"/>
      <c r="G24" s="43"/>
    </row>
    <row r="25" spans="2:7" ht="15">
      <c r="B25" s="46"/>
      <c r="C25" s="42"/>
      <c r="D25" s="16"/>
      <c r="E25" s="26"/>
      <c r="F25" s="3"/>
      <c r="G25" s="44"/>
    </row>
    <row r="26" spans="2:7" ht="15">
      <c r="B26" s="46"/>
      <c r="C26" s="42"/>
      <c r="D26" s="16"/>
      <c r="E26" s="26"/>
      <c r="F26" s="3"/>
      <c r="G26" s="44"/>
    </row>
    <row r="27" spans="2:7" ht="15">
      <c r="B27" s="46"/>
      <c r="C27" s="42"/>
      <c r="D27" s="16"/>
      <c r="E27" s="26"/>
      <c r="F27" s="3"/>
      <c r="G27" s="44"/>
    </row>
    <row r="28" spans="2:7" ht="15">
      <c r="B28" s="46"/>
      <c r="C28" s="42"/>
      <c r="D28" s="16"/>
      <c r="E28" s="26"/>
      <c r="F28" s="3"/>
      <c r="G28" s="44"/>
    </row>
    <row r="29" spans="2:7" ht="15">
      <c r="B29" s="46"/>
      <c r="C29" s="42"/>
      <c r="D29" s="16"/>
      <c r="E29" s="26"/>
      <c r="F29" s="3"/>
      <c r="G29" s="44"/>
    </row>
    <row r="30" spans="2:7" ht="15">
      <c r="B30" s="46"/>
      <c r="C30" s="42"/>
      <c r="D30" s="16"/>
      <c r="E30" s="26"/>
      <c r="F30" s="3"/>
      <c r="G30" s="44"/>
    </row>
    <row r="31" spans="2:7" ht="15">
      <c r="B31" s="46"/>
      <c r="C31" s="42"/>
      <c r="D31" s="16"/>
      <c r="E31" s="26"/>
      <c r="F31" s="3"/>
      <c r="G31" s="44"/>
    </row>
    <row r="32" spans="2:8" ht="15">
      <c r="B32" s="46"/>
      <c r="C32" s="42"/>
      <c r="D32" s="16"/>
      <c r="E32" s="26"/>
      <c r="F32" s="4"/>
      <c r="G32" s="44"/>
      <c r="H32">
        <f>IF(C24="",0,1)</f>
        <v>0</v>
      </c>
    </row>
    <row r="33" spans="2:8" ht="75.75" thickBot="1">
      <c r="B33" s="47"/>
      <c r="C33" s="11" t="s">
        <v>12</v>
      </c>
      <c r="D33" s="24">
        <v>35000000</v>
      </c>
      <c r="E33" s="13">
        <f>COUNT(E24:E32)</f>
        <v>0</v>
      </c>
      <c r="F33" s="11" t="s">
        <v>8</v>
      </c>
      <c r="G33" s="14"/>
      <c r="H33">
        <f>IF(G33="",0,IF(G33=10,1,2))</f>
        <v>0</v>
      </c>
    </row>
    <row r="34" spans="2:7" ht="15">
      <c r="B34" s="45" t="s">
        <v>17</v>
      </c>
      <c r="C34" s="41"/>
      <c r="D34" s="15"/>
      <c r="E34" s="25"/>
      <c r="F34" s="10"/>
      <c r="G34" s="43"/>
    </row>
    <row r="35" spans="2:7" ht="15">
      <c r="B35" s="46"/>
      <c r="C35" s="42"/>
      <c r="D35" s="16"/>
      <c r="E35" s="26"/>
      <c r="F35" s="3"/>
      <c r="G35" s="44"/>
    </row>
    <row r="36" spans="2:7" ht="15">
      <c r="B36" s="46"/>
      <c r="C36" s="42"/>
      <c r="D36" s="16"/>
      <c r="E36" s="26"/>
      <c r="F36" s="3"/>
      <c r="G36" s="44"/>
    </row>
    <row r="37" spans="2:7" ht="15">
      <c r="B37" s="46"/>
      <c r="C37" s="42"/>
      <c r="D37" s="16"/>
      <c r="E37" s="26"/>
      <c r="F37" s="3"/>
      <c r="G37" s="44"/>
    </row>
    <row r="38" spans="2:7" ht="15">
      <c r="B38" s="46"/>
      <c r="C38" s="42"/>
      <c r="D38" s="16"/>
      <c r="E38" s="26"/>
      <c r="F38" s="3"/>
      <c r="G38" s="44"/>
    </row>
    <row r="39" spans="2:7" ht="15">
      <c r="B39" s="46"/>
      <c r="C39" s="42"/>
      <c r="D39" s="16"/>
      <c r="E39" s="26"/>
      <c r="F39" s="3"/>
      <c r="G39" s="44"/>
    </row>
    <row r="40" spans="2:7" ht="15">
      <c r="B40" s="46"/>
      <c r="C40" s="42"/>
      <c r="D40" s="16"/>
      <c r="E40" s="26"/>
      <c r="F40" s="3"/>
      <c r="G40" s="44"/>
    </row>
    <row r="41" spans="2:7" ht="15">
      <c r="B41" s="46"/>
      <c r="C41" s="42"/>
      <c r="D41" s="16"/>
      <c r="E41" s="26"/>
      <c r="F41" s="3"/>
      <c r="G41" s="44"/>
    </row>
    <row r="42" spans="2:8" ht="15">
      <c r="B42" s="46"/>
      <c r="C42" s="42"/>
      <c r="D42" s="16"/>
      <c r="E42" s="26"/>
      <c r="F42" s="4"/>
      <c r="G42" s="44"/>
      <c r="H42">
        <f>IF(C34="",0,1)</f>
        <v>0</v>
      </c>
    </row>
    <row r="43" spans="2:8" ht="75.75" thickBot="1">
      <c r="B43" s="47"/>
      <c r="C43" s="11" t="s">
        <v>12</v>
      </c>
      <c r="D43" s="24">
        <v>35000000</v>
      </c>
      <c r="E43" s="13">
        <f>COUNT(E34:E42)</f>
        <v>0</v>
      </c>
      <c r="F43" s="11" t="s">
        <v>8</v>
      </c>
      <c r="G43" s="14"/>
      <c r="H43">
        <f>IF(G43="",0,IF(G43=10,1,2))</f>
        <v>0</v>
      </c>
    </row>
    <row r="44" spans="2:7" ht="15">
      <c r="B44" s="45" t="s">
        <v>13</v>
      </c>
      <c r="C44" s="41"/>
      <c r="D44" s="15"/>
      <c r="E44" s="25"/>
      <c r="F44" s="10"/>
      <c r="G44" s="43"/>
    </row>
    <row r="45" spans="2:7" ht="15">
      <c r="B45" s="46"/>
      <c r="C45" s="42"/>
      <c r="D45" s="16"/>
      <c r="E45" s="26"/>
      <c r="F45" s="3"/>
      <c r="G45" s="44"/>
    </row>
    <row r="46" spans="2:7" ht="15">
      <c r="B46" s="46"/>
      <c r="C46" s="42"/>
      <c r="D46" s="16"/>
      <c r="E46" s="26"/>
      <c r="F46" s="3"/>
      <c r="G46" s="44"/>
    </row>
    <row r="47" spans="2:7" ht="15">
      <c r="B47" s="46"/>
      <c r="C47" s="42"/>
      <c r="D47" s="16"/>
      <c r="E47" s="26"/>
      <c r="F47" s="3"/>
      <c r="G47" s="44"/>
    </row>
    <row r="48" spans="2:7" ht="15">
      <c r="B48" s="46"/>
      <c r="C48" s="42"/>
      <c r="D48" s="16"/>
      <c r="E48" s="26"/>
      <c r="F48" s="3"/>
      <c r="G48" s="44"/>
    </row>
    <row r="49" spans="2:7" ht="15">
      <c r="B49" s="46"/>
      <c r="C49" s="42"/>
      <c r="D49" s="16"/>
      <c r="E49" s="26"/>
      <c r="F49" s="3"/>
      <c r="G49" s="44"/>
    </row>
    <row r="50" spans="2:7" ht="15">
      <c r="B50" s="46"/>
      <c r="C50" s="42"/>
      <c r="D50" s="16"/>
      <c r="E50" s="26"/>
      <c r="F50" s="3"/>
      <c r="G50" s="44"/>
    </row>
    <row r="51" spans="2:7" ht="15">
      <c r="B51" s="46"/>
      <c r="C51" s="42"/>
      <c r="D51" s="16"/>
      <c r="E51" s="26"/>
      <c r="F51" s="3"/>
      <c r="G51" s="44"/>
    </row>
    <row r="52" spans="2:8" ht="15">
      <c r="B52" s="46"/>
      <c r="C52" s="42"/>
      <c r="D52" s="16"/>
      <c r="E52" s="26"/>
      <c r="F52" s="4"/>
      <c r="G52" s="44"/>
      <c r="H52">
        <f>IF(C44="",0,1)</f>
        <v>0</v>
      </c>
    </row>
    <row r="53" spans="2:8" ht="75.75" thickBot="1">
      <c r="B53" s="47"/>
      <c r="C53" s="11" t="s">
        <v>12</v>
      </c>
      <c r="D53" s="24">
        <v>35000000</v>
      </c>
      <c r="E53" s="13">
        <f>COUNT(E44:E52)</f>
        <v>0</v>
      </c>
      <c r="F53" s="11" t="s">
        <v>8</v>
      </c>
      <c r="G53" s="14"/>
      <c r="H53">
        <f>IF(G53="",0,IF(G53=10,1,2))</f>
        <v>0</v>
      </c>
    </row>
    <row r="60" ht="15">
      <c r="H60" t="s">
        <v>5</v>
      </c>
    </row>
    <row r="61" ht="15">
      <c r="H61" t="s">
        <v>6</v>
      </c>
    </row>
    <row r="62" spans="3:8" ht="34.5" customHeight="1">
      <c r="C62" s="34" t="s">
        <v>21</v>
      </c>
      <c r="D62" s="35"/>
      <c r="E62" s="35"/>
      <c r="F62" s="35"/>
      <c r="G62" s="36"/>
      <c r="H62">
        <f>E82</f>
        <v>0</v>
      </c>
    </row>
    <row r="63" ht="15">
      <c r="H63">
        <f>E92</f>
        <v>0</v>
      </c>
    </row>
    <row r="64" spans="3:8" ht="15">
      <c r="C64" s="5"/>
      <c r="D64" s="21" t="s">
        <v>9</v>
      </c>
      <c r="H64">
        <f>E112</f>
        <v>0</v>
      </c>
    </row>
    <row r="65" spans="3:8" ht="15">
      <c r="C65" s="19" t="s">
        <v>2</v>
      </c>
      <c r="D65" s="20">
        <f>H91+H111+H101</f>
        <v>0</v>
      </c>
      <c r="H65">
        <f>E112</f>
        <v>0</v>
      </c>
    </row>
    <row r="66" spans="3:4" ht="15">
      <c r="C66" s="19" t="s">
        <v>10</v>
      </c>
      <c r="D66" s="20">
        <f>MAX(H62:H64)</f>
        <v>0</v>
      </c>
    </row>
    <row r="67" spans="3:4" ht="15">
      <c r="C67" s="19" t="s">
        <v>8</v>
      </c>
      <c r="D67" s="20">
        <f>IF(H82+H92+H112+H102&gt;8,8,H82+H92+H112+H102)</f>
        <v>0</v>
      </c>
    </row>
    <row r="68" spans="3:4" ht="15">
      <c r="C68" s="22" t="s">
        <v>14</v>
      </c>
      <c r="D68" s="23">
        <f>SUM(D65:D67)</f>
        <v>0</v>
      </c>
    </row>
    <row r="69" ht="15">
      <c r="D69" s="18"/>
    </row>
    <row r="70" spans="3:4" ht="15">
      <c r="C70" s="37" t="s">
        <v>15</v>
      </c>
      <c r="D70" s="37"/>
    </row>
    <row r="71" ht="15">
      <c r="D71" s="18"/>
    </row>
    <row r="72" spans="3:7" ht="45.75" thickBot="1">
      <c r="C72" s="6" t="s">
        <v>0</v>
      </c>
      <c r="D72" s="7" t="s">
        <v>1</v>
      </c>
      <c r="E72" s="8" t="s">
        <v>18</v>
      </c>
      <c r="F72" s="8" t="s">
        <v>7</v>
      </c>
      <c r="G72" s="9" t="s">
        <v>3</v>
      </c>
    </row>
    <row r="73" spans="2:7" ht="15">
      <c r="B73" s="38" t="s">
        <v>11</v>
      </c>
      <c r="C73" s="41"/>
      <c r="D73" s="15"/>
      <c r="E73" s="26"/>
      <c r="F73" s="10"/>
      <c r="G73" s="43"/>
    </row>
    <row r="74" spans="2:7" ht="15">
      <c r="B74" s="39"/>
      <c r="C74" s="42"/>
      <c r="D74" s="16"/>
      <c r="E74" s="26"/>
      <c r="F74" s="3"/>
      <c r="G74" s="44"/>
    </row>
    <row r="75" spans="2:7" ht="15">
      <c r="B75" s="39"/>
      <c r="C75" s="42"/>
      <c r="D75" s="16"/>
      <c r="E75" s="26"/>
      <c r="F75" s="3"/>
      <c r="G75" s="44"/>
    </row>
    <row r="76" spans="2:7" ht="15">
      <c r="B76" s="39"/>
      <c r="C76" s="42"/>
      <c r="D76" s="16"/>
      <c r="E76" s="26"/>
      <c r="F76" s="3"/>
      <c r="G76" s="44"/>
    </row>
    <row r="77" spans="2:7" ht="15">
      <c r="B77" s="39"/>
      <c r="C77" s="42"/>
      <c r="D77" s="16"/>
      <c r="E77" s="26"/>
      <c r="F77" s="3"/>
      <c r="G77" s="44"/>
    </row>
    <row r="78" spans="2:7" ht="15">
      <c r="B78" s="39"/>
      <c r="C78" s="42"/>
      <c r="D78" s="16"/>
      <c r="E78" s="26"/>
      <c r="F78" s="3"/>
      <c r="G78" s="44"/>
    </row>
    <row r="79" spans="2:7" ht="15">
      <c r="B79" s="39"/>
      <c r="C79" s="42"/>
      <c r="D79" s="16"/>
      <c r="E79" s="26"/>
      <c r="F79" s="3"/>
      <c r="G79" s="44"/>
    </row>
    <row r="80" spans="2:7" ht="15">
      <c r="B80" s="39"/>
      <c r="C80" s="42"/>
      <c r="D80" s="16"/>
      <c r="E80" s="26"/>
      <c r="F80" s="3"/>
      <c r="G80" s="44"/>
    </row>
    <row r="81" spans="2:7" ht="15">
      <c r="B81" s="39"/>
      <c r="C81" s="42"/>
      <c r="D81" s="17"/>
      <c r="E81" s="26"/>
      <c r="F81" s="4"/>
      <c r="G81" s="44"/>
    </row>
    <row r="82" spans="2:8" ht="75.75" thickBot="1">
      <c r="B82" s="40"/>
      <c r="C82" s="11" t="s">
        <v>16</v>
      </c>
      <c r="D82" s="24">
        <v>35000000</v>
      </c>
      <c r="E82" s="13">
        <f>COUNT(E73:E81)</f>
        <v>0</v>
      </c>
      <c r="F82" s="11" t="s">
        <v>8</v>
      </c>
      <c r="G82" s="14"/>
      <c r="H82">
        <f>IF(G82="",0,IF(G82=7,1,2))</f>
        <v>0</v>
      </c>
    </row>
    <row r="83" spans="2:7" ht="15">
      <c r="B83" s="45" t="s">
        <v>17</v>
      </c>
      <c r="C83" s="41"/>
      <c r="D83" s="15"/>
      <c r="E83" s="26"/>
      <c r="F83" s="10"/>
      <c r="G83" s="43"/>
    </row>
    <row r="84" spans="2:7" ht="15">
      <c r="B84" s="46"/>
      <c r="C84" s="42"/>
      <c r="D84" s="16"/>
      <c r="E84" s="26"/>
      <c r="F84" s="3"/>
      <c r="G84" s="44"/>
    </row>
    <row r="85" spans="2:7" ht="15">
      <c r="B85" s="46"/>
      <c r="C85" s="42"/>
      <c r="D85" s="16"/>
      <c r="E85" s="26"/>
      <c r="F85" s="3"/>
      <c r="G85" s="44"/>
    </row>
    <row r="86" spans="2:7" ht="15">
      <c r="B86" s="46"/>
      <c r="C86" s="42"/>
      <c r="D86" s="16"/>
      <c r="E86" s="26"/>
      <c r="F86" s="3"/>
      <c r="G86" s="44"/>
    </row>
    <row r="87" spans="2:7" ht="15">
      <c r="B87" s="46"/>
      <c r="C87" s="42"/>
      <c r="D87" s="16"/>
      <c r="E87" s="26"/>
      <c r="F87" s="3"/>
      <c r="G87" s="44"/>
    </row>
    <row r="88" spans="2:7" ht="15">
      <c r="B88" s="46"/>
      <c r="C88" s="42"/>
      <c r="D88" s="16"/>
      <c r="E88" s="26"/>
      <c r="F88" s="3"/>
      <c r="G88" s="44"/>
    </row>
    <row r="89" spans="2:7" ht="15">
      <c r="B89" s="46"/>
      <c r="C89" s="42"/>
      <c r="D89" s="16"/>
      <c r="E89" s="26"/>
      <c r="F89" s="3"/>
      <c r="G89" s="44"/>
    </row>
    <row r="90" spans="2:7" ht="15">
      <c r="B90" s="46"/>
      <c r="C90" s="42"/>
      <c r="D90" s="16"/>
      <c r="E90" s="26"/>
      <c r="F90" s="3"/>
      <c r="G90" s="44"/>
    </row>
    <row r="91" spans="2:8" ht="15">
      <c r="B91" s="46"/>
      <c r="C91" s="42"/>
      <c r="D91" s="16"/>
      <c r="E91" s="26"/>
      <c r="F91" s="4"/>
      <c r="G91" s="44"/>
      <c r="H91">
        <f>IF(C83="",0,1)</f>
        <v>0</v>
      </c>
    </row>
    <row r="92" spans="2:8" ht="75.75" thickBot="1">
      <c r="B92" s="47"/>
      <c r="C92" s="11" t="s">
        <v>12</v>
      </c>
      <c r="D92" s="24">
        <v>35000000</v>
      </c>
      <c r="E92" s="13">
        <f>COUNT(E83:E91)</f>
        <v>0</v>
      </c>
      <c r="F92" s="11" t="s">
        <v>8</v>
      </c>
      <c r="G92" s="14"/>
      <c r="H92">
        <f>IF(G92="",0,IF(G92=7,1,2))</f>
        <v>0</v>
      </c>
    </row>
    <row r="93" spans="2:7" ht="15">
      <c r="B93" s="45" t="s">
        <v>17</v>
      </c>
      <c r="C93" s="41"/>
      <c r="D93" s="15"/>
      <c r="E93" s="26"/>
      <c r="F93" s="10"/>
      <c r="G93" s="43"/>
    </row>
    <row r="94" spans="2:7" ht="15">
      <c r="B94" s="46"/>
      <c r="C94" s="42"/>
      <c r="D94" s="16"/>
      <c r="E94" s="26"/>
      <c r="F94" s="3"/>
      <c r="G94" s="44"/>
    </row>
    <row r="95" spans="2:7" ht="15">
      <c r="B95" s="46"/>
      <c r="C95" s="42"/>
      <c r="D95" s="16"/>
      <c r="E95" s="26"/>
      <c r="F95" s="3"/>
      <c r="G95" s="44"/>
    </row>
    <row r="96" spans="2:7" ht="15">
      <c r="B96" s="46"/>
      <c r="C96" s="42"/>
      <c r="D96" s="16"/>
      <c r="E96" s="26"/>
      <c r="F96" s="3"/>
      <c r="G96" s="44"/>
    </row>
    <row r="97" spans="2:7" ht="15">
      <c r="B97" s="46"/>
      <c r="C97" s="42"/>
      <c r="D97" s="16"/>
      <c r="E97" s="26"/>
      <c r="F97" s="3"/>
      <c r="G97" s="44"/>
    </row>
    <row r="98" spans="2:7" ht="15">
      <c r="B98" s="46"/>
      <c r="C98" s="42"/>
      <c r="D98" s="16"/>
      <c r="E98" s="26"/>
      <c r="F98" s="3"/>
      <c r="G98" s="44"/>
    </row>
    <row r="99" spans="2:7" ht="15">
      <c r="B99" s="46"/>
      <c r="C99" s="42"/>
      <c r="D99" s="16"/>
      <c r="E99" s="26"/>
      <c r="F99" s="3"/>
      <c r="G99" s="44"/>
    </row>
    <row r="100" spans="2:7" ht="15">
      <c r="B100" s="46"/>
      <c r="C100" s="42"/>
      <c r="D100" s="16"/>
      <c r="E100" s="26"/>
      <c r="F100" s="3"/>
      <c r="G100" s="44"/>
    </row>
    <row r="101" spans="2:8" ht="15">
      <c r="B101" s="46"/>
      <c r="C101" s="42"/>
      <c r="D101" s="16"/>
      <c r="E101" s="26"/>
      <c r="F101" s="4"/>
      <c r="G101" s="44"/>
      <c r="H101">
        <f>IF(C93="",0,1)</f>
        <v>0</v>
      </c>
    </row>
    <row r="102" spans="2:8" ht="75.75" thickBot="1">
      <c r="B102" s="47"/>
      <c r="C102" s="11" t="s">
        <v>12</v>
      </c>
      <c r="D102" s="24">
        <v>35000000</v>
      </c>
      <c r="E102" s="13">
        <f>COUNT(E93:E101)</f>
        <v>0</v>
      </c>
      <c r="F102" s="11" t="s">
        <v>8</v>
      </c>
      <c r="G102" s="14"/>
      <c r="H102">
        <f>IF(G102="",0,IF(G102=7,1,2))</f>
        <v>0</v>
      </c>
    </row>
    <row r="103" spans="2:7" ht="15">
      <c r="B103" s="45" t="s">
        <v>13</v>
      </c>
      <c r="C103" s="41"/>
      <c r="D103" s="15"/>
      <c r="E103" s="26"/>
      <c r="F103" s="10"/>
      <c r="G103" s="43"/>
    </row>
    <row r="104" spans="2:7" ht="15">
      <c r="B104" s="46"/>
      <c r="C104" s="42"/>
      <c r="D104" s="16"/>
      <c r="E104" s="26"/>
      <c r="F104" s="3"/>
      <c r="G104" s="44"/>
    </row>
    <row r="105" spans="2:7" ht="15">
      <c r="B105" s="46"/>
      <c r="C105" s="42"/>
      <c r="D105" s="16"/>
      <c r="E105" s="26"/>
      <c r="F105" s="3"/>
      <c r="G105" s="44"/>
    </row>
    <row r="106" spans="2:7" ht="15">
      <c r="B106" s="46"/>
      <c r="C106" s="42"/>
      <c r="D106" s="16"/>
      <c r="E106" s="26"/>
      <c r="F106" s="3"/>
      <c r="G106" s="44"/>
    </row>
    <row r="107" spans="2:7" ht="15">
      <c r="B107" s="46"/>
      <c r="C107" s="42"/>
      <c r="D107" s="16"/>
      <c r="E107" s="26"/>
      <c r="F107" s="3"/>
      <c r="G107" s="44"/>
    </row>
    <row r="108" spans="2:7" ht="15">
      <c r="B108" s="46"/>
      <c r="C108" s="42"/>
      <c r="D108" s="16"/>
      <c r="E108" s="26"/>
      <c r="F108" s="3"/>
      <c r="G108" s="44"/>
    </row>
    <row r="109" spans="2:7" ht="15">
      <c r="B109" s="46"/>
      <c r="C109" s="42"/>
      <c r="D109" s="16"/>
      <c r="E109" s="26"/>
      <c r="F109" s="3"/>
      <c r="G109" s="44"/>
    </row>
    <row r="110" spans="2:7" ht="15">
      <c r="B110" s="46"/>
      <c r="C110" s="42"/>
      <c r="D110" s="16"/>
      <c r="E110" s="26"/>
      <c r="F110" s="3"/>
      <c r="G110" s="44"/>
    </row>
    <row r="111" spans="2:8" ht="15">
      <c r="B111" s="46"/>
      <c r="C111" s="42"/>
      <c r="D111" s="16"/>
      <c r="E111" s="26"/>
      <c r="F111" s="4"/>
      <c r="G111" s="44"/>
      <c r="H111">
        <f>IF(C103="",0,1)</f>
        <v>0</v>
      </c>
    </row>
    <row r="112" spans="2:8" ht="75.75" thickBot="1">
      <c r="B112" s="47"/>
      <c r="C112" s="11" t="s">
        <v>12</v>
      </c>
      <c r="D112" s="24">
        <v>35000000</v>
      </c>
      <c r="E112" s="13">
        <f>COUNT(E103:E111)</f>
        <v>0</v>
      </c>
      <c r="F112" s="11" t="s">
        <v>8</v>
      </c>
      <c r="G112" s="14"/>
      <c r="H112">
        <f>IF(G112="",0,IF(G112=7,1,2))</f>
        <v>0</v>
      </c>
    </row>
    <row r="119" ht="15">
      <c r="H119" t="s">
        <v>5</v>
      </c>
    </row>
    <row r="120" ht="15">
      <c r="H120" t="s">
        <v>6</v>
      </c>
    </row>
    <row r="121" spans="3:8" ht="45" customHeight="1">
      <c r="C121" s="34" t="s">
        <v>22</v>
      </c>
      <c r="D121" s="35"/>
      <c r="E121" s="35"/>
      <c r="F121" s="35"/>
      <c r="G121" s="36"/>
      <c r="H121">
        <f>E141</f>
        <v>0</v>
      </c>
    </row>
    <row r="122" ht="15">
      <c r="H122">
        <f>E151</f>
        <v>0</v>
      </c>
    </row>
    <row r="123" spans="3:8" ht="15">
      <c r="C123" s="5"/>
      <c r="D123" s="21" t="s">
        <v>9</v>
      </c>
      <c r="H123">
        <f>E171</f>
        <v>0</v>
      </c>
    </row>
    <row r="124" spans="3:8" ht="15">
      <c r="C124" s="19" t="s">
        <v>2</v>
      </c>
      <c r="D124" s="20">
        <f>H150+H170+H160</f>
        <v>0</v>
      </c>
      <c r="H124">
        <f>E171</f>
        <v>0</v>
      </c>
    </row>
    <row r="125" spans="3:4" ht="15">
      <c r="C125" s="19" t="s">
        <v>10</v>
      </c>
      <c r="D125" s="20">
        <f>MAX(H121:H123)</f>
        <v>0</v>
      </c>
    </row>
    <row r="126" spans="3:4" ht="15">
      <c r="C126" s="19" t="s">
        <v>8</v>
      </c>
      <c r="D126" s="20">
        <f>IF(H141+H151+H171+H161&gt;8,8,H141+H151+H171+H161)</f>
        <v>0</v>
      </c>
    </row>
    <row r="127" spans="3:4" ht="15">
      <c r="C127" s="22" t="s">
        <v>14</v>
      </c>
      <c r="D127" s="23">
        <f>SUM(D124:D126)</f>
        <v>0</v>
      </c>
    </row>
    <row r="128" ht="15">
      <c r="D128" s="18"/>
    </row>
    <row r="129" spans="3:4" ht="15">
      <c r="C129" s="37" t="s">
        <v>15</v>
      </c>
      <c r="D129" s="37"/>
    </row>
    <row r="130" ht="15">
      <c r="D130" s="18"/>
    </row>
    <row r="131" spans="3:7" ht="45.75" thickBot="1">
      <c r="C131" s="6" t="s">
        <v>0</v>
      </c>
      <c r="D131" s="7" t="s">
        <v>1</v>
      </c>
      <c r="E131" s="8" t="s">
        <v>18</v>
      </c>
      <c r="F131" s="8" t="s">
        <v>7</v>
      </c>
      <c r="G131" s="9" t="s">
        <v>3</v>
      </c>
    </row>
    <row r="132" spans="2:7" ht="15">
      <c r="B132" s="38" t="s">
        <v>11</v>
      </c>
      <c r="C132" s="41"/>
      <c r="D132" s="15"/>
      <c r="E132" s="26"/>
      <c r="F132" s="10"/>
      <c r="G132" s="43"/>
    </row>
    <row r="133" spans="2:7" ht="15">
      <c r="B133" s="39"/>
      <c r="C133" s="42"/>
      <c r="D133" s="16"/>
      <c r="E133" s="26"/>
      <c r="F133" s="3"/>
      <c r="G133" s="44"/>
    </row>
    <row r="134" spans="2:7" ht="15">
      <c r="B134" s="39"/>
      <c r="C134" s="42"/>
      <c r="D134" s="16"/>
      <c r="E134" s="26"/>
      <c r="F134" s="3"/>
      <c r="G134" s="44"/>
    </row>
    <row r="135" spans="2:7" ht="15">
      <c r="B135" s="39"/>
      <c r="C135" s="42"/>
      <c r="D135" s="16"/>
      <c r="E135" s="26"/>
      <c r="F135" s="3"/>
      <c r="G135" s="44"/>
    </row>
    <row r="136" spans="2:7" ht="15">
      <c r="B136" s="39"/>
      <c r="C136" s="42"/>
      <c r="D136" s="16"/>
      <c r="E136" s="26"/>
      <c r="F136" s="3"/>
      <c r="G136" s="44"/>
    </row>
    <row r="137" spans="2:7" ht="15">
      <c r="B137" s="39"/>
      <c r="C137" s="42"/>
      <c r="D137" s="16"/>
      <c r="E137" s="26"/>
      <c r="F137" s="3"/>
      <c r="G137" s="44"/>
    </row>
    <row r="138" spans="2:7" ht="15">
      <c r="B138" s="39"/>
      <c r="C138" s="42"/>
      <c r="D138" s="16"/>
      <c r="E138" s="26"/>
      <c r="F138" s="3"/>
      <c r="G138" s="44"/>
    </row>
    <row r="139" spans="2:7" ht="15">
      <c r="B139" s="39"/>
      <c r="C139" s="42"/>
      <c r="D139" s="16"/>
      <c r="E139" s="26"/>
      <c r="F139" s="3"/>
      <c r="G139" s="44"/>
    </row>
    <row r="140" spans="2:7" ht="15">
      <c r="B140" s="39"/>
      <c r="C140" s="42"/>
      <c r="D140" s="17"/>
      <c r="E140" s="26"/>
      <c r="F140" s="4"/>
      <c r="G140" s="44"/>
    </row>
    <row r="141" spans="2:8" ht="75.75" thickBot="1">
      <c r="B141" s="40"/>
      <c r="C141" s="11" t="s">
        <v>16</v>
      </c>
      <c r="D141" s="24">
        <v>35000000</v>
      </c>
      <c r="E141" s="13">
        <f>COUNT(E132:E140)</f>
        <v>0</v>
      </c>
      <c r="F141" s="11" t="s">
        <v>8</v>
      </c>
      <c r="G141" s="14"/>
      <c r="H141">
        <f>IF(G141="",0,IF(G141=7,1,2))</f>
        <v>0</v>
      </c>
    </row>
    <row r="142" spans="2:7" ht="15">
      <c r="B142" s="45" t="s">
        <v>17</v>
      </c>
      <c r="C142" s="41"/>
      <c r="D142" s="15"/>
      <c r="E142" s="26"/>
      <c r="F142" s="10"/>
      <c r="G142" s="43"/>
    </row>
    <row r="143" spans="2:7" ht="15">
      <c r="B143" s="46"/>
      <c r="C143" s="42"/>
      <c r="D143" s="16"/>
      <c r="E143" s="26"/>
      <c r="F143" s="3"/>
      <c r="G143" s="44"/>
    </row>
    <row r="144" spans="2:7" ht="15">
      <c r="B144" s="46"/>
      <c r="C144" s="42"/>
      <c r="D144" s="16"/>
      <c r="E144" s="26"/>
      <c r="F144" s="3"/>
      <c r="G144" s="44"/>
    </row>
    <row r="145" spans="2:7" ht="15">
      <c r="B145" s="46"/>
      <c r="C145" s="42"/>
      <c r="D145" s="16"/>
      <c r="E145" s="26"/>
      <c r="F145" s="3"/>
      <c r="G145" s="44"/>
    </row>
    <row r="146" spans="2:7" ht="15">
      <c r="B146" s="46"/>
      <c r="C146" s="42"/>
      <c r="D146" s="16"/>
      <c r="E146" s="26"/>
      <c r="F146" s="3"/>
      <c r="G146" s="44"/>
    </row>
    <row r="147" spans="2:7" ht="15">
      <c r="B147" s="46"/>
      <c r="C147" s="42"/>
      <c r="D147" s="16"/>
      <c r="E147" s="26"/>
      <c r="F147" s="3"/>
      <c r="G147" s="44"/>
    </row>
    <row r="148" spans="2:7" ht="15">
      <c r="B148" s="46"/>
      <c r="C148" s="42"/>
      <c r="D148" s="16"/>
      <c r="E148" s="26"/>
      <c r="F148" s="3"/>
      <c r="G148" s="44"/>
    </row>
    <row r="149" spans="2:7" ht="15">
      <c r="B149" s="46"/>
      <c r="C149" s="42"/>
      <c r="D149" s="16"/>
      <c r="E149" s="26"/>
      <c r="F149" s="3"/>
      <c r="G149" s="44"/>
    </row>
    <row r="150" spans="2:8" ht="15">
      <c r="B150" s="46"/>
      <c r="C150" s="42"/>
      <c r="D150" s="16"/>
      <c r="E150" s="26"/>
      <c r="F150" s="4"/>
      <c r="G150" s="44"/>
      <c r="H150">
        <f>IF(C142="",0,1)</f>
        <v>0</v>
      </c>
    </row>
    <row r="151" spans="2:8" ht="75.75" thickBot="1">
      <c r="B151" s="47"/>
      <c r="C151" s="11" t="s">
        <v>12</v>
      </c>
      <c r="D151" s="24">
        <v>35000000</v>
      </c>
      <c r="E151" s="13">
        <f>COUNT(E142:E150)</f>
        <v>0</v>
      </c>
      <c r="F151" s="11" t="s">
        <v>8</v>
      </c>
      <c r="G151" s="14"/>
      <c r="H151">
        <f>IF(G151="",0,IF(G151=7,1,2))</f>
        <v>0</v>
      </c>
    </row>
    <row r="152" spans="2:7" ht="15">
      <c r="B152" s="45" t="s">
        <v>17</v>
      </c>
      <c r="C152" s="41"/>
      <c r="D152" s="15"/>
      <c r="E152" s="26"/>
      <c r="F152" s="10"/>
      <c r="G152" s="43"/>
    </row>
    <row r="153" spans="2:7" ht="15">
      <c r="B153" s="46"/>
      <c r="C153" s="42"/>
      <c r="D153" s="16"/>
      <c r="E153" s="26"/>
      <c r="F153" s="3"/>
      <c r="G153" s="44"/>
    </row>
    <row r="154" spans="2:7" ht="15">
      <c r="B154" s="46"/>
      <c r="C154" s="42"/>
      <c r="D154" s="16"/>
      <c r="E154" s="26"/>
      <c r="F154" s="3"/>
      <c r="G154" s="44"/>
    </row>
    <row r="155" spans="2:7" ht="15">
      <c r="B155" s="46"/>
      <c r="C155" s="42"/>
      <c r="D155" s="16"/>
      <c r="E155" s="26"/>
      <c r="F155" s="3"/>
      <c r="G155" s="44"/>
    </row>
    <row r="156" spans="2:7" ht="15">
      <c r="B156" s="46"/>
      <c r="C156" s="42"/>
      <c r="D156" s="16"/>
      <c r="E156" s="26"/>
      <c r="F156" s="3"/>
      <c r="G156" s="44"/>
    </row>
    <row r="157" spans="2:7" ht="15">
      <c r="B157" s="46"/>
      <c r="C157" s="42"/>
      <c r="D157" s="16"/>
      <c r="E157" s="26"/>
      <c r="F157" s="3"/>
      <c r="G157" s="44"/>
    </row>
    <row r="158" spans="2:7" ht="15">
      <c r="B158" s="46"/>
      <c r="C158" s="42"/>
      <c r="D158" s="16"/>
      <c r="E158" s="26"/>
      <c r="F158" s="3"/>
      <c r="G158" s="44"/>
    </row>
    <row r="159" spans="2:7" ht="15">
      <c r="B159" s="46"/>
      <c r="C159" s="42"/>
      <c r="D159" s="16"/>
      <c r="E159" s="26"/>
      <c r="F159" s="3"/>
      <c r="G159" s="44"/>
    </row>
    <row r="160" spans="2:8" ht="15">
      <c r="B160" s="46"/>
      <c r="C160" s="42"/>
      <c r="D160" s="16"/>
      <c r="E160" s="26"/>
      <c r="F160" s="4"/>
      <c r="G160" s="44"/>
      <c r="H160">
        <f>IF(C152="",0,1)</f>
        <v>0</v>
      </c>
    </row>
    <row r="161" spans="2:8" ht="75.75" thickBot="1">
      <c r="B161" s="47"/>
      <c r="C161" s="11" t="s">
        <v>12</v>
      </c>
      <c r="D161" s="24">
        <v>35000000</v>
      </c>
      <c r="E161" s="13">
        <f>COUNT(E152:E160)</f>
        <v>0</v>
      </c>
      <c r="F161" s="11" t="s">
        <v>8</v>
      </c>
      <c r="G161" s="14"/>
      <c r="H161">
        <f>IF(G161="",0,IF(G161=7,1,2))</f>
        <v>0</v>
      </c>
    </row>
    <row r="162" spans="2:7" ht="15">
      <c r="B162" s="45" t="s">
        <v>13</v>
      </c>
      <c r="C162" s="41"/>
      <c r="D162" s="15"/>
      <c r="E162" s="26"/>
      <c r="F162" s="10"/>
      <c r="G162" s="43"/>
    </row>
    <row r="163" spans="2:7" ht="15">
      <c r="B163" s="46"/>
      <c r="C163" s="42"/>
      <c r="D163" s="16"/>
      <c r="E163" s="26"/>
      <c r="F163" s="3"/>
      <c r="G163" s="44"/>
    </row>
    <row r="164" spans="2:7" ht="15">
      <c r="B164" s="46"/>
      <c r="C164" s="42"/>
      <c r="D164" s="16"/>
      <c r="E164" s="26"/>
      <c r="F164" s="3"/>
      <c r="G164" s="44"/>
    </row>
    <row r="165" spans="2:7" ht="15">
      <c r="B165" s="46"/>
      <c r="C165" s="42"/>
      <c r="D165" s="16"/>
      <c r="E165" s="26"/>
      <c r="F165" s="3"/>
      <c r="G165" s="44"/>
    </row>
    <row r="166" spans="2:7" ht="15">
      <c r="B166" s="46"/>
      <c r="C166" s="42"/>
      <c r="D166" s="16"/>
      <c r="E166" s="26"/>
      <c r="F166" s="3"/>
      <c r="G166" s="44"/>
    </row>
    <row r="167" spans="2:7" ht="15">
      <c r="B167" s="46"/>
      <c r="C167" s="42"/>
      <c r="D167" s="16"/>
      <c r="E167" s="26"/>
      <c r="F167" s="3"/>
      <c r="G167" s="44"/>
    </row>
    <row r="168" spans="2:7" ht="15">
      <c r="B168" s="46"/>
      <c r="C168" s="42"/>
      <c r="D168" s="16"/>
      <c r="E168" s="26"/>
      <c r="F168" s="3"/>
      <c r="G168" s="44"/>
    </row>
    <row r="169" spans="2:7" ht="15">
      <c r="B169" s="46"/>
      <c r="C169" s="42"/>
      <c r="D169" s="16"/>
      <c r="E169" s="26"/>
      <c r="F169" s="3"/>
      <c r="G169" s="44"/>
    </row>
    <row r="170" spans="2:8" ht="15">
      <c r="B170" s="46"/>
      <c r="C170" s="42"/>
      <c r="D170" s="16"/>
      <c r="E170" s="26"/>
      <c r="F170" s="4"/>
      <c r="G170" s="44"/>
      <c r="H170">
        <f>IF(C162="",0,1)</f>
        <v>0</v>
      </c>
    </row>
    <row r="171" spans="2:8" ht="75.75" thickBot="1">
      <c r="B171" s="47"/>
      <c r="C171" s="11" t="s">
        <v>12</v>
      </c>
      <c r="D171" s="24">
        <v>35000000</v>
      </c>
      <c r="E171" s="13">
        <f>COUNT(E162:E170)</f>
        <v>0</v>
      </c>
      <c r="F171" s="11" t="s">
        <v>8</v>
      </c>
      <c r="G171" s="14"/>
      <c r="H171">
        <f>IF(G171="",0,IF(G171=7,1,2))</f>
        <v>0</v>
      </c>
    </row>
    <row r="176" ht="15">
      <c r="H176" t="s">
        <v>5</v>
      </c>
    </row>
    <row r="177" ht="15">
      <c r="H177" t="s">
        <v>6</v>
      </c>
    </row>
    <row r="178" spans="3:8" ht="33" customHeight="1">
      <c r="C178" s="34" t="s">
        <v>24</v>
      </c>
      <c r="D178" s="35"/>
      <c r="E178" s="35"/>
      <c r="F178" s="35"/>
      <c r="G178" s="36"/>
      <c r="H178">
        <f>E198</f>
        <v>0</v>
      </c>
    </row>
    <row r="179" ht="15">
      <c r="H179">
        <f>E208</f>
        <v>0</v>
      </c>
    </row>
    <row r="180" spans="3:8" ht="15">
      <c r="C180" s="5"/>
      <c r="D180" s="21" t="s">
        <v>9</v>
      </c>
      <c r="H180">
        <f>E228</f>
        <v>0</v>
      </c>
    </row>
    <row r="181" spans="3:8" ht="15">
      <c r="C181" s="19" t="s">
        <v>2</v>
      </c>
      <c r="D181" s="20">
        <f>H207+H227+H217</f>
        <v>0</v>
      </c>
      <c r="H181">
        <f>E228</f>
        <v>0</v>
      </c>
    </row>
    <row r="182" spans="3:4" ht="15">
      <c r="C182" s="19" t="s">
        <v>10</v>
      </c>
      <c r="D182" s="20">
        <f>MAX(H178:H180)</f>
        <v>0</v>
      </c>
    </row>
    <row r="183" spans="3:4" ht="15">
      <c r="C183" s="19" t="s">
        <v>8</v>
      </c>
      <c r="D183" s="20">
        <f>IF(H198+H208+H228+H218&gt;8,8,H198+H208+H228+H218)</f>
        <v>0</v>
      </c>
    </row>
    <row r="184" spans="3:4" ht="15">
      <c r="C184" s="22" t="s">
        <v>14</v>
      </c>
      <c r="D184" s="23">
        <f>SUM(D181:D183)</f>
        <v>0</v>
      </c>
    </row>
    <row r="185" ht="15">
      <c r="D185" s="18"/>
    </row>
    <row r="186" spans="3:4" ht="15">
      <c r="C186" s="37" t="s">
        <v>15</v>
      </c>
      <c r="D186" s="37"/>
    </row>
    <row r="187" ht="15">
      <c r="D187" s="18"/>
    </row>
    <row r="188" spans="3:7" ht="45.75" thickBot="1">
      <c r="C188" s="6" t="s">
        <v>0</v>
      </c>
      <c r="D188" s="7" t="s">
        <v>1</v>
      </c>
      <c r="E188" s="8" t="s">
        <v>18</v>
      </c>
      <c r="F188" s="8" t="s">
        <v>7</v>
      </c>
      <c r="G188" s="9" t="s">
        <v>3</v>
      </c>
    </row>
    <row r="189" spans="2:7" ht="15">
      <c r="B189" s="38" t="s">
        <v>11</v>
      </c>
      <c r="C189" s="41"/>
      <c r="D189" s="15"/>
      <c r="E189" s="25"/>
      <c r="F189" s="10"/>
      <c r="G189" s="43"/>
    </row>
    <row r="190" spans="2:7" ht="15">
      <c r="B190" s="39"/>
      <c r="C190" s="42"/>
      <c r="D190" s="16"/>
      <c r="E190" s="26"/>
      <c r="F190" s="3"/>
      <c r="G190" s="44"/>
    </row>
    <row r="191" spans="2:7" ht="15">
      <c r="B191" s="39"/>
      <c r="C191" s="42"/>
      <c r="D191" s="16"/>
      <c r="E191" s="26"/>
      <c r="F191" s="3"/>
      <c r="G191" s="44"/>
    </row>
    <row r="192" spans="2:7" ht="15">
      <c r="B192" s="39"/>
      <c r="C192" s="42"/>
      <c r="D192" s="16"/>
      <c r="E192" s="26"/>
      <c r="F192" s="3"/>
      <c r="G192" s="44"/>
    </row>
    <row r="193" spans="2:7" ht="15">
      <c r="B193" s="39"/>
      <c r="C193" s="42"/>
      <c r="D193" s="16"/>
      <c r="E193" s="26"/>
      <c r="F193" s="3"/>
      <c r="G193" s="44"/>
    </row>
    <row r="194" spans="2:7" ht="15">
      <c r="B194" s="39"/>
      <c r="C194" s="42"/>
      <c r="D194" s="16"/>
      <c r="E194" s="26"/>
      <c r="F194" s="3"/>
      <c r="G194" s="44"/>
    </row>
    <row r="195" spans="2:7" ht="15">
      <c r="B195" s="39"/>
      <c r="C195" s="42"/>
      <c r="D195" s="16"/>
      <c r="E195" s="26"/>
      <c r="F195" s="3"/>
      <c r="G195" s="44"/>
    </row>
    <row r="196" spans="2:7" ht="15">
      <c r="B196" s="39"/>
      <c r="C196" s="42"/>
      <c r="D196" s="16"/>
      <c r="E196" s="26"/>
      <c r="F196" s="3"/>
      <c r="G196" s="44"/>
    </row>
    <row r="197" spans="2:7" ht="15">
      <c r="B197" s="39"/>
      <c r="C197" s="42"/>
      <c r="D197" s="17"/>
      <c r="E197" s="26"/>
      <c r="F197" s="4"/>
      <c r="G197" s="44"/>
    </row>
    <row r="198" spans="2:8" ht="75.75" thickBot="1">
      <c r="B198" s="40"/>
      <c r="C198" s="11" t="s">
        <v>12</v>
      </c>
      <c r="D198" s="12">
        <v>100</v>
      </c>
      <c r="E198" s="13">
        <f>COUNT(E189:E197)</f>
        <v>0</v>
      </c>
      <c r="F198" s="11" t="s">
        <v>8</v>
      </c>
      <c r="G198" s="14"/>
      <c r="H198">
        <f>IF(G198="",0,IF(G198=7,1,2))</f>
        <v>0</v>
      </c>
    </row>
    <row r="199" spans="2:7" ht="15">
      <c r="B199" s="45" t="s">
        <v>17</v>
      </c>
      <c r="C199" s="41"/>
      <c r="D199" s="15"/>
      <c r="E199" s="25"/>
      <c r="F199" s="10"/>
      <c r="G199" s="43"/>
    </row>
    <row r="200" spans="2:7" ht="15">
      <c r="B200" s="46"/>
      <c r="C200" s="42"/>
      <c r="D200" s="16"/>
      <c r="E200" s="26"/>
      <c r="F200" s="3"/>
      <c r="G200" s="44"/>
    </row>
    <row r="201" spans="2:7" ht="15">
      <c r="B201" s="46"/>
      <c r="C201" s="42"/>
      <c r="D201" s="16"/>
      <c r="E201" s="26"/>
      <c r="F201" s="3"/>
      <c r="G201" s="44"/>
    </row>
    <row r="202" spans="2:7" ht="15">
      <c r="B202" s="46"/>
      <c r="C202" s="42"/>
      <c r="D202" s="16"/>
      <c r="E202" s="26"/>
      <c r="F202" s="3"/>
      <c r="G202" s="44"/>
    </row>
    <row r="203" spans="2:7" ht="15">
      <c r="B203" s="46"/>
      <c r="C203" s="42"/>
      <c r="D203" s="16"/>
      <c r="E203" s="26"/>
      <c r="F203" s="3"/>
      <c r="G203" s="44"/>
    </row>
    <row r="204" spans="2:7" ht="15">
      <c r="B204" s="46"/>
      <c r="C204" s="42"/>
      <c r="D204" s="16"/>
      <c r="E204" s="26"/>
      <c r="F204" s="3"/>
      <c r="G204" s="44"/>
    </row>
    <row r="205" spans="2:7" ht="15">
      <c r="B205" s="46"/>
      <c r="C205" s="42"/>
      <c r="D205" s="16"/>
      <c r="E205" s="26"/>
      <c r="F205" s="3"/>
      <c r="G205" s="44"/>
    </row>
    <row r="206" spans="2:7" ht="15">
      <c r="B206" s="46"/>
      <c r="C206" s="42"/>
      <c r="D206" s="16"/>
      <c r="E206" s="26"/>
      <c r="F206" s="3"/>
      <c r="G206" s="44"/>
    </row>
    <row r="207" spans="2:8" ht="15">
      <c r="B207" s="46"/>
      <c r="C207" s="42"/>
      <c r="D207" s="16"/>
      <c r="E207" s="26"/>
      <c r="F207" s="4"/>
      <c r="G207" s="44"/>
      <c r="H207">
        <f>IF(C199="",0,1)</f>
        <v>0</v>
      </c>
    </row>
    <row r="208" spans="2:8" ht="75.75" thickBot="1">
      <c r="B208" s="47"/>
      <c r="C208" s="11" t="s">
        <v>12</v>
      </c>
      <c r="D208" s="12">
        <v>100</v>
      </c>
      <c r="E208" s="13">
        <f>COUNT(E199:E207)</f>
        <v>0</v>
      </c>
      <c r="F208" s="11" t="s">
        <v>8</v>
      </c>
      <c r="G208" s="14"/>
      <c r="H208">
        <f>IF(G208="",0,IF(G208=7,1,2))</f>
        <v>0</v>
      </c>
    </row>
    <row r="209" spans="2:7" ht="15">
      <c r="B209" s="45" t="s">
        <v>17</v>
      </c>
      <c r="C209" s="41"/>
      <c r="D209" s="15"/>
      <c r="E209" s="25"/>
      <c r="F209" s="10"/>
      <c r="G209" s="43"/>
    </row>
    <row r="210" spans="2:7" ht="15">
      <c r="B210" s="46"/>
      <c r="C210" s="42"/>
      <c r="D210" s="16"/>
      <c r="E210" s="26"/>
      <c r="F210" s="3"/>
      <c r="G210" s="44"/>
    </row>
    <row r="211" spans="2:7" ht="15">
      <c r="B211" s="46"/>
      <c r="C211" s="42"/>
      <c r="D211" s="16"/>
      <c r="E211" s="26"/>
      <c r="F211" s="3"/>
      <c r="G211" s="44"/>
    </row>
    <row r="212" spans="2:7" ht="15">
      <c r="B212" s="46"/>
      <c r="C212" s="42"/>
      <c r="D212" s="16"/>
      <c r="E212" s="26"/>
      <c r="F212" s="3"/>
      <c r="G212" s="44"/>
    </row>
    <row r="213" spans="2:7" ht="15">
      <c r="B213" s="46"/>
      <c r="C213" s="42"/>
      <c r="D213" s="16"/>
      <c r="E213" s="26"/>
      <c r="F213" s="3"/>
      <c r="G213" s="44"/>
    </row>
    <row r="214" spans="2:7" ht="15">
      <c r="B214" s="46"/>
      <c r="C214" s="42"/>
      <c r="D214" s="16"/>
      <c r="E214" s="26"/>
      <c r="F214" s="3"/>
      <c r="G214" s="44"/>
    </row>
    <row r="215" spans="2:7" ht="15">
      <c r="B215" s="46"/>
      <c r="C215" s="42"/>
      <c r="D215" s="16"/>
      <c r="E215" s="26"/>
      <c r="F215" s="3"/>
      <c r="G215" s="44"/>
    </row>
    <row r="216" spans="2:7" ht="15">
      <c r="B216" s="46"/>
      <c r="C216" s="42"/>
      <c r="D216" s="16"/>
      <c r="E216" s="26"/>
      <c r="F216" s="3"/>
      <c r="G216" s="44"/>
    </row>
    <row r="217" spans="2:8" ht="15">
      <c r="B217" s="46"/>
      <c r="C217" s="42"/>
      <c r="D217" s="16"/>
      <c r="E217" s="26"/>
      <c r="F217" s="4"/>
      <c r="G217" s="44"/>
      <c r="H217">
        <f>IF(C209="",0,1)</f>
        <v>0</v>
      </c>
    </row>
    <row r="218" spans="2:8" ht="75.75" thickBot="1">
      <c r="B218" s="47"/>
      <c r="C218" s="11" t="s">
        <v>12</v>
      </c>
      <c r="D218" s="12">
        <v>100</v>
      </c>
      <c r="E218" s="13">
        <f>COUNT(E209:E217)</f>
        <v>0</v>
      </c>
      <c r="F218" s="11" t="s">
        <v>8</v>
      </c>
      <c r="G218" s="14"/>
      <c r="H218">
        <f>IF(G218="",0,IF(G218=7,1,2))</f>
        <v>0</v>
      </c>
    </row>
    <row r="219" spans="2:7" ht="15">
      <c r="B219" s="45" t="s">
        <v>13</v>
      </c>
      <c r="C219" s="41"/>
      <c r="D219" s="15"/>
      <c r="E219" s="25"/>
      <c r="F219" s="10"/>
      <c r="G219" s="43"/>
    </row>
    <row r="220" spans="2:7" ht="15">
      <c r="B220" s="46"/>
      <c r="C220" s="42"/>
      <c r="D220" s="16"/>
      <c r="E220" s="26"/>
      <c r="F220" s="3"/>
      <c r="G220" s="44"/>
    </row>
    <row r="221" spans="2:7" ht="15">
      <c r="B221" s="46"/>
      <c r="C221" s="42"/>
      <c r="D221" s="16"/>
      <c r="E221" s="26"/>
      <c r="F221" s="3"/>
      <c r="G221" s="44"/>
    </row>
    <row r="222" spans="2:7" ht="15">
      <c r="B222" s="46"/>
      <c r="C222" s="42"/>
      <c r="D222" s="16"/>
      <c r="E222" s="26"/>
      <c r="F222" s="3"/>
      <c r="G222" s="44"/>
    </row>
    <row r="223" spans="2:7" ht="15">
      <c r="B223" s="46"/>
      <c r="C223" s="42"/>
      <c r="D223" s="16"/>
      <c r="E223" s="26"/>
      <c r="F223" s="3"/>
      <c r="G223" s="44"/>
    </row>
    <row r="224" spans="2:7" ht="15">
      <c r="B224" s="46"/>
      <c r="C224" s="42"/>
      <c r="D224" s="16"/>
      <c r="E224" s="26"/>
      <c r="F224" s="3"/>
      <c r="G224" s="44"/>
    </row>
    <row r="225" spans="2:7" ht="15">
      <c r="B225" s="46"/>
      <c r="C225" s="42"/>
      <c r="D225" s="16"/>
      <c r="E225" s="26"/>
      <c r="F225" s="3"/>
      <c r="G225" s="44"/>
    </row>
    <row r="226" spans="2:7" ht="15">
      <c r="B226" s="46"/>
      <c r="C226" s="42"/>
      <c r="D226" s="16"/>
      <c r="E226" s="26"/>
      <c r="F226" s="3"/>
      <c r="G226" s="44"/>
    </row>
    <row r="227" spans="2:8" ht="15">
      <c r="B227" s="46"/>
      <c r="C227" s="42"/>
      <c r="D227" s="16"/>
      <c r="E227" s="26"/>
      <c r="F227" s="4"/>
      <c r="G227" s="44"/>
      <c r="H227">
        <f>IF(C219="",0,1)</f>
        <v>0</v>
      </c>
    </row>
    <row r="228" spans="2:8" ht="75.75" thickBot="1">
      <c r="B228" s="47"/>
      <c r="C228" s="11" t="s">
        <v>12</v>
      </c>
      <c r="D228" s="12">
        <v>100</v>
      </c>
      <c r="E228" s="13">
        <f>COUNT(E219:E227)</f>
        <v>0</v>
      </c>
      <c r="F228" s="11" t="s">
        <v>8</v>
      </c>
      <c r="G228" s="14"/>
      <c r="H228">
        <f>IF(G228="",0,IF(G228=7,1,2))</f>
        <v>0</v>
      </c>
    </row>
    <row r="232" ht="15">
      <c r="H232" t="s">
        <v>5</v>
      </c>
    </row>
    <row r="233" ht="15">
      <c r="H233" t="s">
        <v>6</v>
      </c>
    </row>
    <row r="234" spans="3:8" ht="36.75" customHeight="1">
      <c r="C234" s="34" t="s">
        <v>23</v>
      </c>
      <c r="D234" s="35"/>
      <c r="E234" s="35"/>
      <c r="F234" s="35"/>
      <c r="G234" s="36"/>
      <c r="H234">
        <f>E254</f>
        <v>0</v>
      </c>
    </row>
    <row r="235" ht="15">
      <c r="H235">
        <f>E264</f>
        <v>0</v>
      </c>
    </row>
    <row r="236" spans="3:8" ht="15">
      <c r="C236" s="5"/>
      <c r="D236" s="21" t="s">
        <v>9</v>
      </c>
      <c r="H236">
        <f>E284</f>
        <v>0</v>
      </c>
    </row>
    <row r="237" spans="3:8" ht="15">
      <c r="C237" s="19" t="s">
        <v>2</v>
      </c>
      <c r="D237" s="20">
        <f>H263+H283+H273</f>
        <v>0</v>
      </c>
      <c r="H237">
        <f>E284</f>
        <v>0</v>
      </c>
    </row>
    <row r="238" spans="3:4" ht="15">
      <c r="C238" s="19" t="s">
        <v>10</v>
      </c>
      <c r="D238" s="20">
        <f>MAX(H234:H236)</f>
        <v>0</v>
      </c>
    </row>
    <row r="239" spans="3:4" ht="15">
      <c r="C239" s="19" t="s">
        <v>8</v>
      </c>
      <c r="D239" s="20">
        <f>IF(H254+H264+H284+H274&gt;8,8,H254+H264+H284+H274)</f>
        <v>0</v>
      </c>
    </row>
    <row r="240" spans="3:4" ht="15">
      <c r="C240" s="22" t="s">
        <v>14</v>
      </c>
      <c r="D240" s="23">
        <f>SUM(D237:D239)</f>
        <v>0</v>
      </c>
    </row>
    <row r="241" ht="15">
      <c r="D241" s="18"/>
    </row>
    <row r="242" spans="3:4" ht="15">
      <c r="C242" s="37" t="s">
        <v>15</v>
      </c>
      <c r="D242" s="37"/>
    </row>
    <row r="243" ht="15">
      <c r="D243" s="18"/>
    </row>
    <row r="244" spans="3:7" ht="45.75" thickBot="1">
      <c r="C244" s="6" t="s">
        <v>0</v>
      </c>
      <c r="D244" s="7" t="s">
        <v>1</v>
      </c>
      <c r="E244" s="8" t="s">
        <v>18</v>
      </c>
      <c r="F244" s="8" t="s">
        <v>7</v>
      </c>
      <c r="G244" s="9" t="s">
        <v>3</v>
      </c>
    </row>
    <row r="245" spans="2:7" ht="15">
      <c r="B245" s="38" t="s">
        <v>11</v>
      </c>
      <c r="C245" s="41"/>
      <c r="D245" s="15"/>
      <c r="E245" s="26"/>
      <c r="F245" s="10"/>
      <c r="G245" s="43"/>
    </row>
    <row r="246" spans="2:7" ht="15">
      <c r="B246" s="39"/>
      <c r="C246" s="42"/>
      <c r="D246" s="16"/>
      <c r="E246" s="26"/>
      <c r="F246" s="3"/>
      <c r="G246" s="44"/>
    </row>
    <row r="247" spans="2:7" ht="15">
      <c r="B247" s="39"/>
      <c r="C247" s="42"/>
      <c r="D247" s="16"/>
      <c r="E247" s="26"/>
      <c r="F247" s="3"/>
      <c r="G247" s="44"/>
    </row>
    <row r="248" spans="2:7" ht="15">
      <c r="B248" s="39"/>
      <c r="C248" s="42"/>
      <c r="D248" s="16"/>
      <c r="E248" s="26"/>
      <c r="F248" s="3"/>
      <c r="G248" s="44"/>
    </row>
    <row r="249" spans="2:7" ht="15">
      <c r="B249" s="39"/>
      <c r="C249" s="42"/>
      <c r="D249" s="16"/>
      <c r="E249" s="26"/>
      <c r="F249" s="3"/>
      <c r="G249" s="44"/>
    </row>
    <row r="250" spans="2:7" ht="15">
      <c r="B250" s="39"/>
      <c r="C250" s="42"/>
      <c r="D250" s="16"/>
      <c r="E250" s="26"/>
      <c r="F250" s="3"/>
      <c r="G250" s="44"/>
    </row>
    <row r="251" spans="2:7" ht="15">
      <c r="B251" s="39"/>
      <c r="C251" s="42"/>
      <c r="D251" s="16"/>
      <c r="E251" s="26"/>
      <c r="F251" s="3"/>
      <c r="G251" s="44"/>
    </row>
    <row r="252" spans="2:7" ht="15">
      <c r="B252" s="39"/>
      <c r="C252" s="42"/>
      <c r="D252" s="16"/>
      <c r="E252" s="26"/>
      <c r="F252" s="3"/>
      <c r="G252" s="44"/>
    </row>
    <row r="253" spans="2:7" ht="15">
      <c r="B253" s="39"/>
      <c r="C253" s="42"/>
      <c r="D253" s="17"/>
      <c r="E253" s="26"/>
      <c r="F253" s="4"/>
      <c r="G253" s="44"/>
    </row>
    <row r="254" spans="2:8" ht="75.75" thickBot="1">
      <c r="B254" s="40"/>
      <c r="C254" s="11" t="s">
        <v>16</v>
      </c>
      <c r="D254" s="24">
        <v>35000000</v>
      </c>
      <c r="E254" s="13">
        <f>COUNT(E245:E253)</f>
        <v>0</v>
      </c>
      <c r="F254" s="11" t="s">
        <v>8</v>
      </c>
      <c r="G254" s="14"/>
      <c r="H254">
        <f>IF(G254="",0,IF(G254=7,1,2))</f>
        <v>0</v>
      </c>
    </row>
    <row r="255" spans="2:7" ht="15">
      <c r="B255" s="45" t="s">
        <v>17</v>
      </c>
      <c r="C255" s="41"/>
      <c r="D255" s="15"/>
      <c r="E255" s="26"/>
      <c r="F255" s="10"/>
      <c r="G255" s="43"/>
    </row>
    <row r="256" spans="2:7" ht="15">
      <c r="B256" s="46"/>
      <c r="C256" s="42"/>
      <c r="D256" s="16"/>
      <c r="E256" s="26"/>
      <c r="F256" s="3"/>
      <c r="G256" s="44"/>
    </row>
    <row r="257" spans="2:7" ht="15">
      <c r="B257" s="46"/>
      <c r="C257" s="42"/>
      <c r="D257" s="16"/>
      <c r="E257" s="26"/>
      <c r="F257" s="3"/>
      <c r="G257" s="44"/>
    </row>
    <row r="258" spans="2:7" ht="15">
      <c r="B258" s="46"/>
      <c r="C258" s="42"/>
      <c r="D258" s="16"/>
      <c r="E258" s="26"/>
      <c r="F258" s="3"/>
      <c r="G258" s="44"/>
    </row>
    <row r="259" spans="2:7" ht="15">
      <c r="B259" s="46"/>
      <c r="C259" s="42"/>
      <c r="D259" s="16"/>
      <c r="E259" s="26"/>
      <c r="F259" s="3"/>
      <c r="G259" s="44"/>
    </row>
    <row r="260" spans="2:7" ht="15">
      <c r="B260" s="46"/>
      <c r="C260" s="42"/>
      <c r="D260" s="16"/>
      <c r="E260" s="26"/>
      <c r="F260" s="3"/>
      <c r="G260" s="44"/>
    </row>
    <row r="261" spans="2:7" ht="15">
      <c r="B261" s="46"/>
      <c r="C261" s="42"/>
      <c r="D261" s="16"/>
      <c r="E261" s="26"/>
      <c r="F261" s="3"/>
      <c r="G261" s="44"/>
    </row>
    <row r="262" spans="2:7" ht="15">
      <c r="B262" s="46"/>
      <c r="C262" s="42"/>
      <c r="D262" s="16"/>
      <c r="E262" s="26"/>
      <c r="F262" s="3"/>
      <c r="G262" s="44"/>
    </row>
    <row r="263" spans="2:8" ht="15">
      <c r="B263" s="46"/>
      <c r="C263" s="42"/>
      <c r="D263" s="16"/>
      <c r="E263" s="26"/>
      <c r="F263" s="4"/>
      <c r="G263" s="44"/>
      <c r="H263">
        <f>IF(C255="",0,1)</f>
        <v>0</v>
      </c>
    </row>
    <row r="264" spans="2:8" ht="75.75" thickBot="1">
      <c r="B264" s="47"/>
      <c r="C264" s="11" t="s">
        <v>12</v>
      </c>
      <c r="D264" s="24">
        <v>35000000</v>
      </c>
      <c r="E264" s="13">
        <f>COUNT(E255:E263)</f>
        <v>0</v>
      </c>
      <c r="F264" s="11" t="s">
        <v>8</v>
      </c>
      <c r="G264" s="14"/>
      <c r="H264">
        <f>IF(G264="",0,IF(G264=7,1,2))</f>
        <v>0</v>
      </c>
    </row>
    <row r="265" spans="2:7" ht="15">
      <c r="B265" s="45" t="s">
        <v>17</v>
      </c>
      <c r="C265" s="41"/>
      <c r="D265" s="15"/>
      <c r="E265" s="26"/>
      <c r="F265" s="10"/>
      <c r="G265" s="43"/>
    </row>
    <row r="266" spans="2:7" ht="15">
      <c r="B266" s="46"/>
      <c r="C266" s="42"/>
      <c r="D266" s="16"/>
      <c r="E266" s="26"/>
      <c r="F266" s="3"/>
      <c r="G266" s="44"/>
    </row>
    <row r="267" spans="2:7" ht="15">
      <c r="B267" s="46"/>
      <c r="C267" s="42"/>
      <c r="D267" s="16"/>
      <c r="E267" s="26"/>
      <c r="F267" s="3"/>
      <c r="G267" s="44"/>
    </row>
    <row r="268" spans="2:7" ht="15">
      <c r="B268" s="46"/>
      <c r="C268" s="42"/>
      <c r="D268" s="16"/>
      <c r="E268" s="26"/>
      <c r="F268" s="3"/>
      <c r="G268" s="44"/>
    </row>
    <row r="269" spans="2:7" ht="15">
      <c r="B269" s="46"/>
      <c r="C269" s="42"/>
      <c r="D269" s="16"/>
      <c r="E269" s="26"/>
      <c r="F269" s="3"/>
      <c r="G269" s="44"/>
    </row>
    <row r="270" spans="2:7" ht="15">
      <c r="B270" s="46"/>
      <c r="C270" s="42"/>
      <c r="D270" s="16"/>
      <c r="E270" s="26"/>
      <c r="F270" s="3"/>
      <c r="G270" s="44"/>
    </row>
    <row r="271" spans="2:7" ht="15">
      <c r="B271" s="46"/>
      <c r="C271" s="42"/>
      <c r="D271" s="16"/>
      <c r="E271" s="26"/>
      <c r="F271" s="3"/>
      <c r="G271" s="44"/>
    </row>
    <row r="272" spans="2:7" ht="15">
      <c r="B272" s="46"/>
      <c r="C272" s="42"/>
      <c r="D272" s="16"/>
      <c r="E272" s="26"/>
      <c r="F272" s="3"/>
      <c r="G272" s="44"/>
    </row>
    <row r="273" spans="2:8" ht="15">
      <c r="B273" s="46"/>
      <c r="C273" s="42"/>
      <c r="D273" s="16"/>
      <c r="E273" s="26"/>
      <c r="F273" s="4"/>
      <c r="G273" s="44"/>
      <c r="H273">
        <f>IF(C265="",0,1)</f>
        <v>0</v>
      </c>
    </row>
    <row r="274" spans="2:8" ht="75.75" thickBot="1">
      <c r="B274" s="47"/>
      <c r="C274" s="11" t="s">
        <v>12</v>
      </c>
      <c r="D274" s="24">
        <v>35000000</v>
      </c>
      <c r="E274" s="13">
        <f>COUNT(E265:E273)</f>
        <v>0</v>
      </c>
      <c r="F274" s="11" t="s">
        <v>8</v>
      </c>
      <c r="G274" s="14"/>
      <c r="H274">
        <f>IF(G274="",0,IF(G274=7,1,2))</f>
        <v>0</v>
      </c>
    </row>
    <row r="275" spans="2:7" ht="15">
      <c r="B275" s="45" t="s">
        <v>13</v>
      </c>
      <c r="C275" s="41"/>
      <c r="D275" s="15"/>
      <c r="E275" s="26"/>
      <c r="F275" s="10"/>
      <c r="G275" s="43"/>
    </row>
    <row r="276" spans="2:7" ht="15">
      <c r="B276" s="46"/>
      <c r="C276" s="42"/>
      <c r="D276" s="16"/>
      <c r="E276" s="26"/>
      <c r="F276" s="3"/>
      <c r="G276" s="44"/>
    </row>
    <row r="277" spans="2:7" ht="15">
      <c r="B277" s="46"/>
      <c r="C277" s="42"/>
      <c r="D277" s="16"/>
      <c r="E277" s="26"/>
      <c r="F277" s="3"/>
      <c r="G277" s="44"/>
    </row>
    <row r="278" spans="2:7" ht="15">
      <c r="B278" s="46"/>
      <c r="C278" s="42"/>
      <c r="D278" s="16"/>
      <c r="E278" s="26"/>
      <c r="F278" s="3"/>
      <c r="G278" s="44"/>
    </row>
    <row r="279" spans="2:7" ht="15">
      <c r="B279" s="46"/>
      <c r="C279" s="42"/>
      <c r="D279" s="16"/>
      <c r="E279" s="26"/>
      <c r="F279" s="3"/>
      <c r="G279" s="44"/>
    </row>
    <row r="280" spans="2:7" ht="15">
      <c r="B280" s="46"/>
      <c r="C280" s="42"/>
      <c r="D280" s="16"/>
      <c r="E280" s="26"/>
      <c r="F280" s="3"/>
      <c r="G280" s="44"/>
    </row>
    <row r="281" spans="2:7" ht="15">
      <c r="B281" s="46"/>
      <c r="C281" s="42"/>
      <c r="D281" s="16"/>
      <c r="E281" s="26"/>
      <c r="F281" s="3"/>
      <c r="G281" s="44"/>
    </row>
    <row r="282" spans="2:7" ht="15">
      <c r="B282" s="46"/>
      <c r="C282" s="42"/>
      <c r="D282" s="16"/>
      <c r="E282" s="26"/>
      <c r="F282" s="3"/>
      <c r="G282" s="44"/>
    </row>
    <row r="283" spans="2:8" ht="15">
      <c r="B283" s="46"/>
      <c r="C283" s="42"/>
      <c r="D283" s="16"/>
      <c r="E283" s="26"/>
      <c r="F283" s="4"/>
      <c r="G283" s="44"/>
      <c r="H283">
        <f>IF(C275="",0,1)</f>
        <v>0</v>
      </c>
    </row>
    <row r="284" spans="2:8" ht="75.75" thickBot="1">
      <c r="B284" s="47"/>
      <c r="C284" s="11" t="s">
        <v>12</v>
      </c>
      <c r="D284" s="24">
        <v>35000000</v>
      </c>
      <c r="E284" s="13">
        <f>COUNT(E275:E283)</f>
        <v>0</v>
      </c>
      <c r="F284" s="11" t="s">
        <v>8</v>
      </c>
      <c r="G284" s="14"/>
      <c r="H284">
        <f>IF(G284="",0,IF(G284=7,1,2))</f>
        <v>0</v>
      </c>
    </row>
  </sheetData>
  <sheetProtection password="CAC1" sheet="1" objects="1" scenarios="1"/>
  <mergeCells count="70">
    <mergeCell ref="B275:B284"/>
    <mergeCell ref="C275:C283"/>
    <mergeCell ref="G275:G283"/>
    <mergeCell ref="B255:B264"/>
    <mergeCell ref="C255:C263"/>
    <mergeCell ref="G255:G263"/>
    <mergeCell ref="B265:B274"/>
    <mergeCell ref="C265:C273"/>
    <mergeCell ref="G265:G273"/>
    <mergeCell ref="C234:G234"/>
    <mergeCell ref="C242:D242"/>
    <mergeCell ref="B245:B254"/>
    <mergeCell ref="C245:C253"/>
    <mergeCell ref="G245:G253"/>
    <mergeCell ref="B209:B218"/>
    <mergeCell ref="C209:C217"/>
    <mergeCell ref="G209:G217"/>
    <mergeCell ref="B219:B228"/>
    <mergeCell ref="C219:C227"/>
    <mergeCell ref="G219:G227"/>
    <mergeCell ref="B189:B198"/>
    <mergeCell ref="C189:C197"/>
    <mergeCell ref="G189:G197"/>
    <mergeCell ref="B199:B208"/>
    <mergeCell ref="C199:C207"/>
    <mergeCell ref="G199:G207"/>
    <mergeCell ref="B162:B171"/>
    <mergeCell ref="C162:C170"/>
    <mergeCell ref="G162:G170"/>
    <mergeCell ref="C178:G178"/>
    <mergeCell ref="C186:D186"/>
    <mergeCell ref="B142:B151"/>
    <mergeCell ref="C142:C150"/>
    <mergeCell ref="G142:G150"/>
    <mergeCell ref="B152:B161"/>
    <mergeCell ref="C152:C160"/>
    <mergeCell ref="G152:G160"/>
    <mergeCell ref="C121:G121"/>
    <mergeCell ref="C129:D129"/>
    <mergeCell ref="B132:B141"/>
    <mergeCell ref="C132:C140"/>
    <mergeCell ref="G132:G140"/>
    <mergeCell ref="G73:G81"/>
    <mergeCell ref="B83:B92"/>
    <mergeCell ref="C83:C91"/>
    <mergeCell ref="G83:G91"/>
    <mergeCell ref="B103:B112"/>
    <mergeCell ref="C103:C111"/>
    <mergeCell ref="G103:G111"/>
    <mergeCell ref="B93:B102"/>
    <mergeCell ref="C93:C101"/>
    <mergeCell ref="G93:G101"/>
    <mergeCell ref="B24:B33"/>
    <mergeCell ref="C24:C32"/>
    <mergeCell ref="G24:G32"/>
    <mergeCell ref="B44:B53"/>
    <mergeCell ref="C44:C52"/>
    <mergeCell ref="G44:G52"/>
    <mergeCell ref="B34:B43"/>
    <mergeCell ref="C34:C42"/>
    <mergeCell ref="G34:G42"/>
    <mergeCell ref="C62:G62"/>
    <mergeCell ref="C70:D70"/>
    <mergeCell ref="B73:B82"/>
    <mergeCell ref="C73:C81"/>
    <mergeCell ref="C3:G3"/>
    <mergeCell ref="C11:D11"/>
    <mergeCell ref="B14:B23"/>
    <mergeCell ref="C14:C22"/>
    <mergeCell ref="G14:G22"/>
  </mergeCells>
  <dataValidations count="10">
    <dataValidation allowBlank="1" showInputMessage="1" showErrorMessage="1" promptTitle="Osoba" prompt="Uveďte osobu předloženou v žádosti o účast" sqref="C14:C22 C24:C32 C44:C52 C34:C42 C73:C81 C83:C91 C103:C111 C93:C101 C132:C140 C142:C150 C162:C170 C152:C160 C189:C197 C199:C207 C219:C227 C209:C217 C245:C253 C255:C263 C275:C283 C265:C273"/>
    <dataValidation type="list" allowBlank="1" showInputMessage="1" showErrorMessage="1" sqref="G14:G22 G24:G32 G44:G52 G34:G42 G73:G81 G83:G91 G103:G111 G93:G101 G132:G140 G142:G150 G162:G170 G152:G160 G189:G197 G199:G207 G219:G227 G209:G217 G245:G253 G255:G263 G275:G283 G265:G273">
      <formula1>$H$1:$H$2</formula1>
    </dataValidation>
    <dataValidation type="whole" allowBlank="1" showInputMessage="1" showErrorMessage="1" errorTitle="Chyba" error="Zadávejte délku přemostění v celých číslech" sqref="E23 E53 E33 E43 E82 E112 E92 E102 E141 E171 E151 E161 E274 E218 E198 E208 E254 E284 E264 E228">
      <formula1>0</formula1>
      <formula2>10000</formula2>
    </dataValidation>
    <dataValidation type="whole" operator="greaterThan" allowBlank="1" showInputMessage="1" showErrorMessage="1" errorTitle="Chyba" error="Zadávejte minimální požadavek dle KD" sqref="E14:E22 E24:E32 E34:E42 E44:E52">
      <formula1>$D$23</formula1>
    </dataValidation>
    <dataValidation type="whole" operator="greaterThan" allowBlank="1" showInputMessage="1" showErrorMessage="1" errorTitle="Chyba" error="Osoba musí mít délku praxe stejnou nebo vyšší než je požadavek uvedený v KD" sqref="G23 G33 G43 G53">
      <formula1>9</formula1>
    </dataValidation>
    <dataValidation type="whole" operator="greaterThan" allowBlank="1" showInputMessage="1" showErrorMessage="1" errorTitle="Chyba" error="Zadávejte minimální požadavek dle KD" sqref="E73:E81 E83:E91 E93:E101 E103:E111">
      <formula1>$D$82</formula1>
    </dataValidation>
    <dataValidation type="whole" operator="greaterThan" allowBlank="1" showInputMessage="1" showErrorMessage="1" errorTitle="Chyba" error="Osoba musí mít délku praxe stejnou nebo vyšší než je požadavek uvedený v KD" sqref="G82 G92 G102 G112 G141 G151 G161 G171 G198 G208 G218 G228 G254 G264 G274 G284">
      <formula1>6</formula1>
    </dataValidation>
    <dataValidation type="whole" operator="greaterThan" allowBlank="1" showInputMessage="1" showErrorMessage="1" errorTitle="Chyba" error="Zadávejte minimální požadavek dle KD" sqref="E132:E140 E142:E150 E152:E160 E162:E170">
      <formula1>$D$141</formula1>
    </dataValidation>
    <dataValidation type="whole" operator="greaterThan" allowBlank="1" showInputMessage="1" showErrorMessage="1" errorTitle="Chyba" error="Zadávejte minimální požadavek dle KD" sqref="E245:E253 E255:E263 E265:E273 E275:E283">
      <formula1>$D$254</formula1>
    </dataValidation>
    <dataValidation type="whole" operator="greaterThanOrEqual" allowBlank="1" showInputMessage="1" showErrorMessage="1" errorTitle="Chyba" error="Zadávejte minimální požadavek dle KD" sqref="E189:E197 E199:E207 E209:E217 E219:E227">
      <formula1>$D$198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6"/>
  <tableParts>
    <tablePart r:id="rId3"/>
    <tablePart r:id="rId1"/>
    <tablePart r:id="rId5"/>
    <tablePart r:id="rId2"/>
    <tablePart r:id="rId4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ový dokument" ma:contentTypeID="0x010100FCF6174201864D188B32A17E6260720600E8660ED1E36C4D87846FDE9D29607FA9001B8A7C9AA3A4E745ABD7C96BE1DF4F9B" ma:contentTypeVersion="25" ma:contentTypeDescription="Umožňuje vytvořit nový dokument v této knihovně" ma:contentTypeScope="" ma:versionID="b208d5143678c3a4aa7326e54e388ca9">
  <xsd:schema xmlns:xsd="http://www.w3.org/2001/XMLSchema" xmlns:p="http://schemas.microsoft.com/office/2006/metadata/properties" xmlns:ns2="B5CC2AE1-2329-4532-9CCF-347DAA3D07CD" xmlns:ns3="b5cc2ae1-2329-4532-9ccf-347daa3d07cd" targetNamespace="http://schemas.microsoft.com/office/2006/metadata/properties" ma:root="true" ma:fieldsID="a6fc48fd446f8a9d835c8575d1fcca1c" ns2:_="" ns3:_="">
    <xsd:import namespace="B5CC2AE1-2329-4532-9CCF-347DAA3D07CD"/>
    <xsd:import namespace="b5cc2ae1-2329-4532-9ccf-347daa3d07cd"/>
    <xsd:element name="properties">
      <xsd:complexType>
        <xsd:sequence>
          <xsd:element name="documentManagement">
            <xsd:complexType>
              <xsd:all>
                <xsd:element ref="ns2:DruhDokumentu"/>
                <xsd:element ref="ns2:KlicovaSlova" minOccurs="0"/>
                <xsd:element ref="ns2:Poznamka" minOccurs="0"/>
                <xsd:element ref="ns2:StavDokumentu"/>
                <xsd:element ref="ns2:StavSchvalovani"/>
                <xsd:element ref="ns2:Schvalil" minOccurs="0"/>
                <xsd:element ref="ns2:NazevSouboruProtistrany" minOccurs="0"/>
                <xsd:element ref="ns2:Rizeni" minOccurs="0"/>
                <xsd:element ref="ns2:MailId" minOccurs="0"/>
                <xsd:element ref="ns2:Pripad" minOccurs="0"/>
                <xsd:element ref="ns2:Klient" minOccurs="0"/>
                <xsd:element ref="ns3:Dokument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ruhDokumentu" ma:index="8" ma:displayName="Druh dokumentu" ma:default="Dopis" ma:internalName="DruhDokumentu" ma:readOnly="false">
      <xsd:simpleType>
        <xsd:restriction base="dms:Choice">
          <xsd:enumeration value="Dopis"/>
          <xsd:enumeration value="Email"/>
          <xsd:enumeration value="Fax"/>
          <xsd:enumeration value="Korporátní dokumenty"/>
          <xsd:enumeration value="Podání"/>
          <xsd:enumeration value="Plná moc"/>
          <xsd:enumeration value="Předávací protokol"/>
          <xsd:enumeration value="Smlouva"/>
          <xsd:enumeration value="Různé"/>
        </xsd:restriction>
      </xsd:simpleType>
    </xsd:element>
    <xsd:element name="KlicovaSlova" ma:index="9" nillable="true" ma:displayName="Klíčová slova" ma:internalName="KlicovaSlova">
      <xsd:simpleType>
        <xsd:restriction base="dms:Note"/>
      </xsd:simpleType>
    </xsd:element>
    <xsd:element name="Poznamka" ma:index="10" nillable="true" ma:displayName="Poznámka" ma:internalName="Poznamka">
      <xsd:simpleType>
        <xsd:restriction base="dms:Note"/>
      </xsd:simpleType>
    </xsd:element>
    <xsd:element name="StavDokumentu" ma:index="11" ma:displayName="Stav dokumentu" ma:default="Koncept" ma:internalName="StavDokumentu" ma:readOnly="false">
      <xsd:simpleType>
        <xsd:restriction base="dms:Choice">
          <xsd:enumeration value="Koncept"/>
          <xsd:enumeration value="Finální verze"/>
        </xsd:restriction>
      </xsd:simpleType>
    </xsd:element>
    <xsd:element name="StavSchvalovani" ma:index="12" ma:displayName="Stav schvalování" ma:default="Neschváleno" ma:internalName="StavSchvalovani" ma:readOnly="false">
      <xsd:simpleType>
        <xsd:restriction base="dms:Choice">
          <xsd:enumeration value="Schváleno"/>
          <xsd:enumeration value="Neschváleno"/>
        </xsd:restriction>
      </xsd:simpleType>
    </xsd:element>
    <xsd:element name="Schvalil" ma:index="13" nillable="true" ma:displayName="Schválil" ma:internalName="Schvali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zevSouboruProtistrany" ma:index="14" nillable="true" ma:displayName="Název souboru protistrany" ma:internalName="NazevSouboruProtistrany">
      <xsd:simpleType>
        <xsd:restriction base="dms:Text"/>
      </xsd:simpleType>
    </xsd:element>
    <xsd:element name="Rizeni" ma:index="15" nillable="true" ma:displayName="Řízení" ma:list="{c7e8d062-8404-43b5-8208-51d973557d54}" ma:internalName="Rizeni" ma:showField="SpisovaZnacka" ma:web="ee90dae6-6252-41da-83a4-160b6f300897">
      <xsd:simpleType>
        <xsd:restriction base="dms:Lookup"/>
      </xsd:simpleType>
    </xsd:element>
    <xsd:element name="MailId" ma:index="16" nillable="true" ma:displayName="MailId" ma:hidden="true" ma:internalName="MailId">
      <xsd:simpleType>
        <xsd:restriction base="dms:Text"/>
      </xsd:simpleType>
    </xsd:element>
    <xsd:element name="Pripad" ma:index="17" nillable="true" ma:displayName="Případ" ma:hidden="true" ma:list="{8c781a8c-5da7-4f06-8684-1f5ae7c514d1}" ma:internalName="Pripad" ma:showField="Title" ma:web="ee90dae6-6252-41da-83a4-160b6f300897">
      <xsd:simpleType>
        <xsd:restriction base="dms:Lookup"/>
      </xsd:simpleType>
    </xsd:element>
    <xsd:element name="Klient" ma:index="18" nillable="true" ma:displayName="Klient" ma:hidden="true" ma:list="{e49d14b7-25c8-4df0-bd3f-4f4429adaf1e}" ma:internalName="Klient" ma:showField="Title" ma:web="ee90dae6-6252-41da-83a4-160b6f300897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b5cc2ae1-2329-4532-9ccf-347daa3d07cd" elementFormDefault="qualified">
    <xsd:import namespace="http://schemas.microsoft.com/office/2006/documentManagement/types"/>
    <xsd:element name="DokumentId" ma:index="23" nillable="true" ma:displayName="Dokument ID" ma:internalName="Dokumen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7" ma:displayName="Název dokument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okumentId xmlns="b5cc2ae1-2329-4532-9ccf-347daa3d07cd">0b38900e-4e14-4b11-95b7-c6c71efe7df9</DokumentId>
    <DruhDokumentu xmlns="B5CC2AE1-2329-4532-9CCF-347DAA3D07CD">Různé</DruhDokumentu>
    <Pripad xmlns="B5CC2AE1-2329-4532-9CCF-347DAA3D07CD" xsi:nil="true"/>
    <Schvalil xmlns="B5CC2AE1-2329-4532-9CCF-347DAA3D07CD">
      <UserInfo>
        <DisplayName/>
        <AccountId xsi:nil="true"/>
        <AccountType/>
      </UserInfo>
    </Schvalil>
    <Poznamka xmlns="B5CC2AE1-2329-4532-9CCF-347DAA3D07CD" xsi:nil="true"/>
    <Klient xmlns="B5CC2AE1-2329-4532-9CCF-347DAA3D07CD" xsi:nil="true"/>
    <KlicovaSlova xmlns="B5CC2AE1-2329-4532-9CCF-347DAA3D07CD" xsi:nil="true"/>
    <StavDokumentu xmlns="B5CC2AE1-2329-4532-9CCF-347DAA3D07CD">Koncept</StavDokumentu>
    <Rizeni xmlns="B5CC2AE1-2329-4532-9CCF-347DAA3D07CD" xsi:nil="true"/>
    <MailId xmlns="B5CC2AE1-2329-4532-9CCF-347DAA3D07CD" xsi:nil="true"/>
    <StavSchvalovani xmlns="B5CC2AE1-2329-4532-9CCF-347DAA3D07CD">Neschváleno</StavSchvalovani>
    <NazevSouboruProtistrany xmlns="B5CC2AE1-2329-4532-9CCF-347DAA3D07CD" xsi:nil="true"/>
  </documentManagement>
</p:properties>
</file>

<file path=customXml/itemProps1.xml><?xml version="1.0" encoding="utf-8"?>
<ds:datastoreItem xmlns:ds="http://schemas.openxmlformats.org/officeDocument/2006/customXml" ds:itemID="{44DA54F9-4B35-4E01-8ECF-D4898BEA9B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0F44CD-16B7-476E-8D50-2995C2C0B2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C2AE1-2329-4532-9CCF-347DAA3D07CD"/>
    <ds:schemaRef ds:uri="b5cc2ae1-2329-4532-9ccf-347daa3d07c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53CDCE4-C165-4966-A989-CDC17676CA5E}">
  <ds:schemaRefs>
    <ds:schemaRef ds:uri="http://purl.org/dc/dcmitype/"/>
    <ds:schemaRef ds:uri="b5cc2ae1-2329-4532-9ccf-347daa3d07cd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B5CC2AE1-2329-4532-9CCF-347DAA3D07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pastekova</dc:creator>
  <cp:keywords/>
  <dc:description/>
  <cp:lastModifiedBy>sabina.kolocova</cp:lastModifiedBy>
  <cp:lastPrinted>2018-01-15T07:18:17Z</cp:lastPrinted>
  <dcterms:created xsi:type="dcterms:W3CDTF">2015-06-08T14:04:10Z</dcterms:created>
  <dcterms:modified xsi:type="dcterms:W3CDTF">2018-01-15T07:18:20Z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0x010100FCF6174201864D188B32A17E6260720600E8660ED1E36C4D87846FDE9D29607FA9001B8A7C9AA3A4E745ABD7C96BE1DF4F9B</vt:lpwstr>
  </property>
</Properties>
</file>