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.1" sheetId="2" r:id="rId2"/>
    <sheet name="SO 020" sheetId="3" r:id="rId3"/>
    <sheet name="SO 101" sheetId="4" r:id="rId4"/>
    <sheet name="SO 102" sheetId="5" r:id="rId5"/>
    <sheet name="SO 103" sheetId="6" r:id="rId6"/>
    <sheet name="SO 104" sheetId="7" r:id="rId7"/>
    <sheet name="SO 105" sheetId="8" r:id="rId8"/>
    <sheet name="SO 106" sheetId="9" r:id="rId9"/>
    <sheet name="SO 107" sheetId="10" r:id="rId10"/>
    <sheet name="SO 108" sheetId="11" r:id="rId11"/>
    <sheet name="SO 180" sheetId="12" r:id="rId12"/>
    <sheet name="SO 190" sheetId="13" r:id="rId13"/>
    <sheet name="SO 191" sheetId="14" r:id="rId14"/>
  </sheets>
  <definedNames/>
  <calcPr fullCalcOnLoad="1"/>
</workbook>
</file>

<file path=xl/sharedStrings.xml><?xml version="1.0" encoding="utf-8"?>
<sst xmlns="http://schemas.openxmlformats.org/spreadsheetml/2006/main" count="3684" uniqueCount="627">
  <si>
    <t>Firma: Mott MacDonald CZ, spol. s r.o.</t>
  </si>
  <si>
    <t>Rekapitulace ceny</t>
  </si>
  <si>
    <t>Stavba: II/125 - Vlašim - příčná spára u mostu 125-012 - PDPS - Po připomínkach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</si>
  <si>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</si>
  <si>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</si>
  <si>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</si>
  <si>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</si>
  <si>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</si>
  <si>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</si>
  <si>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</si>
  <si>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</si>
  <si>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</si>
  <si>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</si>
  <si>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</si>
  <si>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</si>
  <si>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II/125</t>
  </si>
  <si>
    <t>Vlašim - příčná spára u mostu 125-012 - PDPS - Po připomínkach</t>
  </si>
  <si>
    <t>O</t>
  </si>
  <si>
    <t>Rozpočet:</t>
  </si>
  <si>
    <t>0.00</t>
  </si>
  <si>
    <t>15.00</t>
  </si>
  <si>
    <t>21.00</t>
  </si>
  <si>
    <t>3</t>
  </si>
  <si>
    <t>2</t>
  </si>
  <si>
    <t>SO 000.1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</si>
  <si>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</si>
  <si>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</si>
  <si>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</si>
  <si>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</si>
  <si>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</si>
  <si>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</si>
  <si>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</si>
  <si>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</si>
  <si>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</si>
  <si>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</si>
  <si>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</si>
  <si>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</si>
  <si>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</si>
  <si>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</si>
  <si>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</si>
  <si>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</si>
  <si>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</si>
  <si>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</si>
  <si>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</si>
  <si>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</si>
  <si>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</si>
  <si>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01000</t>
  </si>
  <si>
    <t>R</t>
  </si>
  <si>
    <t>PASPORTIZACE PŘED STAVBOU</t>
  </si>
  <si>
    <t>KPL</t>
  </si>
  <si>
    <t>PP</t>
  </si>
  <si>
    <t>Před zahájením provozu se provede komisionální prohlídka, která stanoví přesný rozsah poškození stávajícího stavu budov v blízkosti stavby.Položka bude realizovana pouze v případě požadavku TDI.</t>
  </si>
  <si>
    <t>VV</t>
  </si>
  <si>
    <t>1 kpl =1.000 [A]</t>
  </si>
  <si>
    <t>TS</t>
  </si>
  <si>
    <t/>
  </si>
  <si>
    <t>01001</t>
  </si>
  <si>
    <t>PASPORTIZACE PO STAVBĚ</t>
  </si>
  <si>
    <t>Položka bude realizovana pouze v případě požadavku TDI.</t>
  </si>
  <si>
    <t>02520</t>
  </si>
  <si>
    <t>ZKOUŠENÍ MATERIÁLŮ NEZÁVISLOU ZKUŠEBNOU</t>
  </si>
  <si>
    <t>na přítomnost PAU dle vyhlášky 130 + ostatní materiály konstrukčních vrstev dle TP a příslušných ČSN.</t>
  </si>
  <si>
    <t>zahrnuje veškeré náklady spojené s objednatelem požadovanými zkouškami</t>
  </si>
  <si>
    <t>02730</t>
  </si>
  <si>
    <t>POMOC PRÁCE ZŘÍZ NEBO ZAJIŠŤ OCHRANU INŽENÝRSKÝCH SÍTÍ</t>
  </si>
  <si>
    <t>1 kpl=1.000 [A]</t>
  </si>
  <si>
    <t>zahrnuje veškeré náklady spojené s objednatelem požadovanými zařízeními</t>
  </si>
  <si>
    <t>02910</t>
  </si>
  <si>
    <t>OSTATNÍ POŽADAVKY - ZEMĚMĚŘIČSKÁ MĚŘENÍ</t>
  </si>
  <si>
    <t>Zaměření skutečného provedení stavby.</t>
  </si>
  <si>
    <t>zahrnuje veškeré náklady spojené s objednatelem požadovanými pracemi,   
- pro stanovení orientační investorské ceny určete jednotkovou cenu jako 1% odhadované ceny stavby</t>
  </si>
  <si>
    <t>029112</t>
  </si>
  <si>
    <t>OSTATNÍ POŽADAVKY - GEODETICKÉ ZAMĚŘENÍ - PLOŠNÉ</t>
  </si>
  <si>
    <t>HA</t>
  </si>
  <si>
    <t>40000 m2/10000=4.000 [A]</t>
  </si>
  <si>
    <t>zahrnuje veškeré náklady spojené s objednatelem požadovanými pracemi</t>
  </si>
  <si>
    <t>7</t>
  </si>
  <si>
    <t>029113</t>
  </si>
  <si>
    <t>OSTATNÍ POŽADAVKY - GEODETICKÉ ZAMĚŘENÍ A VYTYČENÍ</t>
  </si>
  <si>
    <t>KUS</t>
  </si>
  <si>
    <t>Ověření směrové a výškové polohy SO</t>
  </si>
  <si>
    <t>1=1.000 [A]</t>
  </si>
  <si>
    <t>8</t>
  </si>
  <si>
    <t>02943</t>
  </si>
  <si>
    <t>OSTATNÍ POŽADAVKY - VYPRACOVÁNÍ RDS</t>
  </si>
  <si>
    <t>02944</t>
  </si>
  <si>
    <t>OSTAT POŽADAVKY - DOKUMENTACE SKUTEČ PROVEDENÍ V DIGIT FORMĚ</t>
  </si>
  <si>
    <t>Dokumentace skutečného provedení stavby ( 4 kopie + dokumentace v elektronické podobě)</t>
  </si>
  <si>
    <t>02991</t>
  </si>
  <si>
    <t>OSTATNÍ POŽADAVKY - INFORMAČNÍ TABULE</t>
  </si>
  <si>
    <t>Jedná se o povinné 3 kusy informačních tabulí a to:  
1) STŘEDOČESKÝ KRAJ, OMLOUVÁME SE ZA DOČASNÉ OMEZENÍ  
2) INFORMAČNÍ TABULE V PRŮBĚHU STAVBY dle specifikace objednatele - zhotovitel, TDS, cena a další povinné údaje (informační tabule po dobu stavby)  
3) TABULE PAMĚTNÍ - pamětní deska (žulový sloupek o rozměrech 25 x 25 x 80 cm, osazený do bet. lože; horní zkosená hrana na kterou bude přikotvena pamětní deska o rozměrech min. 400x300 mm. Detailní návrh desky, materiál a umístění předloží dodavatel stavby ke schválení objednateli).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</si>
  <si>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</si>
  <si>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11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</si>
  <si>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</si>
  <si>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</si>
  <si>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 a pomocných ploch pro účely realizace stavby</t>
  </si>
  <si>
    <t>zahrnuje objednatelem povolené náklady na pořízení (event. pronájem), provozování, udržování a likvidaci zhotovitelova zařízení pro účely realizace stavby</t>
  </si>
  <si>
    <t>12</t>
  </si>
  <si>
    <t>03430</t>
  </si>
  <si>
    <t>STAVEBNÍ VYBAVENÍ STABILNÍ PRO DRCENÍ A TŘÍD KAMENIVA</t>
  </si>
  <si>
    <t>použití po dobu výstavby v závislosti na konkrétní zvolené technoligii zhotovitele</t>
  </si>
  <si>
    <t>zahrnuje objednatelem povolené náklady na stavební vybavení zhotovitele</t>
  </si>
  <si>
    <t>SO 020</t>
  </si>
  <si>
    <t>Příprava staveniště 1. úsek</t>
  </si>
  <si>
    <t>014102</t>
  </si>
  <si>
    <t>POPLATKY ZA SKLÁDKU</t>
  </si>
  <si>
    <t>T</t>
  </si>
  <si>
    <t>dle pol. 912283  100,0 ks*0,002 t=0.200 [D] 
dle pol. 914133   7,0 ks*0,015 t=0.105 [A]  DZ 
dle pol. 914923   7,0 ks*0,01 t=0.070 [B]    sloupky 
Celkem: A+B+D=0.375 [C]</t>
  </si>
  <si>
    <t>zahrnuje veškeré poplatky provozovateli skládky související s uložením odpadu na skládce.</t>
  </si>
  <si>
    <t>Zemní práce</t>
  </si>
  <si>
    <t>111206</t>
  </si>
  <si>
    <t>ODSTRANĚNÍ KŘOVIN S ODVOZEM DO 12KM</t>
  </si>
  <si>
    <t>M2</t>
  </si>
  <si>
    <t>Povinný odkup štěpék dle cenníku KSUS (cenik je příložen k rozpočtu)</t>
  </si>
  <si>
    <t>300 m2 =300.000 [A]</t>
  </si>
  <si>
    <t>odstranění křovin a stromů do průměru 100 mm 
doprava dřevin na předepsanou vzdálenost 
spálení na hromadách nebo štěpkování</t>
  </si>
  <si>
    <t>18481</t>
  </si>
  <si>
    <t>OCHRANA STROMŮ BEDNĚNÍM</t>
  </si>
  <si>
    <t>200 m2 =200.000 [A]</t>
  </si>
  <si>
    <t>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</si>
  <si>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</si>
  <si>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912283</t>
  </si>
  <si>
    <t>SMĚROVÉ SLOUPKY Z PLAST HMOT - DEMONTÁŽ A ODVOZ</t>
  </si>
  <si>
    <t>po 50 m</t>
  </si>
  <si>
    <t>100=100.000 [A]</t>
  </si>
  <si>
    <t>položka zahrnuje demontáž stávajícího sloupku, jeho odvoz do skladu nebo na skládku</t>
  </si>
  <si>
    <t>914133</t>
  </si>
  <si>
    <t>DOPRAVNÍ ZNAČKY ZÁKLADNÍ VELIKOSTI OCELOVÉ FÓLIE TŘ 2 - DEMONTÁŽ</t>
  </si>
  <si>
    <t>7=7.000 [A]</t>
  </si>
  <si>
    <t>Položka zahrnuje odstranění, demontáž a odklizení materiálu s odvozem na předepsané místo</t>
  </si>
  <si>
    <t>914923</t>
  </si>
  <si>
    <t>SLOUPKY A STOJKY DZ Z OCEL TRUBEK DO PATKY DEMONTÁŽ</t>
  </si>
  <si>
    <t>SO 101</t>
  </si>
  <si>
    <t>km 0,000 00 - 2,608 23</t>
  </si>
  <si>
    <t>dle pol. 113326   451.2 m3 * 1900 kg/m3 / 1000=857.280 [A]    nezpev.krajnice 
dle pol. 919133   19 m3 * 2500 kg/m3 / 1000=47.500 [B]           prefa žlab 
dle pol. 12930     50 m3 * 1500 kg/m3/1000=75.000 [C]             příkopy 
dle pol. 113744   16670*0.06*1.9=1 900.380 [D]                         odfr. mat., pov. odkup mater. 
dle pol. 129946   1t=1.000 [E]                                                      propustky 
Celkem: A+B+C+D+E=2 881.160 [F]</t>
  </si>
  <si>
    <t>015140</t>
  </si>
  <si>
    <t>POPLATKY ZA LIKVIDACŮ ODPADŮ NEKONTAMINOVANÝCH - 17 01 01  BETON Z DEMOLIC OBJEKTŮ, ZÁKLADŮ TV</t>
  </si>
  <si>
    <t>Ze zkracení žlabu z prefa tvárnic</t>
  </si>
  <si>
    <t>15 m3 *2500 kg/m3 /1000=37.500 [A]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</si>
  <si>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</si>
  <si>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113326</t>
  </si>
  <si>
    <t>ODSTRAN PODKL ZPEVNĚNÝCH PLOCH Z KAMENIVA NESTMEL, ODVOZ DO 12KM</t>
  </si>
  <si>
    <t>M3</t>
  </si>
  <si>
    <t>nezpev.krajnice + sjezdy 2256 m2 *0.2 m =451.200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</si>
  <si>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</si>
  <si>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11360</t>
  </si>
  <si>
    <t>ROZRYTÍ VOZOVKY</t>
  </si>
  <si>
    <t>plocha odečtena digitálně 
16617 m2=16 617.000 [A]</t>
  </si>
  <si>
    <t>zahrnuje potřebné mechanizmy a odklizení přebytečného materiálu</t>
  </si>
  <si>
    <t>113744</t>
  </si>
  <si>
    <t>FRÉZOVÁNÍ ZPEVNĚNÝCH PLOCH ASFALTOVÝCH TL. DO 60MM</t>
  </si>
  <si>
    <t>Odfrézování stávajících asfaltových vrstev 60 mm max do úrovně PM.  
Povinný odkup materiálu Zhotovitelem.</t>
  </si>
  <si>
    <t>16670=16 670.000 [A] plocha odečtena digitálně</t>
  </si>
  <si>
    <t>Položka zahrnuje veškerou manipulaci s vybouranou sutí a s vybouranými hmotami.</t>
  </si>
  <si>
    <t>12190</t>
  </si>
  <si>
    <t>PŘEVRSTVENÍ ORNICE</t>
  </si>
  <si>
    <t>z pol. 17180 2025m3=2 025.000 [A]</t>
  </si>
  <si>
    <t>položka zahrnuje převrstvení ornice na skládce</t>
  </si>
  <si>
    <t>125738</t>
  </si>
  <si>
    <t>VYKOPÁVKY ZE ZEMNÍKŮ A SKLÁDEK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</si>
  <si>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</si>
  <si>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12893</t>
  </si>
  <si>
    <t>PŘEDRCENÍ VÝKOPKU TŘ. III</t>
  </si>
  <si>
    <t>Předrcení kamenite/balvanité sypaniny a dlažby bubnovým drtičem  
Předpoklad realizace na místě stavby. Závisí na konkrétní zvolené technoligii zhotovitele  
Položka je uvažovaná včetně dopravy v případě použití stabilního zařízení pro předrcení a závisí na konkrétní zvolené technoligii zhotovitele.</t>
  </si>
  <si>
    <t>9970 m2 *0,3 m =2 991.000 [A]</t>
  </si>
  <si>
    <t>položka nezahrnuje žádnou manipulaci s výkopkem (nakládání, doprava)</t>
  </si>
  <si>
    <t>12930</t>
  </si>
  <si>
    <t>ČIŠTĚNÍ PŘÍKOPŮ OD NÁNOSU</t>
  </si>
  <si>
    <t>Číštění zpevněného příkopu z prefa tvárnic do hloubky 100mm</t>
  </si>
  <si>
    <t>500 m2* 0.1 m=50.000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</si>
  <si>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</si>
  <si>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129946</t>
  </si>
  <si>
    <t>ČIŠTĚNÍ POTRUBÍ DN DO 400MM</t>
  </si>
  <si>
    <t>M</t>
  </si>
  <si>
    <t>Propustky</t>
  </si>
  <si>
    <t>odečteno digitálně 
53 m=53.000 [A]</t>
  </si>
  <si>
    <t>17180</t>
  </si>
  <si>
    <t>ULOŽENÍ SYPANINY DO NÁSYPŮ Z NAKUPOVANÝCH MATERIÁLŮ</t>
  </si>
  <si>
    <t>Nákup ornice a uložení na skládku - mezideponie</t>
  </si>
  <si>
    <t>13500*0.15=2 025.000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</si>
  <si>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</si>
  <si>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17350</t>
  </si>
  <si>
    <t>ZEMNÍ KRAJNICE A DOSYPÁVKY ZE ZEMIN NEPROPUSTNÝCH</t>
  </si>
  <si>
    <t>Nezpevněna krajnice a sjezdů z R-materiálu</t>
  </si>
  <si>
    <t>odečteno digitálně 
350 m3=350.000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</si>
  <si>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</si>
  <si>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</si>
  <si>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18090</t>
  </si>
  <si>
    <t>VŠEOBECNÉ ÚPRAVY OSTATNÍCH PLOCH</t>
  </si>
  <si>
    <t>10000m2=10 000.000 [A]</t>
  </si>
  <si>
    <t>Všeobecné úpravy musí zahrnovat úpravu území po uskutečnění stavby, tak jak je požadováno v zadávací dokumentaci s výjimkou těch prací, pro které jsou uvedeny samostatné položky.</t>
  </si>
  <si>
    <t>14</t>
  </si>
  <si>
    <t>18220</t>
  </si>
  <si>
    <t>ROZPROSTŘENÍ ORNICE VE SVAHU</t>
  </si>
  <si>
    <t>2025=2 025.000 [A]</t>
  </si>
  <si>
    <t>položka zahrnuje: 
nutné přemístění ornice z dočasných skládek vzdálených do 50m 
rozprostření ornice v předepsané tloušťce ve svahu přes 1:5</t>
  </si>
  <si>
    <t>15</t>
  </si>
  <si>
    <t>18710</t>
  </si>
  <si>
    <t>OŠETŘENÍ ORNICE NA SKLÁDCE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</si>
  <si>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</si>
  <si>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</si>
  <si>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16</t>
  </si>
  <si>
    <t>21450</t>
  </si>
  <si>
    <t>SANAČNÍ VRSTVY Z KAMENIVA</t>
  </si>
  <si>
    <t>Položka sanace byla doplněna pro případ, že bude nutné vyměnit/doplnit  podloží pod konstrukcí vozovky. Položka je včetně nákupu materiálu dovozu na stavbu uložení a taktéž včetně geotextilie a úpravy pláně.  
Položka bude čerpána dle skutečnosti během realizace stavby na základě odsouhlasení TDS a zástupce investora.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</si>
  <si>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</si>
  <si>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</si>
  <si>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17</t>
  </si>
  <si>
    <t>567542</t>
  </si>
  <si>
    <t>VRST PRO OBNOVU A OPR RECYK ZA STUDENA ASF EMUL TL DO 200MM</t>
  </si>
  <si>
    <t>RS-CA</t>
  </si>
  <si>
    <t>plocha odečtena digitálně 
19312 m2 =19 312.000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</si>
  <si>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</si>
  <si>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18</t>
  </si>
  <si>
    <t>56962</t>
  </si>
  <si>
    <t>ZPEVNĚNÍ KRAJNIC Z RECYKLOVANÉHO MATERIÁLU TL DO 100MM</t>
  </si>
  <si>
    <t>Včetně sjezdů</t>
  </si>
  <si>
    <t>plocha odečtena digitálně 
2256,45 m2 =2 256.450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</si>
  <si>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</si>
  <si>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19</t>
  </si>
  <si>
    <t>572123</t>
  </si>
  <si>
    <t>INFILTRAČNÍ POSTŘIK Z EMULZE DO 1,0KG/M2</t>
  </si>
  <si>
    <t>PI-C 0.60 kg/m2</t>
  </si>
  <si>
    <t>dle pol. 567542  19312 m2=19 312.000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</si>
  <si>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</si>
  <si>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20</t>
  </si>
  <si>
    <t>572214</t>
  </si>
  <si>
    <t>SPOJOVACÍ POSTŘIK Z MODIFIK EMULZE DO 0,5KG/M2</t>
  </si>
  <si>
    <t>PS CP 0.40 kg/m2 mezi ACO a ACL 
PS CP 0.50 kg/m2 mezi ACL a podkladní vrstvou</t>
  </si>
  <si>
    <t>dle pol. 574D56 a pol.5774AE 17490 m2+18373 m2 =35 863.000 [A]</t>
  </si>
  <si>
    <t>21</t>
  </si>
  <si>
    <t>57475</t>
  </si>
  <si>
    <t>VOZOVKOVÉ VÝZTUŽNÉ VRSTVY Z GEOMŘÍŽOVINY</t>
  </si>
  <si>
    <t>Vyztužení skelnou mříží s oky 25x25 mm s tahovou pevnosti 100 kN na šířku role 1,5-2 m</t>
  </si>
  <si>
    <t>5061 m * 2 m =10 122.000 [A] délka x šířka</t>
  </si>
  <si>
    <t>- dodání geomříže v požadované kvalitě a v množství včetně přesahů (přesahy započteny v jednotkové ceně) 
- očištění podkladu 
- pokládka geomříže dle předepsaného technologického předpisu</t>
  </si>
  <si>
    <t>22</t>
  </si>
  <si>
    <t>574B34</t>
  </si>
  <si>
    <t>ASFALTOVÝ BETON PRO OBRUSNÉ VRSTVY MODIFIK ACO 11+, 11S TL. 40MM</t>
  </si>
  <si>
    <t>ACO 11+ PmB 45/80-65</t>
  </si>
  <si>
    <t>plocha odečtena digitálně 
16670=16 670.000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</si>
  <si>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</si>
  <si>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23</t>
  </si>
  <si>
    <t>574D56</t>
  </si>
  <si>
    <t>ASFALTOVÝ BETON PRO LOŽNÍ VRSTVY MODIFIK ACL 16+, 16S TL. 60MM</t>
  </si>
  <si>
    <t>ACL 16S PmB 25/55-60</t>
  </si>
  <si>
    <t>plocha odečtena digitálně 
17490=17 490.000 [A]</t>
  </si>
  <si>
    <t>24</t>
  </si>
  <si>
    <t>5774AE</t>
  </si>
  <si>
    <t>VRSTVY PRO OBNOVU A OPRAVY Z ASF BETONU ACO 11+, 11S</t>
  </si>
  <si>
    <t>ACO 11S, 50/70</t>
  </si>
  <si>
    <t>18373 m2 *0,03m =551.190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</si>
  <si>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</si>
  <si>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25</t>
  </si>
  <si>
    <t>918346</t>
  </si>
  <si>
    <t>PROPUSTY Z TRUB DN 400MM</t>
  </si>
  <si>
    <t>propustek č. 1: 8m=8.000 [A] 
propustek č. 2: 8m=8.000 [B] 
propustek č. 3: 8m=8.000 [C] 
A+B+C=24.000 [D]</t>
  </si>
  <si>
    <t>Položka zahrnuje: 
- dodání a položení potrubí z trub z dokumentací předepsaného materiálu a předepsaného průměru 
- případné úpravy trub (zkrácení, šikmé seříznutí) 
- podkladní vrstvy a obetonování 
- obsyp potrubí předepsaným materiálem</t>
  </si>
  <si>
    <t>26</t>
  </si>
  <si>
    <t>9185B2</t>
  </si>
  <si>
    <t>ČELA KAMENNÁ PROPUSTU Z TRUB DN DO 400MM</t>
  </si>
  <si>
    <t>Vytvoření čel propustků ze žulové kostky do betonu (stávající i nové propustky)</t>
  </si>
  <si>
    <t>8ks=8.000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</si>
  <si>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</si>
  <si>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27</t>
  </si>
  <si>
    <t>919133</t>
  </si>
  <si>
    <t>ŘEZÁNÍ BETONOVÝCH KONSTRUKCÍ TL DO 150MM</t>
  </si>
  <si>
    <t>Zkracení žlabu z prefa tvárnic</t>
  </si>
  <si>
    <t>317 m =317.000 [A]</t>
  </si>
  <si>
    <t>položka zahrnuje řezání betonových konstrukcí v předepsané tloušťce, včetně spotřeby vody</t>
  </si>
  <si>
    <t>28</t>
  </si>
  <si>
    <t>931322</t>
  </si>
  <si>
    <t>TĚSNĚNÍ DILATAČ SPAR ASF ZÁLIVKOU MODIFIK PRŮŘ DO 200MM2</t>
  </si>
  <si>
    <t>Zálivka za horka 12mm</t>
  </si>
  <si>
    <t>481 m =481.000 [A]</t>
  </si>
  <si>
    <t>položka zahrnuje dodávku a osazení předepsaného materiálu, očištění ploch spáry před úpravou, očištění okolí spáry po úpravě 
nezahrnuje těsnící profil</t>
  </si>
  <si>
    <t>29</t>
  </si>
  <si>
    <t>935812</t>
  </si>
  <si>
    <t>ŽLABY A RIGOLY DLÁŽDĚNÉ Z KOSTEK DROBNÝCH DO BETONU TL 100MM</t>
  </si>
  <si>
    <t>dle pol. 919133  317 m *0,3 m =95.100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</si>
  <si>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úpravu napojení a ukončení 
- vnitrostaveništní i mimostaveništní dopravu 
- měří se vydlážděná plocha.</t>
  </si>
  <si>
    <t>SO 102</t>
  </si>
  <si>
    <t>část opravy, úsek 1</t>
  </si>
  <si>
    <t>dle pol. 113326   46 m3 * 1900 kg/m3 / 1000=87.400 [A]               nezpev.krajnice 
dle pol. 12930   1 043,2 m3 * 1500 kg/m3/1000 =1 564.800 [B]     příkopy 
dle pol. 113744   1389*0.06*1.9=158.346 [C]                                  odfr. mat., pov. odkup mater. 
dle pol. 129946   1t=1.000 [D]                                                         propustky 
Celkem: A+B+C+D=1 811.546 [E]</t>
  </si>
  <si>
    <t>nezpev. krajnice 230 m2 * 0.2 m=46.000 [A] 
sjezd                   17 m2 * 0,15 m =2.550 [B] 
Celkem: A+B=48.550 [C]</t>
  </si>
  <si>
    <t>plocha odečtena digitálně 
vozovka1389 m2=1 389.000 [A]</t>
  </si>
  <si>
    <t>Odfrézování stávajících asfaltových vrstev 60 mm max do úrovně PM 
Povinný odkup materiálu Zhotovitelem.</t>
  </si>
  <si>
    <t>plocha odečtena digitálně 
1389 m2=1 389.000 [A]</t>
  </si>
  <si>
    <t>834 m2*0,3 m =250.200 [A]</t>
  </si>
  <si>
    <t>Reprofilace, prohloubení a pročištění stávajících příkopů do hloubky 200 mm</t>
  </si>
  <si>
    <t>5216m*1m*0.2m=1 043.200 [A]</t>
  </si>
  <si>
    <t>Propustek</t>
  </si>
  <si>
    <t>6m =6.000 [A]</t>
  </si>
  <si>
    <t>Dosypávka nenamrzavou zeminou</t>
  </si>
  <si>
    <t>odečteno digitálně 
42 m3=42.000 [A]</t>
  </si>
  <si>
    <t>plocha odečtena digitálně 
3655 m2 =3 655.000 [A]</t>
  </si>
  <si>
    <t>567336</t>
  </si>
  <si>
    <t>VRSTVY PRO OBNOVU A OPRAVY Z RECYKL MATERIÁLU TL DO 150MM</t>
  </si>
  <si>
    <t>sjezd 17 m2 =17.000 [A]</t>
  </si>
  <si>
    <t>plocha odečtena digitálně 
1609 m2 =1 609.000 [A]</t>
  </si>
  <si>
    <t>Nezpevněna krajnice z R-materiálu</t>
  </si>
  <si>
    <t>plocha odečtena digitálně 
253 m2=253.000 [A]</t>
  </si>
  <si>
    <t>dle pol. 567542  1609 m2=1 609.000 [A]</t>
  </si>
  <si>
    <t>dle pol. 574D56 a pol.5774AE 1458 m2+1532 m2=2 990.000 [A]</t>
  </si>
  <si>
    <t>433,65 m* 2m =867.300 [A] délka x šířka</t>
  </si>
  <si>
    <t>plocha odečtena digitálně 
1458 m2=1 458.000 [A]</t>
  </si>
  <si>
    <t>Vozovka ACO 11S, 50/70</t>
  </si>
  <si>
    <t>vozovka 1532 m2 *0,03 m =45.960 [A]</t>
  </si>
  <si>
    <t>84 m =84.000 [A]</t>
  </si>
  <si>
    <t>SO 103</t>
  </si>
  <si>
    <t>km 2,608 23 - 3,670 29</t>
  </si>
  <si>
    <t>dle pol. 113326   82,6 m3 * 1900 kg/m3 / 1000=156.940 [A]  nezpev.krajnice 
dle pol. 12930   59,8 m3 * 1500 kg/m3/1000 =89.700 [B] příkopy 
dle pol. 96687   5 t=5.000 [C] vpustí 
Celkem: A+B+C=251.640 [D]</t>
  </si>
  <si>
    <t>014132</t>
  </si>
  <si>
    <t>POPLATKY ZA SKLÁDKU TYP S-NO (NEBEZPEČNÝ ODPAD)</t>
  </si>
  <si>
    <t>Vyfrezovaná vozovka + AZ</t>
  </si>
  <si>
    <t>dle pol.11332A   990 m3 * 1900 kg/m3 / 1000=1 881.000 [A]  vozovka+AZ 
dle pol.11372A   180.620 m3 * 1900 kg/m3 / 1000=343.178 [B] vozovka  
Celkem: A+B=2 224.178 [C]</t>
  </si>
  <si>
    <t>Odvoz na skládku</t>
  </si>
  <si>
    <t>nezpev.krajnice 413 m2 * 0.2 m=82.600 [A]</t>
  </si>
  <si>
    <t>113328</t>
  </si>
  <si>
    <t>ODSTRAN PODKL ZPEVNĚNÝCH PLOCH Z KAMENIVA NESTMEL, ODVOZ DO 20KM</t>
  </si>
  <si>
    <t>Materiál z konstrukcí vozovek z kontaminované PAU.  
Odvoz na skládku - nebezpečný odpad</t>
  </si>
  <si>
    <t>vozovka + AZ   1650 m2 * 0.6 m=990.000 [B]</t>
  </si>
  <si>
    <t>113728</t>
  </si>
  <si>
    <t>FRÉZOVÁNÍ ZPEVNĚNÝCH PLOCH ASFALTOVÝCH, ODVOZ DO 20KM</t>
  </si>
  <si>
    <t>odfrézovaní/odtěžení 50 mm v místech degradace - 40% plochy vozovky 
odfrézovaní/odtěžení 20 mm v místech degradace - 10% plochy vozovky 
Odvoz na skládku - nebezpečný opdpad</t>
  </si>
  <si>
    <t>3284 m2*0.05 m =164.200 [A] 
821 m2*0.02 m =16.420 [B] 
Celkem: A+B=180.620 [C]</t>
  </si>
  <si>
    <t>113745</t>
  </si>
  <si>
    <t>FRÉZOVÁNÍ ZPEVNĚNÝCH PLOCH ASFALTOVÝCH TL. DO 80MM</t>
  </si>
  <si>
    <t>Odfrézování stávajících asfaltových vrstev 80 mm max do úrovně PM 
Povynný odkup materiálu Zhotovitelem.</t>
  </si>
  <si>
    <t>plocha odečtena digitálně 
vozovka 8212 m2=8 212.000 [A]  
sjezdy 413 m2 =413.000 [B] 
Celkem: A+B=8 625.000 [C]</t>
  </si>
  <si>
    <t>299 m*1m* 0,2m =59.800 [A] délka x šířka x výška</t>
  </si>
  <si>
    <t>12980</t>
  </si>
  <si>
    <t>ČIŠTĚNÍ ULIČNÍCH VPUSTÍ</t>
  </si>
  <si>
    <t>UV 29 ks=29.000 [A] 
horská vpust' 1 ks=1.000 [B] 
Celkem A+B=30.000 [C]</t>
  </si>
  <si>
    <t>123 m =123.000 [A]</t>
  </si>
  <si>
    <t>132836</t>
  </si>
  <si>
    <t>HLOUBENÍ RÝH ŠÍŘ DO 2M PAŽ I NEPAŽ TŘ. II, ODVOZ DO 12KM</t>
  </si>
  <si>
    <t>Vykop pro vpusti a přípojky</t>
  </si>
  <si>
    <t>59 m3 =59.000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</si>
  <si>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</si>
  <si>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17131</t>
  </si>
  <si>
    <t>ULOŽENÍ SYPANINY DO NÁSYPŮ V AKTIVNÍ ZÓNĚ SE ZHUT SE ZLEPŠENÍM ZEMINY</t>
  </si>
  <si>
    <t>Provedení hloubkových sanací včetně sanace AZ 
Včetně nákupu nového materiálu</t>
  </si>
  <si>
    <t>1522.5 m2 * 0,3 m =456.750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</si>
  <si>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</si>
  <si>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</si>
  <si>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</si>
  <si>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Obsyp potrubí štěrkem a pískem na sjezdech</t>
  </si>
  <si>
    <t>61 + 6,3 m3 =67.300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</si>
  <si>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</si>
  <si>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5000m2=5 000.000 [A]</t>
  </si>
  <si>
    <t>plocha odečtena digitálně 
89 m2 =89.000 [A]</t>
  </si>
  <si>
    <t>Vodorovné konstrukce</t>
  </si>
  <si>
    <t>451313</t>
  </si>
  <si>
    <t>PODKLADNÍ A VÝPLŇOVÉ VRSTVY Z PROSTÉHO BETONU C16/20</t>
  </si>
  <si>
    <t>pod vpusti</t>
  </si>
  <si>
    <t>0,65 m3 =0.650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</si>
  <si>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</si>
  <si>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56336</t>
  </si>
  <si>
    <t>VOZOVKOVÉ VRSTVY ZE ŠTĚRKODRTI TL. DO 300MM</t>
  </si>
  <si>
    <t>nový materiál (hloubková sanace)</t>
  </si>
  <si>
    <t>1559 m2 =1 559.000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</si>
  <si>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</si>
  <si>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plocha odečtena digitálně 
329 m2 =329.000 [A]</t>
  </si>
  <si>
    <t>572224</t>
  </si>
  <si>
    <t>SPOJOVACÍ POSTŘIK Z MODIFIK EMULZE DO 1,0KG/M2</t>
  </si>
  <si>
    <t>PS-CP  
PS-C</t>
  </si>
  <si>
    <t>plocha odečtena digitálně 
3x 7798 m2 *3 =23 394.000 [A]</t>
  </si>
  <si>
    <t>2257.5 m * 2 m=4 515.000 [A] délka x šířka</t>
  </si>
  <si>
    <t>plocha odečtena digitálně 
7798 m2=7 798.000 [A]</t>
  </si>
  <si>
    <t>plocha odečtena digitálně 
vozovka 7798 m2*0.03 m =233.940 [A] 
sjezdy     414 m2 *0.08 m =33.120 [B] 
Celkem: A+B=267.060 [C]</t>
  </si>
  <si>
    <t>5774EG</t>
  </si>
  <si>
    <t>VRSTVY PRO OBNOVU A OPRAVY Z ASF BETONU ACP 16+, 16S</t>
  </si>
  <si>
    <t>ACP 16+ 50/70</t>
  </si>
  <si>
    <t>3044 m2* 0.05 m =152.200 [A] 
761.2 m2 *0.02m =15.224 [B] 
Celkem: A+B=167.424 [C]</t>
  </si>
  <si>
    <t>587201</t>
  </si>
  <si>
    <t>PŘEDLÁŽDĚNÍ KRYTU Z VELKÝCH KOSTEK</t>
  </si>
  <si>
    <t>stávající chodníky 210=210.000 [A] 
záliv autobusové zastávky 46=46.000 [B] 
celkem A+B=256.000 [C]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</si>
  <si>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</si>
  <si>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Potrubí</t>
  </si>
  <si>
    <t>87534</t>
  </si>
  <si>
    <t>POTRUBÍ DREN Z TRUB PLAST DN DO 200MM</t>
  </si>
  <si>
    <t>Přípojky vpustí DN200</t>
  </si>
  <si>
    <t>31 m =31.000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</si>
  <si>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</si>
  <si>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89712</t>
  </si>
  <si>
    <t>VPUSŤ KANALIZAČNÍ ULIČNÍ KOMPLETNÍ Z BETONOVÝCH DÍLCŮ</t>
  </si>
  <si>
    <t>Včetně obsypu štěrkm a pískem.</t>
  </si>
  <si>
    <t>6 ks =6.000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</si>
  <si>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</si>
  <si>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899123</t>
  </si>
  <si>
    <t>MŘÍŽE Z KOMPOZITU SAMOSTATNÉ</t>
  </si>
  <si>
    <t>PolyPLAST D400</t>
  </si>
  <si>
    <t>35 ks =35.000 [A]</t>
  </si>
  <si>
    <t>Položka zahrnuje dodávku a osazení předepsané mříže včetně rámu</t>
  </si>
  <si>
    <t>89922</t>
  </si>
  <si>
    <t>VÝŠKOVÁ ÚPRAVA MŘÍŽÍ</t>
  </si>
  <si>
    <t>- položka výškové úpravy zahrnuje všechny nutné práce a materiály pro zvýšení nebo snížení zařízení (včetně nutné úpravy stávajícího povrchu vozovky nebo chodníku).</t>
  </si>
  <si>
    <t>899901</t>
  </si>
  <si>
    <t>PŘEPOJENÍ PŘÍPOJEK</t>
  </si>
  <si>
    <t>Přípojky vpustí DN200 - 31 m</t>
  </si>
  <si>
    <t>6=6.000 [A]</t>
  </si>
  <si>
    <t>položka zahrnuje řez na potrubí, dodání a osazení příslušných tvarovek (POTRUBÍ) a armatur</t>
  </si>
  <si>
    <t>30</t>
  </si>
  <si>
    <t>91781</t>
  </si>
  <si>
    <t>VÝŠKOVÁ ÚPRAVA OBRUBNÍKŮ BETONOVÝCH</t>
  </si>
  <si>
    <t>150 m =150.000 [A]</t>
  </si>
  <si>
    <t>Položka výšková úprava obrub zahrnuje jejich vytrhání, očištění, manipulaci, nové betonové lože a osazení. Případné nutné doplnění novými obrubami se uvede v položkách 9172 až 9177.</t>
  </si>
  <si>
    <t>31</t>
  </si>
  <si>
    <t>1510=1 510.000 [A]</t>
  </si>
  <si>
    <t>32</t>
  </si>
  <si>
    <t>96687</t>
  </si>
  <si>
    <t>VYBOURÁNÍ ULIČNÍCH VPUSTÍ KOMPLETNÍCH</t>
  </si>
  <si>
    <t>5 ks =5.000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</si>
  <si>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</si>
  <si>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104</t>
  </si>
  <si>
    <t>km 3,670 29 - 5,180 37</t>
  </si>
  <si>
    <t>dle pol. 113326   230 m3 * 1900 kg/m3 / 1000=437.000 [A]  nezpev.krajnice, propustky</t>
  </si>
  <si>
    <t>dle pol.11332A   7225*0.06 m3 * 1900 kg/m3 / 1000=823.650 [A]  vozovka+AZ</t>
  </si>
  <si>
    <t>1150 m2 *0.2m=230.000 [A]</t>
  </si>
  <si>
    <t>plocha odečtena digitálně 
7225 m2=7 225.000 [A]</t>
  </si>
  <si>
    <t>Odfrézování stávajících asfaltových vrstev 60 mm max do úrovně PM 
Odvoz na skládku - Nebezpečný odpad.</t>
  </si>
  <si>
    <t>plocha odečtena digitálně 
7225 m2*0.06=433.500 [A]</t>
  </si>
  <si>
    <t>z pol. 17180 1321.5m3=1 321.500 [A]</t>
  </si>
  <si>
    <t>Předrcení kamenite/balvanité sypaniny a dlažby bubnovým drtičem 
Předpoklad realizace na místě stavby. Závisí na konkrétní zvolené technoligii zhotovitele 
Položka je uvažovaná včetně dopravy v případě použití stabilního zařízení pro předrcení a závisí na konkrétní zvolené technoligii zhotovitele.</t>
  </si>
  <si>
    <t>4440 m2 *0,3 m =1 332.000 [A]</t>
  </si>
  <si>
    <t>14 m =14.000 [A]</t>
  </si>
  <si>
    <t>8810*0.15=1 321.500 [A]</t>
  </si>
  <si>
    <t>odečteno digitálně 
262 m3=262.000 [A]</t>
  </si>
  <si>
    <t>plocha odečtena digitálně1321.5 m2 =1 321.500 [A]</t>
  </si>
  <si>
    <t>plocha odečtena digitálně 
8364 m2 =8 364.000 [A]</t>
  </si>
  <si>
    <t>Včetně dosypavek sjezdů</t>
  </si>
  <si>
    <t>plocha odečtena digitálně 
1150 m2 =1 150.000 [A]</t>
  </si>
  <si>
    <t>dle pol. 567542  8364 m2=8 364.000 [A]</t>
  </si>
  <si>
    <t>dle pol. 574D56 a pol.5774AE 7586+7966=15 552.000 [A] plocha odečtena digitálně</t>
  </si>
  <si>
    <t>3181.5 m * 2 m =6 363.000 [A] délka x šířka</t>
  </si>
  <si>
    <t>7225=7 225.000 [A] plocha odečtena digitálně</t>
  </si>
  <si>
    <t>7586=7 586.000 [A] plocha odečtena digitálně</t>
  </si>
  <si>
    <t>7966 m2 *0,03m =238.980 [A]</t>
  </si>
  <si>
    <t>propustek č. 1: 10m=10.000 [A]</t>
  </si>
  <si>
    <t>2ks=2.000 [A]</t>
  </si>
  <si>
    <t>1500 =1 500.000 [A]</t>
  </si>
  <si>
    <t>SO 105</t>
  </si>
  <si>
    <t>km 5,180 37 - 5,596 57</t>
  </si>
  <si>
    <t>dle pol. 113326   120,6 m3 * 1900 kg/m3 / 1000=229.140 [A]  nezpev.krajnice 
dle pol. 129946  1t =1.000 [B] 
A+B=230.140 [C]</t>
  </si>
  <si>
    <t>dle pol.11332A   2867*0.06 m3 * 1900 kg/m3 / 1000=326.838 [A]  vozovka+AZ</t>
  </si>
  <si>
    <t>nezpev.krajnice 603 m2 *0.2 m =120.600 [B]</t>
  </si>
  <si>
    <t>Předrcení výkopu - 516 m3</t>
  </si>
  <si>
    <t>plocha odečtena digitálně 
2867 m2=2 867.000 [A]</t>
  </si>
  <si>
    <t>Odfrézování stávajících asfaltových vrstev 60 mm max do úrovně PM. 
Odvoz na skládku - Nebezpečný odpad.</t>
  </si>
  <si>
    <t>plocha odečtena digitálně 
2867*0.06=172.020 [A]</t>
  </si>
  <si>
    <t>z pol. 17180 415m3=415.000 [A]</t>
  </si>
  <si>
    <t>1720 m2 *0,3 m =516.000 [A]</t>
  </si>
  <si>
    <t>Odvoz materiálu na skládku - 1 t</t>
  </si>
  <si>
    <t>20m=20.000 [A]</t>
  </si>
  <si>
    <t>415m3=415.000 [A]</t>
  </si>
  <si>
    <t>odečteno digitálně 
Nezpevněna krajnice z R-materiálu 105 m3=105.000 [A]</t>
  </si>
  <si>
    <t>17380</t>
  </si>
  <si>
    <t>ZEMNÍ KRAJNICE A DOSYPÁVKY Z NAKUPOVANÝCH MATERIÁLŮ</t>
  </si>
  <si>
    <t>100m3=100.000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</si>
  <si>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</si>
  <si>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</si>
  <si>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</si>
  <si>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3000m2=3 000.000 [A]</t>
  </si>
  <si>
    <t>položka zahrnuje úpravu pláně včetně vyrovnání výškových rozdílů. Míru zhutnění určuje projekt.</t>
  </si>
  <si>
    <t>18222</t>
  </si>
  <si>
    <t>ROZPROSTŘENÍ ORNICE VE SVAHU V TL DO 0,15M</t>
  </si>
  <si>
    <t>2800m2=2 800.000 [A]</t>
  </si>
  <si>
    <t>Ornice na skládce</t>
  </si>
  <si>
    <t>plocha odečtena digitálně 
3318 m2 =3 318.000 [A]</t>
  </si>
  <si>
    <t>plocha odečtena digitálně 
603 m2 =603.000 [A]</t>
  </si>
  <si>
    <t>dle pol. 567542  3318 m2=3 318.000 [A]</t>
  </si>
  <si>
    <t>dle pol. 574D56 a pol.5774AE 3010+3160=6 170.000 [A]</t>
  </si>
  <si>
    <t>451.5 m * 2 m =903.000 [A] délka x šířka</t>
  </si>
  <si>
    <t>plocha odečtena digitálně 
2867=2 867.000 [A]</t>
  </si>
  <si>
    <t>3010=3 010.000 [A] plocha odečtena digitálně</t>
  </si>
  <si>
    <t>3160.5 m2 *0,03m =94.815 [A]</t>
  </si>
  <si>
    <t>9113A1</t>
  </si>
  <si>
    <t>SVODIDLO OCEL SILNIČ JEDNOSTR, ÚROVEŇ ZADRŽ N1, N2 - DODÁVKA A MONTÁŽ</t>
  </si>
  <si>
    <t>sloupky po 4 m</t>
  </si>
  <si>
    <t>173m=173.000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</si>
  <si>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</si>
  <si>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propustek č.1: 5m=5.000 [A] 
propustek č. 2: 5m=5.000 [B] 
A+B=10.000 [C]</t>
  </si>
  <si>
    <t>10ks=10.000 [A]</t>
  </si>
  <si>
    <t>53=53.000 [A]</t>
  </si>
  <si>
    <t>SO 106</t>
  </si>
  <si>
    <t>km 5,596 57 - 6,147 00</t>
  </si>
  <si>
    <t>dle pol. 113326   116,34 m3 * 1900 kg/m3 / 1000=221.046 [A]  nezpev.krajnice</t>
  </si>
  <si>
    <t>nezpev.krajnice 581.7 m2 *0.2 m =116.340 [B]</t>
  </si>
  <si>
    <t>plocha odečtena digitálně 
3310,81 m2=3 310.810 [A]</t>
  </si>
  <si>
    <t>3310,81=3 310.810 [A] plocha odečtena digitálně</t>
  </si>
  <si>
    <t>z pol. 17180 525m3=525.000 [A]</t>
  </si>
  <si>
    <t>2047.5 m2 *0,3 m =614.250 [A]</t>
  </si>
  <si>
    <t>525m3=525.000 [A]</t>
  </si>
  <si>
    <t>odečteno digitálně 
90.3 m3=90.300 [A]</t>
  </si>
  <si>
    <t>plocha odečtena digitálně 415 m2 =415.000 [A]</t>
  </si>
  <si>
    <t>plocha odečtena digitálně 
3650,17 m2 =3 650.170 [A]</t>
  </si>
  <si>
    <t>plocha odečtena digitálně 
527 m2 =527.000 [A]</t>
  </si>
  <si>
    <t>dle pol. 567542  3650,17 m2=3 650.170 [A]</t>
  </si>
  <si>
    <t>dle pol. 574D56 a pol.5774AE 3310,81 m2+3476 m2=6 786.810 [A]</t>
  </si>
  <si>
    <t>1167 m * 2 m =2 334.000 [A] délka x šířka</t>
  </si>
  <si>
    <t>3455.2=3 455.200 [A] plocha odečtena digitálně</t>
  </si>
  <si>
    <t>3476 m2 *0,03m =104.280 [A]</t>
  </si>
  <si>
    <t>90=90.000 [A]</t>
  </si>
  <si>
    <t>SO 107</t>
  </si>
  <si>
    <t>část opravy, úsek 2</t>
  </si>
  <si>
    <t>dle pol. 113326   81,9 m3 * 1900 kg/m3 / 1000=155.610 [A]  nezpev.krajnice 
dle pol. 12930   994 m3 * 1500 kg/m3/1000 =1 491.000 [B] příkopy 
Celkem: A+B=1 646.610 [C]</t>
  </si>
  <si>
    <t>nezpev.krajnice 409,5 m2 *0.2 m =81.900 [B] 
Celkem: B=81.900 [D]</t>
  </si>
  <si>
    <t>plocha odečtena digitálně 
2398=2 398.000 [A]</t>
  </si>
  <si>
    <t>1444 m2 *0,3 m =433.200 [A]</t>
  </si>
  <si>
    <t>4970 m*1m* 0,2m =994.000 [A]</t>
  </si>
  <si>
    <t>Propusty</t>
  </si>
  <si>
    <t>11 m =11.000 [A]</t>
  </si>
  <si>
    <t>odečteno digitálně 
61 m3=61.000 [A]</t>
  </si>
  <si>
    <t>18232</t>
  </si>
  <si>
    <t>ROZPROSTŘENÍ ORNICE V ROVINĚ V TL DO 0,15M</t>
  </si>
  <si>
    <t>plocha odečtena digitálně 
4851 m2 =4 851.000 [A]</t>
  </si>
  <si>
    <t>položka zahrnuje: 
nutné přemístění ornice z dočasných skládek vzdálených do 50m 
rozprostření ornice v předepsané tloušťce v rovině a ve svahu do 1:5</t>
  </si>
  <si>
    <t>Položka sanace byla doplněna pro případ, že bude nutné vyměnit/doplnit  podloží pod konstrukcí vozovky. Položka je včetně nákupu materiálu dovozu na stavbu uložení a taktéž včetně geotextilie a úpravy pláně.  
Položka bude čerpána dle skutečnosti během realizace stavby na základě odsouhlasení TDS a TDI.</t>
  </si>
  <si>
    <t>dle pol. 11332    sjezdy  61 m2 *0.15 m=9.150 [C]</t>
  </si>
  <si>
    <t>plocha odečtena digitálně 
2643 m2=2 643.000 [A]</t>
  </si>
  <si>
    <t>plocha odečtena digitálně 
410 m2 =410.000 [A]</t>
  </si>
  <si>
    <t>dle pol. 567542  2776,1 m2=2 776.100 [A]</t>
  </si>
  <si>
    <t>dle pol. 574D56 a pol.5774AE  2518 m2+2644 m2=5 162.000 [A]</t>
  </si>
  <si>
    <t>plocha odečtena digitálně 
2398 m2=2 398.000 [A]</t>
  </si>
  <si>
    <t>plocha odečtena digitálně 
2518 m2=2 518.000 [A]</t>
  </si>
  <si>
    <t>2644 m2 *0,03m =79.320 [A]</t>
  </si>
  <si>
    <t>9181B4</t>
  </si>
  <si>
    <t>ČELA PROPUSTU Z TRUB DN DO 400MM Z BETONU DO C 25/30</t>
  </si>
  <si>
    <t>32/63</t>
  </si>
  <si>
    <t>2 ks=2.000 [A]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</si>
  <si>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</si>
  <si>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368 m =368.000 [A]</t>
  </si>
  <si>
    <t>SO 108</t>
  </si>
  <si>
    <t>Sjezdy</t>
  </si>
  <si>
    <t>dle pol. 132836 29.5 m3 * 1500 kg/m3/1000=44.250 [A]</t>
  </si>
  <si>
    <t>11332</t>
  </si>
  <si>
    <t>ODSTRANĚNÍ PODKLADŮ ZPEVNĚNÝCH PLOCH Z KAMENIVA NESTMELENÉHO</t>
  </si>
  <si>
    <t>tl. 150 mm</t>
  </si>
  <si>
    <t>276,15 m2 * 0.15=41.423 [A]</t>
  </si>
  <si>
    <t>sjezdy                 61 m2 *0.15 m=9.150 [C] 
Celkem: C=9.150 [D]</t>
  </si>
  <si>
    <t>113746</t>
  </si>
  <si>
    <t>FRÉZOVÁNÍ ZPEVNĚNÝCH PLOCH ASFALTOVÝCH TL. DO 100MM</t>
  </si>
  <si>
    <t>stávající asf. konstrukce sjezdů 
Povinný odkup materiálu Zhotovitelem.</t>
  </si>
  <si>
    <t>plocha odečtena digitálně 
70.35 m2=70.350 [A]</t>
  </si>
  <si>
    <t>65 m=65.000 [A]</t>
  </si>
  <si>
    <t>odečteno digitálně 
29.5 m3=29.500 [A]</t>
  </si>
  <si>
    <t>17511</t>
  </si>
  <si>
    <t>OBSYP POTRUBÍ A OBJEKTŮ SE ZHUTNĚNÍM</t>
  </si>
  <si>
    <t>obsyp propustku štěrkodrtí</t>
  </si>
  <si>
    <t>odečteno digitálně 
24 m3=24.000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</si>
  <si>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</si>
  <si>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45152</t>
  </si>
  <si>
    <t>PODKLADNÍ A VÝPLŇOVÉ VRSTVY Z KAMENIVA DRCENÉHO</t>
  </si>
  <si>
    <t>pískové lože tl. 0.10m</t>
  </si>
  <si>
    <t>odečteno digitálně 
3.2 m3=3.200 [A]</t>
  </si>
  <si>
    <t>dle pol. 11332  249 m2 =249.000 [A]</t>
  </si>
  <si>
    <t>tl. 100 mm</t>
  </si>
  <si>
    <t>dle pol. 113746  70,35 m2 * 0.1 =7.035 [A]</t>
  </si>
  <si>
    <t>12 ks=12.000 [A]</t>
  </si>
  <si>
    <t>9183B1</t>
  </si>
  <si>
    <t>PROPUSTY Z TRUB DN 400MM BETONOVÝCH</t>
  </si>
  <si>
    <t>4 ks* 6 m + 2 ks* 5 m =34.000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</si>
  <si>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</si>
  <si>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919143</t>
  </si>
  <si>
    <t>ŘEZÁNÍ ŽELEZOBETONOVÝCH KONSTRUKCÍ TL DO 150MM</t>
  </si>
  <si>
    <t>1,2 m*12 ks=14.400 [A]</t>
  </si>
  <si>
    <t>položka zahrnuje řezání železobetonových konstrukcí v předepsané tloušťce, včetně spotřeby vody</t>
  </si>
  <si>
    <t>SO 180</t>
  </si>
  <si>
    <t>Dočasné dopravní značení  II/125 - opravy objízdných tras</t>
  </si>
  <si>
    <t>000000</t>
  </si>
  <si>
    <t>Oprava objízdných tras dle skutečného stavu</t>
  </si>
  <si>
    <t>10% předpokládaných nákladů akce. 
Položka bude čerpána dle skutečnosti během realizace stavby na základě odsouhlasení TDS a zuástupce investora.</t>
  </si>
  <si>
    <t>SO 190</t>
  </si>
  <si>
    <t>Trvalé dopravní značení II/125</t>
  </si>
  <si>
    <t>91228</t>
  </si>
  <si>
    <t>SMĚROVÉ SLOUPKY Z PLAST HMOT VČETNĚ ODRAZNÉHO PÁSKU</t>
  </si>
  <si>
    <t>Výpis směrových sloupků  
Z11a+Z11b (bílý) = 347 =347.000 [A] 
[Z11g ( červený) = 62=62.000 [B] 
Celkem: A+B=409.000 [C]</t>
  </si>
  <si>
    <t>položka zahrnuje: 
- dodání a osazení sloupku včetně nutných zemních prací 
- vnitrostaveništní a mimostaveništní doprava 
- odrazky plastové nebo z retroreflexní fólie</t>
  </si>
  <si>
    <t>PN</t>
  </si>
  <si>
    <t>91257</t>
  </si>
  <si>
    <t>ODRAŽEČE PROTI ZVĚŘI</t>
  </si>
  <si>
    <t>347 ks =347.000 [A]</t>
  </si>
  <si>
    <t>položka zahrnuje dodání a montáž odražeče včetně připevňovacích dílů</t>
  </si>
  <si>
    <t>91238</t>
  </si>
  <si>
    <t>SMĚROVÉ SLOUPKY Z PLAST HMOT - NÁSTAVCE NA SVODIDLA VČETNĚ ODRAZNÉHO PÁSKU</t>
  </si>
  <si>
    <t>5 ks=5.000 [A]</t>
  </si>
  <si>
    <t>914171</t>
  </si>
  <si>
    <t>DOPRAVNÍ ZNAČKY ZÁKLADNÍ VELIKOSTI HLINÍKOVÉ FÓLIE TŘ 2 - DODÁVKA A MONTÁŽ</t>
  </si>
  <si>
    <t>10 ks =10.000 [A] 
DODATKOVÁ TABULKA E4 4 ks=4.000 [B] 
Celkem: A+B=14.000 [C]</t>
  </si>
  <si>
    <t>položka zahrnuje: 
- dodávku a montáž značek v požadovaném provedení</t>
  </si>
  <si>
    <t>914371</t>
  </si>
  <si>
    <t>DOPRAV ZNAČKY ZMENŠ VEL HLINÍK FÓLIE TŘ 2 - DOD A MONT</t>
  </si>
  <si>
    <t>26 ks =26.000 [A]</t>
  </si>
  <si>
    <t>914921</t>
  </si>
  <si>
    <t>SLOUPKY A STOJKY DOPRAVNÍCH ZNAČEK Z OCEL TRUBEK DO PATKY - DODÁVKA A MONTÁŽ</t>
  </si>
  <si>
    <t>10+1+13 ks =24.000 [A]</t>
  </si>
  <si>
    <t>položka zahrnuje: 
- sloupky a upevňovací zařízení včetně jejich osazení (betonová patka, zemní práce)</t>
  </si>
  <si>
    <t>914A21</t>
  </si>
  <si>
    <t>EV ČÍSLO MOSTU OCEL S FÓLIÍ TŘ.1 DODÁVKA A MONTÁŽ</t>
  </si>
  <si>
    <t>1 ks =1.000 [A]</t>
  </si>
  <si>
    <t>915111</t>
  </si>
  <si>
    <t>VODOROVNÉ DOPRAVNÍ ZNAČENÍ BARVOU HLADKÉ - DODÁVKA A POKLÁDKA</t>
  </si>
  <si>
    <t>1. provizorní nástřik barvou</t>
  </si>
  <si>
    <t>1600=1 600.000 [A]</t>
  </si>
  <si>
    <t>položka zahrnuje: 
- dodání a pokládku nátěrového materiálu (měří se pouze natíraná plocha) 
- předznačení a reflexní úpravu</t>
  </si>
  <si>
    <t>VDZ žlutou barvou</t>
  </si>
  <si>
    <t>50=50.000 [A]</t>
  </si>
  <si>
    <t>915231</t>
  </si>
  <si>
    <t>VODOR DOPRAV ZNAČ PLASTEM PROFIL ZVUČÍCÍ - DOD A POKLÁDKA</t>
  </si>
  <si>
    <t>916741</t>
  </si>
  <si>
    <t>UPEVŇOVACÍ KONSTR - DRŽÁK KE SVODIDLU - DOD A MONTÁŽ</t>
  </si>
  <si>
    <t>347 ks=347.000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</si>
  <si>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</si>
  <si>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SO 191</t>
  </si>
  <si>
    <t>Trvalé dopravní značení II/125 - intravilán</t>
  </si>
  <si>
    <t>Z11g (červený) 10 ks=10.000 [A]</t>
  </si>
  <si>
    <t>DOPRAVNÍ ZNAČKA STANDARD P2 8ks=8.000 [A]  
DODATKOVÁ TABULKA E2b4 9 ks=9.000 [B] 
Celkem: A+B=17.000 [C]</t>
  </si>
  <si>
    <t>8 ks=8.000 [A]</t>
  </si>
  <si>
    <t>1645=1 645.000 [A]</t>
  </si>
  <si>
    <t>915211</t>
  </si>
  <si>
    <t>VODOROVNÉ DOPRAVNÍ ZNAČENÍ PLASTEM HLADKÉ - DODÁVKA A POKLÁDKA</t>
  </si>
  <si>
    <t>odměřeno v digitálním programu 1645=1 645.000 [A]</t>
  </si>
  <si>
    <t>923890</t>
  </si>
  <si>
    <t>ŠIKMÝ ŽLUTOČERNÝ BEZPEČNOSTNÍ NÁTĚR</t>
  </si>
  <si>
    <t>6 m2=6.000 [A]</t>
  </si>
  <si>
    <t>1. Položka obsahuje: 
 – úpravy podkladu (odmaštění, odrezivění, odstranění starých nátěrů a nečistot) a jeho vyspravení 
 – provedení nátěru (i různobarevného) včetně základních nátěrů předepsaným postupem a při splnění všech požadavků daných technologickým předpisem 
2. Položka neobsahuje: 
 X 
3. Způsob měření: 
Měří se plocha kompletního nátěru v metrech čtverečních.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</si>
</sst>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SUM(C10:C22)</f>
      </c>
      <c r="D6" s="1"/>
      <c r="E6" s="1"/>
    </row>
    <row r="7" spans="1:5" ht="12.75" customHeight="1">
      <c r="A7" s="1"/>
      <c r="B7" s="4" t="s">
        <v>5</v>
      </c>
      <c r="C7" s="7">
        <f>SUM(E10:E22)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000.1'!I3</f>
      </c>
      <c r="D10" s="21">
        <f>'SO 000.1'!O2</f>
      </c>
      <c r="E10" s="21">
        <f>C10+D10</f>
      </c>
    </row>
    <row r="11" spans="1:5" ht="12.75" customHeight="1">
      <c r="A11" s="20" t="s">
        <v>102</v>
      </c>
      <c r="B11" s="20" t="s">
        <v>103</v>
      </c>
      <c r="C11" s="21">
        <f>'SO 020'!I3</f>
      </c>
      <c r="D11" s="21">
        <f>'SO 020'!O2</f>
      </c>
      <c r="E11" s="21">
        <f>C11+D11</f>
      </c>
    </row>
    <row r="12" spans="1:5" ht="12.75" customHeight="1">
      <c r="A12" s="20" t="s">
        <v>132</v>
      </c>
      <c r="B12" s="20" t="s">
        <v>133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281</v>
      </c>
      <c r="B13" s="20" t="s">
        <v>282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309</v>
      </c>
      <c r="B14" s="20" t="s">
        <v>310</v>
      </c>
      <c r="C14" s="21">
        <f>'SO 103'!I3</f>
      </c>
      <c r="D14" s="21">
        <f>'SO 103'!O2</f>
      </c>
      <c r="E14" s="21">
        <f>C14+D14</f>
      </c>
    </row>
    <row r="15" spans="1:5" ht="12.75" customHeight="1">
      <c r="A15" s="20" t="s">
        <v>415</v>
      </c>
      <c r="B15" s="20" t="s">
        <v>416</v>
      </c>
      <c r="C15" s="21">
        <f>'SO 104'!I3</f>
      </c>
      <c r="D15" s="21">
        <f>'SO 104'!O2</f>
      </c>
      <c r="E15" s="21">
        <f>C15+D15</f>
      </c>
    </row>
    <row r="16" spans="1:5" ht="12.75" customHeight="1">
      <c r="A16" s="20" t="s">
        <v>442</v>
      </c>
      <c r="B16" s="20" t="s">
        <v>443</v>
      </c>
      <c r="C16" s="21">
        <f>'SO 105'!I3</f>
      </c>
      <c r="D16" s="21">
        <f>'SO 105'!O2</f>
      </c>
      <c r="E16" s="21">
        <f>C16+D16</f>
      </c>
    </row>
    <row r="17" spans="1:5" ht="12.75" customHeight="1">
      <c r="A17" s="20" t="s">
        <v>485</v>
      </c>
      <c r="B17" s="20" t="s">
        <v>486</v>
      </c>
      <c r="C17" s="21">
        <f>'SO 106'!I3</f>
      </c>
      <c r="D17" s="21">
        <f>'SO 106'!O2</f>
      </c>
      <c r="E17" s="21">
        <f>C17+D17</f>
      </c>
    </row>
    <row r="18" spans="1:5" ht="12.75" customHeight="1">
      <c r="A18" s="20" t="s">
        <v>504</v>
      </c>
      <c r="B18" s="20" t="s">
        <v>505</v>
      </c>
      <c r="C18" s="21">
        <f>'SO 107'!I3</f>
      </c>
      <c r="D18" s="21">
        <f>'SO 107'!O2</f>
      </c>
      <c r="E18" s="21">
        <f>C18+D18</f>
      </c>
    </row>
    <row r="19" spans="1:5" ht="12.75" customHeight="1">
      <c r="A19" s="20" t="s">
        <v>533</v>
      </c>
      <c r="B19" s="20" t="s">
        <v>534</v>
      </c>
      <c r="C19" s="21">
        <f>'SO 108'!I3</f>
      </c>
      <c r="D19" s="21">
        <f>'SO 108'!O2</f>
      </c>
      <c r="E19" s="21">
        <f>C19+D19</f>
      </c>
    </row>
    <row r="20" spans="1:5" ht="12.75" customHeight="1">
      <c r="A20" s="20" t="s">
        <v>568</v>
      </c>
      <c r="B20" s="20" t="s">
        <v>569</v>
      </c>
      <c r="C20" s="21">
        <f>'SO 180'!I3</f>
      </c>
      <c r="D20" s="21">
        <f>'SO 180'!O2</f>
      </c>
      <c r="E20" s="21">
        <f>C20+D20</f>
      </c>
    </row>
    <row r="21" spans="1:5" ht="12.75" customHeight="1">
      <c r="A21" s="20" t="s">
        <v>573</v>
      </c>
      <c r="B21" s="20" t="s">
        <v>574</v>
      </c>
      <c r="C21" s="21">
        <f>'SO 190'!I3</f>
      </c>
      <c r="D21" s="21">
        <f>'SO 190'!O2</f>
      </c>
      <c r="E21" s="21">
        <f>C21+D21</f>
      </c>
    </row>
    <row r="22" spans="1:5" ht="12.75" customHeight="1">
      <c r="A22" s="20" t="s">
        <v>614</v>
      </c>
      <c r="B22" s="20" t="s">
        <v>615</v>
      </c>
      <c r="C22" s="21">
        <f>'SO 191'!I3</f>
      </c>
      <c r="D22" s="21">
        <f>'SO 191'!O2</f>
      </c>
      <c r="E22" s="21">
        <f>C22+D22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0+O8+O13+O46+O51+O84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504</v>
      </c>
      <c r="I3" s="38">
        <f>0+I8+I13+I46+I51+I84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504</v>
      </c>
      <c r="D4" s="6"/>
      <c r="E4" s="18" t="s">
        <v>505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55</v>
      </c>
      <c r="E9" s="30" t="s">
        <v>105</v>
      </c>
      <c r="F9" s="31" t="s">
        <v>106</v>
      </c>
      <c r="G9" s="32">
        <v>1646.61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51">
      <c r="A11" s="36" t="s">
        <v>52</v>
      </c>
      <c r="E11" s="37" t="s">
        <v>506</v>
      </c>
    </row>
    <row r="12" spans="1:5" ht="25.5">
      <c r="A12" t="s">
        <v>54</v>
      </c>
      <c r="E12" s="35" t="s">
        <v>108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109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25.5">
      <c r="A14" s="25" t="s">
        <v>45</v>
      </c>
      <c r="B14" s="29" t="s">
        <v>23</v>
      </c>
      <c r="C14" s="29" t="s">
        <v>140</v>
      </c>
      <c r="D14" s="25" t="s">
        <v>55</v>
      </c>
      <c r="E14" s="30" t="s">
        <v>141</v>
      </c>
      <c r="F14" s="31" t="s">
        <v>142</v>
      </c>
      <c r="G14" s="32">
        <v>81.9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55</v>
      </c>
    </row>
    <row r="16" spans="1:5" ht="51">
      <c r="A16" s="36" t="s">
        <v>52</v>
      </c>
      <c r="E16" s="37" t="s">
        <v>507</v>
      </c>
    </row>
    <row r="17" spans="1:5" ht="63.75">
      <c r="A17" t="s">
        <v>54</v>
      </c>
      <c r="E17" s="35" t="s">
        <v>144</v>
      </c>
    </row>
    <row r="18" spans="1:16" ht="12.75">
      <c r="A18" s="25" t="s">
        <v>45</v>
      </c>
      <c r="B18" s="29" t="s">
        <v>22</v>
      </c>
      <c r="C18" s="29" t="s">
        <v>145</v>
      </c>
      <c r="D18" s="25" t="s">
        <v>55</v>
      </c>
      <c r="E18" s="30" t="s">
        <v>146</v>
      </c>
      <c r="F18" s="31" t="s">
        <v>112</v>
      </c>
      <c r="G18" s="32">
        <v>2398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25.5">
      <c r="A20" s="36" t="s">
        <v>52</v>
      </c>
      <c r="E20" s="37" t="s">
        <v>508</v>
      </c>
    </row>
    <row r="21" spans="1:5" ht="12.75">
      <c r="A21" t="s">
        <v>54</v>
      </c>
      <c r="E21" s="35" t="s">
        <v>148</v>
      </c>
    </row>
    <row r="22" spans="1:16" ht="12.75">
      <c r="A22" s="25" t="s">
        <v>45</v>
      </c>
      <c r="B22" s="29" t="s">
        <v>33</v>
      </c>
      <c r="C22" s="29" t="s">
        <v>149</v>
      </c>
      <c r="D22" s="25" t="s">
        <v>47</v>
      </c>
      <c r="E22" s="30" t="s">
        <v>150</v>
      </c>
      <c r="F22" s="31" t="s">
        <v>112</v>
      </c>
      <c r="G22" s="32">
        <v>2398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286</v>
      </c>
    </row>
    <row r="24" spans="1:5" ht="25.5">
      <c r="A24" s="36" t="s">
        <v>52</v>
      </c>
      <c r="E24" s="37" t="s">
        <v>508</v>
      </c>
    </row>
    <row r="25" spans="1:5" ht="12.75">
      <c r="A25" t="s">
        <v>54</v>
      </c>
      <c r="E25" s="35" t="s">
        <v>153</v>
      </c>
    </row>
    <row r="26" spans="1:16" ht="12.75">
      <c r="A26" s="25" t="s">
        <v>45</v>
      </c>
      <c r="B26" s="29" t="s">
        <v>35</v>
      </c>
      <c r="C26" s="29" t="s">
        <v>161</v>
      </c>
      <c r="D26" s="25" t="s">
        <v>55</v>
      </c>
      <c r="E26" s="30" t="s">
        <v>162</v>
      </c>
      <c r="F26" s="31" t="s">
        <v>142</v>
      </c>
      <c r="G26" s="32">
        <v>433.2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63.75">
      <c r="A27" s="34" t="s">
        <v>50</v>
      </c>
      <c r="E27" s="35" t="s">
        <v>424</v>
      </c>
    </row>
    <row r="28" spans="1:5" ht="12.75">
      <c r="A28" s="36" t="s">
        <v>52</v>
      </c>
      <c r="E28" s="37" t="s">
        <v>509</v>
      </c>
    </row>
    <row r="29" spans="1:5" ht="12.75">
      <c r="A29" t="s">
        <v>54</v>
      </c>
      <c r="E29" s="35" t="s">
        <v>165</v>
      </c>
    </row>
    <row r="30" spans="1:16" ht="12.75">
      <c r="A30" s="25" t="s">
        <v>45</v>
      </c>
      <c r="B30" s="29" t="s">
        <v>37</v>
      </c>
      <c r="C30" s="29" t="s">
        <v>166</v>
      </c>
      <c r="D30" s="25" t="s">
        <v>55</v>
      </c>
      <c r="E30" s="30" t="s">
        <v>167</v>
      </c>
      <c r="F30" s="31" t="s">
        <v>142</v>
      </c>
      <c r="G30" s="32">
        <v>994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289</v>
      </c>
    </row>
    <row r="32" spans="1:5" ht="12.75">
      <c r="A32" s="36" t="s">
        <v>52</v>
      </c>
      <c r="E32" s="37" t="s">
        <v>510</v>
      </c>
    </row>
    <row r="33" spans="1:5" ht="63.75">
      <c r="A33" t="s">
        <v>54</v>
      </c>
      <c r="E33" s="35" t="s">
        <v>170</v>
      </c>
    </row>
    <row r="34" spans="1:16" ht="12.75">
      <c r="A34" s="25" t="s">
        <v>45</v>
      </c>
      <c r="B34" s="29" t="s">
        <v>76</v>
      </c>
      <c r="C34" s="29" t="s">
        <v>171</v>
      </c>
      <c r="D34" s="25" t="s">
        <v>55</v>
      </c>
      <c r="E34" s="30" t="s">
        <v>172</v>
      </c>
      <c r="F34" s="31" t="s">
        <v>173</v>
      </c>
      <c r="G34" s="32">
        <v>11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511</v>
      </c>
    </row>
    <row r="36" spans="1:5" ht="12.75">
      <c r="A36" s="36" t="s">
        <v>52</v>
      </c>
      <c r="E36" s="37" t="s">
        <v>512</v>
      </c>
    </row>
    <row r="37" spans="1:5" ht="63.75">
      <c r="A37" t="s">
        <v>54</v>
      </c>
      <c r="E37" s="35" t="s">
        <v>170</v>
      </c>
    </row>
    <row r="38" spans="1:16" ht="12.75">
      <c r="A38" s="25" t="s">
        <v>45</v>
      </c>
      <c r="B38" s="29" t="s">
        <v>82</v>
      </c>
      <c r="C38" s="29" t="s">
        <v>181</v>
      </c>
      <c r="D38" s="25" t="s">
        <v>55</v>
      </c>
      <c r="E38" s="30" t="s">
        <v>182</v>
      </c>
      <c r="F38" s="31" t="s">
        <v>142</v>
      </c>
      <c r="G38" s="32">
        <v>61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55</v>
      </c>
    </row>
    <row r="40" spans="1:5" ht="25.5">
      <c r="A40" s="36" t="s">
        <v>52</v>
      </c>
      <c r="E40" s="37" t="s">
        <v>513</v>
      </c>
    </row>
    <row r="41" spans="1:5" ht="242.25">
      <c r="A41" t="s">
        <v>54</v>
      </c>
      <c r="E41" s="35" t="s">
        <v>185</v>
      </c>
    </row>
    <row r="42" spans="1:16" ht="12.75">
      <c r="A42" s="25" t="s">
        <v>45</v>
      </c>
      <c r="B42" s="29" t="s">
        <v>40</v>
      </c>
      <c r="C42" s="29" t="s">
        <v>514</v>
      </c>
      <c r="D42" s="25" t="s">
        <v>55</v>
      </c>
      <c r="E42" s="30" t="s">
        <v>515</v>
      </c>
      <c r="F42" s="31" t="s">
        <v>112</v>
      </c>
      <c r="G42" s="32">
        <v>4851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55</v>
      </c>
    </row>
    <row r="44" spans="1:5" ht="25.5">
      <c r="A44" s="36" t="s">
        <v>52</v>
      </c>
      <c r="E44" s="37" t="s">
        <v>516</v>
      </c>
    </row>
    <row r="45" spans="1:5" ht="38.25">
      <c r="A45" t="s">
        <v>54</v>
      </c>
      <c r="E45" s="35" t="s">
        <v>517</v>
      </c>
    </row>
    <row r="46" spans="1:18" ht="12.75" customHeight="1">
      <c r="A46" s="6" t="s">
        <v>43</v>
      </c>
      <c r="B46" s="6"/>
      <c r="C46" s="40" t="s">
        <v>23</v>
      </c>
      <c r="D46" s="6"/>
      <c r="E46" s="27" t="s">
        <v>200</v>
      </c>
      <c r="F46" s="6"/>
      <c r="G46" s="6"/>
      <c r="H46" s="6"/>
      <c r="I46" s="41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42</v>
      </c>
      <c r="C47" s="29" t="s">
        <v>202</v>
      </c>
      <c r="D47" s="25" t="s">
        <v>47</v>
      </c>
      <c r="E47" s="30" t="s">
        <v>203</v>
      </c>
      <c r="F47" s="31" t="s">
        <v>49</v>
      </c>
      <c r="G47" s="32">
        <v>1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518</v>
      </c>
    </row>
    <row r="49" spans="1:5" ht="12.75">
      <c r="A49" s="36" t="s">
        <v>52</v>
      </c>
      <c r="E49" s="37" t="s">
        <v>81</v>
      </c>
    </row>
    <row r="50" spans="1:5" ht="38.25">
      <c r="A50" t="s">
        <v>54</v>
      </c>
      <c r="E50" s="35" t="s">
        <v>205</v>
      </c>
    </row>
    <row r="51" spans="1:18" ht="12.75" customHeight="1">
      <c r="A51" s="6" t="s">
        <v>43</v>
      </c>
      <c r="B51" s="6"/>
      <c r="C51" s="40" t="s">
        <v>35</v>
      </c>
      <c r="D51" s="6"/>
      <c r="E51" s="27" t="s">
        <v>206</v>
      </c>
      <c r="F51" s="6"/>
      <c r="G51" s="6"/>
      <c r="H51" s="6"/>
      <c r="I51" s="41">
        <f>0+Q51</f>
      </c>
      <c r="O51">
        <f>0+R51</f>
      </c>
      <c r="Q51">
        <f>0+I52+I56+I60+I64+I68+I72+I76+I80</f>
      </c>
      <c r="R51">
        <f>0+O52+O56+O60+O64+O68+O72+O76+O80</f>
      </c>
    </row>
    <row r="52" spans="1:16" ht="12.75">
      <c r="A52" s="25" t="s">
        <v>45</v>
      </c>
      <c r="B52" s="29" t="s">
        <v>92</v>
      </c>
      <c r="C52" s="29" t="s">
        <v>296</v>
      </c>
      <c r="D52" s="25" t="s">
        <v>55</v>
      </c>
      <c r="E52" s="30" t="s">
        <v>297</v>
      </c>
      <c r="F52" s="31" t="s">
        <v>112</v>
      </c>
      <c r="G52" s="32">
        <v>9.15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55</v>
      </c>
    </row>
    <row r="54" spans="1:5" ht="12.75">
      <c r="A54" s="36" t="s">
        <v>52</v>
      </c>
      <c r="E54" s="37" t="s">
        <v>519</v>
      </c>
    </row>
    <row r="55" spans="1:5" ht="102">
      <c r="A55" t="s">
        <v>54</v>
      </c>
      <c r="E55" s="35" t="s">
        <v>218</v>
      </c>
    </row>
    <row r="56" spans="1:16" ht="12.75">
      <c r="A56" s="25" t="s">
        <v>45</v>
      </c>
      <c r="B56" s="29" t="s">
        <v>97</v>
      </c>
      <c r="C56" s="29" t="s">
        <v>208</v>
      </c>
      <c r="D56" s="25" t="s">
        <v>55</v>
      </c>
      <c r="E56" s="30" t="s">
        <v>209</v>
      </c>
      <c r="F56" s="31" t="s">
        <v>112</v>
      </c>
      <c r="G56" s="32">
        <v>2643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55</v>
      </c>
    </row>
    <row r="58" spans="1:5" ht="25.5">
      <c r="A58" s="36" t="s">
        <v>52</v>
      </c>
      <c r="E58" s="37" t="s">
        <v>520</v>
      </c>
    </row>
    <row r="59" spans="1:5" ht="76.5">
      <c r="A59" t="s">
        <v>54</v>
      </c>
      <c r="E59" s="35" t="s">
        <v>212</v>
      </c>
    </row>
    <row r="60" spans="1:16" ht="12.75">
      <c r="A60" s="25" t="s">
        <v>45</v>
      </c>
      <c r="B60" s="29" t="s">
        <v>186</v>
      </c>
      <c r="C60" s="29" t="s">
        <v>214</v>
      </c>
      <c r="D60" s="25" t="s">
        <v>55</v>
      </c>
      <c r="E60" s="30" t="s">
        <v>215</v>
      </c>
      <c r="F60" s="31" t="s">
        <v>112</v>
      </c>
      <c r="G60" s="32">
        <v>410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55</v>
      </c>
    </row>
    <row r="62" spans="1:5" ht="25.5">
      <c r="A62" s="36" t="s">
        <v>52</v>
      </c>
      <c r="E62" s="37" t="s">
        <v>521</v>
      </c>
    </row>
    <row r="63" spans="1:5" ht="102">
      <c r="A63" t="s">
        <v>54</v>
      </c>
      <c r="E63" s="35" t="s">
        <v>218</v>
      </c>
    </row>
    <row r="64" spans="1:16" ht="12.75">
      <c r="A64" s="25" t="s">
        <v>45</v>
      </c>
      <c r="B64" s="29" t="s">
        <v>191</v>
      </c>
      <c r="C64" s="29" t="s">
        <v>220</v>
      </c>
      <c r="D64" s="25" t="s">
        <v>55</v>
      </c>
      <c r="E64" s="30" t="s">
        <v>221</v>
      </c>
      <c r="F64" s="31" t="s">
        <v>112</v>
      </c>
      <c r="G64" s="32">
        <v>2776.1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222</v>
      </c>
    </row>
    <row r="66" spans="1:5" ht="12.75">
      <c r="A66" s="36" t="s">
        <v>52</v>
      </c>
      <c r="E66" s="37" t="s">
        <v>522</v>
      </c>
    </row>
    <row r="67" spans="1:5" ht="51">
      <c r="A67" t="s">
        <v>54</v>
      </c>
      <c r="E67" s="35" t="s">
        <v>224</v>
      </c>
    </row>
    <row r="68" spans="1:16" ht="12.75">
      <c r="A68" s="25" t="s">
        <v>45</v>
      </c>
      <c r="B68" s="29" t="s">
        <v>196</v>
      </c>
      <c r="C68" s="29" t="s">
        <v>226</v>
      </c>
      <c r="D68" s="25" t="s">
        <v>55</v>
      </c>
      <c r="E68" s="30" t="s">
        <v>227</v>
      </c>
      <c r="F68" s="31" t="s">
        <v>112</v>
      </c>
      <c r="G68" s="32">
        <v>5162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25.5">
      <c r="A69" s="34" t="s">
        <v>50</v>
      </c>
      <c r="E69" s="35" t="s">
        <v>228</v>
      </c>
    </row>
    <row r="70" spans="1:5" ht="12.75">
      <c r="A70" s="36" t="s">
        <v>52</v>
      </c>
      <c r="E70" s="37" t="s">
        <v>523</v>
      </c>
    </row>
    <row r="71" spans="1:5" ht="51">
      <c r="A71" t="s">
        <v>54</v>
      </c>
      <c r="E71" s="35" t="s">
        <v>224</v>
      </c>
    </row>
    <row r="72" spans="1:16" ht="12.75">
      <c r="A72" s="25" t="s">
        <v>45</v>
      </c>
      <c r="B72" s="29" t="s">
        <v>201</v>
      </c>
      <c r="C72" s="29" t="s">
        <v>237</v>
      </c>
      <c r="D72" s="25" t="s">
        <v>55</v>
      </c>
      <c r="E72" s="30" t="s">
        <v>238</v>
      </c>
      <c r="F72" s="31" t="s">
        <v>112</v>
      </c>
      <c r="G72" s="32">
        <v>2398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55</v>
      </c>
    </row>
    <row r="74" spans="1:5" ht="25.5">
      <c r="A74" s="36" t="s">
        <v>52</v>
      </c>
      <c r="E74" s="37" t="s">
        <v>524</v>
      </c>
    </row>
    <row r="75" spans="1:5" ht="140.25">
      <c r="A75" t="s">
        <v>54</v>
      </c>
      <c r="E75" s="35" t="s">
        <v>241</v>
      </c>
    </row>
    <row r="76" spans="1:16" ht="12.75">
      <c r="A76" s="25" t="s">
        <v>45</v>
      </c>
      <c r="B76" s="29" t="s">
        <v>207</v>
      </c>
      <c r="C76" s="29" t="s">
        <v>243</v>
      </c>
      <c r="D76" s="25" t="s">
        <v>55</v>
      </c>
      <c r="E76" s="30" t="s">
        <v>244</v>
      </c>
      <c r="F76" s="31" t="s">
        <v>112</v>
      </c>
      <c r="G76" s="32">
        <v>2518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245</v>
      </c>
    </row>
    <row r="78" spans="1:5" ht="25.5">
      <c r="A78" s="36" t="s">
        <v>52</v>
      </c>
      <c r="E78" s="37" t="s">
        <v>525</v>
      </c>
    </row>
    <row r="79" spans="1:5" ht="140.25">
      <c r="A79" t="s">
        <v>54</v>
      </c>
      <c r="E79" s="35" t="s">
        <v>241</v>
      </c>
    </row>
    <row r="80" spans="1:16" ht="12.75">
      <c r="A80" s="25" t="s">
        <v>45</v>
      </c>
      <c r="B80" s="29" t="s">
        <v>213</v>
      </c>
      <c r="C80" s="29" t="s">
        <v>248</v>
      </c>
      <c r="D80" s="25" t="s">
        <v>55</v>
      </c>
      <c r="E80" s="30" t="s">
        <v>249</v>
      </c>
      <c r="F80" s="31" t="s">
        <v>142</v>
      </c>
      <c r="G80" s="32">
        <v>79.32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250</v>
      </c>
    </row>
    <row r="82" spans="1:5" ht="12.75">
      <c r="A82" s="36" t="s">
        <v>52</v>
      </c>
      <c r="E82" s="37" t="s">
        <v>526</v>
      </c>
    </row>
    <row r="83" spans="1:5" ht="204">
      <c r="A83" t="s">
        <v>54</v>
      </c>
      <c r="E83" s="35" t="s">
        <v>252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120</v>
      </c>
      <c r="F84" s="6"/>
      <c r="G84" s="6"/>
      <c r="H84" s="6"/>
      <c r="I84" s="41">
        <f>0+Q84</f>
      </c>
      <c r="O84">
        <f>0+R84</f>
      </c>
      <c r="Q84">
        <f>0+I85+I89</f>
      </c>
      <c r="R84">
        <f>0+O85+O89</f>
      </c>
    </row>
    <row r="85" spans="1:16" ht="12.75">
      <c r="A85" s="25" t="s">
        <v>45</v>
      </c>
      <c r="B85" s="29" t="s">
        <v>219</v>
      </c>
      <c r="C85" s="29" t="s">
        <v>527</v>
      </c>
      <c r="D85" s="25" t="s">
        <v>55</v>
      </c>
      <c r="E85" s="30" t="s">
        <v>528</v>
      </c>
      <c r="F85" s="31" t="s">
        <v>79</v>
      </c>
      <c r="G85" s="32">
        <v>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529</v>
      </c>
    </row>
    <row r="87" spans="1:5" ht="12.75">
      <c r="A87" s="36" t="s">
        <v>52</v>
      </c>
      <c r="E87" s="37" t="s">
        <v>530</v>
      </c>
    </row>
    <row r="88" spans="1:5" ht="409.5">
      <c r="A88" t="s">
        <v>54</v>
      </c>
      <c r="E88" s="35" t="s">
        <v>531</v>
      </c>
    </row>
    <row r="89" spans="1:16" ht="12.75">
      <c r="A89" s="25" t="s">
        <v>45</v>
      </c>
      <c r="B89" s="29" t="s">
        <v>225</v>
      </c>
      <c r="C89" s="29" t="s">
        <v>271</v>
      </c>
      <c r="D89" s="25" t="s">
        <v>55</v>
      </c>
      <c r="E89" s="30" t="s">
        <v>272</v>
      </c>
      <c r="F89" s="31" t="s">
        <v>173</v>
      </c>
      <c r="G89" s="32">
        <v>368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55</v>
      </c>
    </row>
    <row r="91" spans="1:5" ht="12.75">
      <c r="A91" s="36" t="s">
        <v>52</v>
      </c>
      <c r="E91" s="37" t="s">
        <v>532</v>
      </c>
    </row>
    <row r="92" spans="1:5" ht="38.25">
      <c r="A92" t="s">
        <v>54</v>
      </c>
      <c r="E92" s="35" t="s">
        <v>275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0+O8+O13+O38+O43+O48+O57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533</v>
      </c>
      <c r="I3" s="38">
        <f>0+I8+I13+I38+I43+I48+I57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533</v>
      </c>
      <c r="D4" s="6"/>
      <c r="E4" s="18" t="s">
        <v>534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55</v>
      </c>
      <c r="E9" s="30" t="s">
        <v>105</v>
      </c>
      <c r="F9" s="31" t="s">
        <v>106</v>
      </c>
      <c r="G9" s="32">
        <v>44.25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12.75">
      <c r="A11" s="36" t="s">
        <v>52</v>
      </c>
      <c r="E11" s="37" t="s">
        <v>535</v>
      </c>
    </row>
    <row r="12" spans="1:5" ht="25.5">
      <c r="A12" t="s">
        <v>54</v>
      </c>
      <c r="E12" s="35" t="s">
        <v>108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109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25.5">
      <c r="A14" s="25" t="s">
        <v>45</v>
      </c>
      <c r="B14" s="29" t="s">
        <v>23</v>
      </c>
      <c r="C14" s="29" t="s">
        <v>536</v>
      </c>
      <c r="D14" s="25" t="s">
        <v>55</v>
      </c>
      <c r="E14" s="30" t="s">
        <v>537</v>
      </c>
      <c r="F14" s="31" t="s">
        <v>142</v>
      </c>
      <c r="G14" s="32">
        <v>41.423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538</v>
      </c>
    </row>
    <row r="16" spans="1:5" ht="12.75">
      <c r="A16" s="36" t="s">
        <v>52</v>
      </c>
      <c r="E16" s="37" t="s">
        <v>539</v>
      </c>
    </row>
    <row r="17" spans="1:5" ht="63.75">
      <c r="A17" t="s">
        <v>54</v>
      </c>
      <c r="E17" s="35" t="s">
        <v>144</v>
      </c>
    </row>
    <row r="18" spans="1:16" ht="25.5">
      <c r="A18" s="25" t="s">
        <v>45</v>
      </c>
      <c r="B18" s="29" t="s">
        <v>22</v>
      </c>
      <c r="C18" s="29" t="s">
        <v>140</v>
      </c>
      <c r="D18" s="25" t="s">
        <v>55</v>
      </c>
      <c r="E18" s="30" t="s">
        <v>141</v>
      </c>
      <c r="F18" s="31" t="s">
        <v>142</v>
      </c>
      <c r="G18" s="32">
        <v>9.15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38.25">
      <c r="A20" s="36" t="s">
        <v>52</v>
      </c>
      <c r="E20" s="37" t="s">
        <v>540</v>
      </c>
    </row>
    <row r="21" spans="1:5" ht="63.75">
      <c r="A21" t="s">
        <v>54</v>
      </c>
      <c r="E21" s="35" t="s">
        <v>144</v>
      </c>
    </row>
    <row r="22" spans="1:16" ht="12.75">
      <c r="A22" s="25" t="s">
        <v>45</v>
      </c>
      <c r="B22" s="29" t="s">
        <v>33</v>
      </c>
      <c r="C22" s="29" t="s">
        <v>541</v>
      </c>
      <c r="D22" s="25" t="s">
        <v>47</v>
      </c>
      <c r="E22" s="30" t="s">
        <v>542</v>
      </c>
      <c r="F22" s="31" t="s">
        <v>112</v>
      </c>
      <c r="G22" s="32">
        <v>70.35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543</v>
      </c>
    </row>
    <row r="24" spans="1:5" ht="25.5">
      <c r="A24" s="36" t="s">
        <v>52</v>
      </c>
      <c r="E24" s="37" t="s">
        <v>544</v>
      </c>
    </row>
    <row r="25" spans="1:5" ht="12.75">
      <c r="A25" t="s">
        <v>54</v>
      </c>
      <c r="E25" s="35" t="s">
        <v>153</v>
      </c>
    </row>
    <row r="26" spans="1:16" ht="12.75">
      <c r="A26" s="25" t="s">
        <v>45</v>
      </c>
      <c r="B26" s="29" t="s">
        <v>35</v>
      </c>
      <c r="C26" s="29" t="s">
        <v>171</v>
      </c>
      <c r="D26" s="25" t="s">
        <v>55</v>
      </c>
      <c r="E26" s="30" t="s">
        <v>172</v>
      </c>
      <c r="F26" s="31" t="s">
        <v>173</v>
      </c>
      <c r="G26" s="32">
        <v>65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55</v>
      </c>
    </row>
    <row r="28" spans="1:5" ht="12.75">
      <c r="A28" s="36" t="s">
        <v>52</v>
      </c>
      <c r="E28" s="37" t="s">
        <v>545</v>
      </c>
    </row>
    <row r="29" spans="1:5" ht="63.75">
      <c r="A29" t="s">
        <v>54</v>
      </c>
      <c r="E29" s="35" t="s">
        <v>170</v>
      </c>
    </row>
    <row r="30" spans="1:16" ht="12.75">
      <c r="A30" s="25" t="s">
        <v>45</v>
      </c>
      <c r="B30" s="29" t="s">
        <v>37</v>
      </c>
      <c r="C30" s="29" t="s">
        <v>335</v>
      </c>
      <c r="D30" s="25" t="s">
        <v>55</v>
      </c>
      <c r="E30" s="30" t="s">
        <v>336</v>
      </c>
      <c r="F30" s="31" t="s">
        <v>142</v>
      </c>
      <c r="G30" s="32">
        <v>29.5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55</v>
      </c>
    </row>
    <row r="32" spans="1:5" ht="25.5">
      <c r="A32" s="36" t="s">
        <v>52</v>
      </c>
      <c r="E32" s="37" t="s">
        <v>546</v>
      </c>
    </row>
    <row r="33" spans="1:5" ht="318.75">
      <c r="A33" t="s">
        <v>54</v>
      </c>
      <c r="E33" s="35" t="s">
        <v>339</v>
      </c>
    </row>
    <row r="34" spans="1:16" ht="12.75">
      <c r="A34" s="25" t="s">
        <v>45</v>
      </c>
      <c r="B34" s="29" t="s">
        <v>76</v>
      </c>
      <c r="C34" s="29" t="s">
        <v>547</v>
      </c>
      <c r="D34" s="25" t="s">
        <v>55</v>
      </c>
      <c r="E34" s="30" t="s">
        <v>548</v>
      </c>
      <c r="F34" s="31" t="s">
        <v>142</v>
      </c>
      <c r="G34" s="32">
        <v>24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549</v>
      </c>
    </row>
    <row r="36" spans="1:5" ht="25.5">
      <c r="A36" s="36" t="s">
        <v>52</v>
      </c>
      <c r="E36" s="37" t="s">
        <v>550</v>
      </c>
    </row>
    <row r="37" spans="1:5" ht="280.5">
      <c r="A37" t="s">
        <v>54</v>
      </c>
      <c r="E37" s="35" t="s">
        <v>551</v>
      </c>
    </row>
    <row r="38" spans="1:18" ht="12.75" customHeight="1">
      <c r="A38" s="6" t="s">
        <v>43</v>
      </c>
      <c r="B38" s="6"/>
      <c r="C38" s="40" t="s">
        <v>23</v>
      </c>
      <c r="D38" s="6"/>
      <c r="E38" s="27" t="s">
        <v>200</v>
      </c>
      <c r="F38" s="6"/>
      <c r="G38" s="6"/>
      <c r="H38" s="6"/>
      <c r="I38" s="41">
        <f>0+Q38</f>
      </c>
      <c r="O38">
        <f>0+R38</f>
      </c>
      <c r="Q38">
        <f>0+I39</f>
      </c>
      <c r="R38">
        <f>0+O39</f>
      </c>
    </row>
    <row r="39" spans="1:16" ht="12.75">
      <c r="A39" s="25" t="s">
        <v>45</v>
      </c>
      <c r="B39" s="29" t="s">
        <v>82</v>
      </c>
      <c r="C39" s="29" t="s">
        <v>202</v>
      </c>
      <c r="D39" s="25" t="s">
        <v>47</v>
      </c>
      <c r="E39" s="30" t="s">
        <v>203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63.75">
      <c r="A40" s="34" t="s">
        <v>50</v>
      </c>
      <c r="E40" s="35" t="s">
        <v>518</v>
      </c>
    </row>
    <row r="41" spans="1:5" ht="12.75">
      <c r="A41" s="36" t="s">
        <v>52</v>
      </c>
      <c r="E41" s="37" t="s">
        <v>81</v>
      </c>
    </row>
    <row r="42" spans="1:5" ht="38.25">
      <c r="A42" t="s">
        <v>54</v>
      </c>
      <c r="E42" s="35" t="s">
        <v>205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352</v>
      </c>
      <c r="F43" s="6"/>
      <c r="G43" s="6"/>
      <c r="H43" s="6"/>
      <c r="I43" s="41">
        <f>0+Q43</f>
      </c>
      <c r="O43">
        <f>0+R43</f>
      </c>
      <c r="Q43">
        <f>0+I44</f>
      </c>
      <c r="R43">
        <f>0+O44</f>
      </c>
    </row>
    <row r="44" spans="1:16" ht="12.75">
      <c r="A44" s="25" t="s">
        <v>45</v>
      </c>
      <c r="B44" s="29" t="s">
        <v>40</v>
      </c>
      <c r="C44" s="29" t="s">
        <v>552</v>
      </c>
      <c r="D44" s="25" t="s">
        <v>55</v>
      </c>
      <c r="E44" s="30" t="s">
        <v>553</v>
      </c>
      <c r="F44" s="31" t="s">
        <v>142</v>
      </c>
      <c r="G44" s="32">
        <v>3.2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554</v>
      </c>
    </row>
    <row r="46" spans="1:5" ht="25.5">
      <c r="A46" s="36" t="s">
        <v>52</v>
      </c>
      <c r="E46" s="37" t="s">
        <v>555</v>
      </c>
    </row>
    <row r="47" spans="1:5" ht="38.25">
      <c r="A47" t="s">
        <v>54</v>
      </c>
      <c r="E47" s="35" t="s">
        <v>205</v>
      </c>
    </row>
    <row r="48" spans="1:18" ht="12.75" customHeight="1">
      <c r="A48" s="6" t="s">
        <v>43</v>
      </c>
      <c r="B48" s="6"/>
      <c r="C48" s="40" t="s">
        <v>35</v>
      </c>
      <c r="D48" s="6"/>
      <c r="E48" s="27" t="s">
        <v>206</v>
      </c>
      <c r="F48" s="6"/>
      <c r="G48" s="6"/>
      <c r="H48" s="6"/>
      <c r="I48" s="41">
        <f>0+Q48</f>
      </c>
      <c r="O48">
        <f>0+R48</f>
      </c>
      <c r="Q48">
        <f>0+I49+I53</f>
      </c>
      <c r="R48">
        <f>0+O49+O53</f>
      </c>
    </row>
    <row r="49" spans="1:16" ht="12.75">
      <c r="A49" s="25" t="s">
        <v>45</v>
      </c>
      <c r="B49" s="29" t="s">
        <v>42</v>
      </c>
      <c r="C49" s="29" t="s">
        <v>296</v>
      </c>
      <c r="D49" s="25" t="s">
        <v>55</v>
      </c>
      <c r="E49" s="30" t="s">
        <v>297</v>
      </c>
      <c r="F49" s="31" t="s">
        <v>112</v>
      </c>
      <c r="G49" s="32">
        <v>249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55</v>
      </c>
    </row>
    <row r="51" spans="1:5" ht="12.75">
      <c r="A51" s="36" t="s">
        <v>52</v>
      </c>
      <c r="E51" s="37" t="s">
        <v>556</v>
      </c>
    </row>
    <row r="52" spans="1:5" ht="102">
      <c r="A52" t="s">
        <v>54</v>
      </c>
      <c r="E52" s="35" t="s">
        <v>218</v>
      </c>
    </row>
    <row r="53" spans="1:16" ht="12.75">
      <c r="A53" s="25" t="s">
        <v>45</v>
      </c>
      <c r="B53" s="29" t="s">
        <v>92</v>
      </c>
      <c r="C53" s="29" t="s">
        <v>248</v>
      </c>
      <c r="D53" s="25" t="s">
        <v>55</v>
      </c>
      <c r="E53" s="30" t="s">
        <v>249</v>
      </c>
      <c r="F53" s="31" t="s">
        <v>142</v>
      </c>
      <c r="G53" s="32">
        <v>7.035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557</v>
      </c>
    </row>
    <row r="55" spans="1:5" ht="12.75">
      <c r="A55" s="36" t="s">
        <v>52</v>
      </c>
      <c r="E55" s="37" t="s">
        <v>558</v>
      </c>
    </row>
    <row r="56" spans="1:5" ht="204">
      <c r="A56" t="s">
        <v>54</v>
      </c>
      <c r="E56" s="35" t="s">
        <v>252</v>
      </c>
    </row>
    <row r="57" spans="1:18" ht="12.75" customHeight="1">
      <c r="A57" s="6" t="s">
        <v>43</v>
      </c>
      <c r="B57" s="6"/>
      <c r="C57" s="40" t="s">
        <v>40</v>
      </c>
      <c r="D57" s="6"/>
      <c r="E57" s="27" t="s">
        <v>120</v>
      </c>
      <c r="F57" s="6"/>
      <c r="G57" s="6"/>
      <c r="H57" s="6"/>
      <c r="I57" s="41">
        <f>0+Q57</f>
      </c>
      <c r="O57">
        <f>0+R57</f>
      </c>
      <c r="Q57">
        <f>0+I58+I62+I66</f>
      </c>
      <c r="R57">
        <f>0+O58+O62+O66</f>
      </c>
    </row>
    <row r="58" spans="1:16" ht="12.75">
      <c r="A58" s="25" t="s">
        <v>45</v>
      </c>
      <c r="B58" s="29" t="s">
        <v>97</v>
      </c>
      <c r="C58" s="29" t="s">
        <v>527</v>
      </c>
      <c r="D58" s="25" t="s">
        <v>47</v>
      </c>
      <c r="E58" s="30" t="s">
        <v>528</v>
      </c>
      <c r="F58" s="31" t="s">
        <v>79</v>
      </c>
      <c r="G58" s="32">
        <v>12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529</v>
      </c>
    </row>
    <row r="60" spans="1:5" ht="12.75">
      <c r="A60" s="36" t="s">
        <v>52</v>
      </c>
      <c r="E60" s="37" t="s">
        <v>559</v>
      </c>
    </row>
    <row r="61" spans="1:5" ht="409.5">
      <c r="A61" t="s">
        <v>54</v>
      </c>
      <c r="E61" s="35" t="s">
        <v>531</v>
      </c>
    </row>
    <row r="62" spans="1:16" ht="12.75">
      <c r="A62" s="25" t="s">
        <v>45</v>
      </c>
      <c r="B62" s="29" t="s">
        <v>186</v>
      </c>
      <c r="C62" s="29" t="s">
        <v>560</v>
      </c>
      <c r="D62" s="25" t="s">
        <v>55</v>
      </c>
      <c r="E62" s="30" t="s">
        <v>561</v>
      </c>
      <c r="F62" s="31" t="s">
        <v>173</v>
      </c>
      <c r="G62" s="32">
        <v>34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55</v>
      </c>
    </row>
    <row r="64" spans="1:5" ht="12.75">
      <c r="A64" s="36" t="s">
        <v>52</v>
      </c>
      <c r="E64" s="37" t="s">
        <v>562</v>
      </c>
    </row>
    <row r="65" spans="1:5" ht="63.75">
      <c r="A65" t="s">
        <v>54</v>
      </c>
      <c r="E65" s="35" t="s">
        <v>563</v>
      </c>
    </row>
    <row r="66" spans="1:16" ht="12.75">
      <c r="A66" s="25" t="s">
        <v>45</v>
      </c>
      <c r="B66" s="29" t="s">
        <v>191</v>
      </c>
      <c r="C66" s="29" t="s">
        <v>564</v>
      </c>
      <c r="D66" s="25" t="s">
        <v>47</v>
      </c>
      <c r="E66" s="30" t="s">
        <v>565</v>
      </c>
      <c r="F66" s="31" t="s">
        <v>173</v>
      </c>
      <c r="G66" s="32">
        <v>14.4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55</v>
      </c>
    </row>
    <row r="68" spans="1:5" ht="12.75">
      <c r="A68" s="36" t="s">
        <v>52</v>
      </c>
      <c r="E68" s="37" t="s">
        <v>566</v>
      </c>
    </row>
    <row r="69" spans="1:5" ht="25.5">
      <c r="A69" t="s">
        <v>54</v>
      </c>
      <c r="E69" s="35" t="s">
        <v>567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568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568</v>
      </c>
      <c r="D4" s="6"/>
      <c r="E4" s="18" t="s">
        <v>569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570</v>
      </c>
      <c r="D9" s="25" t="s">
        <v>47</v>
      </c>
      <c r="E9" s="30" t="s">
        <v>571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51">
      <c r="A10" s="34" t="s">
        <v>50</v>
      </c>
      <c r="E10" s="35" t="s">
        <v>572</v>
      </c>
    </row>
    <row r="11" spans="1:5" ht="12.75">
      <c r="A11" s="36" t="s">
        <v>52</v>
      </c>
      <c r="E11" s="37" t="s">
        <v>81</v>
      </c>
    </row>
    <row r="12" spans="1:5" ht="12.75">
      <c r="A12" t="s">
        <v>54</v>
      </c>
      <c r="E12" s="35" t="s">
        <v>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573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573</v>
      </c>
      <c r="D4" s="6"/>
      <c r="E4" s="18" t="s">
        <v>574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120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29</v>
      </c>
      <c r="C9" s="29" t="s">
        <v>575</v>
      </c>
      <c r="D9" s="25" t="s">
        <v>55</v>
      </c>
      <c r="E9" s="30" t="s">
        <v>576</v>
      </c>
      <c r="F9" s="31" t="s">
        <v>79</v>
      </c>
      <c r="G9" s="32">
        <v>409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51">
      <c r="A11" s="36" t="s">
        <v>52</v>
      </c>
      <c r="E11" s="37" t="s">
        <v>577</v>
      </c>
    </row>
    <row r="12" spans="1:5" ht="51">
      <c r="A12" t="s">
        <v>54</v>
      </c>
      <c r="E12" s="35" t="s">
        <v>578</v>
      </c>
    </row>
    <row r="13" spans="1:16" ht="12.75">
      <c r="A13" s="25" t="s">
        <v>579</v>
      </c>
      <c r="B13" s="29" t="s">
        <v>23</v>
      </c>
      <c r="C13" s="29" t="s">
        <v>580</v>
      </c>
      <c r="D13" s="25" t="s">
        <v>55</v>
      </c>
      <c r="E13" s="30" t="s">
        <v>581</v>
      </c>
      <c r="F13" s="31" t="s">
        <v>79</v>
      </c>
      <c r="G13" s="32">
        <v>347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55</v>
      </c>
    </row>
    <row r="15" spans="1:5" ht="12.75">
      <c r="A15" s="36" t="s">
        <v>52</v>
      </c>
      <c r="E15" s="37" t="s">
        <v>582</v>
      </c>
    </row>
    <row r="16" spans="1:5" ht="12.75">
      <c r="A16" t="s">
        <v>54</v>
      </c>
      <c r="E16" s="35" t="s">
        <v>583</v>
      </c>
    </row>
    <row r="17" spans="1:16" ht="25.5">
      <c r="A17" s="25" t="s">
        <v>45</v>
      </c>
      <c r="B17" s="29" t="s">
        <v>22</v>
      </c>
      <c r="C17" s="29" t="s">
        <v>584</v>
      </c>
      <c r="D17" s="25" t="s">
        <v>55</v>
      </c>
      <c r="E17" s="30" t="s">
        <v>585</v>
      </c>
      <c r="F17" s="31" t="s">
        <v>79</v>
      </c>
      <c r="G17" s="32">
        <v>5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55</v>
      </c>
    </row>
    <row r="19" spans="1:5" ht="12.75">
      <c r="A19" s="36" t="s">
        <v>52</v>
      </c>
      <c r="E19" s="37" t="s">
        <v>586</v>
      </c>
    </row>
    <row r="20" spans="1:5" ht="51">
      <c r="A20" t="s">
        <v>54</v>
      </c>
      <c r="E20" s="35" t="s">
        <v>578</v>
      </c>
    </row>
    <row r="21" spans="1:16" ht="25.5">
      <c r="A21" s="25" t="s">
        <v>45</v>
      </c>
      <c r="B21" s="29" t="s">
        <v>33</v>
      </c>
      <c r="C21" s="29" t="s">
        <v>587</v>
      </c>
      <c r="D21" s="25" t="s">
        <v>55</v>
      </c>
      <c r="E21" s="30" t="s">
        <v>588</v>
      </c>
      <c r="F21" s="31" t="s">
        <v>79</v>
      </c>
      <c r="G21" s="32">
        <v>14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55</v>
      </c>
    </row>
    <row r="23" spans="1:5" ht="51">
      <c r="A23" s="36" t="s">
        <v>52</v>
      </c>
      <c r="E23" s="37" t="s">
        <v>589</v>
      </c>
    </row>
    <row r="24" spans="1:5" ht="25.5">
      <c r="A24" t="s">
        <v>54</v>
      </c>
      <c r="E24" s="35" t="s">
        <v>590</v>
      </c>
    </row>
    <row r="25" spans="1:16" ht="12.75">
      <c r="A25" s="25" t="s">
        <v>45</v>
      </c>
      <c r="B25" s="29" t="s">
        <v>35</v>
      </c>
      <c r="C25" s="29" t="s">
        <v>591</v>
      </c>
      <c r="D25" s="25" t="s">
        <v>55</v>
      </c>
      <c r="E25" s="30" t="s">
        <v>592</v>
      </c>
      <c r="F25" s="31" t="s">
        <v>79</v>
      </c>
      <c r="G25" s="32">
        <v>26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55</v>
      </c>
    </row>
    <row r="27" spans="1:5" ht="12.75">
      <c r="A27" s="36" t="s">
        <v>52</v>
      </c>
      <c r="E27" s="37" t="s">
        <v>593</v>
      </c>
    </row>
    <row r="28" spans="1:5" ht="25.5">
      <c r="A28" t="s">
        <v>54</v>
      </c>
      <c r="E28" s="35" t="s">
        <v>590</v>
      </c>
    </row>
    <row r="29" spans="1:16" ht="25.5">
      <c r="A29" s="25" t="s">
        <v>45</v>
      </c>
      <c r="B29" s="29" t="s">
        <v>37</v>
      </c>
      <c r="C29" s="29" t="s">
        <v>594</v>
      </c>
      <c r="D29" s="25" t="s">
        <v>55</v>
      </c>
      <c r="E29" s="30" t="s">
        <v>595</v>
      </c>
      <c r="F29" s="31" t="s">
        <v>79</v>
      </c>
      <c r="G29" s="32">
        <v>24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55</v>
      </c>
    </row>
    <row r="31" spans="1:5" ht="12.75">
      <c r="A31" s="36" t="s">
        <v>52</v>
      </c>
      <c r="E31" s="37" t="s">
        <v>596</v>
      </c>
    </row>
    <row r="32" spans="1:5" ht="25.5">
      <c r="A32" t="s">
        <v>54</v>
      </c>
      <c r="E32" s="35" t="s">
        <v>597</v>
      </c>
    </row>
    <row r="33" spans="1:16" ht="12.75">
      <c r="A33" s="25" t="s">
        <v>45</v>
      </c>
      <c r="B33" s="29" t="s">
        <v>76</v>
      </c>
      <c r="C33" s="29" t="s">
        <v>598</v>
      </c>
      <c r="D33" s="25" t="s">
        <v>55</v>
      </c>
      <c r="E33" s="30" t="s">
        <v>599</v>
      </c>
      <c r="F33" s="31" t="s">
        <v>79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55</v>
      </c>
    </row>
    <row r="35" spans="1:5" ht="12.75">
      <c r="A35" s="36" t="s">
        <v>52</v>
      </c>
      <c r="E35" s="37" t="s">
        <v>600</v>
      </c>
    </row>
    <row r="36" spans="1:5" ht="25.5">
      <c r="A36" t="s">
        <v>54</v>
      </c>
      <c r="E36" s="35" t="s">
        <v>590</v>
      </c>
    </row>
    <row r="37" spans="1:16" ht="25.5">
      <c r="A37" s="25" t="s">
        <v>45</v>
      </c>
      <c r="B37" s="29" t="s">
        <v>82</v>
      </c>
      <c r="C37" s="29" t="s">
        <v>601</v>
      </c>
      <c r="D37" s="25" t="s">
        <v>29</v>
      </c>
      <c r="E37" s="30" t="s">
        <v>602</v>
      </c>
      <c r="F37" s="31" t="s">
        <v>112</v>
      </c>
      <c r="G37" s="32">
        <v>1600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603</v>
      </c>
    </row>
    <row r="39" spans="1:5" ht="12.75">
      <c r="A39" s="36" t="s">
        <v>52</v>
      </c>
      <c r="E39" s="37" t="s">
        <v>604</v>
      </c>
    </row>
    <row r="40" spans="1:5" ht="38.25">
      <c r="A40" t="s">
        <v>54</v>
      </c>
      <c r="E40" s="35" t="s">
        <v>605</v>
      </c>
    </row>
    <row r="41" spans="1:16" ht="25.5">
      <c r="A41" s="25" t="s">
        <v>45</v>
      </c>
      <c r="B41" s="29" t="s">
        <v>40</v>
      </c>
      <c r="C41" s="29" t="s">
        <v>601</v>
      </c>
      <c r="D41" s="25" t="s">
        <v>23</v>
      </c>
      <c r="E41" s="30" t="s">
        <v>602</v>
      </c>
      <c r="F41" s="31" t="s">
        <v>112</v>
      </c>
      <c r="G41" s="32">
        <v>50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606</v>
      </c>
    </row>
    <row r="43" spans="1:5" ht="12.75">
      <c r="A43" s="36" t="s">
        <v>52</v>
      </c>
      <c r="E43" s="37" t="s">
        <v>607</v>
      </c>
    </row>
    <row r="44" spans="1:5" ht="38.25">
      <c r="A44" t="s">
        <v>54</v>
      </c>
      <c r="E44" s="35" t="s">
        <v>605</v>
      </c>
    </row>
    <row r="45" spans="1:16" ht="12.75">
      <c r="A45" s="25" t="s">
        <v>45</v>
      </c>
      <c r="B45" s="29" t="s">
        <v>42</v>
      </c>
      <c r="C45" s="29" t="s">
        <v>608</v>
      </c>
      <c r="D45" s="25" t="s">
        <v>55</v>
      </c>
      <c r="E45" s="30" t="s">
        <v>609</v>
      </c>
      <c r="F45" s="31" t="s">
        <v>112</v>
      </c>
      <c r="G45" s="32">
        <v>1600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55</v>
      </c>
    </row>
    <row r="47" spans="1:5" ht="12.75">
      <c r="A47" s="36" t="s">
        <v>52</v>
      </c>
      <c r="E47" s="37" t="s">
        <v>604</v>
      </c>
    </row>
    <row r="48" spans="1:5" ht="38.25">
      <c r="A48" t="s">
        <v>54</v>
      </c>
      <c r="E48" s="35" t="s">
        <v>605</v>
      </c>
    </row>
    <row r="49" spans="1:16" ht="12.75">
      <c r="A49" s="25" t="s">
        <v>45</v>
      </c>
      <c r="B49" s="29" t="s">
        <v>92</v>
      </c>
      <c r="C49" s="29" t="s">
        <v>610</v>
      </c>
      <c r="D49" s="25" t="s">
        <v>55</v>
      </c>
      <c r="E49" s="30" t="s">
        <v>611</v>
      </c>
      <c r="F49" s="31" t="s">
        <v>79</v>
      </c>
      <c r="G49" s="32">
        <v>347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55</v>
      </c>
    </row>
    <row r="51" spans="1:5" ht="12.75">
      <c r="A51" s="36" t="s">
        <v>52</v>
      </c>
      <c r="E51" s="37" t="s">
        <v>612</v>
      </c>
    </row>
    <row r="52" spans="1:5" ht="51">
      <c r="A52" t="s">
        <v>54</v>
      </c>
      <c r="E52" s="35" t="s">
        <v>613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614</v>
      </c>
      <c r="D4" s="6"/>
      <c r="E4" s="18" t="s">
        <v>615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120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575</v>
      </c>
      <c r="D9" s="25" t="s">
        <v>55</v>
      </c>
      <c r="E9" s="30" t="s">
        <v>576</v>
      </c>
      <c r="F9" s="31" t="s">
        <v>79</v>
      </c>
      <c r="G9" s="32">
        <v>10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12.75">
      <c r="A11" s="36" t="s">
        <v>52</v>
      </c>
      <c r="E11" s="37" t="s">
        <v>616</v>
      </c>
    </row>
    <row r="12" spans="1:5" ht="51">
      <c r="A12" t="s">
        <v>54</v>
      </c>
      <c r="E12" s="35" t="s">
        <v>578</v>
      </c>
    </row>
    <row r="13" spans="1:16" ht="25.5">
      <c r="A13" s="25" t="s">
        <v>45</v>
      </c>
      <c r="B13" s="29" t="s">
        <v>23</v>
      </c>
      <c r="C13" s="29" t="s">
        <v>587</v>
      </c>
      <c r="D13" s="25" t="s">
        <v>55</v>
      </c>
      <c r="E13" s="30" t="s">
        <v>588</v>
      </c>
      <c r="F13" s="31" t="s">
        <v>79</v>
      </c>
      <c r="G13" s="32">
        <v>17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55</v>
      </c>
    </row>
    <row r="15" spans="1:5" ht="38.25">
      <c r="A15" s="36" t="s">
        <v>52</v>
      </c>
      <c r="E15" s="37" t="s">
        <v>617</v>
      </c>
    </row>
    <row r="16" spans="1:5" ht="25.5">
      <c r="A16" t="s">
        <v>54</v>
      </c>
      <c r="E16" s="35" t="s">
        <v>590</v>
      </c>
    </row>
    <row r="17" spans="1:16" ht="25.5">
      <c r="A17" s="25" t="s">
        <v>45</v>
      </c>
      <c r="B17" s="29" t="s">
        <v>22</v>
      </c>
      <c r="C17" s="29" t="s">
        <v>594</v>
      </c>
      <c r="D17" s="25" t="s">
        <v>55</v>
      </c>
      <c r="E17" s="30" t="s">
        <v>595</v>
      </c>
      <c r="F17" s="31" t="s">
        <v>79</v>
      </c>
      <c r="G17" s="32">
        <v>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55</v>
      </c>
    </row>
    <row r="19" spans="1:5" ht="12.75">
      <c r="A19" s="36" t="s">
        <v>52</v>
      </c>
      <c r="E19" s="37" t="s">
        <v>618</v>
      </c>
    </row>
    <row r="20" spans="1:5" ht="25.5">
      <c r="A20" t="s">
        <v>54</v>
      </c>
      <c r="E20" s="35" t="s">
        <v>597</v>
      </c>
    </row>
    <row r="21" spans="1:16" ht="25.5">
      <c r="A21" s="25" t="s">
        <v>45</v>
      </c>
      <c r="B21" s="29" t="s">
        <v>33</v>
      </c>
      <c r="C21" s="29" t="s">
        <v>601</v>
      </c>
      <c r="D21" s="25" t="s">
        <v>29</v>
      </c>
      <c r="E21" s="30" t="s">
        <v>602</v>
      </c>
      <c r="F21" s="31" t="s">
        <v>112</v>
      </c>
      <c r="G21" s="32">
        <v>1645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603</v>
      </c>
    </row>
    <row r="23" spans="1:5" ht="12.75">
      <c r="A23" s="36" t="s">
        <v>52</v>
      </c>
      <c r="E23" s="37" t="s">
        <v>619</v>
      </c>
    </row>
    <row r="24" spans="1:5" ht="38.25">
      <c r="A24" t="s">
        <v>54</v>
      </c>
      <c r="E24" s="35" t="s">
        <v>605</v>
      </c>
    </row>
    <row r="25" spans="1:16" ht="25.5">
      <c r="A25" s="25" t="s">
        <v>45</v>
      </c>
      <c r="B25" s="29" t="s">
        <v>35</v>
      </c>
      <c r="C25" s="29" t="s">
        <v>601</v>
      </c>
      <c r="D25" s="25" t="s">
        <v>23</v>
      </c>
      <c r="E25" s="30" t="s">
        <v>602</v>
      </c>
      <c r="F25" s="31" t="s">
        <v>112</v>
      </c>
      <c r="G25" s="32">
        <v>50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606</v>
      </c>
    </row>
    <row r="27" spans="1:5" ht="12.75">
      <c r="A27" s="36" t="s">
        <v>52</v>
      </c>
      <c r="E27" s="37" t="s">
        <v>607</v>
      </c>
    </row>
    <row r="28" spans="1:5" ht="38.25">
      <c r="A28" t="s">
        <v>54</v>
      </c>
      <c r="E28" s="35" t="s">
        <v>605</v>
      </c>
    </row>
    <row r="29" spans="1:16" ht="25.5">
      <c r="A29" s="25" t="s">
        <v>45</v>
      </c>
      <c r="B29" s="29" t="s">
        <v>37</v>
      </c>
      <c r="C29" s="29" t="s">
        <v>620</v>
      </c>
      <c r="D29" s="25" t="s">
        <v>55</v>
      </c>
      <c r="E29" s="30" t="s">
        <v>621</v>
      </c>
      <c r="F29" s="31" t="s">
        <v>112</v>
      </c>
      <c r="G29" s="32">
        <v>1645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55</v>
      </c>
    </row>
    <row r="31" spans="1:5" ht="12.75">
      <c r="A31" s="36" t="s">
        <v>52</v>
      </c>
      <c r="E31" s="37" t="s">
        <v>622</v>
      </c>
    </row>
    <row r="32" spans="1:5" ht="38.25">
      <c r="A32" t="s">
        <v>54</v>
      </c>
      <c r="E32" s="35" t="s">
        <v>605</v>
      </c>
    </row>
    <row r="33" spans="1:16" ht="12.75">
      <c r="A33" s="25" t="s">
        <v>45</v>
      </c>
      <c r="B33" s="29" t="s">
        <v>76</v>
      </c>
      <c r="C33" s="29" t="s">
        <v>623</v>
      </c>
      <c r="D33" s="25" t="s">
        <v>55</v>
      </c>
      <c r="E33" s="30" t="s">
        <v>624</v>
      </c>
      <c r="F33" s="31" t="s">
        <v>112</v>
      </c>
      <c r="G33" s="32">
        <v>6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55</v>
      </c>
    </row>
    <row r="35" spans="1:5" ht="12.75">
      <c r="A35" s="36" t="s">
        <v>52</v>
      </c>
      <c r="E35" s="37" t="s">
        <v>625</v>
      </c>
    </row>
    <row r="36" spans="1:5" ht="114.75">
      <c r="A36" t="s">
        <v>54</v>
      </c>
      <c r="E36" s="35" t="s">
        <v>626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61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62</v>
      </c>
    </row>
    <row r="21" spans="1:16" ht="12.75">
      <c r="A21" s="25" t="s">
        <v>45</v>
      </c>
      <c r="B21" s="29" t="s">
        <v>33</v>
      </c>
      <c r="C21" s="29" t="s">
        <v>63</v>
      </c>
      <c r="D21" s="25" t="s">
        <v>47</v>
      </c>
      <c r="E21" s="30" t="s">
        <v>64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55</v>
      </c>
    </row>
    <row r="23" spans="1:5" ht="12.75">
      <c r="A23" s="36" t="s">
        <v>52</v>
      </c>
      <c r="E23" s="37" t="s">
        <v>65</v>
      </c>
    </row>
    <row r="24" spans="1:5" ht="12.75">
      <c r="A24" t="s">
        <v>54</v>
      </c>
      <c r="E24" s="35" t="s">
        <v>66</v>
      </c>
    </row>
    <row r="25" spans="1:16" ht="12.75">
      <c r="A25" s="25" t="s">
        <v>45</v>
      </c>
      <c r="B25" s="29" t="s">
        <v>35</v>
      </c>
      <c r="C25" s="29" t="s">
        <v>67</v>
      </c>
      <c r="D25" s="25" t="s">
        <v>47</v>
      </c>
      <c r="E25" s="30" t="s">
        <v>68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69</v>
      </c>
    </row>
    <row r="27" spans="1:5" ht="12.75">
      <c r="A27" s="36" t="s">
        <v>52</v>
      </c>
      <c r="E27" s="37" t="s">
        <v>53</v>
      </c>
    </row>
    <row r="28" spans="1:5" ht="38.25">
      <c r="A28" t="s">
        <v>54</v>
      </c>
      <c r="E28" s="35" t="s">
        <v>70</v>
      </c>
    </row>
    <row r="29" spans="1:16" ht="12.75">
      <c r="A29" s="25" t="s">
        <v>45</v>
      </c>
      <c r="B29" s="29" t="s">
        <v>37</v>
      </c>
      <c r="C29" s="29" t="s">
        <v>71</v>
      </c>
      <c r="D29" s="25" t="s">
        <v>47</v>
      </c>
      <c r="E29" s="30" t="s">
        <v>72</v>
      </c>
      <c r="F29" s="31" t="s">
        <v>73</v>
      </c>
      <c r="G29" s="32">
        <v>4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55</v>
      </c>
    </row>
    <row r="31" spans="1:5" ht="12.75">
      <c r="A31" s="36" t="s">
        <v>52</v>
      </c>
      <c r="E31" s="37" t="s">
        <v>74</v>
      </c>
    </row>
    <row r="32" spans="1:5" ht="12.75">
      <c r="A32" t="s">
        <v>54</v>
      </c>
      <c r="E32" s="35" t="s">
        <v>75</v>
      </c>
    </row>
    <row r="33" spans="1:16" ht="12.75">
      <c r="A33" s="25" t="s">
        <v>45</v>
      </c>
      <c r="B33" s="29" t="s">
        <v>76</v>
      </c>
      <c r="C33" s="29" t="s">
        <v>77</v>
      </c>
      <c r="D33" s="25" t="s">
        <v>47</v>
      </c>
      <c r="E33" s="30" t="s">
        <v>78</v>
      </c>
      <c r="F33" s="31" t="s">
        <v>79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80</v>
      </c>
    </row>
    <row r="35" spans="1:5" ht="12.75">
      <c r="A35" s="36" t="s">
        <v>52</v>
      </c>
      <c r="E35" s="37" t="s">
        <v>81</v>
      </c>
    </row>
    <row r="36" spans="1:5" ht="12.75">
      <c r="A36" t="s">
        <v>54</v>
      </c>
      <c r="E36" s="35" t="s">
        <v>75</v>
      </c>
    </row>
    <row r="37" spans="1:16" ht="12.75">
      <c r="A37" s="25" t="s">
        <v>45</v>
      </c>
      <c r="B37" s="29" t="s">
        <v>82</v>
      </c>
      <c r="C37" s="29" t="s">
        <v>83</v>
      </c>
      <c r="D37" s="25" t="s">
        <v>47</v>
      </c>
      <c r="E37" s="30" t="s">
        <v>84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55</v>
      </c>
    </row>
    <row r="39" spans="1:5" ht="12.75">
      <c r="A39" s="36" t="s">
        <v>52</v>
      </c>
      <c r="E39" s="37" t="s">
        <v>65</v>
      </c>
    </row>
    <row r="40" spans="1:5" ht="12.75">
      <c r="A40" t="s">
        <v>54</v>
      </c>
      <c r="E40" s="35" t="s">
        <v>75</v>
      </c>
    </row>
    <row r="41" spans="1:16" ht="12.75">
      <c r="A41" s="25" t="s">
        <v>45</v>
      </c>
      <c r="B41" s="29" t="s">
        <v>40</v>
      </c>
      <c r="C41" s="29" t="s">
        <v>85</v>
      </c>
      <c r="D41" s="25" t="s">
        <v>47</v>
      </c>
      <c r="E41" s="30" t="s">
        <v>86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87</v>
      </c>
    </row>
    <row r="43" spans="1:5" ht="12.75">
      <c r="A43" s="36" t="s">
        <v>52</v>
      </c>
      <c r="E43" s="37" t="s">
        <v>53</v>
      </c>
    </row>
    <row r="44" spans="1:5" ht="12.75">
      <c r="A44" t="s">
        <v>54</v>
      </c>
      <c r="E44" s="35" t="s">
        <v>75</v>
      </c>
    </row>
    <row r="45" spans="1:16" ht="12.75">
      <c r="A45" s="25" t="s">
        <v>45</v>
      </c>
      <c r="B45" s="29" t="s">
        <v>42</v>
      </c>
      <c r="C45" s="29" t="s">
        <v>88</v>
      </c>
      <c r="D45" s="25" t="s">
        <v>47</v>
      </c>
      <c r="E45" s="30" t="s">
        <v>89</v>
      </c>
      <c r="F45" s="31" t="s">
        <v>79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02">
      <c r="A46" s="34" t="s">
        <v>50</v>
      </c>
      <c r="E46" s="35" t="s">
        <v>90</v>
      </c>
    </row>
    <row r="47" spans="1:5" ht="12.75">
      <c r="A47" s="36" t="s">
        <v>52</v>
      </c>
      <c r="E47" s="37" t="s">
        <v>53</v>
      </c>
    </row>
    <row r="48" spans="1:5" ht="89.25">
      <c r="A48" t="s">
        <v>54</v>
      </c>
      <c r="E48" s="35" t="s">
        <v>91</v>
      </c>
    </row>
    <row r="49" spans="1:16" ht="12.75">
      <c r="A49" s="25" t="s">
        <v>45</v>
      </c>
      <c r="B49" s="29" t="s">
        <v>92</v>
      </c>
      <c r="C49" s="29" t="s">
        <v>93</v>
      </c>
      <c r="D49" s="25" t="s">
        <v>47</v>
      </c>
      <c r="E49" s="30" t="s">
        <v>94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38.25">
      <c r="A50" s="34" t="s">
        <v>50</v>
      </c>
      <c r="E50" s="35" t="s">
        <v>95</v>
      </c>
    </row>
    <row r="51" spans="1:5" ht="12.75">
      <c r="A51" s="36" t="s">
        <v>52</v>
      </c>
      <c r="E51" s="37" t="s">
        <v>65</v>
      </c>
    </row>
    <row r="52" spans="1:5" ht="25.5">
      <c r="A52" t="s">
        <v>54</v>
      </c>
      <c r="E52" s="35" t="s">
        <v>96</v>
      </c>
    </row>
    <row r="53" spans="1:16" ht="12.75">
      <c r="A53" s="25" t="s">
        <v>45</v>
      </c>
      <c r="B53" s="29" t="s">
        <v>97</v>
      </c>
      <c r="C53" s="29" t="s">
        <v>98</v>
      </c>
      <c r="D53" s="25" t="s">
        <v>47</v>
      </c>
      <c r="E53" s="30" t="s">
        <v>99</v>
      </c>
      <c r="F53" s="31" t="s">
        <v>49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100</v>
      </c>
    </row>
    <row r="55" spans="1:5" ht="12.75">
      <c r="A55" s="36" t="s">
        <v>52</v>
      </c>
      <c r="E55" s="37" t="s">
        <v>53</v>
      </c>
    </row>
    <row r="56" spans="1:5" ht="12.75">
      <c r="A56" t="s">
        <v>54</v>
      </c>
      <c r="E56" s="35" t="s">
        <v>101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102</v>
      </c>
      <c r="I3" s="38">
        <f>0+I8+I13+I22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102</v>
      </c>
      <c r="D4" s="6"/>
      <c r="E4" s="18" t="s">
        <v>103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47</v>
      </c>
      <c r="E9" s="30" t="s">
        <v>105</v>
      </c>
      <c r="F9" s="31" t="s">
        <v>106</v>
      </c>
      <c r="G9" s="32">
        <v>0.375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63.75">
      <c r="A11" s="36" t="s">
        <v>52</v>
      </c>
      <c r="E11" s="37" t="s">
        <v>107</v>
      </c>
    </row>
    <row r="12" spans="1:5" ht="25.5">
      <c r="A12" t="s">
        <v>54</v>
      </c>
      <c r="E12" s="35" t="s">
        <v>108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109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110</v>
      </c>
      <c r="D14" s="25" t="s">
        <v>55</v>
      </c>
      <c r="E14" s="30" t="s">
        <v>111</v>
      </c>
      <c r="F14" s="31" t="s">
        <v>112</v>
      </c>
      <c r="G14" s="32">
        <v>300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113</v>
      </c>
    </row>
    <row r="16" spans="1:5" ht="12.75">
      <c r="A16" s="36" t="s">
        <v>52</v>
      </c>
      <c r="E16" s="37" t="s">
        <v>114</v>
      </c>
    </row>
    <row r="17" spans="1:5" ht="38.25">
      <c r="A17" t="s">
        <v>54</v>
      </c>
      <c r="E17" s="35" t="s">
        <v>115</v>
      </c>
    </row>
    <row r="18" spans="1:16" ht="12.75">
      <c r="A18" s="25" t="s">
        <v>45</v>
      </c>
      <c r="B18" s="29" t="s">
        <v>22</v>
      </c>
      <c r="C18" s="29" t="s">
        <v>116</v>
      </c>
      <c r="D18" s="25" t="s">
        <v>55</v>
      </c>
      <c r="E18" s="30" t="s">
        <v>117</v>
      </c>
      <c r="F18" s="31" t="s">
        <v>112</v>
      </c>
      <c r="G18" s="32">
        <v>200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12.75">
      <c r="A20" s="36" t="s">
        <v>52</v>
      </c>
      <c r="E20" s="37" t="s">
        <v>118</v>
      </c>
    </row>
    <row r="21" spans="1:5" ht="38.25">
      <c r="A21" t="s">
        <v>54</v>
      </c>
      <c r="E21" s="35" t="s">
        <v>119</v>
      </c>
    </row>
    <row r="22" spans="1:18" ht="12.75" customHeight="1">
      <c r="A22" s="6" t="s">
        <v>43</v>
      </c>
      <c r="B22" s="6"/>
      <c r="C22" s="40" t="s">
        <v>40</v>
      </c>
      <c r="D22" s="6"/>
      <c r="E22" s="27" t="s">
        <v>120</v>
      </c>
      <c r="F22" s="6"/>
      <c r="G22" s="6"/>
      <c r="H22" s="6"/>
      <c r="I22" s="41">
        <f>0+Q22</f>
      </c>
      <c r="O22">
        <f>0+R22</f>
      </c>
      <c r="Q22">
        <f>0+I23+I27+I31</f>
      </c>
      <c r="R22">
        <f>0+O23+O27+O31</f>
      </c>
    </row>
    <row r="23" spans="1:16" ht="12.75">
      <c r="A23" s="25" t="s">
        <v>45</v>
      </c>
      <c r="B23" s="29" t="s">
        <v>33</v>
      </c>
      <c r="C23" s="29" t="s">
        <v>121</v>
      </c>
      <c r="D23" s="25" t="s">
        <v>55</v>
      </c>
      <c r="E23" s="30" t="s">
        <v>122</v>
      </c>
      <c r="F23" s="31" t="s">
        <v>79</v>
      </c>
      <c r="G23" s="32">
        <v>100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123</v>
      </c>
    </row>
    <row r="25" spans="1:5" ht="12.75">
      <c r="A25" s="36" t="s">
        <v>52</v>
      </c>
      <c r="E25" s="37" t="s">
        <v>124</v>
      </c>
    </row>
    <row r="26" spans="1:5" ht="25.5">
      <c r="A26" t="s">
        <v>54</v>
      </c>
      <c r="E26" s="35" t="s">
        <v>125</v>
      </c>
    </row>
    <row r="27" spans="1:16" ht="12.75">
      <c r="A27" s="25" t="s">
        <v>45</v>
      </c>
      <c r="B27" s="29" t="s">
        <v>35</v>
      </c>
      <c r="C27" s="29" t="s">
        <v>126</v>
      </c>
      <c r="D27" s="25" t="s">
        <v>55</v>
      </c>
      <c r="E27" s="30" t="s">
        <v>127</v>
      </c>
      <c r="F27" s="31" t="s">
        <v>79</v>
      </c>
      <c r="G27" s="32">
        <v>7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55</v>
      </c>
    </row>
    <row r="29" spans="1:5" ht="12.75">
      <c r="A29" s="36" t="s">
        <v>52</v>
      </c>
      <c r="E29" s="37" t="s">
        <v>128</v>
      </c>
    </row>
    <row r="30" spans="1:5" ht="25.5">
      <c r="A30" t="s">
        <v>54</v>
      </c>
      <c r="E30" s="35" t="s">
        <v>129</v>
      </c>
    </row>
    <row r="31" spans="1:16" ht="12.75">
      <c r="A31" s="25" t="s">
        <v>45</v>
      </c>
      <c r="B31" s="29" t="s">
        <v>37</v>
      </c>
      <c r="C31" s="29" t="s">
        <v>130</v>
      </c>
      <c r="D31" s="25" t="s">
        <v>55</v>
      </c>
      <c r="E31" s="30" t="s">
        <v>131</v>
      </c>
      <c r="F31" s="31" t="s">
        <v>79</v>
      </c>
      <c r="G31" s="32">
        <v>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55</v>
      </c>
    </row>
    <row r="33" spans="1:5" ht="12.75">
      <c r="A33" s="36" t="s">
        <v>52</v>
      </c>
      <c r="E33" s="37" t="s">
        <v>128</v>
      </c>
    </row>
    <row r="34" spans="1:5" ht="25.5">
      <c r="A34" t="s">
        <v>54</v>
      </c>
      <c r="E34" s="35" t="s">
        <v>129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0+O8+O17+O70+O75+O108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132</v>
      </c>
      <c r="I3" s="38">
        <f>0+I8+I17+I70+I75+I108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132</v>
      </c>
      <c r="D4" s="6"/>
      <c r="E4" s="18" t="s">
        <v>133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47</v>
      </c>
      <c r="E9" s="30" t="s">
        <v>105</v>
      </c>
      <c r="F9" s="31" t="s">
        <v>106</v>
      </c>
      <c r="G9" s="32">
        <v>2881.16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102">
      <c r="A11" s="36" t="s">
        <v>52</v>
      </c>
      <c r="E11" s="37" t="s">
        <v>134</v>
      </c>
    </row>
    <row r="12" spans="1:5" ht="25.5">
      <c r="A12" t="s">
        <v>54</v>
      </c>
      <c r="E12" s="35" t="s">
        <v>108</v>
      </c>
    </row>
    <row r="13" spans="1:16" ht="25.5">
      <c r="A13" s="25" t="s">
        <v>45</v>
      </c>
      <c r="B13" s="29" t="s">
        <v>23</v>
      </c>
      <c r="C13" s="29" t="s">
        <v>135</v>
      </c>
      <c r="D13" s="25" t="s">
        <v>47</v>
      </c>
      <c r="E13" s="30" t="s">
        <v>136</v>
      </c>
      <c r="F13" s="31" t="s">
        <v>106</v>
      </c>
      <c r="G13" s="32">
        <v>37.5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137</v>
      </c>
    </row>
    <row r="15" spans="1:5" ht="12.75">
      <c r="A15" s="36" t="s">
        <v>52</v>
      </c>
      <c r="E15" s="37" t="s">
        <v>138</v>
      </c>
    </row>
    <row r="16" spans="1:5" ht="140.25">
      <c r="A16" t="s">
        <v>54</v>
      </c>
      <c r="E16" s="35" t="s">
        <v>139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109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</f>
      </c>
      <c r="R17">
        <f>0+O18+O22+O26+O30+O34+O38+O42+O46+O50+O54+O58+O62+O66</f>
      </c>
    </row>
    <row r="18" spans="1:16" ht="25.5">
      <c r="A18" s="25" t="s">
        <v>45</v>
      </c>
      <c r="B18" s="29" t="s">
        <v>22</v>
      </c>
      <c r="C18" s="29" t="s">
        <v>140</v>
      </c>
      <c r="D18" s="25" t="s">
        <v>55</v>
      </c>
      <c r="E18" s="30" t="s">
        <v>141</v>
      </c>
      <c r="F18" s="31" t="s">
        <v>142</v>
      </c>
      <c r="G18" s="32">
        <v>451.2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12.75">
      <c r="A20" s="36" t="s">
        <v>52</v>
      </c>
      <c r="E20" s="37" t="s">
        <v>143</v>
      </c>
    </row>
    <row r="21" spans="1:5" ht="63.75">
      <c r="A21" t="s">
        <v>54</v>
      </c>
      <c r="E21" s="35" t="s">
        <v>144</v>
      </c>
    </row>
    <row r="22" spans="1:16" ht="12.75">
      <c r="A22" s="25" t="s">
        <v>45</v>
      </c>
      <c r="B22" s="29" t="s">
        <v>33</v>
      </c>
      <c r="C22" s="29" t="s">
        <v>145</v>
      </c>
      <c r="D22" s="25" t="s">
        <v>55</v>
      </c>
      <c r="E22" s="30" t="s">
        <v>146</v>
      </c>
      <c r="F22" s="31" t="s">
        <v>112</v>
      </c>
      <c r="G22" s="32">
        <v>16617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55</v>
      </c>
    </row>
    <row r="24" spans="1:5" ht="25.5">
      <c r="A24" s="36" t="s">
        <v>52</v>
      </c>
      <c r="E24" s="37" t="s">
        <v>147</v>
      </c>
    </row>
    <row r="25" spans="1:5" ht="12.75">
      <c r="A25" t="s">
        <v>54</v>
      </c>
      <c r="E25" s="35" t="s">
        <v>148</v>
      </c>
    </row>
    <row r="26" spans="1:16" ht="12.75">
      <c r="A26" s="25" t="s">
        <v>45</v>
      </c>
      <c r="B26" s="29" t="s">
        <v>35</v>
      </c>
      <c r="C26" s="29" t="s">
        <v>149</v>
      </c>
      <c r="D26" s="25" t="s">
        <v>47</v>
      </c>
      <c r="E26" s="30" t="s">
        <v>150</v>
      </c>
      <c r="F26" s="31" t="s">
        <v>112</v>
      </c>
      <c r="G26" s="32">
        <v>16670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38.25">
      <c r="A27" s="34" t="s">
        <v>50</v>
      </c>
      <c r="E27" s="35" t="s">
        <v>151</v>
      </c>
    </row>
    <row r="28" spans="1:5" ht="12.75">
      <c r="A28" s="36" t="s">
        <v>52</v>
      </c>
      <c r="E28" s="37" t="s">
        <v>152</v>
      </c>
    </row>
    <row r="29" spans="1:5" ht="12.75">
      <c r="A29" t="s">
        <v>54</v>
      </c>
      <c r="E29" s="35" t="s">
        <v>153</v>
      </c>
    </row>
    <row r="30" spans="1:16" ht="12.75">
      <c r="A30" s="25" t="s">
        <v>45</v>
      </c>
      <c r="B30" s="29" t="s">
        <v>37</v>
      </c>
      <c r="C30" s="29" t="s">
        <v>154</v>
      </c>
      <c r="D30" s="25" t="s">
        <v>55</v>
      </c>
      <c r="E30" s="30" t="s">
        <v>155</v>
      </c>
      <c r="F30" s="31" t="s">
        <v>142</v>
      </c>
      <c r="G30" s="32">
        <v>2025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55</v>
      </c>
    </row>
    <row r="32" spans="1:5" ht="12.75">
      <c r="A32" s="36" t="s">
        <v>52</v>
      </c>
      <c r="E32" s="37" t="s">
        <v>156</v>
      </c>
    </row>
    <row r="33" spans="1:5" ht="12.75">
      <c r="A33" t="s">
        <v>54</v>
      </c>
      <c r="E33" s="35" t="s">
        <v>157</v>
      </c>
    </row>
    <row r="34" spans="1:16" ht="12.75">
      <c r="A34" s="25" t="s">
        <v>45</v>
      </c>
      <c r="B34" s="29" t="s">
        <v>76</v>
      </c>
      <c r="C34" s="29" t="s">
        <v>158</v>
      </c>
      <c r="D34" s="25" t="s">
        <v>55</v>
      </c>
      <c r="E34" s="30" t="s">
        <v>159</v>
      </c>
      <c r="F34" s="31" t="s">
        <v>142</v>
      </c>
      <c r="G34" s="32">
        <v>2025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55</v>
      </c>
    </row>
    <row r="36" spans="1:5" ht="12.75">
      <c r="A36" s="36" t="s">
        <v>52</v>
      </c>
      <c r="E36" s="37" t="s">
        <v>156</v>
      </c>
    </row>
    <row r="37" spans="1:5" ht="306">
      <c r="A37" t="s">
        <v>54</v>
      </c>
      <c r="E37" s="35" t="s">
        <v>160</v>
      </c>
    </row>
    <row r="38" spans="1:16" ht="12.75">
      <c r="A38" s="25" t="s">
        <v>45</v>
      </c>
      <c r="B38" s="29" t="s">
        <v>82</v>
      </c>
      <c r="C38" s="29" t="s">
        <v>161</v>
      </c>
      <c r="D38" s="25" t="s">
        <v>47</v>
      </c>
      <c r="E38" s="30" t="s">
        <v>162</v>
      </c>
      <c r="F38" s="31" t="s">
        <v>142</v>
      </c>
      <c r="G38" s="32">
        <v>2991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163</v>
      </c>
    </row>
    <row r="40" spans="1:5" ht="12.75">
      <c r="A40" s="36" t="s">
        <v>52</v>
      </c>
      <c r="E40" s="37" t="s">
        <v>164</v>
      </c>
    </row>
    <row r="41" spans="1:5" ht="12.75">
      <c r="A41" t="s">
        <v>54</v>
      </c>
      <c r="E41" s="35" t="s">
        <v>165</v>
      </c>
    </row>
    <row r="42" spans="1:16" ht="12.75">
      <c r="A42" s="25" t="s">
        <v>45</v>
      </c>
      <c r="B42" s="29" t="s">
        <v>40</v>
      </c>
      <c r="C42" s="29" t="s">
        <v>166</v>
      </c>
      <c r="D42" s="25" t="s">
        <v>55</v>
      </c>
      <c r="E42" s="30" t="s">
        <v>167</v>
      </c>
      <c r="F42" s="31" t="s">
        <v>142</v>
      </c>
      <c r="G42" s="32">
        <v>50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168</v>
      </c>
    </row>
    <row r="44" spans="1:5" ht="12.75">
      <c r="A44" s="36" t="s">
        <v>52</v>
      </c>
      <c r="E44" s="37" t="s">
        <v>169</v>
      </c>
    </row>
    <row r="45" spans="1:5" ht="63.75">
      <c r="A45" t="s">
        <v>54</v>
      </c>
      <c r="E45" s="35" t="s">
        <v>170</v>
      </c>
    </row>
    <row r="46" spans="1:16" ht="12.75">
      <c r="A46" s="25" t="s">
        <v>45</v>
      </c>
      <c r="B46" s="29" t="s">
        <v>42</v>
      </c>
      <c r="C46" s="29" t="s">
        <v>171</v>
      </c>
      <c r="D46" s="25" t="s">
        <v>55</v>
      </c>
      <c r="E46" s="30" t="s">
        <v>172</v>
      </c>
      <c r="F46" s="31" t="s">
        <v>173</v>
      </c>
      <c r="G46" s="32">
        <v>53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174</v>
      </c>
    </row>
    <row r="48" spans="1:5" ht="25.5">
      <c r="A48" s="36" t="s">
        <v>52</v>
      </c>
      <c r="E48" s="37" t="s">
        <v>175</v>
      </c>
    </row>
    <row r="49" spans="1:5" ht="63.75">
      <c r="A49" t="s">
        <v>54</v>
      </c>
      <c r="E49" s="35" t="s">
        <v>170</v>
      </c>
    </row>
    <row r="50" spans="1:16" ht="12.75">
      <c r="A50" s="25" t="s">
        <v>45</v>
      </c>
      <c r="B50" s="29" t="s">
        <v>92</v>
      </c>
      <c r="C50" s="29" t="s">
        <v>176</v>
      </c>
      <c r="D50" s="25" t="s">
        <v>55</v>
      </c>
      <c r="E50" s="30" t="s">
        <v>177</v>
      </c>
      <c r="F50" s="31" t="s">
        <v>142</v>
      </c>
      <c r="G50" s="32">
        <v>2025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178</v>
      </c>
    </row>
    <row r="52" spans="1:5" ht="12.75">
      <c r="A52" s="36" t="s">
        <v>52</v>
      </c>
      <c r="E52" s="37" t="s">
        <v>179</v>
      </c>
    </row>
    <row r="53" spans="1:5" ht="280.5">
      <c r="A53" t="s">
        <v>54</v>
      </c>
      <c r="E53" s="35" t="s">
        <v>180</v>
      </c>
    </row>
    <row r="54" spans="1:16" ht="12.75">
      <c r="A54" s="25" t="s">
        <v>45</v>
      </c>
      <c r="B54" s="29" t="s">
        <v>97</v>
      </c>
      <c r="C54" s="29" t="s">
        <v>181</v>
      </c>
      <c r="D54" s="25" t="s">
        <v>55</v>
      </c>
      <c r="E54" s="30" t="s">
        <v>182</v>
      </c>
      <c r="F54" s="31" t="s">
        <v>142</v>
      </c>
      <c r="G54" s="32">
        <v>350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183</v>
      </c>
    </row>
    <row r="56" spans="1:5" ht="25.5">
      <c r="A56" s="36" t="s">
        <v>52</v>
      </c>
      <c r="E56" s="37" t="s">
        <v>184</v>
      </c>
    </row>
    <row r="57" spans="1:5" ht="242.25">
      <c r="A57" t="s">
        <v>54</v>
      </c>
      <c r="E57" s="35" t="s">
        <v>185</v>
      </c>
    </row>
    <row r="58" spans="1:16" ht="12.75">
      <c r="A58" s="25" t="s">
        <v>45</v>
      </c>
      <c r="B58" s="29" t="s">
        <v>186</v>
      </c>
      <c r="C58" s="29" t="s">
        <v>187</v>
      </c>
      <c r="D58" s="25" t="s">
        <v>55</v>
      </c>
      <c r="E58" s="30" t="s">
        <v>188</v>
      </c>
      <c r="F58" s="31" t="s">
        <v>112</v>
      </c>
      <c r="G58" s="32">
        <v>10000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55</v>
      </c>
    </row>
    <row r="60" spans="1:5" ht="12.75">
      <c r="A60" s="36" t="s">
        <v>52</v>
      </c>
      <c r="E60" s="37" t="s">
        <v>189</v>
      </c>
    </row>
    <row r="61" spans="1:5" ht="38.25">
      <c r="A61" t="s">
        <v>54</v>
      </c>
      <c r="E61" s="35" t="s">
        <v>190</v>
      </c>
    </row>
    <row r="62" spans="1:16" ht="12.75">
      <c r="A62" s="25" t="s">
        <v>45</v>
      </c>
      <c r="B62" s="29" t="s">
        <v>191</v>
      </c>
      <c r="C62" s="29" t="s">
        <v>192</v>
      </c>
      <c r="D62" s="25" t="s">
        <v>55</v>
      </c>
      <c r="E62" s="30" t="s">
        <v>193</v>
      </c>
      <c r="F62" s="31" t="s">
        <v>142</v>
      </c>
      <c r="G62" s="32">
        <v>2025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55</v>
      </c>
    </row>
    <row r="64" spans="1:5" ht="12.75">
      <c r="A64" s="36" t="s">
        <v>52</v>
      </c>
      <c r="E64" s="37" t="s">
        <v>194</v>
      </c>
    </row>
    <row r="65" spans="1:5" ht="38.25">
      <c r="A65" t="s">
        <v>54</v>
      </c>
      <c r="E65" s="35" t="s">
        <v>195</v>
      </c>
    </row>
    <row r="66" spans="1:16" ht="12.75">
      <c r="A66" s="25" t="s">
        <v>45</v>
      </c>
      <c r="B66" s="29" t="s">
        <v>196</v>
      </c>
      <c r="C66" s="29" t="s">
        <v>197</v>
      </c>
      <c r="D66" s="25" t="s">
        <v>55</v>
      </c>
      <c r="E66" s="30" t="s">
        <v>198</v>
      </c>
      <c r="F66" s="31" t="s">
        <v>142</v>
      </c>
      <c r="G66" s="32">
        <v>2025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55</v>
      </c>
    </row>
    <row r="68" spans="1:5" ht="12.75">
      <c r="A68" s="36" t="s">
        <v>52</v>
      </c>
      <c r="E68" s="37" t="s">
        <v>156</v>
      </c>
    </row>
    <row r="69" spans="1:5" ht="51">
      <c r="A69" t="s">
        <v>54</v>
      </c>
      <c r="E69" s="35" t="s">
        <v>199</v>
      </c>
    </row>
    <row r="70" spans="1:18" ht="12.75" customHeight="1">
      <c r="A70" s="6" t="s">
        <v>43</v>
      </c>
      <c r="B70" s="6"/>
      <c r="C70" s="40" t="s">
        <v>23</v>
      </c>
      <c r="D70" s="6"/>
      <c r="E70" s="27" t="s">
        <v>200</v>
      </c>
      <c r="F70" s="6"/>
      <c r="G70" s="6"/>
      <c r="H70" s="6"/>
      <c r="I70" s="41">
        <f>0+Q70</f>
      </c>
      <c r="O70">
        <f>0+R70</f>
      </c>
      <c r="Q70">
        <f>0+I71</f>
      </c>
      <c r="R70">
        <f>0+O71</f>
      </c>
    </row>
    <row r="71" spans="1:16" ht="12.75">
      <c r="A71" s="25" t="s">
        <v>45</v>
      </c>
      <c r="B71" s="29" t="s">
        <v>201</v>
      </c>
      <c r="C71" s="29" t="s">
        <v>202</v>
      </c>
      <c r="D71" s="25" t="s">
        <v>47</v>
      </c>
      <c r="E71" s="30" t="s">
        <v>203</v>
      </c>
      <c r="F71" s="31" t="s">
        <v>49</v>
      </c>
      <c r="G71" s="32">
        <v>1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76.5">
      <c r="A72" s="34" t="s">
        <v>50</v>
      </c>
      <c r="E72" s="35" t="s">
        <v>204</v>
      </c>
    </row>
    <row r="73" spans="1:5" ht="12.75">
      <c r="A73" s="36" t="s">
        <v>52</v>
      </c>
      <c r="E73" s="37" t="s">
        <v>81</v>
      </c>
    </row>
    <row r="74" spans="1:5" ht="38.25">
      <c r="A74" t="s">
        <v>54</v>
      </c>
      <c r="E74" s="35" t="s">
        <v>205</v>
      </c>
    </row>
    <row r="75" spans="1:18" ht="12.75" customHeight="1">
      <c r="A75" s="6" t="s">
        <v>43</v>
      </c>
      <c r="B75" s="6"/>
      <c r="C75" s="40" t="s">
        <v>35</v>
      </c>
      <c r="D75" s="6"/>
      <c r="E75" s="27" t="s">
        <v>206</v>
      </c>
      <c r="F75" s="6"/>
      <c r="G75" s="6"/>
      <c r="H75" s="6"/>
      <c r="I75" s="41">
        <f>0+Q75</f>
      </c>
      <c r="O75">
        <f>0+R75</f>
      </c>
      <c r="Q75">
        <f>0+I76+I80+I84+I88+I92+I96+I100+I104</f>
      </c>
      <c r="R75">
        <f>0+O76+O80+O84+O88+O92+O96+O100+O104</f>
      </c>
    </row>
    <row r="76" spans="1:16" ht="12.75">
      <c r="A76" s="25" t="s">
        <v>45</v>
      </c>
      <c r="B76" s="29" t="s">
        <v>207</v>
      </c>
      <c r="C76" s="29" t="s">
        <v>208</v>
      </c>
      <c r="D76" s="25" t="s">
        <v>55</v>
      </c>
      <c r="E76" s="30" t="s">
        <v>209</v>
      </c>
      <c r="F76" s="31" t="s">
        <v>112</v>
      </c>
      <c r="G76" s="32">
        <v>19312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210</v>
      </c>
    </row>
    <row r="78" spans="1:5" ht="25.5">
      <c r="A78" s="36" t="s">
        <v>52</v>
      </c>
      <c r="E78" s="37" t="s">
        <v>211</v>
      </c>
    </row>
    <row r="79" spans="1:5" ht="76.5">
      <c r="A79" t="s">
        <v>54</v>
      </c>
      <c r="E79" s="35" t="s">
        <v>212</v>
      </c>
    </row>
    <row r="80" spans="1:16" ht="12.75">
      <c r="A80" s="25" t="s">
        <v>45</v>
      </c>
      <c r="B80" s="29" t="s">
        <v>213</v>
      </c>
      <c r="C80" s="29" t="s">
        <v>214</v>
      </c>
      <c r="D80" s="25" t="s">
        <v>55</v>
      </c>
      <c r="E80" s="30" t="s">
        <v>215</v>
      </c>
      <c r="F80" s="31" t="s">
        <v>112</v>
      </c>
      <c r="G80" s="32">
        <v>2256.45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216</v>
      </c>
    </row>
    <row r="82" spans="1:5" ht="25.5">
      <c r="A82" s="36" t="s">
        <v>52</v>
      </c>
      <c r="E82" s="37" t="s">
        <v>217</v>
      </c>
    </row>
    <row r="83" spans="1:5" ht="102">
      <c r="A83" t="s">
        <v>54</v>
      </c>
      <c r="E83" s="35" t="s">
        <v>218</v>
      </c>
    </row>
    <row r="84" spans="1:16" ht="12.75">
      <c r="A84" s="25" t="s">
        <v>45</v>
      </c>
      <c r="B84" s="29" t="s">
        <v>219</v>
      </c>
      <c r="C84" s="29" t="s">
        <v>220</v>
      </c>
      <c r="D84" s="25" t="s">
        <v>55</v>
      </c>
      <c r="E84" s="30" t="s">
        <v>221</v>
      </c>
      <c r="F84" s="31" t="s">
        <v>112</v>
      </c>
      <c r="G84" s="32">
        <v>19312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222</v>
      </c>
    </row>
    <row r="86" spans="1:5" ht="12.75">
      <c r="A86" s="36" t="s">
        <v>52</v>
      </c>
      <c r="E86" s="37" t="s">
        <v>223</v>
      </c>
    </row>
    <row r="87" spans="1:5" ht="51">
      <c r="A87" t="s">
        <v>54</v>
      </c>
      <c r="E87" s="35" t="s">
        <v>224</v>
      </c>
    </row>
    <row r="88" spans="1:16" ht="12.75">
      <c r="A88" s="25" t="s">
        <v>45</v>
      </c>
      <c r="B88" s="29" t="s">
        <v>225</v>
      </c>
      <c r="C88" s="29" t="s">
        <v>226</v>
      </c>
      <c r="D88" s="25" t="s">
        <v>55</v>
      </c>
      <c r="E88" s="30" t="s">
        <v>227</v>
      </c>
      <c r="F88" s="31" t="s">
        <v>112</v>
      </c>
      <c r="G88" s="32">
        <v>35863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228</v>
      </c>
    </row>
    <row r="90" spans="1:5" ht="12.75">
      <c r="A90" s="36" t="s">
        <v>52</v>
      </c>
      <c r="E90" s="37" t="s">
        <v>229</v>
      </c>
    </row>
    <row r="91" spans="1:5" ht="51">
      <c r="A91" t="s">
        <v>54</v>
      </c>
      <c r="E91" s="35" t="s">
        <v>224</v>
      </c>
    </row>
    <row r="92" spans="1:16" ht="12.75">
      <c r="A92" s="25" t="s">
        <v>45</v>
      </c>
      <c r="B92" s="29" t="s">
        <v>230</v>
      </c>
      <c r="C92" s="29" t="s">
        <v>231</v>
      </c>
      <c r="D92" s="25" t="s">
        <v>55</v>
      </c>
      <c r="E92" s="30" t="s">
        <v>232</v>
      </c>
      <c r="F92" s="31" t="s">
        <v>112</v>
      </c>
      <c r="G92" s="32">
        <v>10122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233</v>
      </c>
    </row>
    <row r="94" spans="1:5" ht="12.75">
      <c r="A94" s="36" t="s">
        <v>52</v>
      </c>
      <c r="E94" s="37" t="s">
        <v>234</v>
      </c>
    </row>
    <row r="95" spans="1:5" ht="51">
      <c r="A95" t="s">
        <v>54</v>
      </c>
      <c r="E95" s="35" t="s">
        <v>235</v>
      </c>
    </row>
    <row r="96" spans="1:16" ht="12.75">
      <c r="A96" s="25" t="s">
        <v>45</v>
      </c>
      <c r="B96" s="29" t="s">
        <v>236</v>
      </c>
      <c r="C96" s="29" t="s">
        <v>237</v>
      </c>
      <c r="D96" s="25" t="s">
        <v>55</v>
      </c>
      <c r="E96" s="30" t="s">
        <v>238</v>
      </c>
      <c r="F96" s="31" t="s">
        <v>112</v>
      </c>
      <c r="G96" s="32">
        <v>16670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239</v>
      </c>
    </row>
    <row r="98" spans="1:5" ht="25.5">
      <c r="A98" s="36" t="s">
        <v>52</v>
      </c>
      <c r="E98" s="37" t="s">
        <v>240</v>
      </c>
    </row>
    <row r="99" spans="1:5" ht="140.25">
      <c r="A99" t="s">
        <v>54</v>
      </c>
      <c r="E99" s="35" t="s">
        <v>241</v>
      </c>
    </row>
    <row r="100" spans="1:16" ht="12.75">
      <c r="A100" s="25" t="s">
        <v>45</v>
      </c>
      <c r="B100" s="29" t="s">
        <v>242</v>
      </c>
      <c r="C100" s="29" t="s">
        <v>243</v>
      </c>
      <c r="D100" s="25" t="s">
        <v>55</v>
      </c>
      <c r="E100" s="30" t="s">
        <v>244</v>
      </c>
      <c r="F100" s="31" t="s">
        <v>112</v>
      </c>
      <c r="G100" s="32">
        <v>17490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245</v>
      </c>
    </row>
    <row r="102" spans="1:5" ht="25.5">
      <c r="A102" s="36" t="s">
        <v>52</v>
      </c>
      <c r="E102" s="37" t="s">
        <v>246</v>
      </c>
    </row>
    <row r="103" spans="1:5" ht="140.25">
      <c r="A103" t="s">
        <v>54</v>
      </c>
      <c r="E103" s="35" t="s">
        <v>241</v>
      </c>
    </row>
    <row r="104" spans="1:16" ht="12.75">
      <c r="A104" s="25" t="s">
        <v>45</v>
      </c>
      <c r="B104" s="29" t="s">
        <v>247</v>
      </c>
      <c r="C104" s="29" t="s">
        <v>248</v>
      </c>
      <c r="D104" s="25" t="s">
        <v>55</v>
      </c>
      <c r="E104" s="30" t="s">
        <v>249</v>
      </c>
      <c r="F104" s="31" t="s">
        <v>142</v>
      </c>
      <c r="G104" s="32">
        <v>551.19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250</v>
      </c>
    </row>
    <row r="106" spans="1:5" ht="12.75">
      <c r="A106" s="36" t="s">
        <v>52</v>
      </c>
      <c r="E106" s="37" t="s">
        <v>251</v>
      </c>
    </row>
    <row r="107" spans="1:5" ht="204">
      <c r="A107" t="s">
        <v>54</v>
      </c>
      <c r="E107" s="35" t="s">
        <v>252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120</v>
      </c>
      <c r="F108" s="6"/>
      <c r="G108" s="6"/>
      <c r="H108" s="6"/>
      <c r="I108" s="41">
        <f>0+Q108</f>
      </c>
      <c r="O108">
        <f>0+R108</f>
      </c>
      <c r="Q108">
        <f>0+I109+I113+I117+I121+I125</f>
      </c>
      <c r="R108">
        <f>0+O109+O113+O117+O121+O125</f>
      </c>
    </row>
    <row r="109" spans="1:16" ht="12.75">
      <c r="A109" s="25" t="s">
        <v>45</v>
      </c>
      <c r="B109" s="29" t="s">
        <v>253</v>
      </c>
      <c r="C109" s="29" t="s">
        <v>254</v>
      </c>
      <c r="D109" s="25" t="s">
        <v>47</v>
      </c>
      <c r="E109" s="30" t="s">
        <v>255</v>
      </c>
      <c r="F109" s="31" t="s">
        <v>173</v>
      </c>
      <c r="G109" s="32">
        <v>24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55</v>
      </c>
    </row>
    <row r="111" spans="1:5" ht="63.75">
      <c r="A111" s="36" t="s">
        <v>52</v>
      </c>
      <c r="E111" s="37" t="s">
        <v>256</v>
      </c>
    </row>
    <row r="112" spans="1:5" ht="76.5">
      <c r="A112" t="s">
        <v>54</v>
      </c>
      <c r="E112" s="35" t="s">
        <v>257</v>
      </c>
    </row>
    <row r="113" spans="1:16" ht="12.75">
      <c r="A113" s="25" t="s">
        <v>45</v>
      </c>
      <c r="B113" s="29" t="s">
        <v>258</v>
      </c>
      <c r="C113" s="29" t="s">
        <v>259</v>
      </c>
      <c r="D113" s="25" t="s">
        <v>55</v>
      </c>
      <c r="E113" s="30" t="s">
        <v>260</v>
      </c>
      <c r="F113" s="31" t="s">
        <v>79</v>
      </c>
      <c r="G113" s="32">
        <v>8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261</v>
      </c>
    </row>
    <row r="115" spans="1:5" ht="12.75">
      <c r="A115" s="36" t="s">
        <v>52</v>
      </c>
      <c r="E115" s="37" t="s">
        <v>262</v>
      </c>
    </row>
    <row r="116" spans="1:5" ht="63.75">
      <c r="A116" t="s">
        <v>54</v>
      </c>
      <c r="E116" s="35" t="s">
        <v>263</v>
      </c>
    </row>
    <row r="117" spans="1:16" ht="12.75">
      <c r="A117" s="25" t="s">
        <v>45</v>
      </c>
      <c r="B117" s="29" t="s">
        <v>264</v>
      </c>
      <c r="C117" s="29" t="s">
        <v>265</v>
      </c>
      <c r="D117" s="25" t="s">
        <v>55</v>
      </c>
      <c r="E117" s="30" t="s">
        <v>266</v>
      </c>
      <c r="F117" s="31" t="s">
        <v>173</v>
      </c>
      <c r="G117" s="32">
        <v>317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267</v>
      </c>
    </row>
    <row r="119" spans="1:5" ht="12.75">
      <c r="A119" s="36" t="s">
        <v>52</v>
      </c>
      <c r="E119" s="37" t="s">
        <v>268</v>
      </c>
    </row>
    <row r="120" spans="1:5" ht="25.5">
      <c r="A120" t="s">
        <v>54</v>
      </c>
      <c r="E120" s="35" t="s">
        <v>269</v>
      </c>
    </row>
    <row r="121" spans="1:16" ht="12.75">
      <c r="A121" s="25" t="s">
        <v>45</v>
      </c>
      <c r="B121" s="29" t="s">
        <v>270</v>
      </c>
      <c r="C121" s="29" t="s">
        <v>271</v>
      </c>
      <c r="D121" s="25" t="s">
        <v>55</v>
      </c>
      <c r="E121" s="30" t="s">
        <v>272</v>
      </c>
      <c r="F121" s="31" t="s">
        <v>173</v>
      </c>
      <c r="G121" s="32">
        <v>481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273</v>
      </c>
    </row>
    <row r="123" spans="1:5" ht="12.75">
      <c r="A123" s="36" t="s">
        <v>52</v>
      </c>
      <c r="E123" s="37" t="s">
        <v>274</v>
      </c>
    </row>
    <row r="124" spans="1:5" ht="38.25">
      <c r="A124" t="s">
        <v>54</v>
      </c>
      <c r="E124" s="35" t="s">
        <v>275</v>
      </c>
    </row>
    <row r="125" spans="1:16" ht="12.75">
      <c r="A125" s="25" t="s">
        <v>45</v>
      </c>
      <c r="B125" s="29" t="s">
        <v>276</v>
      </c>
      <c r="C125" s="29" t="s">
        <v>277</v>
      </c>
      <c r="D125" s="25" t="s">
        <v>55</v>
      </c>
      <c r="E125" s="30" t="s">
        <v>278</v>
      </c>
      <c r="F125" s="31" t="s">
        <v>112</v>
      </c>
      <c r="G125" s="32">
        <v>95.1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55</v>
      </c>
    </row>
    <row r="127" spans="1:5" ht="12.75">
      <c r="A127" s="36" t="s">
        <v>52</v>
      </c>
      <c r="E127" s="37" t="s">
        <v>279</v>
      </c>
    </row>
    <row r="128" spans="1:5" ht="89.25">
      <c r="A128" t="s">
        <v>54</v>
      </c>
      <c r="E128" s="35" t="s">
        <v>280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0+O8+O13+O50+O55+O92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281</v>
      </c>
      <c r="I3" s="38">
        <f>0+I8+I13+I50+I55+I92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281</v>
      </c>
      <c r="D4" s="6"/>
      <c r="E4" s="18" t="s">
        <v>282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47</v>
      </c>
      <c r="E9" s="30" t="s">
        <v>105</v>
      </c>
      <c r="F9" s="31" t="s">
        <v>106</v>
      </c>
      <c r="G9" s="32">
        <v>1811.546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89.25">
      <c r="A11" s="36" t="s">
        <v>52</v>
      </c>
      <c r="E11" s="37" t="s">
        <v>283</v>
      </c>
    </row>
    <row r="12" spans="1:5" ht="25.5">
      <c r="A12" t="s">
        <v>54</v>
      </c>
      <c r="E12" s="35" t="s">
        <v>108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109</v>
      </c>
      <c r="F13" s="6"/>
      <c r="G13" s="6"/>
      <c r="H13" s="6"/>
      <c r="I13" s="41">
        <f>0+Q13</f>
      </c>
      <c r="O13">
        <f>0+R13</f>
      </c>
      <c r="Q13">
        <f>0+I14+I18+I22+I26+I30+I34+I38+I42+I46</f>
      </c>
      <c r="R13">
        <f>0+O14+O18+O22+O26+O30+O34+O38+O42+O46</f>
      </c>
    </row>
    <row r="14" spans="1:16" ht="25.5">
      <c r="A14" s="25" t="s">
        <v>45</v>
      </c>
      <c r="B14" s="29" t="s">
        <v>23</v>
      </c>
      <c r="C14" s="29" t="s">
        <v>140</v>
      </c>
      <c r="D14" s="25" t="s">
        <v>55</v>
      </c>
      <c r="E14" s="30" t="s">
        <v>141</v>
      </c>
      <c r="F14" s="31" t="s">
        <v>142</v>
      </c>
      <c r="G14" s="32">
        <v>48.55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55</v>
      </c>
    </row>
    <row r="16" spans="1:5" ht="51">
      <c r="A16" s="36" t="s">
        <v>52</v>
      </c>
      <c r="E16" s="37" t="s">
        <v>284</v>
      </c>
    </row>
    <row r="17" spans="1:5" ht="63.75">
      <c r="A17" t="s">
        <v>54</v>
      </c>
      <c r="E17" s="35" t="s">
        <v>144</v>
      </c>
    </row>
    <row r="18" spans="1:16" ht="12.75">
      <c r="A18" s="25" t="s">
        <v>45</v>
      </c>
      <c r="B18" s="29" t="s">
        <v>22</v>
      </c>
      <c r="C18" s="29" t="s">
        <v>145</v>
      </c>
      <c r="D18" s="25" t="s">
        <v>55</v>
      </c>
      <c r="E18" s="30" t="s">
        <v>146</v>
      </c>
      <c r="F18" s="31" t="s">
        <v>112</v>
      </c>
      <c r="G18" s="32">
        <v>1389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25.5">
      <c r="A20" s="36" t="s">
        <v>52</v>
      </c>
      <c r="E20" s="37" t="s">
        <v>285</v>
      </c>
    </row>
    <row r="21" spans="1:5" ht="12.75">
      <c r="A21" t="s">
        <v>54</v>
      </c>
      <c r="E21" s="35" t="s">
        <v>148</v>
      </c>
    </row>
    <row r="22" spans="1:16" ht="12.75">
      <c r="A22" s="25" t="s">
        <v>45</v>
      </c>
      <c r="B22" s="29" t="s">
        <v>33</v>
      </c>
      <c r="C22" s="29" t="s">
        <v>149</v>
      </c>
      <c r="D22" s="25" t="s">
        <v>47</v>
      </c>
      <c r="E22" s="30" t="s">
        <v>150</v>
      </c>
      <c r="F22" s="31" t="s">
        <v>112</v>
      </c>
      <c r="G22" s="32">
        <v>1389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286</v>
      </c>
    </row>
    <row r="24" spans="1:5" ht="25.5">
      <c r="A24" s="36" t="s">
        <v>52</v>
      </c>
      <c r="E24" s="37" t="s">
        <v>287</v>
      </c>
    </row>
    <row r="25" spans="1:5" ht="12.75">
      <c r="A25" t="s">
        <v>54</v>
      </c>
      <c r="E25" s="35" t="s">
        <v>153</v>
      </c>
    </row>
    <row r="26" spans="1:16" ht="12.75">
      <c r="A26" s="25" t="s">
        <v>45</v>
      </c>
      <c r="B26" s="29" t="s">
        <v>35</v>
      </c>
      <c r="C26" s="29" t="s">
        <v>161</v>
      </c>
      <c r="D26" s="25" t="s">
        <v>47</v>
      </c>
      <c r="E26" s="30" t="s">
        <v>162</v>
      </c>
      <c r="F26" s="31" t="s">
        <v>142</v>
      </c>
      <c r="G26" s="32">
        <v>250.2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63.75">
      <c r="A27" s="34" t="s">
        <v>50</v>
      </c>
      <c r="E27" s="35" t="s">
        <v>163</v>
      </c>
    </row>
    <row r="28" spans="1:5" ht="12.75">
      <c r="A28" s="36" t="s">
        <v>52</v>
      </c>
      <c r="E28" s="37" t="s">
        <v>288</v>
      </c>
    </row>
    <row r="29" spans="1:5" ht="12.75">
      <c r="A29" t="s">
        <v>54</v>
      </c>
      <c r="E29" s="35" t="s">
        <v>165</v>
      </c>
    </row>
    <row r="30" spans="1:16" ht="12.75">
      <c r="A30" s="25" t="s">
        <v>45</v>
      </c>
      <c r="B30" s="29" t="s">
        <v>37</v>
      </c>
      <c r="C30" s="29" t="s">
        <v>166</v>
      </c>
      <c r="D30" s="25" t="s">
        <v>55</v>
      </c>
      <c r="E30" s="30" t="s">
        <v>167</v>
      </c>
      <c r="F30" s="31" t="s">
        <v>142</v>
      </c>
      <c r="G30" s="32">
        <v>1043.2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289</v>
      </c>
    </row>
    <row r="32" spans="1:5" ht="12.75">
      <c r="A32" s="36" t="s">
        <v>52</v>
      </c>
      <c r="E32" s="37" t="s">
        <v>290</v>
      </c>
    </row>
    <row r="33" spans="1:5" ht="63.75">
      <c r="A33" t="s">
        <v>54</v>
      </c>
      <c r="E33" s="35" t="s">
        <v>170</v>
      </c>
    </row>
    <row r="34" spans="1:16" ht="12.75">
      <c r="A34" s="25" t="s">
        <v>45</v>
      </c>
      <c r="B34" s="29" t="s">
        <v>76</v>
      </c>
      <c r="C34" s="29" t="s">
        <v>171</v>
      </c>
      <c r="D34" s="25" t="s">
        <v>55</v>
      </c>
      <c r="E34" s="30" t="s">
        <v>172</v>
      </c>
      <c r="F34" s="31" t="s">
        <v>173</v>
      </c>
      <c r="G34" s="32">
        <v>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291</v>
      </c>
    </row>
    <row r="36" spans="1:5" ht="12.75">
      <c r="A36" s="36" t="s">
        <v>52</v>
      </c>
      <c r="E36" s="37" t="s">
        <v>292</v>
      </c>
    </row>
    <row r="37" spans="1:5" ht="63.75">
      <c r="A37" t="s">
        <v>54</v>
      </c>
      <c r="E37" s="35" t="s">
        <v>170</v>
      </c>
    </row>
    <row r="38" spans="1:16" ht="12.75">
      <c r="A38" s="25" t="s">
        <v>45</v>
      </c>
      <c r="B38" s="29" t="s">
        <v>82</v>
      </c>
      <c r="C38" s="29" t="s">
        <v>181</v>
      </c>
      <c r="D38" s="25" t="s">
        <v>55</v>
      </c>
      <c r="E38" s="30" t="s">
        <v>182</v>
      </c>
      <c r="F38" s="31" t="s">
        <v>142</v>
      </c>
      <c r="G38" s="32">
        <v>42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293</v>
      </c>
    </row>
    <row r="40" spans="1:5" ht="25.5">
      <c r="A40" s="36" t="s">
        <v>52</v>
      </c>
      <c r="E40" s="37" t="s">
        <v>294</v>
      </c>
    </row>
    <row r="41" spans="1:5" ht="242.25">
      <c r="A41" t="s">
        <v>54</v>
      </c>
      <c r="E41" s="35" t="s">
        <v>185</v>
      </c>
    </row>
    <row r="42" spans="1:16" ht="12.75">
      <c r="A42" s="25" t="s">
        <v>45</v>
      </c>
      <c r="B42" s="29" t="s">
        <v>40</v>
      </c>
      <c r="C42" s="29" t="s">
        <v>187</v>
      </c>
      <c r="D42" s="25" t="s">
        <v>55</v>
      </c>
      <c r="E42" s="30" t="s">
        <v>188</v>
      </c>
      <c r="F42" s="31" t="s">
        <v>112</v>
      </c>
      <c r="G42" s="32">
        <v>10000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55</v>
      </c>
    </row>
    <row r="44" spans="1:5" ht="12.75">
      <c r="A44" s="36" t="s">
        <v>52</v>
      </c>
      <c r="E44" s="37" t="s">
        <v>189</v>
      </c>
    </row>
    <row r="45" spans="1:5" ht="38.25">
      <c r="A45" t="s">
        <v>54</v>
      </c>
      <c r="E45" s="35" t="s">
        <v>190</v>
      </c>
    </row>
    <row r="46" spans="1:16" ht="12.75">
      <c r="A46" s="25" t="s">
        <v>45</v>
      </c>
      <c r="B46" s="29" t="s">
        <v>42</v>
      </c>
      <c r="C46" s="29" t="s">
        <v>192</v>
      </c>
      <c r="D46" s="25" t="s">
        <v>55</v>
      </c>
      <c r="E46" s="30" t="s">
        <v>193</v>
      </c>
      <c r="F46" s="31" t="s">
        <v>142</v>
      </c>
      <c r="G46" s="32">
        <v>3655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55</v>
      </c>
    </row>
    <row r="48" spans="1:5" ht="25.5">
      <c r="A48" s="36" t="s">
        <v>52</v>
      </c>
      <c r="E48" s="37" t="s">
        <v>295</v>
      </c>
    </row>
    <row r="49" spans="1:5" ht="38.25">
      <c r="A49" t="s">
        <v>54</v>
      </c>
      <c r="E49" s="35" t="s">
        <v>195</v>
      </c>
    </row>
    <row r="50" spans="1:18" ht="12.75" customHeight="1">
      <c r="A50" s="6" t="s">
        <v>43</v>
      </c>
      <c r="B50" s="6"/>
      <c r="C50" s="40" t="s">
        <v>23</v>
      </c>
      <c r="D50" s="6"/>
      <c r="E50" s="27" t="s">
        <v>200</v>
      </c>
      <c r="F50" s="6"/>
      <c r="G50" s="6"/>
      <c r="H50" s="6"/>
      <c r="I50" s="41">
        <f>0+Q50</f>
      </c>
      <c r="O50">
        <f>0+R50</f>
      </c>
      <c r="Q50">
        <f>0+I51</f>
      </c>
      <c r="R50">
        <f>0+O51</f>
      </c>
    </row>
    <row r="51" spans="1:16" ht="12.75">
      <c r="A51" s="25" t="s">
        <v>45</v>
      </c>
      <c r="B51" s="29" t="s">
        <v>92</v>
      </c>
      <c r="C51" s="29" t="s">
        <v>202</v>
      </c>
      <c r="D51" s="25" t="s">
        <v>47</v>
      </c>
      <c r="E51" s="30" t="s">
        <v>203</v>
      </c>
      <c r="F51" s="31" t="s">
        <v>49</v>
      </c>
      <c r="G51" s="32">
        <v>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76.5">
      <c r="A52" s="34" t="s">
        <v>50</v>
      </c>
      <c r="E52" s="35" t="s">
        <v>204</v>
      </c>
    </row>
    <row r="53" spans="1:5" ht="12.75">
      <c r="A53" s="36" t="s">
        <v>52</v>
      </c>
      <c r="E53" s="37" t="s">
        <v>81</v>
      </c>
    </row>
    <row r="54" spans="1:5" ht="38.25">
      <c r="A54" t="s">
        <v>54</v>
      </c>
      <c r="E54" s="35" t="s">
        <v>205</v>
      </c>
    </row>
    <row r="55" spans="1:18" ht="12.75" customHeight="1">
      <c r="A55" s="6" t="s">
        <v>43</v>
      </c>
      <c r="B55" s="6"/>
      <c r="C55" s="40" t="s">
        <v>35</v>
      </c>
      <c r="D55" s="6"/>
      <c r="E55" s="27" t="s">
        <v>206</v>
      </c>
      <c r="F55" s="6"/>
      <c r="G55" s="6"/>
      <c r="H55" s="6"/>
      <c r="I55" s="41">
        <f>0+Q55</f>
      </c>
      <c r="O55">
        <f>0+R55</f>
      </c>
      <c r="Q55">
        <f>0+I56+I60+I64+I68+I72+I76+I80+I84+I88</f>
      </c>
      <c r="R55">
        <f>0+O56+O60+O64+O68+O72+O76+O80+O84+O88</f>
      </c>
    </row>
    <row r="56" spans="1:16" ht="12.75">
      <c r="A56" s="25" t="s">
        <v>45</v>
      </c>
      <c r="B56" s="29" t="s">
        <v>97</v>
      </c>
      <c r="C56" s="29" t="s">
        <v>296</v>
      </c>
      <c r="D56" s="25" t="s">
        <v>55</v>
      </c>
      <c r="E56" s="30" t="s">
        <v>297</v>
      </c>
      <c r="F56" s="31" t="s">
        <v>112</v>
      </c>
      <c r="G56" s="32">
        <v>17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55</v>
      </c>
    </row>
    <row r="58" spans="1:5" ht="12.75">
      <c r="A58" s="36" t="s">
        <v>52</v>
      </c>
      <c r="E58" s="37" t="s">
        <v>298</v>
      </c>
    </row>
    <row r="59" spans="1:5" ht="102">
      <c r="A59" t="s">
        <v>54</v>
      </c>
      <c r="E59" s="35" t="s">
        <v>218</v>
      </c>
    </row>
    <row r="60" spans="1:16" ht="12.75">
      <c r="A60" s="25" t="s">
        <v>45</v>
      </c>
      <c r="B60" s="29" t="s">
        <v>186</v>
      </c>
      <c r="C60" s="29" t="s">
        <v>208</v>
      </c>
      <c r="D60" s="25" t="s">
        <v>55</v>
      </c>
      <c r="E60" s="30" t="s">
        <v>209</v>
      </c>
      <c r="F60" s="31" t="s">
        <v>112</v>
      </c>
      <c r="G60" s="32">
        <v>1609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55</v>
      </c>
    </row>
    <row r="62" spans="1:5" ht="25.5">
      <c r="A62" s="36" t="s">
        <v>52</v>
      </c>
      <c r="E62" s="37" t="s">
        <v>299</v>
      </c>
    </row>
    <row r="63" spans="1:5" ht="76.5">
      <c r="A63" t="s">
        <v>54</v>
      </c>
      <c r="E63" s="35" t="s">
        <v>212</v>
      </c>
    </row>
    <row r="64" spans="1:16" ht="12.75">
      <c r="A64" s="25" t="s">
        <v>45</v>
      </c>
      <c r="B64" s="29" t="s">
        <v>191</v>
      </c>
      <c r="C64" s="29" t="s">
        <v>214</v>
      </c>
      <c r="D64" s="25" t="s">
        <v>55</v>
      </c>
      <c r="E64" s="30" t="s">
        <v>215</v>
      </c>
      <c r="F64" s="31" t="s">
        <v>112</v>
      </c>
      <c r="G64" s="32">
        <v>253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300</v>
      </c>
    </row>
    <row r="66" spans="1:5" ht="25.5">
      <c r="A66" s="36" t="s">
        <v>52</v>
      </c>
      <c r="E66" s="37" t="s">
        <v>301</v>
      </c>
    </row>
    <row r="67" spans="1:5" ht="102">
      <c r="A67" t="s">
        <v>54</v>
      </c>
      <c r="E67" s="35" t="s">
        <v>218</v>
      </c>
    </row>
    <row r="68" spans="1:16" ht="12.75">
      <c r="A68" s="25" t="s">
        <v>45</v>
      </c>
      <c r="B68" s="29" t="s">
        <v>196</v>
      </c>
      <c r="C68" s="29" t="s">
        <v>220</v>
      </c>
      <c r="D68" s="25" t="s">
        <v>55</v>
      </c>
      <c r="E68" s="30" t="s">
        <v>221</v>
      </c>
      <c r="F68" s="31" t="s">
        <v>112</v>
      </c>
      <c r="G68" s="32">
        <v>1609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222</v>
      </c>
    </row>
    <row r="70" spans="1:5" ht="12.75">
      <c r="A70" s="36" t="s">
        <v>52</v>
      </c>
      <c r="E70" s="37" t="s">
        <v>302</v>
      </c>
    </row>
    <row r="71" spans="1:5" ht="51">
      <c r="A71" t="s">
        <v>54</v>
      </c>
      <c r="E71" s="35" t="s">
        <v>224</v>
      </c>
    </row>
    <row r="72" spans="1:16" ht="12.75">
      <c r="A72" s="25" t="s">
        <v>45</v>
      </c>
      <c r="B72" s="29" t="s">
        <v>201</v>
      </c>
      <c r="C72" s="29" t="s">
        <v>226</v>
      </c>
      <c r="D72" s="25" t="s">
        <v>55</v>
      </c>
      <c r="E72" s="30" t="s">
        <v>227</v>
      </c>
      <c r="F72" s="31" t="s">
        <v>112</v>
      </c>
      <c r="G72" s="32">
        <v>2990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25.5">
      <c r="A73" s="34" t="s">
        <v>50</v>
      </c>
      <c r="E73" s="35" t="s">
        <v>228</v>
      </c>
    </row>
    <row r="74" spans="1:5" ht="12.75">
      <c r="A74" s="36" t="s">
        <v>52</v>
      </c>
      <c r="E74" s="37" t="s">
        <v>303</v>
      </c>
    </row>
    <row r="75" spans="1:5" ht="51">
      <c r="A75" t="s">
        <v>54</v>
      </c>
      <c r="E75" s="35" t="s">
        <v>224</v>
      </c>
    </row>
    <row r="76" spans="1:16" ht="12.75">
      <c r="A76" s="25" t="s">
        <v>45</v>
      </c>
      <c r="B76" s="29" t="s">
        <v>207</v>
      </c>
      <c r="C76" s="29" t="s">
        <v>231</v>
      </c>
      <c r="D76" s="25" t="s">
        <v>55</v>
      </c>
      <c r="E76" s="30" t="s">
        <v>232</v>
      </c>
      <c r="F76" s="31" t="s">
        <v>112</v>
      </c>
      <c r="G76" s="32">
        <v>867.3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55</v>
      </c>
    </row>
    <row r="78" spans="1:5" ht="12.75">
      <c r="A78" s="36" t="s">
        <v>52</v>
      </c>
      <c r="E78" s="37" t="s">
        <v>304</v>
      </c>
    </row>
    <row r="79" spans="1:5" ht="51">
      <c r="A79" t="s">
        <v>54</v>
      </c>
      <c r="E79" s="35" t="s">
        <v>235</v>
      </c>
    </row>
    <row r="80" spans="1:16" ht="12.75">
      <c r="A80" s="25" t="s">
        <v>45</v>
      </c>
      <c r="B80" s="29" t="s">
        <v>213</v>
      </c>
      <c r="C80" s="29" t="s">
        <v>237</v>
      </c>
      <c r="D80" s="25" t="s">
        <v>55</v>
      </c>
      <c r="E80" s="30" t="s">
        <v>238</v>
      </c>
      <c r="F80" s="31" t="s">
        <v>112</v>
      </c>
      <c r="G80" s="32">
        <v>1389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239</v>
      </c>
    </row>
    <row r="82" spans="1:5" ht="25.5">
      <c r="A82" s="36" t="s">
        <v>52</v>
      </c>
      <c r="E82" s="37" t="s">
        <v>287</v>
      </c>
    </row>
    <row r="83" spans="1:5" ht="140.25">
      <c r="A83" t="s">
        <v>54</v>
      </c>
      <c r="E83" s="35" t="s">
        <v>241</v>
      </c>
    </row>
    <row r="84" spans="1:16" ht="12.75">
      <c r="A84" s="25" t="s">
        <v>45</v>
      </c>
      <c r="B84" s="29" t="s">
        <v>219</v>
      </c>
      <c r="C84" s="29" t="s">
        <v>243</v>
      </c>
      <c r="D84" s="25" t="s">
        <v>55</v>
      </c>
      <c r="E84" s="30" t="s">
        <v>244</v>
      </c>
      <c r="F84" s="31" t="s">
        <v>112</v>
      </c>
      <c r="G84" s="32">
        <v>1458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245</v>
      </c>
    </row>
    <row r="86" spans="1:5" ht="25.5">
      <c r="A86" s="36" t="s">
        <v>52</v>
      </c>
      <c r="E86" s="37" t="s">
        <v>305</v>
      </c>
    </row>
    <row r="87" spans="1:5" ht="140.25">
      <c r="A87" t="s">
        <v>54</v>
      </c>
      <c r="E87" s="35" t="s">
        <v>241</v>
      </c>
    </row>
    <row r="88" spans="1:16" ht="12.75">
      <c r="A88" s="25" t="s">
        <v>45</v>
      </c>
      <c r="B88" s="29" t="s">
        <v>225</v>
      </c>
      <c r="C88" s="29" t="s">
        <v>248</v>
      </c>
      <c r="D88" s="25" t="s">
        <v>55</v>
      </c>
      <c r="E88" s="30" t="s">
        <v>249</v>
      </c>
      <c r="F88" s="31" t="s">
        <v>142</v>
      </c>
      <c r="G88" s="32">
        <v>45.96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306</v>
      </c>
    </row>
    <row r="90" spans="1:5" ht="12.75">
      <c r="A90" s="36" t="s">
        <v>52</v>
      </c>
      <c r="E90" s="37" t="s">
        <v>307</v>
      </c>
    </row>
    <row r="91" spans="1:5" ht="204">
      <c r="A91" t="s">
        <v>54</v>
      </c>
      <c r="E91" s="35" t="s">
        <v>252</v>
      </c>
    </row>
    <row r="92" spans="1:18" ht="12.75" customHeight="1">
      <c r="A92" s="6" t="s">
        <v>43</v>
      </c>
      <c r="B92" s="6"/>
      <c r="C92" s="40" t="s">
        <v>40</v>
      </c>
      <c r="D92" s="6"/>
      <c r="E92" s="27" t="s">
        <v>120</v>
      </c>
      <c r="F92" s="6"/>
      <c r="G92" s="6"/>
      <c r="H92" s="6"/>
      <c r="I92" s="41">
        <f>0+Q92</f>
      </c>
      <c r="O92">
        <f>0+R92</f>
      </c>
      <c r="Q92">
        <f>0+I93</f>
      </c>
      <c r="R92">
        <f>0+O93</f>
      </c>
    </row>
    <row r="93" spans="1:16" ht="12.75">
      <c r="A93" s="25" t="s">
        <v>45</v>
      </c>
      <c r="B93" s="29" t="s">
        <v>230</v>
      </c>
      <c r="C93" s="29" t="s">
        <v>271</v>
      </c>
      <c r="D93" s="25" t="s">
        <v>55</v>
      </c>
      <c r="E93" s="30" t="s">
        <v>272</v>
      </c>
      <c r="F93" s="31" t="s">
        <v>173</v>
      </c>
      <c r="G93" s="32">
        <v>84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273</v>
      </c>
    </row>
    <row r="95" spans="1:5" ht="12.75">
      <c r="A95" s="36" t="s">
        <v>52</v>
      </c>
      <c r="E95" s="37" t="s">
        <v>308</v>
      </c>
    </row>
    <row r="96" spans="1:5" ht="38.25">
      <c r="A96" t="s">
        <v>54</v>
      </c>
      <c r="E96" s="35" t="s">
        <v>275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0+O8+O17+O66+O71+O76+O109+O130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309</v>
      </c>
      <c r="I3" s="38">
        <f>0+I8+I17+I66+I71+I76+I109+I130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309</v>
      </c>
      <c r="D4" s="6"/>
      <c r="E4" s="18" t="s">
        <v>310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55</v>
      </c>
      <c r="E9" s="30" t="s">
        <v>105</v>
      </c>
      <c r="F9" s="31" t="s">
        <v>106</v>
      </c>
      <c r="G9" s="32">
        <v>251.64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63.75">
      <c r="A11" s="36" t="s">
        <v>52</v>
      </c>
      <c r="E11" s="37" t="s">
        <v>311</v>
      </c>
    </row>
    <row r="12" spans="1:5" ht="25.5">
      <c r="A12" t="s">
        <v>54</v>
      </c>
      <c r="E12" s="35" t="s">
        <v>108</v>
      </c>
    </row>
    <row r="13" spans="1:16" ht="12.75">
      <c r="A13" s="25" t="s">
        <v>45</v>
      </c>
      <c r="B13" s="29" t="s">
        <v>23</v>
      </c>
      <c r="C13" s="29" t="s">
        <v>312</v>
      </c>
      <c r="D13" s="25" t="s">
        <v>47</v>
      </c>
      <c r="E13" s="30" t="s">
        <v>313</v>
      </c>
      <c r="F13" s="31" t="s">
        <v>106</v>
      </c>
      <c r="G13" s="32">
        <v>2224.178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314</v>
      </c>
    </row>
    <row r="15" spans="1:5" ht="51">
      <c r="A15" s="36" t="s">
        <v>52</v>
      </c>
      <c r="E15" s="37" t="s">
        <v>315</v>
      </c>
    </row>
    <row r="16" spans="1:5" ht="25.5">
      <c r="A16" t="s">
        <v>54</v>
      </c>
      <c r="E16" s="35" t="s">
        <v>108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109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140</v>
      </c>
      <c r="D18" s="25" t="s">
        <v>55</v>
      </c>
      <c r="E18" s="30" t="s">
        <v>141</v>
      </c>
      <c r="F18" s="31" t="s">
        <v>142</v>
      </c>
      <c r="G18" s="32">
        <v>82.6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316</v>
      </c>
    </row>
    <row r="20" spans="1:5" ht="12.75">
      <c r="A20" s="36" t="s">
        <v>52</v>
      </c>
      <c r="E20" s="37" t="s">
        <v>317</v>
      </c>
    </row>
    <row r="21" spans="1:5" ht="63.75">
      <c r="A21" t="s">
        <v>54</v>
      </c>
      <c r="E21" s="35" t="s">
        <v>144</v>
      </c>
    </row>
    <row r="22" spans="1:16" ht="25.5">
      <c r="A22" s="25" t="s">
        <v>45</v>
      </c>
      <c r="B22" s="29" t="s">
        <v>33</v>
      </c>
      <c r="C22" s="29" t="s">
        <v>318</v>
      </c>
      <c r="D22" s="25" t="s">
        <v>55</v>
      </c>
      <c r="E22" s="30" t="s">
        <v>319</v>
      </c>
      <c r="F22" s="31" t="s">
        <v>142</v>
      </c>
      <c r="G22" s="32">
        <v>990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320</v>
      </c>
    </row>
    <row r="24" spans="1:5" ht="12.75">
      <c r="A24" s="36" t="s">
        <v>52</v>
      </c>
      <c r="E24" s="37" t="s">
        <v>321</v>
      </c>
    </row>
    <row r="25" spans="1:5" ht="63.75">
      <c r="A25" t="s">
        <v>54</v>
      </c>
      <c r="E25" s="35" t="s">
        <v>144</v>
      </c>
    </row>
    <row r="26" spans="1:16" ht="12.75">
      <c r="A26" s="25" t="s">
        <v>45</v>
      </c>
      <c r="B26" s="29" t="s">
        <v>35</v>
      </c>
      <c r="C26" s="29" t="s">
        <v>322</v>
      </c>
      <c r="D26" s="25" t="s">
        <v>55</v>
      </c>
      <c r="E26" s="30" t="s">
        <v>323</v>
      </c>
      <c r="F26" s="31" t="s">
        <v>142</v>
      </c>
      <c r="G26" s="32">
        <v>180.62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51">
      <c r="A27" s="34" t="s">
        <v>50</v>
      </c>
      <c r="E27" s="35" t="s">
        <v>324</v>
      </c>
    </row>
    <row r="28" spans="1:5" ht="51">
      <c r="A28" s="36" t="s">
        <v>52</v>
      </c>
      <c r="E28" s="37" t="s">
        <v>325</v>
      </c>
    </row>
    <row r="29" spans="1:5" ht="63.75">
      <c r="A29" t="s">
        <v>54</v>
      </c>
      <c r="E29" s="35" t="s">
        <v>144</v>
      </c>
    </row>
    <row r="30" spans="1:16" ht="12.75">
      <c r="A30" s="25" t="s">
        <v>45</v>
      </c>
      <c r="B30" s="29" t="s">
        <v>37</v>
      </c>
      <c r="C30" s="29" t="s">
        <v>326</v>
      </c>
      <c r="D30" s="25" t="s">
        <v>55</v>
      </c>
      <c r="E30" s="30" t="s">
        <v>327</v>
      </c>
      <c r="F30" s="31" t="s">
        <v>112</v>
      </c>
      <c r="G30" s="32">
        <v>8625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38.25">
      <c r="A31" s="34" t="s">
        <v>50</v>
      </c>
      <c r="E31" s="35" t="s">
        <v>328</v>
      </c>
    </row>
    <row r="32" spans="1:5" ht="63.75">
      <c r="A32" s="36" t="s">
        <v>52</v>
      </c>
      <c r="E32" s="37" t="s">
        <v>329</v>
      </c>
    </row>
    <row r="33" spans="1:5" ht="63.75">
      <c r="A33" t="s">
        <v>54</v>
      </c>
      <c r="E33" s="35" t="s">
        <v>144</v>
      </c>
    </row>
    <row r="34" spans="1:16" ht="12.75">
      <c r="A34" s="25" t="s">
        <v>45</v>
      </c>
      <c r="B34" s="29" t="s">
        <v>76</v>
      </c>
      <c r="C34" s="29" t="s">
        <v>166</v>
      </c>
      <c r="D34" s="25" t="s">
        <v>55</v>
      </c>
      <c r="E34" s="30" t="s">
        <v>167</v>
      </c>
      <c r="F34" s="31" t="s">
        <v>142</v>
      </c>
      <c r="G34" s="32">
        <v>59.8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289</v>
      </c>
    </row>
    <row r="36" spans="1:5" ht="12.75">
      <c r="A36" s="36" t="s">
        <v>52</v>
      </c>
      <c r="E36" s="37" t="s">
        <v>330</v>
      </c>
    </row>
    <row r="37" spans="1:5" ht="63.75">
      <c r="A37" t="s">
        <v>54</v>
      </c>
      <c r="E37" s="35" t="s">
        <v>170</v>
      </c>
    </row>
    <row r="38" spans="1:16" ht="12.75">
      <c r="A38" s="25" t="s">
        <v>45</v>
      </c>
      <c r="B38" s="29" t="s">
        <v>82</v>
      </c>
      <c r="C38" s="29" t="s">
        <v>331</v>
      </c>
      <c r="D38" s="25" t="s">
        <v>55</v>
      </c>
      <c r="E38" s="30" t="s">
        <v>332</v>
      </c>
      <c r="F38" s="31" t="s">
        <v>79</v>
      </c>
      <c r="G38" s="32">
        <v>30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55</v>
      </c>
    </row>
    <row r="40" spans="1:5" ht="38.25">
      <c r="A40" s="36" t="s">
        <v>52</v>
      </c>
      <c r="E40" s="37" t="s">
        <v>333</v>
      </c>
    </row>
    <row r="41" spans="1:5" ht="63.75">
      <c r="A41" t="s">
        <v>54</v>
      </c>
      <c r="E41" s="35" t="s">
        <v>170</v>
      </c>
    </row>
    <row r="42" spans="1:16" ht="12.75">
      <c r="A42" s="25" t="s">
        <v>45</v>
      </c>
      <c r="B42" s="29" t="s">
        <v>40</v>
      </c>
      <c r="C42" s="29" t="s">
        <v>171</v>
      </c>
      <c r="D42" s="25" t="s">
        <v>55</v>
      </c>
      <c r="E42" s="30" t="s">
        <v>172</v>
      </c>
      <c r="F42" s="31" t="s">
        <v>173</v>
      </c>
      <c r="G42" s="32">
        <v>123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174</v>
      </c>
    </row>
    <row r="44" spans="1:5" ht="12.75">
      <c r="A44" s="36" t="s">
        <v>52</v>
      </c>
      <c r="E44" s="37" t="s">
        <v>334</v>
      </c>
    </row>
    <row r="45" spans="1:5" ht="63.75">
      <c r="A45" t="s">
        <v>54</v>
      </c>
      <c r="E45" s="35" t="s">
        <v>170</v>
      </c>
    </row>
    <row r="46" spans="1:16" ht="12.75">
      <c r="A46" s="25" t="s">
        <v>45</v>
      </c>
      <c r="B46" s="29" t="s">
        <v>42</v>
      </c>
      <c r="C46" s="29" t="s">
        <v>335</v>
      </c>
      <c r="D46" s="25" t="s">
        <v>55</v>
      </c>
      <c r="E46" s="30" t="s">
        <v>336</v>
      </c>
      <c r="F46" s="31" t="s">
        <v>142</v>
      </c>
      <c r="G46" s="32">
        <v>59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337</v>
      </c>
    </row>
    <row r="48" spans="1:5" ht="12.75">
      <c r="A48" s="36" t="s">
        <v>52</v>
      </c>
      <c r="E48" s="37" t="s">
        <v>338</v>
      </c>
    </row>
    <row r="49" spans="1:5" ht="318.75">
      <c r="A49" t="s">
        <v>54</v>
      </c>
      <c r="E49" s="35" t="s">
        <v>339</v>
      </c>
    </row>
    <row r="50" spans="1:16" ht="25.5">
      <c r="A50" s="25" t="s">
        <v>45</v>
      </c>
      <c r="B50" s="29" t="s">
        <v>92</v>
      </c>
      <c r="C50" s="29" t="s">
        <v>340</v>
      </c>
      <c r="D50" s="25" t="s">
        <v>55</v>
      </c>
      <c r="E50" s="30" t="s">
        <v>341</v>
      </c>
      <c r="F50" s="31" t="s">
        <v>142</v>
      </c>
      <c r="G50" s="32">
        <v>456.75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342</v>
      </c>
    </row>
    <row r="52" spans="1:5" ht="12.75">
      <c r="A52" s="36" t="s">
        <v>52</v>
      </c>
      <c r="E52" s="37" t="s">
        <v>343</v>
      </c>
    </row>
    <row r="53" spans="1:5" ht="267.75">
      <c r="A53" t="s">
        <v>54</v>
      </c>
      <c r="E53" s="35" t="s">
        <v>344</v>
      </c>
    </row>
    <row r="54" spans="1:16" ht="12.75">
      <c r="A54" s="25" t="s">
        <v>45</v>
      </c>
      <c r="B54" s="29" t="s">
        <v>97</v>
      </c>
      <c r="C54" s="29" t="s">
        <v>345</v>
      </c>
      <c r="D54" s="25" t="s">
        <v>55</v>
      </c>
      <c r="E54" s="30" t="s">
        <v>346</v>
      </c>
      <c r="F54" s="31" t="s">
        <v>142</v>
      </c>
      <c r="G54" s="32">
        <v>67.3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347</v>
      </c>
    </row>
    <row r="56" spans="1:5" ht="12.75">
      <c r="A56" s="36" t="s">
        <v>52</v>
      </c>
      <c r="E56" s="37" t="s">
        <v>348</v>
      </c>
    </row>
    <row r="57" spans="1:5" ht="293.25">
      <c r="A57" t="s">
        <v>54</v>
      </c>
      <c r="E57" s="35" t="s">
        <v>349</v>
      </c>
    </row>
    <row r="58" spans="1:16" ht="12.75">
      <c r="A58" s="25" t="s">
        <v>45</v>
      </c>
      <c r="B58" s="29" t="s">
        <v>186</v>
      </c>
      <c r="C58" s="29" t="s">
        <v>187</v>
      </c>
      <c r="D58" s="25" t="s">
        <v>55</v>
      </c>
      <c r="E58" s="30" t="s">
        <v>188</v>
      </c>
      <c r="F58" s="31" t="s">
        <v>112</v>
      </c>
      <c r="G58" s="32">
        <v>5000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55</v>
      </c>
    </row>
    <row r="60" spans="1:5" ht="12.75">
      <c r="A60" s="36" t="s">
        <v>52</v>
      </c>
      <c r="E60" s="37" t="s">
        <v>350</v>
      </c>
    </row>
    <row r="61" spans="1:5" ht="38.25">
      <c r="A61" t="s">
        <v>54</v>
      </c>
      <c r="E61" s="35" t="s">
        <v>190</v>
      </c>
    </row>
    <row r="62" spans="1:16" ht="12.75">
      <c r="A62" s="25" t="s">
        <v>45</v>
      </c>
      <c r="B62" s="29" t="s">
        <v>191</v>
      </c>
      <c r="C62" s="29" t="s">
        <v>192</v>
      </c>
      <c r="D62" s="25" t="s">
        <v>55</v>
      </c>
      <c r="E62" s="30" t="s">
        <v>193</v>
      </c>
      <c r="F62" s="31" t="s">
        <v>142</v>
      </c>
      <c r="G62" s="32">
        <v>89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55</v>
      </c>
    </row>
    <row r="64" spans="1:5" ht="25.5">
      <c r="A64" s="36" t="s">
        <v>52</v>
      </c>
      <c r="E64" s="37" t="s">
        <v>351</v>
      </c>
    </row>
    <row r="65" spans="1:5" ht="38.25">
      <c r="A65" t="s">
        <v>54</v>
      </c>
      <c r="E65" s="35" t="s">
        <v>195</v>
      </c>
    </row>
    <row r="66" spans="1:18" ht="12.75" customHeight="1">
      <c r="A66" s="6" t="s">
        <v>43</v>
      </c>
      <c r="B66" s="6"/>
      <c r="C66" s="40" t="s">
        <v>23</v>
      </c>
      <c r="D66" s="6"/>
      <c r="E66" s="27" t="s">
        <v>200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196</v>
      </c>
      <c r="C67" s="29" t="s">
        <v>202</v>
      </c>
      <c r="D67" s="25" t="s">
        <v>47</v>
      </c>
      <c r="E67" s="30" t="s">
        <v>203</v>
      </c>
      <c r="F67" s="31" t="s">
        <v>49</v>
      </c>
      <c r="G67" s="32">
        <v>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76.5">
      <c r="A68" s="34" t="s">
        <v>50</v>
      </c>
      <c r="E68" s="35" t="s">
        <v>204</v>
      </c>
    </row>
    <row r="69" spans="1:5" ht="12.75">
      <c r="A69" s="36" t="s">
        <v>52</v>
      </c>
      <c r="E69" s="37" t="s">
        <v>81</v>
      </c>
    </row>
    <row r="70" spans="1:5" ht="38.25">
      <c r="A70" t="s">
        <v>54</v>
      </c>
      <c r="E70" s="35" t="s">
        <v>205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352</v>
      </c>
      <c r="F71" s="6"/>
      <c r="G71" s="6"/>
      <c r="H71" s="6"/>
      <c r="I71" s="41">
        <f>0+Q71</f>
      </c>
      <c r="O71">
        <f>0+R71</f>
      </c>
      <c r="Q71">
        <f>0+I72</f>
      </c>
      <c r="R71">
        <f>0+O72</f>
      </c>
    </row>
    <row r="72" spans="1:16" ht="12.75">
      <c r="A72" s="25" t="s">
        <v>45</v>
      </c>
      <c r="B72" s="29" t="s">
        <v>201</v>
      </c>
      <c r="C72" s="29" t="s">
        <v>353</v>
      </c>
      <c r="D72" s="25" t="s">
        <v>55</v>
      </c>
      <c r="E72" s="30" t="s">
        <v>354</v>
      </c>
      <c r="F72" s="31" t="s">
        <v>142</v>
      </c>
      <c r="G72" s="32">
        <v>0.65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355</v>
      </c>
    </row>
    <row r="74" spans="1:5" ht="12.75">
      <c r="A74" s="36" t="s">
        <v>52</v>
      </c>
      <c r="E74" s="37" t="s">
        <v>356</v>
      </c>
    </row>
    <row r="75" spans="1:5" ht="369.75">
      <c r="A75" t="s">
        <v>54</v>
      </c>
      <c r="E75" s="35" t="s">
        <v>357</v>
      </c>
    </row>
    <row r="76" spans="1:18" ht="12.75" customHeight="1">
      <c r="A76" s="6" t="s">
        <v>43</v>
      </c>
      <c r="B76" s="6"/>
      <c r="C76" s="40" t="s">
        <v>35</v>
      </c>
      <c r="D76" s="6"/>
      <c r="E76" s="27" t="s">
        <v>206</v>
      </c>
      <c r="F76" s="6"/>
      <c r="G76" s="6"/>
      <c r="H76" s="6"/>
      <c r="I76" s="41">
        <f>0+Q76</f>
      </c>
      <c r="O76">
        <f>0+R76</f>
      </c>
      <c r="Q76">
        <f>0+I77+I81+I85+I89+I93+I97+I101+I105</f>
      </c>
      <c r="R76">
        <f>0+O77+O81+O85+O89+O93+O97+O101+O105</f>
      </c>
    </row>
    <row r="77" spans="1:16" ht="12.75">
      <c r="A77" s="25" t="s">
        <v>45</v>
      </c>
      <c r="B77" s="29" t="s">
        <v>207</v>
      </c>
      <c r="C77" s="29" t="s">
        <v>358</v>
      </c>
      <c r="D77" s="25" t="s">
        <v>55</v>
      </c>
      <c r="E77" s="30" t="s">
        <v>359</v>
      </c>
      <c r="F77" s="31" t="s">
        <v>112</v>
      </c>
      <c r="G77" s="32">
        <v>1559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360</v>
      </c>
    </row>
    <row r="79" spans="1:5" ht="12.75">
      <c r="A79" s="36" t="s">
        <v>52</v>
      </c>
      <c r="E79" s="37" t="s">
        <v>361</v>
      </c>
    </row>
    <row r="80" spans="1:5" ht="51">
      <c r="A80" t="s">
        <v>54</v>
      </c>
      <c r="E80" s="35" t="s">
        <v>362</v>
      </c>
    </row>
    <row r="81" spans="1:16" ht="12.75">
      <c r="A81" s="25" t="s">
        <v>45</v>
      </c>
      <c r="B81" s="29" t="s">
        <v>213</v>
      </c>
      <c r="C81" s="29" t="s">
        <v>214</v>
      </c>
      <c r="D81" s="25" t="s">
        <v>55</v>
      </c>
      <c r="E81" s="30" t="s">
        <v>215</v>
      </c>
      <c r="F81" s="31" t="s">
        <v>112</v>
      </c>
      <c r="G81" s="32">
        <v>329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55</v>
      </c>
    </row>
    <row r="83" spans="1:5" ht="25.5">
      <c r="A83" s="36" t="s">
        <v>52</v>
      </c>
      <c r="E83" s="37" t="s">
        <v>363</v>
      </c>
    </row>
    <row r="84" spans="1:5" ht="102">
      <c r="A84" t="s">
        <v>54</v>
      </c>
      <c r="E84" s="35" t="s">
        <v>218</v>
      </c>
    </row>
    <row r="85" spans="1:16" ht="12.75">
      <c r="A85" s="25" t="s">
        <v>45</v>
      </c>
      <c r="B85" s="29" t="s">
        <v>219</v>
      </c>
      <c r="C85" s="29" t="s">
        <v>364</v>
      </c>
      <c r="D85" s="25" t="s">
        <v>55</v>
      </c>
      <c r="E85" s="30" t="s">
        <v>365</v>
      </c>
      <c r="F85" s="31" t="s">
        <v>112</v>
      </c>
      <c r="G85" s="32">
        <v>23394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366</v>
      </c>
    </row>
    <row r="87" spans="1:5" ht="25.5">
      <c r="A87" s="36" t="s">
        <v>52</v>
      </c>
      <c r="E87" s="37" t="s">
        <v>367</v>
      </c>
    </row>
    <row r="88" spans="1:5" ht="51">
      <c r="A88" t="s">
        <v>54</v>
      </c>
      <c r="E88" s="35" t="s">
        <v>224</v>
      </c>
    </row>
    <row r="89" spans="1:16" ht="12.75">
      <c r="A89" s="25" t="s">
        <v>45</v>
      </c>
      <c r="B89" s="29" t="s">
        <v>225</v>
      </c>
      <c r="C89" s="29" t="s">
        <v>231</v>
      </c>
      <c r="D89" s="25" t="s">
        <v>55</v>
      </c>
      <c r="E89" s="30" t="s">
        <v>232</v>
      </c>
      <c r="F89" s="31" t="s">
        <v>112</v>
      </c>
      <c r="G89" s="32">
        <v>4515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25.5">
      <c r="A90" s="34" t="s">
        <v>50</v>
      </c>
      <c r="E90" s="35" t="s">
        <v>233</v>
      </c>
    </row>
    <row r="91" spans="1:5" ht="12.75">
      <c r="A91" s="36" t="s">
        <v>52</v>
      </c>
      <c r="E91" s="37" t="s">
        <v>368</v>
      </c>
    </row>
    <row r="92" spans="1:5" ht="51">
      <c r="A92" t="s">
        <v>54</v>
      </c>
      <c r="E92" s="35" t="s">
        <v>235</v>
      </c>
    </row>
    <row r="93" spans="1:16" ht="12.75">
      <c r="A93" s="25" t="s">
        <v>45</v>
      </c>
      <c r="B93" s="29" t="s">
        <v>230</v>
      </c>
      <c r="C93" s="29" t="s">
        <v>237</v>
      </c>
      <c r="D93" s="25" t="s">
        <v>55</v>
      </c>
      <c r="E93" s="30" t="s">
        <v>238</v>
      </c>
      <c r="F93" s="31" t="s">
        <v>112</v>
      </c>
      <c r="G93" s="32">
        <v>7798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239</v>
      </c>
    </row>
    <row r="95" spans="1:5" ht="25.5">
      <c r="A95" s="36" t="s">
        <v>52</v>
      </c>
      <c r="E95" s="37" t="s">
        <v>369</v>
      </c>
    </row>
    <row r="96" spans="1:5" ht="140.25">
      <c r="A96" t="s">
        <v>54</v>
      </c>
      <c r="E96" s="35" t="s">
        <v>241</v>
      </c>
    </row>
    <row r="97" spans="1:16" ht="12.75">
      <c r="A97" s="25" t="s">
        <v>45</v>
      </c>
      <c r="B97" s="29" t="s">
        <v>236</v>
      </c>
      <c r="C97" s="29" t="s">
        <v>248</v>
      </c>
      <c r="D97" s="25" t="s">
        <v>55</v>
      </c>
      <c r="E97" s="30" t="s">
        <v>249</v>
      </c>
      <c r="F97" s="31" t="s">
        <v>142</v>
      </c>
      <c r="G97" s="32">
        <v>267.06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250</v>
      </c>
    </row>
    <row r="99" spans="1:5" ht="63.75">
      <c r="A99" s="36" t="s">
        <v>52</v>
      </c>
      <c r="E99" s="37" t="s">
        <v>370</v>
      </c>
    </row>
    <row r="100" spans="1:5" ht="204">
      <c r="A100" t="s">
        <v>54</v>
      </c>
      <c r="E100" s="35" t="s">
        <v>252</v>
      </c>
    </row>
    <row r="101" spans="1:16" ht="12.75">
      <c r="A101" s="25" t="s">
        <v>45</v>
      </c>
      <c r="B101" s="29" t="s">
        <v>242</v>
      </c>
      <c r="C101" s="29" t="s">
        <v>371</v>
      </c>
      <c r="D101" s="25" t="s">
        <v>55</v>
      </c>
      <c r="E101" s="30" t="s">
        <v>372</v>
      </c>
      <c r="F101" s="31" t="s">
        <v>142</v>
      </c>
      <c r="G101" s="32">
        <v>167.424</v>
      </c>
      <c r="H101" s="33">
        <v>0</v>
      </c>
      <c r="I101" s="33">
        <f>ROUND(ROUND(H101,2)*ROUND(G101,3),2)</f>
      </c>
      <c r="O101">
        <f>(I101*21)/100</f>
      </c>
      <c r="P101" t="s">
        <v>23</v>
      </c>
    </row>
    <row r="102" spans="1:5" ht="12.75">
      <c r="A102" s="34" t="s">
        <v>50</v>
      </c>
      <c r="E102" s="35" t="s">
        <v>373</v>
      </c>
    </row>
    <row r="103" spans="1:5" ht="51">
      <c r="A103" s="36" t="s">
        <v>52</v>
      </c>
      <c r="E103" s="37" t="s">
        <v>374</v>
      </c>
    </row>
    <row r="104" spans="1:5" ht="204">
      <c r="A104" t="s">
        <v>54</v>
      </c>
      <c r="E104" s="35" t="s">
        <v>252</v>
      </c>
    </row>
    <row r="105" spans="1:16" ht="12.75">
      <c r="A105" s="25" t="s">
        <v>45</v>
      </c>
      <c r="B105" s="29" t="s">
        <v>247</v>
      </c>
      <c r="C105" s="29" t="s">
        <v>375</v>
      </c>
      <c r="D105" s="25" t="s">
        <v>55</v>
      </c>
      <c r="E105" s="30" t="s">
        <v>376</v>
      </c>
      <c r="F105" s="31" t="s">
        <v>112</v>
      </c>
      <c r="G105" s="32">
        <v>256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55</v>
      </c>
    </row>
    <row r="107" spans="1:5" ht="38.25">
      <c r="A107" s="36" t="s">
        <v>52</v>
      </c>
      <c r="E107" s="37" t="s">
        <v>377</v>
      </c>
    </row>
    <row r="108" spans="1:5" ht="89.25">
      <c r="A108" t="s">
        <v>54</v>
      </c>
      <c r="E108" s="35" t="s">
        <v>378</v>
      </c>
    </row>
    <row r="109" spans="1:18" ht="12.75" customHeight="1">
      <c r="A109" s="6" t="s">
        <v>43</v>
      </c>
      <c r="B109" s="6"/>
      <c r="C109" s="40" t="s">
        <v>82</v>
      </c>
      <c r="D109" s="6"/>
      <c r="E109" s="27" t="s">
        <v>379</v>
      </c>
      <c r="F109" s="6"/>
      <c r="G109" s="6"/>
      <c r="H109" s="6"/>
      <c r="I109" s="41">
        <f>0+Q109</f>
      </c>
      <c r="O109">
        <f>0+R109</f>
      </c>
      <c r="Q109">
        <f>0+I110+I114+I118+I122+I126</f>
      </c>
      <c r="R109">
        <f>0+O110+O114+O118+O122+O126</f>
      </c>
    </row>
    <row r="110" spans="1:16" ht="12.75">
      <c r="A110" s="25" t="s">
        <v>45</v>
      </c>
      <c r="B110" s="29" t="s">
        <v>253</v>
      </c>
      <c r="C110" s="29" t="s">
        <v>380</v>
      </c>
      <c r="D110" s="25" t="s">
        <v>55</v>
      </c>
      <c r="E110" s="30" t="s">
        <v>381</v>
      </c>
      <c r="F110" s="31" t="s">
        <v>173</v>
      </c>
      <c r="G110" s="32">
        <v>31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382</v>
      </c>
    </row>
    <row r="112" spans="1:5" ht="12.75">
      <c r="A112" s="36" t="s">
        <v>52</v>
      </c>
      <c r="E112" s="37" t="s">
        <v>383</v>
      </c>
    </row>
    <row r="113" spans="1:5" ht="242.25">
      <c r="A113" t="s">
        <v>54</v>
      </c>
      <c r="E113" s="35" t="s">
        <v>384</v>
      </c>
    </row>
    <row r="114" spans="1:16" ht="12.75">
      <c r="A114" s="25" t="s">
        <v>45</v>
      </c>
      <c r="B114" s="29" t="s">
        <v>258</v>
      </c>
      <c r="C114" s="29" t="s">
        <v>385</v>
      </c>
      <c r="D114" s="25" t="s">
        <v>47</v>
      </c>
      <c r="E114" s="30" t="s">
        <v>386</v>
      </c>
      <c r="F114" s="31" t="s">
        <v>79</v>
      </c>
      <c r="G114" s="32">
        <v>6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387</v>
      </c>
    </row>
    <row r="116" spans="1:5" ht="12.75">
      <c r="A116" s="36" t="s">
        <v>52</v>
      </c>
      <c r="E116" s="37" t="s">
        <v>388</v>
      </c>
    </row>
    <row r="117" spans="1:5" ht="76.5">
      <c r="A117" t="s">
        <v>54</v>
      </c>
      <c r="E117" s="35" t="s">
        <v>389</v>
      </c>
    </row>
    <row r="118" spans="1:16" ht="12.75">
      <c r="A118" s="25" t="s">
        <v>45</v>
      </c>
      <c r="B118" s="29" t="s">
        <v>264</v>
      </c>
      <c r="C118" s="29" t="s">
        <v>390</v>
      </c>
      <c r="D118" s="25" t="s">
        <v>55</v>
      </c>
      <c r="E118" s="30" t="s">
        <v>391</v>
      </c>
      <c r="F118" s="31" t="s">
        <v>79</v>
      </c>
      <c r="G118" s="32">
        <v>35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392</v>
      </c>
    </row>
    <row r="120" spans="1:5" ht="12.75">
      <c r="A120" s="36" t="s">
        <v>52</v>
      </c>
      <c r="E120" s="37" t="s">
        <v>393</v>
      </c>
    </row>
    <row r="121" spans="1:5" ht="12.75">
      <c r="A121" t="s">
        <v>54</v>
      </c>
      <c r="E121" s="35" t="s">
        <v>394</v>
      </c>
    </row>
    <row r="122" spans="1:16" ht="12.75">
      <c r="A122" s="25" t="s">
        <v>45</v>
      </c>
      <c r="B122" s="29" t="s">
        <v>270</v>
      </c>
      <c r="C122" s="29" t="s">
        <v>395</v>
      </c>
      <c r="D122" s="25" t="s">
        <v>55</v>
      </c>
      <c r="E122" s="30" t="s">
        <v>396</v>
      </c>
      <c r="F122" s="31" t="s">
        <v>79</v>
      </c>
      <c r="G122" s="32">
        <v>35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55</v>
      </c>
    </row>
    <row r="124" spans="1:5" ht="12.75">
      <c r="A124" s="36" t="s">
        <v>52</v>
      </c>
      <c r="E124" s="37" t="s">
        <v>393</v>
      </c>
    </row>
    <row r="125" spans="1:5" ht="25.5">
      <c r="A125" t="s">
        <v>54</v>
      </c>
      <c r="E125" s="35" t="s">
        <v>397</v>
      </c>
    </row>
    <row r="126" spans="1:16" ht="12.75">
      <c r="A126" s="25" t="s">
        <v>45</v>
      </c>
      <c r="B126" s="29" t="s">
        <v>276</v>
      </c>
      <c r="C126" s="29" t="s">
        <v>398</v>
      </c>
      <c r="D126" s="25" t="s">
        <v>47</v>
      </c>
      <c r="E126" s="30" t="s">
        <v>399</v>
      </c>
      <c r="F126" s="31" t="s">
        <v>79</v>
      </c>
      <c r="G126" s="32">
        <v>6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400</v>
      </c>
    </row>
    <row r="128" spans="1:5" ht="12.75">
      <c r="A128" s="36" t="s">
        <v>52</v>
      </c>
      <c r="E128" s="37" t="s">
        <v>401</v>
      </c>
    </row>
    <row r="129" spans="1:5" ht="25.5">
      <c r="A129" t="s">
        <v>54</v>
      </c>
      <c r="E129" s="35" t="s">
        <v>402</v>
      </c>
    </row>
    <row r="130" spans="1:18" ht="12.75" customHeight="1">
      <c r="A130" s="6" t="s">
        <v>43</v>
      </c>
      <c r="B130" s="6"/>
      <c r="C130" s="40" t="s">
        <v>40</v>
      </c>
      <c r="D130" s="6"/>
      <c r="E130" s="27" t="s">
        <v>120</v>
      </c>
      <c r="F130" s="6"/>
      <c r="G130" s="6"/>
      <c r="H130" s="6"/>
      <c r="I130" s="41">
        <f>0+Q130</f>
      </c>
      <c r="O130">
        <f>0+R130</f>
      </c>
      <c r="Q130">
        <f>0+I131+I135+I139</f>
      </c>
      <c r="R130">
        <f>0+O131+O135+O139</f>
      </c>
    </row>
    <row r="131" spans="1:16" ht="12.75">
      <c r="A131" s="25" t="s">
        <v>45</v>
      </c>
      <c r="B131" s="29" t="s">
        <v>403</v>
      </c>
      <c r="C131" s="29" t="s">
        <v>404</v>
      </c>
      <c r="D131" s="25" t="s">
        <v>55</v>
      </c>
      <c r="E131" s="30" t="s">
        <v>405</v>
      </c>
      <c r="F131" s="31" t="s">
        <v>173</v>
      </c>
      <c r="G131" s="32">
        <v>150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55</v>
      </c>
    </row>
    <row r="133" spans="1:5" ht="12.75">
      <c r="A133" s="36" t="s">
        <v>52</v>
      </c>
      <c r="E133" s="37" t="s">
        <v>406</v>
      </c>
    </row>
    <row r="134" spans="1:5" ht="38.25">
      <c r="A134" t="s">
        <v>54</v>
      </c>
      <c r="E134" s="35" t="s">
        <v>407</v>
      </c>
    </row>
    <row r="135" spans="1:16" ht="12.75">
      <c r="A135" s="25" t="s">
        <v>45</v>
      </c>
      <c r="B135" s="29" t="s">
        <v>408</v>
      </c>
      <c r="C135" s="29" t="s">
        <v>271</v>
      </c>
      <c r="D135" s="25" t="s">
        <v>55</v>
      </c>
      <c r="E135" s="30" t="s">
        <v>272</v>
      </c>
      <c r="F135" s="31" t="s">
        <v>173</v>
      </c>
      <c r="G135" s="32">
        <v>1510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273</v>
      </c>
    </row>
    <row r="137" spans="1:5" ht="12.75">
      <c r="A137" s="36" t="s">
        <v>52</v>
      </c>
      <c r="E137" s="37" t="s">
        <v>409</v>
      </c>
    </row>
    <row r="138" spans="1:5" ht="38.25">
      <c r="A138" t="s">
        <v>54</v>
      </c>
      <c r="E138" s="35" t="s">
        <v>275</v>
      </c>
    </row>
    <row r="139" spans="1:16" ht="12.75">
      <c r="A139" s="25" t="s">
        <v>45</v>
      </c>
      <c r="B139" s="29" t="s">
        <v>410</v>
      </c>
      <c r="C139" s="29" t="s">
        <v>411</v>
      </c>
      <c r="D139" s="25" t="s">
        <v>55</v>
      </c>
      <c r="E139" s="30" t="s">
        <v>412</v>
      </c>
      <c r="F139" s="31" t="s">
        <v>79</v>
      </c>
      <c r="G139" s="32">
        <v>5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55</v>
      </c>
    </row>
    <row r="141" spans="1:5" ht="12.75">
      <c r="A141" s="36" t="s">
        <v>52</v>
      </c>
      <c r="E141" s="37" t="s">
        <v>413</v>
      </c>
    </row>
    <row r="142" spans="1:5" ht="89.25">
      <c r="A142" t="s">
        <v>54</v>
      </c>
      <c r="E142" s="35" t="s">
        <v>414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0+O8+O17+O66+O71+O104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415</v>
      </c>
      <c r="I3" s="38">
        <f>0+I8+I17+I66+I71+I104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415</v>
      </c>
      <c r="D4" s="6"/>
      <c r="E4" s="18" t="s">
        <v>416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55</v>
      </c>
      <c r="E9" s="30" t="s">
        <v>105</v>
      </c>
      <c r="F9" s="31" t="s">
        <v>106</v>
      </c>
      <c r="G9" s="32">
        <v>437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25.5">
      <c r="A11" s="36" t="s">
        <v>52</v>
      </c>
      <c r="E11" s="37" t="s">
        <v>417</v>
      </c>
    </row>
    <row r="12" spans="1:5" ht="25.5">
      <c r="A12" t="s">
        <v>54</v>
      </c>
      <c r="E12" s="35" t="s">
        <v>108</v>
      </c>
    </row>
    <row r="13" spans="1:16" ht="12.75">
      <c r="A13" s="25" t="s">
        <v>45</v>
      </c>
      <c r="B13" s="29" t="s">
        <v>23</v>
      </c>
      <c r="C13" s="29" t="s">
        <v>312</v>
      </c>
      <c r="D13" s="25" t="s">
        <v>47</v>
      </c>
      <c r="E13" s="30" t="s">
        <v>313</v>
      </c>
      <c r="F13" s="31" t="s">
        <v>106</v>
      </c>
      <c r="G13" s="32">
        <v>823.65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314</v>
      </c>
    </row>
    <row r="15" spans="1:5" ht="12.75">
      <c r="A15" s="36" t="s">
        <v>52</v>
      </c>
      <c r="E15" s="37" t="s">
        <v>418</v>
      </c>
    </row>
    <row r="16" spans="1:5" ht="25.5">
      <c r="A16" t="s">
        <v>54</v>
      </c>
      <c r="E16" s="35" t="s">
        <v>108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109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25.5">
      <c r="A18" s="25" t="s">
        <v>45</v>
      </c>
      <c r="B18" s="29" t="s">
        <v>22</v>
      </c>
      <c r="C18" s="29" t="s">
        <v>140</v>
      </c>
      <c r="D18" s="25" t="s">
        <v>55</v>
      </c>
      <c r="E18" s="30" t="s">
        <v>141</v>
      </c>
      <c r="F18" s="31" t="s">
        <v>142</v>
      </c>
      <c r="G18" s="32">
        <v>230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12.75">
      <c r="A20" s="36" t="s">
        <v>52</v>
      </c>
      <c r="E20" s="37" t="s">
        <v>419</v>
      </c>
    </row>
    <row r="21" spans="1:5" ht="63.75">
      <c r="A21" t="s">
        <v>54</v>
      </c>
      <c r="E21" s="35" t="s">
        <v>144</v>
      </c>
    </row>
    <row r="22" spans="1:16" ht="12.75">
      <c r="A22" s="25" t="s">
        <v>45</v>
      </c>
      <c r="B22" s="29" t="s">
        <v>33</v>
      </c>
      <c r="C22" s="29" t="s">
        <v>145</v>
      </c>
      <c r="D22" s="25" t="s">
        <v>55</v>
      </c>
      <c r="E22" s="30" t="s">
        <v>146</v>
      </c>
      <c r="F22" s="31" t="s">
        <v>112</v>
      </c>
      <c r="G22" s="32">
        <v>7225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55</v>
      </c>
    </row>
    <row r="24" spans="1:5" ht="25.5">
      <c r="A24" s="36" t="s">
        <v>52</v>
      </c>
      <c r="E24" s="37" t="s">
        <v>420</v>
      </c>
    </row>
    <row r="25" spans="1:5" ht="12.75">
      <c r="A25" t="s">
        <v>54</v>
      </c>
      <c r="E25" s="35" t="s">
        <v>148</v>
      </c>
    </row>
    <row r="26" spans="1:16" ht="12.75">
      <c r="A26" s="25" t="s">
        <v>45</v>
      </c>
      <c r="B26" s="29" t="s">
        <v>35</v>
      </c>
      <c r="C26" s="29" t="s">
        <v>322</v>
      </c>
      <c r="D26" s="25" t="s">
        <v>55</v>
      </c>
      <c r="E26" s="30" t="s">
        <v>323</v>
      </c>
      <c r="F26" s="31" t="s">
        <v>142</v>
      </c>
      <c r="G26" s="32">
        <v>433.5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38.25">
      <c r="A27" s="34" t="s">
        <v>50</v>
      </c>
      <c r="E27" s="35" t="s">
        <v>421</v>
      </c>
    </row>
    <row r="28" spans="1:5" ht="25.5">
      <c r="A28" s="36" t="s">
        <v>52</v>
      </c>
      <c r="E28" s="37" t="s">
        <v>422</v>
      </c>
    </row>
    <row r="29" spans="1:5" ht="63.75">
      <c r="A29" t="s">
        <v>54</v>
      </c>
      <c r="E29" s="35" t="s">
        <v>144</v>
      </c>
    </row>
    <row r="30" spans="1:16" ht="12.75">
      <c r="A30" s="25" t="s">
        <v>45</v>
      </c>
      <c r="B30" s="29" t="s">
        <v>37</v>
      </c>
      <c r="C30" s="29" t="s">
        <v>154</v>
      </c>
      <c r="D30" s="25" t="s">
        <v>55</v>
      </c>
      <c r="E30" s="30" t="s">
        <v>155</v>
      </c>
      <c r="F30" s="31" t="s">
        <v>142</v>
      </c>
      <c r="G30" s="32">
        <v>1321.5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55</v>
      </c>
    </row>
    <row r="32" spans="1:5" ht="12.75">
      <c r="A32" s="36" t="s">
        <v>52</v>
      </c>
      <c r="E32" s="37" t="s">
        <v>423</v>
      </c>
    </row>
    <row r="33" spans="1:5" ht="12.75">
      <c r="A33" t="s">
        <v>54</v>
      </c>
      <c r="E33" s="35" t="s">
        <v>157</v>
      </c>
    </row>
    <row r="34" spans="1:16" ht="12.75">
      <c r="A34" s="25" t="s">
        <v>45</v>
      </c>
      <c r="B34" s="29" t="s">
        <v>76</v>
      </c>
      <c r="C34" s="29" t="s">
        <v>158</v>
      </c>
      <c r="D34" s="25" t="s">
        <v>55</v>
      </c>
      <c r="E34" s="30" t="s">
        <v>159</v>
      </c>
      <c r="F34" s="31" t="s">
        <v>142</v>
      </c>
      <c r="G34" s="32">
        <v>1321.5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55</v>
      </c>
    </row>
    <row r="36" spans="1:5" ht="12.75">
      <c r="A36" s="36" t="s">
        <v>52</v>
      </c>
      <c r="E36" s="37" t="s">
        <v>423</v>
      </c>
    </row>
    <row r="37" spans="1:5" ht="306">
      <c r="A37" t="s">
        <v>54</v>
      </c>
      <c r="E37" s="35" t="s">
        <v>160</v>
      </c>
    </row>
    <row r="38" spans="1:16" ht="12.75">
      <c r="A38" s="25" t="s">
        <v>45</v>
      </c>
      <c r="B38" s="29" t="s">
        <v>82</v>
      </c>
      <c r="C38" s="29" t="s">
        <v>161</v>
      </c>
      <c r="D38" s="25" t="s">
        <v>55</v>
      </c>
      <c r="E38" s="30" t="s">
        <v>162</v>
      </c>
      <c r="F38" s="31" t="s">
        <v>142</v>
      </c>
      <c r="G38" s="32">
        <v>1332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424</v>
      </c>
    </row>
    <row r="40" spans="1:5" ht="12.75">
      <c r="A40" s="36" t="s">
        <v>52</v>
      </c>
      <c r="E40" s="37" t="s">
        <v>425</v>
      </c>
    </row>
    <row r="41" spans="1:5" ht="12.75">
      <c r="A41" t="s">
        <v>54</v>
      </c>
      <c r="E41" s="35" t="s">
        <v>165</v>
      </c>
    </row>
    <row r="42" spans="1:16" ht="12.75">
      <c r="A42" s="25" t="s">
        <v>45</v>
      </c>
      <c r="B42" s="29" t="s">
        <v>40</v>
      </c>
      <c r="C42" s="29" t="s">
        <v>171</v>
      </c>
      <c r="D42" s="25" t="s">
        <v>55</v>
      </c>
      <c r="E42" s="30" t="s">
        <v>172</v>
      </c>
      <c r="F42" s="31" t="s">
        <v>173</v>
      </c>
      <c r="G42" s="32">
        <v>14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174</v>
      </c>
    </row>
    <row r="44" spans="1:5" ht="12.75">
      <c r="A44" s="36" t="s">
        <v>52</v>
      </c>
      <c r="E44" s="37" t="s">
        <v>426</v>
      </c>
    </row>
    <row r="45" spans="1:5" ht="63.75">
      <c r="A45" t="s">
        <v>54</v>
      </c>
      <c r="E45" s="35" t="s">
        <v>170</v>
      </c>
    </row>
    <row r="46" spans="1:16" ht="12.75">
      <c r="A46" s="25" t="s">
        <v>45</v>
      </c>
      <c r="B46" s="29" t="s">
        <v>42</v>
      </c>
      <c r="C46" s="29" t="s">
        <v>176</v>
      </c>
      <c r="D46" s="25" t="s">
        <v>55</v>
      </c>
      <c r="E46" s="30" t="s">
        <v>177</v>
      </c>
      <c r="F46" s="31" t="s">
        <v>142</v>
      </c>
      <c r="G46" s="32">
        <v>1321.5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178</v>
      </c>
    </row>
    <row r="48" spans="1:5" ht="12.75">
      <c r="A48" s="36" t="s">
        <v>52</v>
      </c>
      <c r="E48" s="37" t="s">
        <v>427</v>
      </c>
    </row>
    <row r="49" spans="1:5" ht="280.5">
      <c r="A49" t="s">
        <v>54</v>
      </c>
      <c r="E49" s="35" t="s">
        <v>180</v>
      </c>
    </row>
    <row r="50" spans="1:16" ht="12.75">
      <c r="A50" s="25" t="s">
        <v>45</v>
      </c>
      <c r="B50" s="29" t="s">
        <v>92</v>
      </c>
      <c r="C50" s="29" t="s">
        <v>181</v>
      </c>
      <c r="D50" s="25" t="s">
        <v>55</v>
      </c>
      <c r="E50" s="30" t="s">
        <v>182</v>
      </c>
      <c r="F50" s="31" t="s">
        <v>142</v>
      </c>
      <c r="G50" s="32">
        <v>262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55</v>
      </c>
    </row>
    <row r="52" spans="1:5" ht="25.5">
      <c r="A52" s="36" t="s">
        <v>52</v>
      </c>
      <c r="E52" s="37" t="s">
        <v>428</v>
      </c>
    </row>
    <row r="53" spans="1:5" ht="242.25">
      <c r="A53" t="s">
        <v>54</v>
      </c>
      <c r="E53" s="35" t="s">
        <v>185</v>
      </c>
    </row>
    <row r="54" spans="1:16" ht="12.75">
      <c r="A54" s="25" t="s">
        <v>45</v>
      </c>
      <c r="B54" s="29" t="s">
        <v>97</v>
      </c>
      <c r="C54" s="29" t="s">
        <v>187</v>
      </c>
      <c r="D54" s="25" t="s">
        <v>55</v>
      </c>
      <c r="E54" s="30" t="s">
        <v>188</v>
      </c>
      <c r="F54" s="31" t="s">
        <v>112</v>
      </c>
      <c r="G54" s="32">
        <v>5000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55</v>
      </c>
    </row>
    <row r="56" spans="1:5" ht="12.75">
      <c r="A56" s="36" t="s">
        <v>52</v>
      </c>
      <c r="E56" s="37" t="s">
        <v>350</v>
      </c>
    </row>
    <row r="57" spans="1:5" ht="38.25">
      <c r="A57" t="s">
        <v>54</v>
      </c>
      <c r="E57" s="35" t="s">
        <v>190</v>
      </c>
    </row>
    <row r="58" spans="1:16" ht="12.75">
      <c r="A58" s="25" t="s">
        <v>45</v>
      </c>
      <c r="B58" s="29" t="s">
        <v>186</v>
      </c>
      <c r="C58" s="29" t="s">
        <v>192</v>
      </c>
      <c r="D58" s="25" t="s">
        <v>55</v>
      </c>
      <c r="E58" s="30" t="s">
        <v>193</v>
      </c>
      <c r="F58" s="31" t="s">
        <v>142</v>
      </c>
      <c r="G58" s="32">
        <v>1321.5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55</v>
      </c>
    </row>
    <row r="60" spans="1:5" ht="12.75">
      <c r="A60" s="36" t="s">
        <v>52</v>
      </c>
      <c r="E60" s="37" t="s">
        <v>429</v>
      </c>
    </row>
    <row r="61" spans="1:5" ht="38.25">
      <c r="A61" t="s">
        <v>54</v>
      </c>
      <c r="E61" s="35" t="s">
        <v>195</v>
      </c>
    </row>
    <row r="62" spans="1:16" ht="12.75">
      <c r="A62" s="25" t="s">
        <v>45</v>
      </c>
      <c r="B62" s="29" t="s">
        <v>191</v>
      </c>
      <c r="C62" s="29" t="s">
        <v>197</v>
      </c>
      <c r="D62" s="25" t="s">
        <v>55</v>
      </c>
      <c r="E62" s="30" t="s">
        <v>198</v>
      </c>
      <c r="F62" s="31" t="s">
        <v>142</v>
      </c>
      <c r="G62" s="32">
        <v>1321.5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55</v>
      </c>
    </row>
    <row r="64" spans="1:5" ht="12.75">
      <c r="A64" s="36" t="s">
        <v>52</v>
      </c>
      <c r="E64" s="37" t="s">
        <v>423</v>
      </c>
    </row>
    <row r="65" spans="1:5" ht="51">
      <c r="A65" t="s">
        <v>54</v>
      </c>
      <c r="E65" s="35" t="s">
        <v>199</v>
      </c>
    </row>
    <row r="66" spans="1:18" ht="12.75" customHeight="1">
      <c r="A66" s="6" t="s">
        <v>43</v>
      </c>
      <c r="B66" s="6"/>
      <c r="C66" s="40" t="s">
        <v>23</v>
      </c>
      <c r="D66" s="6"/>
      <c r="E66" s="27" t="s">
        <v>200</v>
      </c>
      <c r="F66" s="6"/>
      <c r="G66" s="6"/>
      <c r="H66" s="6"/>
      <c r="I66" s="41">
        <f>0+Q66</f>
      </c>
      <c r="O66">
        <f>0+R66</f>
      </c>
      <c r="Q66">
        <f>0+I67</f>
      </c>
      <c r="R66">
        <f>0+O67</f>
      </c>
    </row>
    <row r="67" spans="1:16" ht="12.75">
      <c r="A67" s="25" t="s">
        <v>45</v>
      </c>
      <c r="B67" s="29" t="s">
        <v>196</v>
      </c>
      <c r="C67" s="29" t="s">
        <v>202</v>
      </c>
      <c r="D67" s="25" t="s">
        <v>47</v>
      </c>
      <c r="E67" s="30" t="s">
        <v>203</v>
      </c>
      <c r="F67" s="31" t="s">
        <v>49</v>
      </c>
      <c r="G67" s="32">
        <v>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76.5">
      <c r="A68" s="34" t="s">
        <v>50</v>
      </c>
      <c r="E68" s="35" t="s">
        <v>204</v>
      </c>
    </row>
    <row r="69" spans="1:5" ht="12.75">
      <c r="A69" s="36" t="s">
        <v>52</v>
      </c>
      <c r="E69" s="37" t="s">
        <v>81</v>
      </c>
    </row>
    <row r="70" spans="1:5" ht="38.25">
      <c r="A70" t="s">
        <v>54</v>
      </c>
      <c r="E70" s="35" t="s">
        <v>205</v>
      </c>
    </row>
    <row r="71" spans="1:18" ht="12.75" customHeight="1">
      <c r="A71" s="6" t="s">
        <v>43</v>
      </c>
      <c r="B71" s="6"/>
      <c r="C71" s="40" t="s">
        <v>35</v>
      </c>
      <c r="D71" s="6"/>
      <c r="E71" s="27" t="s">
        <v>206</v>
      </c>
      <c r="F71" s="6"/>
      <c r="G71" s="6"/>
      <c r="H71" s="6"/>
      <c r="I71" s="41">
        <f>0+Q71</f>
      </c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5" t="s">
        <v>45</v>
      </c>
      <c r="B72" s="29" t="s">
        <v>201</v>
      </c>
      <c r="C72" s="29" t="s">
        <v>208</v>
      </c>
      <c r="D72" s="25" t="s">
        <v>55</v>
      </c>
      <c r="E72" s="30" t="s">
        <v>209</v>
      </c>
      <c r="F72" s="31" t="s">
        <v>112</v>
      </c>
      <c r="G72" s="32">
        <v>8364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210</v>
      </c>
    </row>
    <row r="74" spans="1:5" ht="25.5">
      <c r="A74" s="36" t="s">
        <v>52</v>
      </c>
      <c r="E74" s="37" t="s">
        <v>430</v>
      </c>
    </row>
    <row r="75" spans="1:5" ht="76.5">
      <c r="A75" t="s">
        <v>54</v>
      </c>
      <c r="E75" s="35" t="s">
        <v>212</v>
      </c>
    </row>
    <row r="76" spans="1:16" ht="12.75">
      <c r="A76" s="25" t="s">
        <v>45</v>
      </c>
      <c r="B76" s="29" t="s">
        <v>207</v>
      </c>
      <c r="C76" s="29" t="s">
        <v>214</v>
      </c>
      <c r="D76" s="25" t="s">
        <v>55</v>
      </c>
      <c r="E76" s="30" t="s">
        <v>215</v>
      </c>
      <c r="F76" s="31" t="s">
        <v>112</v>
      </c>
      <c r="G76" s="32">
        <v>1150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431</v>
      </c>
    </row>
    <row r="78" spans="1:5" ht="25.5">
      <c r="A78" s="36" t="s">
        <v>52</v>
      </c>
      <c r="E78" s="37" t="s">
        <v>432</v>
      </c>
    </row>
    <row r="79" spans="1:5" ht="102">
      <c r="A79" t="s">
        <v>54</v>
      </c>
      <c r="E79" s="35" t="s">
        <v>218</v>
      </c>
    </row>
    <row r="80" spans="1:16" ht="12.75">
      <c r="A80" s="25" t="s">
        <v>45</v>
      </c>
      <c r="B80" s="29" t="s">
        <v>213</v>
      </c>
      <c r="C80" s="29" t="s">
        <v>220</v>
      </c>
      <c r="D80" s="25" t="s">
        <v>55</v>
      </c>
      <c r="E80" s="30" t="s">
        <v>221</v>
      </c>
      <c r="F80" s="31" t="s">
        <v>112</v>
      </c>
      <c r="G80" s="32">
        <v>8364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222</v>
      </c>
    </row>
    <row r="82" spans="1:5" ht="12.75">
      <c r="A82" s="36" t="s">
        <v>52</v>
      </c>
      <c r="E82" s="37" t="s">
        <v>433</v>
      </c>
    </row>
    <row r="83" spans="1:5" ht="51">
      <c r="A83" t="s">
        <v>54</v>
      </c>
      <c r="E83" s="35" t="s">
        <v>224</v>
      </c>
    </row>
    <row r="84" spans="1:16" ht="12.75">
      <c r="A84" s="25" t="s">
        <v>45</v>
      </c>
      <c r="B84" s="29" t="s">
        <v>219</v>
      </c>
      <c r="C84" s="29" t="s">
        <v>226</v>
      </c>
      <c r="D84" s="25" t="s">
        <v>55</v>
      </c>
      <c r="E84" s="30" t="s">
        <v>227</v>
      </c>
      <c r="F84" s="31" t="s">
        <v>112</v>
      </c>
      <c r="G84" s="32">
        <v>15552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25.5">
      <c r="A85" s="34" t="s">
        <v>50</v>
      </c>
      <c r="E85" s="35" t="s">
        <v>228</v>
      </c>
    </row>
    <row r="86" spans="1:5" ht="12.75">
      <c r="A86" s="36" t="s">
        <v>52</v>
      </c>
      <c r="E86" s="37" t="s">
        <v>434</v>
      </c>
    </row>
    <row r="87" spans="1:5" ht="51">
      <c r="A87" t="s">
        <v>54</v>
      </c>
      <c r="E87" s="35" t="s">
        <v>224</v>
      </c>
    </row>
    <row r="88" spans="1:16" ht="12.75">
      <c r="A88" s="25" t="s">
        <v>45</v>
      </c>
      <c r="B88" s="29" t="s">
        <v>225</v>
      </c>
      <c r="C88" s="29" t="s">
        <v>231</v>
      </c>
      <c r="D88" s="25" t="s">
        <v>55</v>
      </c>
      <c r="E88" s="30" t="s">
        <v>232</v>
      </c>
      <c r="F88" s="31" t="s">
        <v>112</v>
      </c>
      <c r="G88" s="32">
        <v>6363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55</v>
      </c>
    </row>
    <row r="90" spans="1:5" ht="12.75">
      <c r="A90" s="36" t="s">
        <v>52</v>
      </c>
      <c r="E90" s="37" t="s">
        <v>435</v>
      </c>
    </row>
    <row r="91" spans="1:5" ht="51">
      <c r="A91" t="s">
        <v>54</v>
      </c>
      <c r="E91" s="35" t="s">
        <v>235</v>
      </c>
    </row>
    <row r="92" spans="1:16" ht="12.75">
      <c r="A92" s="25" t="s">
        <v>45</v>
      </c>
      <c r="B92" s="29" t="s">
        <v>230</v>
      </c>
      <c r="C92" s="29" t="s">
        <v>237</v>
      </c>
      <c r="D92" s="25" t="s">
        <v>55</v>
      </c>
      <c r="E92" s="30" t="s">
        <v>238</v>
      </c>
      <c r="F92" s="31" t="s">
        <v>112</v>
      </c>
      <c r="G92" s="32">
        <v>7225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239</v>
      </c>
    </row>
    <row r="94" spans="1:5" ht="12.75">
      <c r="A94" s="36" t="s">
        <v>52</v>
      </c>
      <c r="E94" s="37" t="s">
        <v>436</v>
      </c>
    </row>
    <row r="95" spans="1:5" ht="140.25">
      <c r="A95" t="s">
        <v>54</v>
      </c>
      <c r="E95" s="35" t="s">
        <v>241</v>
      </c>
    </row>
    <row r="96" spans="1:16" ht="12.75">
      <c r="A96" s="25" t="s">
        <v>45</v>
      </c>
      <c r="B96" s="29" t="s">
        <v>236</v>
      </c>
      <c r="C96" s="29" t="s">
        <v>243</v>
      </c>
      <c r="D96" s="25" t="s">
        <v>55</v>
      </c>
      <c r="E96" s="30" t="s">
        <v>244</v>
      </c>
      <c r="F96" s="31" t="s">
        <v>112</v>
      </c>
      <c r="G96" s="32">
        <v>7586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245</v>
      </c>
    </row>
    <row r="98" spans="1:5" ht="12.75">
      <c r="A98" s="36" t="s">
        <v>52</v>
      </c>
      <c r="E98" s="37" t="s">
        <v>437</v>
      </c>
    </row>
    <row r="99" spans="1:5" ht="140.25">
      <c r="A99" t="s">
        <v>54</v>
      </c>
      <c r="E99" s="35" t="s">
        <v>241</v>
      </c>
    </row>
    <row r="100" spans="1:16" ht="12.75">
      <c r="A100" s="25" t="s">
        <v>45</v>
      </c>
      <c r="B100" s="29" t="s">
        <v>242</v>
      </c>
      <c r="C100" s="29" t="s">
        <v>248</v>
      </c>
      <c r="D100" s="25" t="s">
        <v>55</v>
      </c>
      <c r="E100" s="30" t="s">
        <v>249</v>
      </c>
      <c r="F100" s="31" t="s">
        <v>142</v>
      </c>
      <c r="G100" s="32">
        <v>238.98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250</v>
      </c>
    </row>
    <row r="102" spans="1:5" ht="12.75">
      <c r="A102" s="36" t="s">
        <v>52</v>
      </c>
      <c r="E102" s="37" t="s">
        <v>438</v>
      </c>
    </row>
    <row r="103" spans="1:5" ht="204">
      <c r="A103" t="s">
        <v>54</v>
      </c>
      <c r="E103" s="35" t="s">
        <v>252</v>
      </c>
    </row>
    <row r="104" spans="1:18" ht="12.75" customHeight="1">
      <c r="A104" s="6" t="s">
        <v>43</v>
      </c>
      <c r="B104" s="6"/>
      <c r="C104" s="40" t="s">
        <v>40</v>
      </c>
      <c r="D104" s="6"/>
      <c r="E104" s="27" t="s">
        <v>120</v>
      </c>
      <c r="F104" s="6"/>
      <c r="G104" s="6"/>
      <c r="H104" s="6"/>
      <c r="I104" s="41">
        <f>0+Q104</f>
      </c>
      <c r="O104">
        <f>0+R104</f>
      </c>
      <c r="Q104">
        <f>0+I105+I109+I113</f>
      </c>
      <c r="R104">
        <f>0+O105+O109+O113</f>
      </c>
    </row>
    <row r="105" spans="1:16" ht="12.75">
      <c r="A105" s="25" t="s">
        <v>45</v>
      </c>
      <c r="B105" s="29" t="s">
        <v>247</v>
      </c>
      <c r="C105" s="29" t="s">
        <v>254</v>
      </c>
      <c r="D105" s="25" t="s">
        <v>47</v>
      </c>
      <c r="E105" s="30" t="s">
        <v>255</v>
      </c>
      <c r="F105" s="31" t="s">
        <v>173</v>
      </c>
      <c r="G105" s="32">
        <v>10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55</v>
      </c>
    </row>
    <row r="107" spans="1:5" ht="12.75">
      <c r="A107" s="36" t="s">
        <v>52</v>
      </c>
      <c r="E107" s="37" t="s">
        <v>439</v>
      </c>
    </row>
    <row r="108" spans="1:5" ht="76.5">
      <c r="A108" t="s">
        <v>54</v>
      </c>
      <c r="E108" s="35" t="s">
        <v>257</v>
      </c>
    </row>
    <row r="109" spans="1:16" ht="12.75">
      <c r="A109" s="25" t="s">
        <v>45</v>
      </c>
      <c r="B109" s="29" t="s">
        <v>253</v>
      </c>
      <c r="C109" s="29" t="s">
        <v>259</v>
      </c>
      <c r="D109" s="25" t="s">
        <v>55</v>
      </c>
      <c r="E109" s="30" t="s">
        <v>260</v>
      </c>
      <c r="F109" s="31" t="s">
        <v>79</v>
      </c>
      <c r="G109" s="32">
        <v>2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261</v>
      </c>
    </row>
    <row r="111" spans="1:5" ht="12.75">
      <c r="A111" s="36" t="s">
        <v>52</v>
      </c>
      <c r="E111" s="37" t="s">
        <v>440</v>
      </c>
    </row>
    <row r="112" spans="1:5" ht="63.75">
      <c r="A112" t="s">
        <v>54</v>
      </c>
      <c r="E112" s="35" t="s">
        <v>263</v>
      </c>
    </row>
    <row r="113" spans="1:16" ht="12.75">
      <c r="A113" s="25" t="s">
        <v>45</v>
      </c>
      <c r="B113" s="29" t="s">
        <v>258</v>
      </c>
      <c r="C113" s="29" t="s">
        <v>271</v>
      </c>
      <c r="D113" s="25" t="s">
        <v>55</v>
      </c>
      <c r="E113" s="30" t="s">
        <v>272</v>
      </c>
      <c r="F113" s="31" t="s">
        <v>173</v>
      </c>
      <c r="G113" s="32">
        <v>1500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273</v>
      </c>
    </row>
    <row r="115" spans="1:5" ht="12.75">
      <c r="A115" s="36" t="s">
        <v>52</v>
      </c>
      <c r="E115" s="37" t="s">
        <v>441</v>
      </c>
    </row>
    <row r="116" spans="1:5" ht="38.25">
      <c r="A116" t="s">
        <v>54</v>
      </c>
      <c r="E116" s="35" t="s">
        <v>275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0+O8+O17+O74+O79+O112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442</v>
      </c>
      <c r="I3" s="38">
        <f>0+I8+I17+I74+I79+I112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442</v>
      </c>
      <c r="D4" s="6"/>
      <c r="E4" s="18" t="s">
        <v>443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55</v>
      </c>
      <c r="E9" s="30" t="s">
        <v>105</v>
      </c>
      <c r="F9" s="31" t="s">
        <v>106</v>
      </c>
      <c r="G9" s="32">
        <v>230.14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51">
      <c r="A11" s="36" t="s">
        <v>52</v>
      </c>
      <c r="E11" s="37" t="s">
        <v>444</v>
      </c>
    </row>
    <row r="12" spans="1:5" ht="25.5">
      <c r="A12" t="s">
        <v>54</v>
      </c>
      <c r="E12" s="35" t="s">
        <v>108</v>
      </c>
    </row>
    <row r="13" spans="1:16" ht="12.75">
      <c r="A13" s="25" t="s">
        <v>45</v>
      </c>
      <c r="B13" s="29" t="s">
        <v>23</v>
      </c>
      <c r="C13" s="29" t="s">
        <v>312</v>
      </c>
      <c r="D13" s="25" t="s">
        <v>55</v>
      </c>
      <c r="E13" s="30" t="s">
        <v>313</v>
      </c>
      <c r="F13" s="31" t="s">
        <v>106</v>
      </c>
      <c r="G13" s="32">
        <v>326.838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314</v>
      </c>
    </row>
    <row r="15" spans="1:5" ht="12.75">
      <c r="A15" s="36" t="s">
        <v>52</v>
      </c>
      <c r="E15" s="37" t="s">
        <v>445</v>
      </c>
    </row>
    <row r="16" spans="1:5" ht="25.5">
      <c r="A16" t="s">
        <v>54</v>
      </c>
      <c r="E16" s="35" t="s">
        <v>108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109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140</v>
      </c>
      <c r="D18" s="25" t="s">
        <v>55</v>
      </c>
      <c r="E18" s="30" t="s">
        <v>141</v>
      </c>
      <c r="F18" s="31" t="s">
        <v>142</v>
      </c>
      <c r="G18" s="32">
        <v>120.6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316</v>
      </c>
    </row>
    <row r="20" spans="1:5" ht="12.75">
      <c r="A20" s="36" t="s">
        <v>52</v>
      </c>
      <c r="E20" s="37" t="s">
        <v>446</v>
      </c>
    </row>
    <row r="21" spans="1:5" ht="63.75">
      <c r="A21" t="s">
        <v>54</v>
      </c>
      <c r="E21" s="35" t="s">
        <v>144</v>
      </c>
    </row>
    <row r="22" spans="1:16" ht="12.75">
      <c r="A22" s="25" t="s">
        <v>45</v>
      </c>
      <c r="B22" s="29" t="s">
        <v>33</v>
      </c>
      <c r="C22" s="29" t="s">
        <v>145</v>
      </c>
      <c r="D22" s="25" t="s">
        <v>55</v>
      </c>
      <c r="E22" s="30" t="s">
        <v>146</v>
      </c>
      <c r="F22" s="31" t="s">
        <v>112</v>
      </c>
      <c r="G22" s="32">
        <v>2867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447</v>
      </c>
    </row>
    <row r="24" spans="1:5" ht="25.5">
      <c r="A24" s="36" t="s">
        <v>52</v>
      </c>
      <c r="E24" s="37" t="s">
        <v>448</v>
      </c>
    </row>
    <row r="25" spans="1:5" ht="12.75">
      <c r="A25" t="s">
        <v>54</v>
      </c>
      <c r="E25" s="35" t="s">
        <v>148</v>
      </c>
    </row>
    <row r="26" spans="1:16" ht="12.75">
      <c r="A26" s="25" t="s">
        <v>45</v>
      </c>
      <c r="B26" s="29" t="s">
        <v>35</v>
      </c>
      <c r="C26" s="29" t="s">
        <v>322</v>
      </c>
      <c r="D26" s="25" t="s">
        <v>55</v>
      </c>
      <c r="E26" s="30" t="s">
        <v>323</v>
      </c>
      <c r="F26" s="31" t="s">
        <v>142</v>
      </c>
      <c r="G26" s="32">
        <v>172.02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38.25">
      <c r="A27" s="34" t="s">
        <v>50</v>
      </c>
      <c r="E27" s="35" t="s">
        <v>449</v>
      </c>
    </row>
    <row r="28" spans="1:5" ht="25.5">
      <c r="A28" s="36" t="s">
        <v>52</v>
      </c>
      <c r="E28" s="37" t="s">
        <v>450</v>
      </c>
    </row>
    <row r="29" spans="1:5" ht="63.75">
      <c r="A29" t="s">
        <v>54</v>
      </c>
      <c r="E29" s="35" t="s">
        <v>144</v>
      </c>
    </row>
    <row r="30" spans="1:16" ht="12.75">
      <c r="A30" s="25" t="s">
        <v>45</v>
      </c>
      <c r="B30" s="29" t="s">
        <v>37</v>
      </c>
      <c r="C30" s="29" t="s">
        <v>154</v>
      </c>
      <c r="D30" s="25" t="s">
        <v>55</v>
      </c>
      <c r="E30" s="30" t="s">
        <v>155</v>
      </c>
      <c r="F30" s="31" t="s">
        <v>142</v>
      </c>
      <c r="G30" s="32">
        <v>415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55</v>
      </c>
    </row>
    <row r="32" spans="1:5" ht="12.75">
      <c r="A32" s="36" t="s">
        <v>52</v>
      </c>
      <c r="E32" s="37" t="s">
        <v>451</v>
      </c>
    </row>
    <row r="33" spans="1:5" ht="12.75">
      <c r="A33" t="s">
        <v>54</v>
      </c>
      <c r="E33" s="35" t="s">
        <v>157</v>
      </c>
    </row>
    <row r="34" spans="1:16" ht="12.75">
      <c r="A34" s="25" t="s">
        <v>45</v>
      </c>
      <c r="B34" s="29" t="s">
        <v>76</v>
      </c>
      <c r="C34" s="29" t="s">
        <v>158</v>
      </c>
      <c r="D34" s="25" t="s">
        <v>55</v>
      </c>
      <c r="E34" s="30" t="s">
        <v>159</v>
      </c>
      <c r="F34" s="31" t="s">
        <v>142</v>
      </c>
      <c r="G34" s="32">
        <v>415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55</v>
      </c>
    </row>
    <row r="36" spans="1:5" ht="12.75">
      <c r="A36" s="36" t="s">
        <v>52</v>
      </c>
      <c r="E36" s="37" t="s">
        <v>451</v>
      </c>
    </row>
    <row r="37" spans="1:5" ht="306">
      <c r="A37" t="s">
        <v>54</v>
      </c>
      <c r="E37" s="35" t="s">
        <v>160</v>
      </c>
    </row>
    <row r="38" spans="1:16" ht="12.75">
      <c r="A38" s="25" t="s">
        <v>45</v>
      </c>
      <c r="B38" s="29" t="s">
        <v>82</v>
      </c>
      <c r="C38" s="29" t="s">
        <v>161</v>
      </c>
      <c r="D38" s="25" t="s">
        <v>55</v>
      </c>
      <c r="E38" s="30" t="s">
        <v>162</v>
      </c>
      <c r="F38" s="31" t="s">
        <v>142</v>
      </c>
      <c r="G38" s="32">
        <v>516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424</v>
      </c>
    </row>
    <row r="40" spans="1:5" ht="12.75">
      <c r="A40" s="36" t="s">
        <v>52</v>
      </c>
      <c r="E40" s="37" t="s">
        <v>452</v>
      </c>
    </row>
    <row r="41" spans="1:5" ht="12.75">
      <c r="A41" t="s">
        <v>54</v>
      </c>
      <c r="E41" s="35" t="s">
        <v>165</v>
      </c>
    </row>
    <row r="42" spans="1:16" ht="12.75">
      <c r="A42" s="25" t="s">
        <v>45</v>
      </c>
      <c r="B42" s="29" t="s">
        <v>40</v>
      </c>
      <c r="C42" s="29" t="s">
        <v>171</v>
      </c>
      <c r="D42" s="25" t="s">
        <v>55</v>
      </c>
      <c r="E42" s="30" t="s">
        <v>172</v>
      </c>
      <c r="F42" s="31" t="s">
        <v>173</v>
      </c>
      <c r="G42" s="32">
        <v>20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453</v>
      </c>
    </row>
    <row r="44" spans="1:5" ht="12.75">
      <c r="A44" s="36" t="s">
        <v>52</v>
      </c>
      <c r="E44" s="37" t="s">
        <v>454</v>
      </c>
    </row>
    <row r="45" spans="1:5" ht="63.75">
      <c r="A45" t="s">
        <v>54</v>
      </c>
      <c r="E45" s="35" t="s">
        <v>170</v>
      </c>
    </row>
    <row r="46" spans="1:16" ht="12.75">
      <c r="A46" s="25" t="s">
        <v>45</v>
      </c>
      <c r="B46" s="29" t="s">
        <v>42</v>
      </c>
      <c r="C46" s="29" t="s">
        <v>176</v>
      </c>
      <c r="D46" s="25" t="s">
        <v>55</v>
      </c>
      <c r="E46" s="30" t="s">
        <v>177</v>
      </c>
      <c r="F46" s="31" t="s">
        <v>142</v>
      </c>
      <c r="G46" s="32">
        <v>415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178</v>
      </c>
    </row>
    <row r="48" spans="1:5" ht="12.75">
      <c r="A48" s="36" t="s">
        <v>52</v>
      </c>
      <c r="E48" s="37" t="s">
        <v>455</v>
      </c>
    </row>
    <row r="49" spans="1:5" ht="280.5">
      <c r="A49" t="s">
        <v>54</v>
      </c>
      <c r="E49" s="35" t="s">
        <v>180</v>
      </c>
    </row>
    <row r="50" spans="1:16" ht="12.75">
      <c r="A50" s="25" t="s">
        <v>45</v>
      </c>
      <c r="B50" s="29" t="s">
        <v>92</v>
      </c>
      <c r="C50" s="29" t="s">
        <v>181</v>
      </c>
      <c r="D50" s="25" t="s">
        <v>55</v>
      </c>
      <c r="E50" s="30" t="s">
        <v>182</v>
      </c>
      <c r="F50" s="31" t="s">
        <v>142</v>
      </c>
      <c r="G50" s="32">
        <v>105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55</v>
      </c>
    </row>
    <row r="52" spans="1:5" ht="25.5">
      <c r="A52" s="36" t="s">
        <v>52</v>
      </c>
      <c r="E52" s="37" t="s">
        <v>456</v>
      </c>
    </row>
    <row r="53" spans="1:5" ht="242.25">
      <c r="A53" t="s">
        <v>54</v>
      </c>
      <c r="E53" s="35" t="s">
        <v>185</v>
      </c>
    </row>
    <row r="54" spans="1:16" ht="12.75">
      <c r="A54" s="25" t="s">
        <v>45</v>
      </c>
      <c r="B54" s="29" t="s">
        <v>97</v>
      </c>
      <c r="C54" s="29" t="s">
        <v>457</v>
      </c>
      <c r="D54" s="25" t="s">
        <v>55</v>
      </c>
      <c r="E54" s="30" t="s">
        <v>458</v>
      </c>
      <c r="F54" s="31" t="s">
        <v>142</v>
      </c>
      <c r="G54" s="32">
        <v>100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293</v>
      </c>
    </row>
    <row r="56" spans="1:5" ht="12.75">
      <c r="A56" s="36" t="s">
        <v>52</v>
      </c>
      <c r="E56" s="37" t="s">
        <v>459</v>
      </c>
    </row>
    <row r="57" spans="1:5" ht="242.25">
      <c r="A57" t="s">
        <v>54</v>
      </c>
      <c r="E57" s="35" t="s">
        <v>460</v>
      </c>
    </row>
    <row r="58" spans="1:16" ht="12.75">
      <c r="A58" s="25" t="s">
        <v>45</v>
      </c>
      <c r="B58" s="29" t="s">
        <v>186</v>
      </c>
      <c r="C58" s="29" t="s">
        <v>187</v>
      </c>
      <c r="D58" s="25" t="s">
        <v>55</v>
      </c>
      <c r="E58" s="30" t="s">
        <v>188</v>
      </c>
      <c r="F58" s="31" t="s">
        <v>112</v>
      </c>
      <c r="G58" s="32">
        <v>5000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55</v>
      </c>
    </row>
    <row r="60" spans="1:5" ht="12.75">
      <c r="A60" s="36" t="s">
        <v>52</v>
      </c>
      <c r="E60" s="37" t="s">
        <v>350</v>
      </c>
    </row>
    <row r="61" spans="1:5" ht="38.25">
      <c r="A61" t="s">
        <v>54</v>
      </c>
      <c r="E61" s="35" t="s">
        <v>190</v>
      </c>
    </row>
    <row r="62" spans="1:16" ht="12.75">
      <c r="A62" s="25" t="s">
        <v>45</v>
      </c>
      <c r="B62" s="29" t="s">
        <v>191</v>
      </c>
      <c r="C62" s="29" t="s">
        <v>461</v>
      </c>
      <c r="D62" s="25" t="s">
        <v>55</v>
      </c>
      <c r="E62" s="30" t="s">
        <v>462</v>
      </c>
      <c r="F62" s="31" t="s">
        <v>112</v>
      </c>
      <c r="G62" s="32">
        <v>3000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55</v>
      </c>
    </row>
    <row r="64" spans="1:5" ht="12.75">
      <c r="A64" s="36" t="s">
        <v>52</v>
      </c>
      <c r="E64" s="37" t="s">
        <v>463</v>
      </c>
    </row>
    <row r="65" spans="1:5" ht="25.5">
      <c r="A65" t="s">
        <v>54</v>
      </c>
      <c r="E65" s="35" t="s">
        <v>464</v>
      </c>
    </row>
    <row r="66" spans="1:16" ht="12.75">
      <c r="A66" s="25" t="s">
        <v>45</v>
      </c>
      <c r="B66" s="29" t="s">
        <v>196</v>
      </c>
      <c r="C66" s="29" t="s">
        <v>465</v>
      </c>
      <c r="D66" s="25" t="s">
        <v>55</v>
      </c>
      <c r="E66" s="30" t="s">
        <v>466</v>
      </c>
      <c r="F66" s="31" t="s">
        <v>112</v>
      </c>
      <c r="G66" s="32">
        <v>2800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55</v>
      </c>
    </row>
    <row r="68" spans="1:5" ht="12.75">
      <c r="A68" s="36" t="s">
        <v>52</v>
      </c>
      <c r="E68" s="37" t="s">
        <v>467</v>
      </c>
    </row>
    <row r="69" spans="1:5" ht="38.25">
      <c r="A69" t="s">
        <v>54</v>
      </c>
      <c r="E69" s="35" t="s">
        <v>195</v>
      </c>
    </row>
    <row r="70" spans="1:16" ht="12.75">
      <c r="A70" s="25" t="s">
        <v>45</v>
      </c>
      <c r="B70" s="29" t="s">
        <v>201</v>
      </c>
      <c r="C70" s="29" t="s">
        <v>197</v>
      </c>
      <c r="D70" s="25" t="s">
        <v>55</v>
      </c>
      <c r="E70" s="30" t="s">
        <v>198</v>
      </c>
      <c r="F70" s="31" t="s">
        <v>142</v>
      </c>
      <c r="G70" s="32">
        <v>415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468</v>
      </c>
    </row>
    <row r="72" spans="1:5" ht="12.75">
      <c r="A72" s="36" t="s">
        <v>52</v>
      </c>
      <c r="E72" s="37" t="s">
        <v>455</v>
      </c>
    </row>
    <row r="73" spans="1:5" ht="51">
      <c r="A73" t="s">
        <v>54</v>
      </c>
      <c r="E73" s="35" t="s">
        <v>199</v>
      </c>
    </row>
    <row r="74" spans="1:18" ht="12.75" customHeight="1">
      <c r="A74" s="6" t="s">
        <v>43</v>
      </c>
      <c r="B74" s="6"/>
      <c r="C74" s="40" t="s">
        <v>23</v>
      </c>
      <c r="D74" s="6"/>
      <c r="E74" s="27" t="s">
        <v>200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207</v>
      </c>
      <c r="C75" s="29" t="s">
        <v>202</v>
      </c>
      <c r="D75" s="25" t="s">
        <v>47</v>
      </c>
      <c r="E75" s="30" t="s">
        <v>203</v>
      </c>
      <c r="F75" s="31" t="s">
        <v>49</v>
      </c>
      <c r="G75" s="32">
        <v>1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76.5">
      <c r="A76" s="34" t="s">
        <v>50</v>
      </c>
      <c r="E76" s="35" t="s">
        <v>204</v>
      </c>
    </row>
    <row r="77" spans="1:5" ht="12.75">
      <c r="A77" s="36" t="s">
        <v>52</v>
      </c>
      <c r="E77" s="37" t="s">
        <v>81</v>
      </c>
    </row>
    <row r="78" spans="1:5" ht="38.25">
      <c r="A78" t="s">
        <v>54</v>
      </c>
      <c r="E78" s="35" t="s">
        <v>205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206</v>
      </c>
      <c r="F79" s="6"/>
      <c r="G79" s="6"/>
      <c r="H79" s="6"/>
      <c r="I79" s="41">
        <f>0+Q79</f>
      </c>
      <c r="O79">
        <f>0+R79</f>
      </c>
      <c r="Q79">
        <f>0+I80+I84+I88+I92+I96+I100+I104+I108</f>
      </c>
      <c r="R79">
        <f>0+O80+O84+O88+O92+O96+O100+O104+O108</f>
      </c>
    </row>
    <row r="80" spans="1:16" ht="12.75">
      <c r="A80" s="25" t="s">
        <v>45</v>
      </c>
      <c r="B80" s="29" t="s">
        <v>213</v>
      </c>
      <c r="C80" s="29" t="s">
        <v>208</v>
      </c>
      <c r="D80" s="25" t="s">
        <v>55</v>
      </c>
      <c r="E80" s="30" t="s">
        <v>209</v>
      </c>
      <c r="F80" s="31" t="s">
        <v>112</v>
      </c>
      <c r="G80" s="32">
        <v>3318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210</v>
      </c>
    </row>
    <row r="82" spans="1:5" ht="25.5">
      <c r="A82" s="36" t="s">
        <v>52</v>
      </c>
      <c r="E82" s="37" t="s">
        <v>469</v>
      </c>
    </row>
    <row r="83" spans="1:5" ht="76.5">
      <c r="A83" t="s">
        <v>54</v>
      </c>
      <c r="E83" s="35" t="s">
        <v>212</v>
      </c>
    </row>
    <row r="84" spans="1:16" ht="12.75">
      <c r="A84" s="25" t="s">
        <v>45</v>
      </c>
      <c r="B84" s="29" t="s">
        <v>219</v>
      </c>
      <c r="C84" s="29" t="s">
        <v>214</v>
      </c>
      <c r="D84" s="25" t="s">
        <v>55</v>
      </c>
      <c r="E84" s="30" t="s">
        <v>215</v>
      </c>
      <c r="F84" s="31" t="s">
        <v>112</v>
      </c>
      <c r="G84" s="32">
        <v>603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55</v>
      </c>
    </row>
    <row r="86" spans="1:5" ht="25.5">
      <c r="A86" s="36" t="s">
        <v>52</v>
      </c>
      <c r="E86" s="37" t="s">
        <v>470</v>
      </c>
    </row>
    <row r="87" spans="1:5" ht="102">
      <c r="A87" t="s">
        <v>54</v>
      </c>
      <c r="E87" s="35" t="s">
        <v>218</v>
      </c>
    </row>
    <row r="88" spans="1:16" ht="12.75">
      <c r="A88" s="25" t="s">
        <v>45</v>
      </c>
      <c r="B88" s="29" t="s">
        <v>225</v>
      </c>
      <c r="C88" s="29" t="s">
        <v>220</v>
      </c>
      <c r="D88" s="25" t="s">
        <v>55</v>
      </c>
      <c r="E88" s="30" t="s">
        <v>221</v>
      </c>
      <c r="F88" s="31" t="s">
        <v>112</v>
      </c>
      <c r="G88" s="32">
        <v>3318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222</v>
      </c>
    </row>
    <row r="90" spans="1:5" ht="12.75">
      <c r="A90" s="36" t="s">
        <v>52</v>
      </c>
      <c r="E90" s="37" t="s">
        <v>471</v>
      </c>
    </row>
    <row r="91" spans="1:5" ht="51">
      <c r="A91" t="s">
        <v>54</v>
      </c>
      <c r="E91" s="35" t="s">
        <v>224</v>
      </c>
    </row>
    <row r="92" spans="1:16" ht="12.75">
      <c r="A92" s="25" t="s">
        <v>45</v>
      </c>
      <c r="B92" s="29" t="s">
        <v>230</v>
      </c>
      <c r="C92" s="29" t="s">
        <v>226</v>
      </c>
      <c r="D92" s="25" t="s">
        <v>55</v>
      </c>
      <c r="E92" s="30" t="s">
        <v>227</v>
      </c>
      <c r="F92" s="31" t="s">
        <v>112</v>
      </c>
      <c r="G92" s="32">
        <v>6170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228</v>
      </c>
    </row>
    <row r="94" spans="1:5" ht="12.75">
      <c r="A94" s="36" t="s">
        <v>52</v>
      </c>
      <c r="E94" s="37" t="s">
        <v>472</v>
      </c>
    </row>
    <row r="95" spans="1:5" ht="51">
      <c r="A95" t="s">
        <v>54</v>
      </c>
      <c r="E95" s="35" t="s">
        <v>224</v>
      </c>
    </row>
    <row r="96" spans="1:16" ht="12.75">
      <c r="A96" s="25" t="s">
        <v>45</v>
      </c>
      <c r="B96" s="29" t="s">
        <v>236</v>
      </c>
      <c r="C96" s="29" t="s">
        <v>231</v>
      </c>
      <c r="D96" s="25" t="s">
        <v>55</v>
      </c>
      <c r="E96" s="30" t="s">
        <v>232</v>
      </c>
      <c r="F96" s="31" t="s">
        <v>112</v>
      </c>
      <c r="G96" s="32">
        <v>903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55</v>
      </c>
    </row>
    <row r="98" spans="1:5" ht="12.75">
      <c r="A98" s="36" t="s">
        <v>52</v>
      </c>
      <c r="E98" s="37" t="s">
        <v>473</v>
      </c>
    </row>
    <row r="99" spans="1:5" ht="51">
      <c r="A99" t="s">
        <v>54</v>
      </c>
      <c r="E99" s="35" t="s">
        <v>235</v>
      </c>
    </row>
    <row r="100" spans="1:16" ht="12.75">
      <c r="A100" s="25" t="s">
        <v>45</v>
      </c>
      <c r="B100" s="29" t="s">
        <v>242</v>
      </c>
      <c r="C100" s="29" t="s">
        <v>237</v>
      </c>
      <c r="D100" s="25" t="s">
        <v>55</v>
      </c>
      <c r="E100" s="30" t="s">
        <v>238</v>
      </c>
      <c r="F100" s="31" t="s">
        <v>112</v>
      </c>
      <c r="G100" s="32">
        <v>2867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239</v>
      </c>
    </row>
    <row r="102" spans="1:5" ht="25.5">
      <c r="A102" s="36" t="s">
        <v>52</v>
      </c>
      <c r="E102" s="37" t="s">
        <v>474</v>
      </c>
    </row>
    <row r="103" spans="1:5" ht="140.25">
      <c r="A103" t="s">
        <v>54</v>
      </c>
      <c r="E103" s="35" t="s">
        <v>241</v>
      </c>
    </row>
    <row r="104" spans="1:16" ht="12.75">
      <c r="A104" s="25" t="s">
        <v>45</v>
      </c>
      <c r="B104" s="29" t="s">
        <v>247</v>
      </c>
      <c r="C104" s="29" t="s">
        <v>243</v>
      </c>
      <c r="D104" s="25" t="s">
        <v>55</v>
      </c>
      <c r="E104" s="30" t="s">
        <v>244</v>
      </c>
      <c r="F104" s="31" t="s">
        <v>112</v>
      </c>
      <c r="G104" s="32">
        <v>3010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245</v>
      </c>
    </row>
    <row r="106" spans="1:5" ht="12.75">
      <c r="A106" s="36" t="s">
        <v>52</v>
      </c>
      <c r="E106" s="37" t="s">
        <v>475</v>
      </c>
    </row>
    <row r="107" spans="1:5" ht="140.25">
      <c r="A107" t="s">
        <v>54</v>
      </c>
      <c r="E107" s="35" t="s">
        <v>241</v>
      </c>
    </row>
    <row r="108" spans="1:16" ht="12.75">
      <c r="A108" s="25" t="s">
        <v>45</v>
      </c>
      <c r="B108" s="29" t="s">
        <v>253</v>
      </c>
      <c r="C108" s="29" t="s">
        <v>248</v>
      </c>
      <c r="D108" s="25" t="s">
        <v>55</v>
      </c>
      <c r="E108" s="30" t="s">
        <v>249</v>
      </c>
      <c r="F108" s="31" t="s">
        <v>142</v>
      </c>
      <c r="G108" s="32">
        <v>94.815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250</v>
      </c>
    </row>
    <row r="110" spans="1:5" ht="12.75">
      <c r="A110" s="36" t="s">
        <v>52</v>
      </c>
      <c r="E110" s="37" t="s">
        <v>476</v>
      </c>
    </row>
    <row r="111" spans="1:5" ht="204">
      <c r="A111" t="s">
        <v>54</v>
      </c>
      <c r="E111" s="35" t="s">
        <v>252</v>
      </c>
    </row>
    <row r="112" spans="1:18" ht="12.75" customHeight="1">
      <c r="A112" s="6" t="s">
        <v>43</v>
      </c>
      <c r="B112" s="6"/>
      <c r="C112" s="40" t="s">
        <v>40</v>
      </c>
      <c r="D112" s="6"/>
      <c r="E112" s="27" t="s">
        <v>120</v>
      </c>
      <c r="F112" s="6"/>
      <c r="G112" s="6"/>
      <c r="H112" s="6"/>
      <c r="I112" s="41">
        <f>0+Q112</f>
      </c>
      <c r="O112">
        <f>0+R112</f>
      </c>
      <c r="Q112">
        <f>0+I113+I117+I121+I125</f>
      </c>
      <c r="R112">
        <f>0+O113+O117+O121+O125</f>
      </c>
    </row>
    <row r="113" spans="1:16" ht="25.5">
      <c r="A113" s="25" t="s">
        <v>45</v>
      </c>
      <c r="B113" s="29" t="s">
        <v>258</v>
      </c>
      <c r="C113" s="29" t="s">
        <v>477</v>
      </c>
      <c r="D113" s="25" t="s">
        <v>55</v>
      </c>
      <c r="E113" s="30" t="s">
        <v>478</v>
      </c>
      <c r="F113" s="31" t="s">
        <v>173</v>
      </c>
      <c r="G113" s="32">
        <v>173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479</v>
      </c>
    </row>
    <row r="115" spans="1:5" ht="12.75">
      <c r="A115" s="36" t="s">
        <v>52</v>
      </c>
      <c r="E115" s="37" t="s">
        <v>480</v>
      </c>
    </row>
    <row r="116" spans="1:5" ht="127.5">
      <c r="A116" t="s">
        <v>54</v>
      </c>
      <c r="E116" s="35" t="s">
        <v>481</v>
      </c>
    </row>
    <row r="117" spans="1:16" ht="12.75">
      <c r="A117" s="25" t="s">
        <v>45</v>
      </c>
      <c r="B117" s="29" t="s">
        <v>264</v>
      </c>
      <c r="C117" s="29" t="s">
        <v>254</v>
      </c>
      <c r="D117" s="25" t="s">
        <v>47</v>
      </c>
      <c r="E117" s="30" t="s">
        <v>255</v>
      </c>
      <c r="F117" s="31" t="s">
        <v>173</v>
      </c>
      <c r="G117" s="32">
        <v>10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55</v>
      </c>
    </row>
    <row r="119" spans="1:5" ht="51">
      <c r="A119" s="36" t="s">
        <v>52</v>
      </c>
      <c r="E119" s="37" t="s">
        <v>482</v>
      </c>
    </row>
    <row r="120" spans="1:5" ht="76.5">
      <c r="A120" t="s">
        <v>54</v>
      </c>
      <c r="E120" s="35" t="s">
        <v>257</v>
      </c>
    </row>
    <row r="121" spans="1:16" ht="12.75">
      <c r="A121" s="25" t="s">
        <v>45</v>
      </c>
      <c r="B121" s="29" t="s">
        <v>270</v>
      </c>
      <c r="C121" s="29" t="s">
        <v>259</v>
      </c>
      <c r="D121" s="25" t="s">
        <v>55</v>
      </c>
      <c r="E121" s="30" t="s">
        <v>260</v>
      </c>
      <c r="F121" s="31" t="s">
        <v>79</v>
      </c>
      <c r="G121" s="32">
        <v>10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261</v>
      </c>
    </row>
    <row r="123" spans="1:5" ht="12.75">
      <c r="A123" s="36" t="s">
        <v>52</v>
      </c>
      <c r="E123" s="37" t="s">
        <v>483</v>
      </c>
    </row>
    <row r="124" spans="1:5" ht="63.75">
      <c r="A124" t="s">
        <v>54</v>
      </c>
      <c r="E124" s="35" t="s">
        <v>263</v>
      </c>
    </row>
    <row r="125" spans="1:16" ht="12.75">
      <c r="A125" s="25" t="s">
        <v>45</v>
      </c>
      <c r="B125" s="29" t="s">
        <v>276</v>
      </c>
      <c r="C125" s="29" t="s">
        <v>271</v>
      </c>
      <c r="D125" s="25" t="s">
        <v>55</v>
      </c>
      <c r="E125" s="30" t="s">
        <v>272</v>
      </c>
      <c r="F125" s="31" t="s">
        <v>173</v>
      </c>
      <c r="G125" s="32">
        <v>53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273</v>
      </c>
    </row>
    <row r="127" spans="1:5" ht="12.75">
      <c r="A127" s="36" t="s">
        <v>52</v>
      </c>
      <c r="E127" s="37" t="s">
        <v>484</v>
      </c>
    </row>
    <row r="128" spans="1:5" ht="38.25">
      <c r="A128" t="s">
        <v>54</v>
      </c>
      <c r="E128" s="35" t="s">
        <v>275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0+O8+O13+O58+O63+O96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485</v>
      </c>
      <c r="I3" s="38">
        <f>0+I8+I13+I58+I63+I96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485</v>
      </c>
      <c r="D4" s="6"/>
      <c r="E4" s="18" t="s">
        <v>486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104</v>
      </c>
      <c r="D9" s="25" t="s">
        <v>55</v>
      </c>
      <c r="E9" s="30" t="s">
        <v>105</v>
      </c>
      <c r="F9" s="31" t="s">
        <v>106</v>
      </c>
      <c r="G9" s="32">
        <v>221.046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12.75">
      <c r="A11" s="36" t="s">
        <v>52</v>
      </c>
      <c r="E11" s="37" t="s">
        <v>487</v>
      </c>
    </row>
    <row r="12" spans="1:5" ht="25.5">
      <c r="A12" t="s">
        <v>54</v>
      </c>
      <c r="E12" s="35" t="s">
        <v>108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109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25.5">
      <c r="A14" s="25" t="s">
        <v>45</v>
      </c>
      <c r="B14" s="29" t="s">
        <v>23</v>
      </c>
      <c r="C14" s="29" t="s">
        <v>140</v>
      </c>
      <c r="D14" s="25" t="s">
        <v>55</v>
      </c>
      <c r="E14" s="30" t="s">
        <v>141</v>
      </c>
      <c r="F14" s="31" t="s">
        <v>142</v>
      </c>
      <c r="G14" s="32">
        <v>116.34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55</v>
      </c>
    </row>
    <row r="16" spans="1:5" ht="12.75">
      <c r="A16" s="36" t="s">
        <v>52</v>
      </c>
      <c r="E16" s="37" t="s">
        <v>488</v>
      </c>
    </row>
    <row r="17" spans="1:5" ht="63.75">
      <c r="A17" t="s">
        <v>54</v>
      </c>
      <c r="E17" s="35" t="s">
        <v>144</v>
      </c>
    </row>
    <row r="18" spans="1:16" ht="12.75">
      <c r="A18" s="25" t="s">
        <v>45</v>
      </c>
      <c r="B18" s="29" t="s">
        <v>22</v>
      </c>
      <c r="C18" s="29" t="s">
        <v>145</v>
      </c>
      <c r="D18" s="25" t="s">
        <v>55</v>
      </c>
      <c r="E18" s="30" t="s">
        <v>146</v>
      </c>
      <c r="F18" s="31" t="s">
        <v>112</v>
      </c>
      <c r="G18" s="32">
        <v>3310.81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25.5">
      <c r="A20" s="36" t="s">
        <v>52</v>
      </c>
      <c r="E20" s="37" t="s">
        <v>489</v>
      </c>
    </row>
    <row r="21" spans="1:5" ht="12.75">
      <c r="A21" t="s">
        <v>54</v>
      </c>
      <c r="E21" s="35" t="s">
        <v>148</v>
      </c>
    </row>
    <row r="22" spans="1:16" ht="12.75">
      <c r="A22" s="25" t="s">
        <v>45</v>
      </c>
      <c r="B22" s="29" t="s">
        <v>33</v>
      </c>
      <c r="C22" s="29" t="s">
        <v>149</v>
      </c>
      <c r="D22" s="25" t="s">
        <v>47</v>
      </c>
      <c r="E22" s="30" t="s">
        <v>150</v>
      </c>
      <c r="F22" s="31" t="s">
        <v>112</v>
      </c>
      <c r="G22" s="32">
        <v>3310.81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286</v>
      </c>
    </row>
    <row r="24" spans="1:5" ht="12.75">
      <c r="A24" s="36" t="s">
        <v>52</v>
      </c>
      <c r="E24" s="37" t="s">
        <v>490</v>
      </c>
    </row>
    <row r="25" spans="1:5" ht="12.75">
      <c r="A25" t="s">
        <v>54</v>
      </c>
      <c r="E25" s="35" t="s">
        <v>153</v>
      </c>
    </row>
    <row r="26" spans="1:16" ht="12.75">
      <c r="A26" s="25" t="s">
        <v>45</v>
      </c>
      <c r="B26" s="29" t="s">
        <v>35</v>
      </c>
      <c r="C26" s="29" t="s">
        <v>154</v>
      </c>
      <c r="D26" s="25" t="s">
        <v>55</v>
      </c>
      <c r="E26" s="30" t="s">
        <v>155</v>
      </c>
      <c r="F26" s="31" t="s">
        <v>142</v>
      </c>
      <c r="G26" s="32">
        <v>415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55</v>
      </c>
    </row>
    <row r="28" spans="1:5" ht="12.75">
      <c r="A28" s="36" t="s">
        <v>52</v>
      </c>
      <c r="E28" s="37" t="s">
        <v>451</v>
      </c>
    </row>
    <row r="29" spans="1:5" ht="12.75">
      <c r="A29" t="s">
        <v>54</v>
      </c>
      <c r="E29" s="35" t="s">
        <v>157</v>
      </c>
    </row>
    <row r="30" spans="1:16" ht="12.75">
      <c r="A30" s="25" t="s">
        <v>45</v>
      </c>
      <c r="B30" s="29" t="s">
        <v>37</v>
      </c>
      <c r="C30" s="29" t="s">
        <v>158</v>
      </c>
      <c r="D30" s="25" t="s">
        <v>55</v>
      </c>
      <c r="E30" s="30" t="s">
        <v>159</v>
      </c>
      <c r="F30" s="31" t="s">
        <v>142</v>
      </c>
      <c r="G30" s="32">
        <v>525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55</v>
      </c>
    </row>
    <row r="32" spans="1:5" ht="12.75">
      <c r="A32" s="36" t="s">
        <v>52</v>
      </c>
      <c r="E32" s="37" t="s">
        <v>491</v>
      </c>
    </row>
    <row r="33" spans="1:5" ht="306">
      <c r="A33" t="s">
        <v>54</v>
      </c>
      <c r="E33" s="35" t="s">
        <v>160</v>
      </c>
    </row>
    <row r="34" spans="1:16" ht="12.75">
      <c r="A34" s="25" t="s">
        <v>45</v>
      </c>
      <c r="B34" s="29" t="s">
        <v>76</v>
      </c>
      <c r="C34" s="29" t="s">
        <v>161</v>
      </c>
      <c r="D34" s="25" t="s">
        <v>55</v>
      </c>
      <c r="E34" s="30" t="s">
        <v>162</v>
      </c>
      <c r="F34" s="31" t="s">
        <v>142</v>
      </c>
      <c r="G34" s="32">
        <v>614.25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63.75">
      <c r="A35" s="34" t="s">
        <v>50</v>
      </c>
      <c r="E35" s="35" t="s">
        <v>424</v>
      </c>
    </row>
    <row r="36" spans="1:5" ht="12.75">
      <c r="A36" s="36" t="s">
        <v>52</v>
      </c>
      <c r="E36" s="37" t="s">
        <v>492</v>
      </c>
    </row>
    <row r="37" spans="1:5" ht="12.75">
      <c r="A37" t="s">
        <v>54</v>
      </c>
      <c r="E37" s="35" t="s">
        <v>165</v>
      </c>
    </row>
    <row r="38" spans="1:16" ht="12.75">
      <c r="A38" s="25" t="s">
        <v>45</v>
      </c>
      <c r="B38" s="29" t="s">
        <v>82</v>
      </c>
      <c r="C38" s="29" t="s">
        <v>176</v>
      </c>
      <c r="D38" s="25" t="s">
        <v>55</v>
      </c>
      <c r="E38" s="30" t="s">
        <v>177</v>
      </c>
      <c r="F38" s="31" t="s">
        <v>142</v>
      </c>
      <c r="G38" s="32">
        <v>525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178</v>
      </c>
    </row>
    <row r="40" spans="1:5" ht="12.75">
      <c r="A40" s="36" t="s">
        <v>52</v>
      </c>
      <c r="E40" s="37" t="s">
        <v>493</v>
      </c>
    </row>
    <row r="41" spans="1:5" ht="280.5">
      <c r="A41" t="s">
        <v>54</v>
      </c>
      <c r="E41" s="35" t="s">
        <v>180</v>
      </c>
    </row>
    <row r="42" spans="1:16" ht="12.75">
      <c r="A42" s="25" t="s">
        <v>45</v>
      </c>
      <c r="B42" s="29" t="s">
        <v>40</v>
      </c>
      <c r="C42" s="29" t="s">
        <v>181</v>
      </c>
      <c r="D42" s="25" t="s">
        <v>55</v>
      </c>
      <c r="E42" s="30" t="s">
        <v>182</v>
      </c>
      <c r="F42" s="31" t="s">
        <v>142</v>
      </c>
      <c r="G42" s="32">
        <v>90.3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55</v>
      </c>
    </row>
    <row r="44" spans="1:5" ht="25.5">
      <c r="A44" s="36" t="s">
        <v>52</v>
      </c>
      <c r="E44" s="37" t="s">
        <v>494</v>
      </c>
    </row>
    <row r="45" spans="1:5" ht="242.25">
      <c r="A45" t="s">
        <v>54</v>
      </c>
      <c r="E45" s="35" t="s">
        <v>185</v>
      </c>
    </row>
    <row r="46" spans="1:16" ht="12.75">
      <c r="A46" s="25" t="s">
        <v>45</v>
      </c>
      <c r="B46" s="29" t="s">
        <v>42</v>
      </c>
      <c r="C46" s="29" t="s">
        <v>187</v>
      </c>
      <c r="D46" s="25" t="s">
        <v>55</v>
      </c>
      <c r="E46" s="30" t="s">
        <v>188</v>
      </c>
      <c r="F46" s="31" t="s">
        <v>112</v>
      </c>
      <c r="G46" s="32">
        <v>5000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55</v>
      </c>
    </row>
    <row r="48" spans="1:5" ht="12.75">
      <c r="A48" s="36" t="s">
        <v>52</v>
      </c>
      <c r="E48" s="37" t="s">
        <v>350</v>
      </c>
    </row>
    <row r="49" spans="1:5" ht="38.25">
      <c r="A49" t="s">
        <v>54</v>
      </c>
      <c r="E49" s="35" t="s">
        <v>190</v>
      </c>
    </row>
    <row r="50" spans="1:16" ht="12.75">
      <c r="A50" s="25" t="s">
        <v>45</v>
      </c>
      <c r="B50" s="29" t="s">
        <v>92</v>
      </c>
      <c r="C50" s="29" t="s">
        <v>192</v>
      </c>
      <c r="D50" s="25" t="s">
        <v>55</v>
      </c>
      <c r="E50" s="30" t="s">
        <v>193</v>
      </c>
      <c r="F50" s="31" t="s">
        <v>142</v>
      </c>
      <c r="G50" s="32">
        <v>415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55</v>
      </c>
    </row>
    <row r="52" spans="1:5" ht="12.75">
      <c r="A52" s="36" t="s">
        <v>52</v>
      </c>
      <c r="E52" s="37" t="s">
        <v>495</v>
      </c>
    </row>
    <row r="53" spans="1:5" ht="38.25">
      <c r="A53" t="s">
        <v>54</v>
      </c>
      <c r="E53" s="35" t="s">
        <v>195</v>
      </c>
    </row>
    <row r="54" spans="1:16" ht="12.75">
      <c r="A54" s="25" t="s">
        <v>45</v>
      </c>
      <c r="B54" s="29" t="s">
        <v>97</v>
      </c>
      <c r="C54" s="29" t="s">
        <v>197</v>
      </c>
      <c r="D54" s="25" t="s">
        <v>55</v>
      </c>
      <c r="E54" s="30" t="s">
        <v>198</v>
      </c>
      <c r="F54" s="31" t="s">
        <v>142</v>
      </c>
      <c r="G54" s="32">
        <v>415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468</v>
      </c>
    </row>
    <row r="56" spans="1:5" ht="12.75">
      <c r="A56" s="36" t="s">
        <v>52</v>
      </c>
      <c r="E56" s="37" t="s">
        <v>455</v>
      </c>
    </row>
    <row r="57" spans="1:5" ht="51">
      <c r="A57" t="s">
        <v>54</v>
      </c>
      <c r="E57" s="35" t="s">
        <v>199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200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186</v>
      </c>
      <c r="C59" s="29" t="s">
        <v>202</v>
      </c>
      <c r="D59" s="25" t="s">
        <v>47</v>
      </c>
      <c r="E59" s="30" t="s">
        <v>203</v>
      </c>
      <c r="F59" s="31" t="s">
        <v>49</v>
      </c>
      <c r="G59" s="32">
        <v>1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76.5">
      <c r="A60" s="34" t="s">
        <v>50</v>
      </c>
      <c r="E60" s="35" t="s">
        <v>204</v>
      </c>
    </row>
    <row r="61" spans="1:5" ht="12.75">
      <c r="A61" s="36" t="s">
        <v>52</v>
      </c>
      <c r="E61" s="37" t="s">
        <v>81</v>
      </c>
    </row>
    <row r="62" spans="1:5" ht="38.25">
      <c r="A62" t="s">
        <v>54</v>
      </c>
      <c r="E62" s="35" t="s">
        <v>205</v>
      </c>
    </row>
    <row r="63" spans="1:18" ht="12.75" customHeight="1">
      <c r="A63" s="6" t="s">
        <v>43</v>
      </c>
      <c r="B63" s="6"/>
      <c r="C63" s="40" t="s">
        <v>35</v>
      </c>
      <c r="D63" s="6"/>
      <c r="E63" s="27" t="s">
        <v>206</v>
      </c>
      <c r="F63" s="6"/>
      <c r="G63" s="6"/>
      <c r="H63" s="6"/>
      <c r="I63" s="41">
        <f>0+Q63</f>
      </c>
      <c r="O63">
        <f>0+R63</f>
      </c>
      <c r="Q63">
        <f>0+I64+I68+I72+I76+I80+I84+I88+I92</f>
      </c>
      <c r="R63">
        <f>0+O64+O68+O72+O76+O80+O84+O88+O92</f>
      </c>
    </row>
    <row r="64" spans="1:16" ht="12.75">
      <c r="A64" s="25" t="s">
        <v>45</v>
      </c>
      <c r="B64" s="29" t="s">
        <v>191</v>
      </c>
      <c r="C64" s="29" t="s">
        <v>208</v>
      </c>
      <c r="D64" s="25" t="s">
        <v>55</v>
      </c>
      <c r="E64" s="30" t="s">
        <v>209</v>
      </c>
      <c r="F64" s="31" t="s">
        <v>112</v>
      </c>
      <c r="G64" s="32">
        <v>3650.17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210</v>
      </c>
    </row>
    <row r="66" spans="1:5" ht="25.5">
      <c r="A66" s="36" t="s">
        <v>52</v>
      </c>
      <c r="E66" s="37" t="s">
        <v>496</v>
      </c>
    </row>
    <row r="67" spans="1:5" ht="76.5">
      <c r="A67" t="s">
        <v>54</v>
      </c>
      <c r="E67" s="35" t="s">
        <v>212</v>
      </c>
    </row>
    <row r="68" spans="1:16" ht="12.75">
      <c r="A68" s="25" t="s">
        <v>45</v>
      </c>
      <c r="B68" s="29" t="s">
        <v>196</v>
      </c>
      <c r="C68" s="29" t="s">
        <v>214</v>
      </c>
      <c r="D68" s="25" t="s">
        <v>55</v>
      </c>
      <c r="E68" s="30" t="s">
        <v>215</v>
      </c>
      <c r="F68" s="31" t="s">
        <v>112</v>
      </c>
      <c r="G68" s="32">
        <v>527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55</v>
      </c>
    </row>
    <row r="70" spans="1:5" ht="25.5">
      <c r="A70" s="36" t="s">
        <v>52</v>
      </c>
      <c r="E70" s="37" t="s">
        <v>497</v>
      </c>
    </row>
    <row r="71" spans="1:5" ht="102">
      <c r="A71" t="s">
        <v>54</v>
      </c>
      <c r="E71" s="35" t="s">
        <v>218</v>
      </c>
    </row>
    <row r="72" spans="1:16" ht="12.75">
      <c r="A72" s="25" t="s">
        <v>45</v>
      </c>
      <c r="B72" s="29" t="s">
        <v>201</v>
      </c>
      <c r="C72" s="29" t="s">
        <v>220</v>
      </c>
      <c r="D72" s="25" t="s">
        <v>55</v>
      </c>
      <c r="E72" s="30" t="s">
        <v>221</v>
      </c>
      <c r="F72" s="31" t="s">
        <v>112</v>
      </c>
      <c r="G72" s="32">
        <v>3650.17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222</v>
      </c>
    </row>
    <row r="74" spans="1:5" ht="12.75">
      <c r="A74" s="36" t="s">
        <v>52</v>
      </c>
      <c r="E74" s="37" t="s">
        <v>498</v>
      </c>
    </row>
    <row r="75" spans="1:5" ht="51">
      <c r="A75" t="s">
        <v>54</v>
      </c>
      <c r="E75" s="35" t="s">
        <v>224</v>
      </c>
    </row>
    <row r="76" spans="1:16" ht="12.75">
      <c r="A76" s="25" t="s">
        <v>45</v>
      </c>
      <c r="B76" s="29" t="s">
        <v>207</v>
      </c>
      <c r="C76" s="29" t="s">
        <v>226</v>
      </c>
      <c r="D76" s="25" t="s">
        <v>55</v>
      </c>
      <c r="E76" s="30" t="s">
        <v>227</v>
      </c>
      <c r="F76" s="31" t="s">
        <v>112</v>
      </c>
      <c r="G76" s="32">
        <v>6786.81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228</v>
      </c>
    </row>
    <row r="78" spans="1:5" ht="12.75">
      <c r="A78" s="36" t="s">
        <v>52</v>
      </c>
      <c r="E78" s="37" t="s">
        <v>499</v>
      </c>
    </row>
    <row r="79" spans="1:5" ht="51">
      <c r="A79" t="s">
        <v>54</v>
      </c>
      <c r="E79" s="35" t="s">
        <v>224</v>
      </c>
    </row>
    <row r="80" spans="1:16" ht="12.75">
      <c r="A80" s="25" t="s">
        <v>45</v>
      </c>
      <c r="B80" s="29" t="s">
        <v>213</v>
      </c>
      <c r="C80" s="29" t="s">
        <v>231</v>
      </c>
      <c r="D80" s="25" t="s">
        <v>55</v>
      </c>
      <c r="E80" s="30" t="s">
        <v>232</v>
      </c>
      <c r="F80" s="31" t="s">
        <v>112</v>
      </c>
      <c r="G80" s="32">
        <v>2334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55</v>
      </c>
    </row>
    <row r="82" spans="1:5" ht="12.75">
      <c r="A82" s="36" t="s">
        <v>52</v>
      </c>
      <c r="E82" s="37" t="s">
        <v>500</v>
      </c>
    </row>
    <row r="83" spans="1:5" ht="51">
      <c r="A83" t="s">
        <v>54</v>
      </c>
      <c r="E83" s="35" t="s">
        <v>235</v>
      </c>
    </row>
    <row r="84" spans="1:16" ht="12.75">
      <c r="A84" s="25" t="s">
        <v>45</v>
      </c>
      <c r="B84" s="29" t="s">
        <v>219</v>
      </c>
      <c r="C84" s="29" t="s">
        <v>237</v>
      </c>
      <c r="D84" s="25" t="s">
        <v>55</v>
      </c>
      <c r="E84" s="30" t="s">
        <v>238</v>
      </c>
      <c r="F84" s="31" t="s">
        <v>112</v>
      </c>
      <c r="G84" s="32">
        <v>3310.81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55</v>
      </c>
    </row>
    <row r="86" spans="1:5" ht="12.75">
      <c r="A86" s="36" t="s">
        <v>52</v>
      </c>
      <c r="E86" s="37" t="s">
        <v>490</v>
      </c>
    </row>
    <row r="87" spans="1:5" ht="140.25">
      <c r="A87" t="s">
        <v>54</v>
      </c>
      <c r="E87" s="35" t="s">
        <v>241</v>
      </c>
    </row>
    <row r="88" spans="1:16" ht="12.75">
      <c r="A88" s="25" t="s">
        <v>45</v>
      </c>
      <c r="B88" s="29" t="s">
        <v>225</v>
      </c>
      <c r="C88" s="29" t="s">
        <v>243</v>
      </c>
      <c r="D88" s="25" t="s">
        <v>55</v>
      </c>
      <c r="E88" s="30" t="s">
        <v>244</v>
      </c>
      <c r="F88" s="31" t="s">
        <v>112</v>
      </c>
      <c r="G88" s="32">
        <v>3455.2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245</v>
      </c>
    </row>
    <row r="90" spans="1:5" ht="12.75">
      <c r="A90" s="36" t="s">
        <v>52</v>
      </c>
      <c r="E90" s="37" t="s">
        <v>501</v>
      </c>
    </row>
    <row r="91" spans="1:5" ht="140.25">
      <c r="A91" t="s">
        <v>54</v>
      </c>
      <c r="E91" s="35" t="s">
        <v>241</v>
      </c>
    </row>
    <row r="92" spans="1:16" ht="12.75">
      <c r="A92" s="25" t="s">
        <v>45</v>
      </c>
      <c r="B92" s="29" t="s">
        <v>230</v>
      </c>
      <c r="C92" s="29" t="s">
        <v>248</v>
      </c>
      <c r="D92" s="25" t="s">
        <v>55</v>
      </c>
      <c r="E92" s="30" t="s">
        <v>249</v>
      </c>
      <c r="F92" s="31" t="s">
        <v>142</v>
      </c>
      <c r="G92" s="32">
        <v>104.28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12.75">
      <c r="A93" s="34" t="s">
        <v>50</v>
      </c>
      <c r="E93" s="35" t="s">
        <v>250</v>
      </c>
    </row>
    <row r="94" spans="1:5" ht="12.75">
      <c r="A94" s="36" t="s">
        <v>52</v>
      </c>
      <c r="E94" s="37" t="s">
        <v>502</v>
      </c>
    </row>
    <row r="95" spans="1:5" ht="204">
      <c r="A95" t="s">
        <v>54</v>
      </c>
      <c r="E95" s="35" t="s">
        <v>252</v>
      </c>
    </row>
    <row r="96" spans="1:18" ht="12.75" customHeight="1">
      <c r="A96" s="6" t="s">
        <v>43</v>
      </c>
      <c r="B96" s="6"/>
      <c r="C96" s="40" t="s">
        <v>40</v>
      </c>
      <c r="D96" s="6"/>
      <c r="E96" s="27" t="s">
        <v>120</v>
      </c>
      <c r="F96" s="6"/>
      <c r="G96" s="6"/>
      <c r="H96" s="6"/>
      <c r="I96" s="41">
        <f>0+Q96</f>
      </c>
      <c r="O96">
        <f>0+R96</f>
      </c>
      <c r="Q96">
        <f>0+I97</f>
      </c>
      <c r="R96">
        <f>0+O97</f>
      </c>
    </row>
    <row r="97" spans="1:16" ht="12.75">
      <c r="A97" s="25" t="s">
        <v>45</v>
      </c>
      <c r="B97" s="29" t="s">
        <v>236</v>
      </c>
      <c r="C97" s="29" t="s">
        <v>271</v>
      </c>
      <c r="D97" s="25" t="s">
        <v>55</v>
      </c>
      <c r="E97" s="30" t="s">
        <v>272</v>
      </c>
      <c r="F97" s="31" t="s">
        <v>173</v>
      </c>
      <c r="G97" s="32">
        <v>90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273</v>
      </c>
    </row>
    <row r="99" spans="1:5" ht="12.75">
      <c r="A99" s="36" t="s">
        <v>52</v>
      </c>
      <c r="E99" s="37" t="s">
        <v>503</v>
      </c>
    </row>
    <row r="100" spans="1:5" ht="38.25">
      <c r="A100" t="s">
        <v>54</v>
      </c>
      <c r="E100" s="35" t="s">
        <v>275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