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28500" yWindow="6360" windowWidth="24480" windowHeight="1936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<sst xmlns="http://schemas.openxmlformats.org/spreadsheetml/2006/main" count="54" uniqueCount="53">
  <si>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000 VON</t>
  </si>
  <si>
    <t>Vedlejší a ostaní náklady</t>
  </si>
  <si>
    <t>SO 101</t>
  </si>
  <si>
    <t>Rekonstrukce komunikace km ZU - km 1,020</t>
  </si>
  <si>
    <t>SO 101_P</t>
  </si>
  <si>
    <t>Propustek</t>
  </si>
  <si>
    <t>SO 102</t>
  </si>
  <si>
    <t>Rekonstrukce komunikace  km 1,020 - km  1,140</t>
  </si>
  <si>
    <t>SO 103</t>
  </si>
  <si>
    <t>Rekonstrukce komunikace  km 1,140 - km 1,480</t>
  </si>
  <si>
    <t>SO 104</t>
  </si>
  <si>
    <t>Rekonstrukce komunikace  km 1,480 - km 1,720</t>
  </si>
  <si>
    <t>SO 105</t>
  </si>
  <si>
    <t>Rekonstrukce komunikace  km 1,720 - km 1,940</t>
  </si>
  <si>
    <t>SO 106</t>
  </si>
  <si>
    <t>SO 106.1</t>
  </si>
  <si>
    <t>SO 120</t>
  </si>
  <si>
    <t>Úprava stávajícího sjezdu v km 0,620</t>
  </si>
  <si>
    <t>SO 151</t>
  </si>
  <si>
    <t>Chodník pro pěší v km 0,500 - 1,080 vlevo</t>
  </si>
  <si>
    <t>SO 152</t>
  </si>
  <si>
    <t>Chodník pro pěší v km 1,120 - 1,300</t>
  </si>
  <si>
    <t>SO 153</t>
  </si>
  <si>
    <t>Chodník pro pěší v km 1,315 - 1,450</t>
  </si>
  <si>
    <t>SO 154</t>
  </si>
  <si>
    <t>Úprava parkování  v km 1,490 - 1,580 vlevo</t>
  </si>
  <si>
    <t>SO 170</t>
  </si>
  <si>
    <t>Dopravní značení komunikace III/0042</t>
  </si>
  <si>
    <t>SO 171</t>
  </si>
  <si>
    <t>Dopravní značení pro obec Líšnice</t>
  </si>
  <si>
    <t>SO 175</t>
  </si>
  <si>
    <t>Dopravně inženýrská opatření</t>
  </si>
  <si>
    <t>SO 201</t>
  </si>
  <si>
    <t>Rekonstrukce propustku v km 1,146</t>
  </si>
  <si>
    <t>SO 301</t>
  </si>
  <si>
    <t>Dešťová kanalizace v km 0,780 - 1,120</t>
  </si>
  <si>
    <t>SO 302</t>
  </si>
  <si>
    <t>Dešťová kanalizace v km 1,120 - 1,320</t>
  </si>
  <si>
    <t>SO 303</t>
  </si>
  <si>
    <t>Dešťová kanalizace v km 1,460 - 1,940</t>
  </si>
  <si>
    <t>SO 310</t>
  </si>
  <si>
    <t>Odvedení vod v km 1,130</t>
  </si>
  <si>
    <t>SO 810</t>
  </si>
  <si>
    <t>Vegetační úpravy a náhradní výsadby</t>
  </si>
  <si>
    <t>Kraj</t>
  </si>
  <si>
    <t>Oprava komunikace 2,6-KU</t>
  </si>
  <si>
    <t>Rekonstrukce komunikace  km 1,940 - 2,600</t>
  </si>
  <si>
    <t>obec Líšnice</t>
  </si>
  <si>
    <t>celkem bez DPH</t>
  </si>
  <si>
    <t>celkem s DPH 21%</t>
  </si>
  <si>
    <t>85/15</t>
  </si>
  <si>
    <t>80/20</t>
  </si>
  <si>
    <t>65/35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</si>
</sst>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32392-6853-46AD-B7C3-E462CDFB382E}">
  <dimension ref="A1:G29"/>
  <sheetViews>
    <sheetView tabSelected="1" workbookViewId="0" topLeftCell="A1">
      <selection activeCell="D35" sqref="D33:D35"/>
    </sheetView>
  </sheetViews>
  <sheetFormatPr defaultColWidth="9.140625" defaultRowHeight="15"/>
  <cols>
    <col min="1" max="1" width="21.140625" style="0" customWidth="1"/>
    <col min="2" max="2" width="43.00390625" style="0" bestFit="1" customWidth="1"/>
    <col min="3" max="3" width="21.140625" style="8" customWidth="1"/>
    <col min="4" max="4" width="15.57421875" style="3" customWidth="1"/>
    <col min="5" max="5" width="13.8515625" style="3" customWidth="1"/>
    <col min="6" max="6" width="9.140625" style="3" customWidth="1"/>
  </cols>
  <sheetData>
    <row r="1" spans="4:5" ht="15">
      <c r="D1" s="4" t="s">
        <v>44</v>
      </c>
      <c r="E1" s="4" t="s">
        <v>47</v>
      </c>
    </row>
    <row r="2" spans="1:5" ht="15">
      <c r="A2" s="1" t="s">
        <v>0</v>
      </c>
      <c r="B2" s="1" t="s">
        <v>1</v>
      </c>
      <c r="C2" s="9">
        <v>5981013.35</v>
      </c>
      <c r="D2" s="5">
        <f>C2</f>
        <v>5981013.35</v>
      </c>
      <c r="E2" s="6"/>
    </row>
    <row r="3" spans="1:5" ht="15">
      <c r="A3" s="1" t="s">
        <v>2</v>
      </c>
      <c r="B3" s="1" t="s">
        <v>3</v>
      </c>
      <c r="C3" s="9">
        <v>7694380.63</v>
      </c>
      <c r="D3" s="5">
        <f>C3</f>
        <v>7694380.63</v>
      </c>
      <c r="E3" s="6"/>
    </row>
    <row r="4" spans="1:5" ht="15">
      <c r="A4" s="1" t="s">
        <v>4</v>
      </c>
      <c r="B4" s="1" t="s">
        <v>5</v>
      </c>
      <c r="C4" s="9">
        <v>51508.68</v>
      </c>
      <c r="D4" s="5">
        <f>C4</f>
        <v>51508.68</v>
      </c>
      <c r="E4" s="6"/>
    </row>
    <row r="5" spans="1:5" ht="15">
      <c r="A5" s="1" t="s">
        <v>6</v>
      </c>
      <c r="B5" s="1" t="s">
        <v>7</v>
      </c>
      <c r="C5" s="9">
        <v>496413.44999999995</v>
      </c>
      <c r="D5" s="5">
        <f aca="true" t="shared" si="0" ref="D5:D10">C5</f>
        <v>496413.44999999995</v>
      </c>
      <c r="E5" s="6"/>
    </row>
    <row r="6" spans="1:5" ht="15">
      <c r="A6" s="1" t="s">
        <v>8</v>
      </c>
      <c r="B6" s="1" t="s">
        <v>9</v>
      </c>
      <c r="C6" s="9">
        <v>1766831.87</v>
      </c>
      <c r="D6" s="5">
        <f t="shared" si="0"/>
        <v>1766831.87</v>
      </c>
      <c r="E6" s="6"/>
    </row>
    <row r="7" spans="1:5" ht="15">
      <c r="A7" s="1" t="s">
        <v>10</v>
      </c>
      <c r="B7" s="1" t="s">
        <v>11</v>
      </c>
      <c r="C7" s="9">
        <v>1294950.3399999999</v>
      </c>
      <c r="D7" s="5">
        <f t="shared" si="0"/>
        <v>1294950.3399999999</v>
      </c>
      <c r="E7" s="6"/>
    </row>
    <row r="8" spans="1:5" ht="15">
      <c r="A8" s="1" t="s">
        <v>12</v>
      </c>
      <c r="B8" s="1" t="s">
        <v>13</v>
      </c>
      <c r="C8" s="9">
        <v>1136466.67</v>
      </c>
      <c r="D8" s="5">
        <f t="shared" si="0"/>
        <v>1136466.67</v>
      </c>
      <c r="E8" s="6"/>
    </row>
    <row r="9" spans="1:5" ht="15">
      <c r="A9" s="1" t="s">
        <v>14</v>
      </c>
      <c r="B9" s="2" t="s">
        <v>46</v>
      </c>
      <c r="C9" s="9">
        <v>14006934.549999997</v>
      </c>
      <c r="D9" s="5">
        <f t="shared" si="0"/>
        <v>14006934.549999997</v>
      </c>
      <c r="E9" s="6"/>
    </row>
    <row r="10" spans="1:5" ht="15">
      <c r="A10" s="1" t="s">
        <v>15</v>
      </c>
      <c r="B10" s="2" t="s">
        <v>45</v>
      </c>
      <c r="C10" s="9">
        <v>10864904.32</v>
      </c>
      <c r="D10" s="5">
        <f t="shared" si="0"/>
        <v>10864904.32</v>
      </c>
      <c r="E10" s="6"/>
    </row>
    <row r="11" spans="1:5" ht="15">
      <c r="A11" s="1" t="s">
        <v>16</v>
      </c>
      <c r="B11" s="1" t="s">
        <v>17</v>
      </c>
      <c r="C11" s="9">
        <v>134379.25</v>
      </c>
      <c r="D11" s="6"/>
      <c r="E11" s="5">
        <f>C11</f>
        <v>134379.25</v>
      </c>
    </row>
    <row r="12" spans="1:5" ht="15">
      <c r="A12" s="1" t="s">
        <v>18</v>
      </c>
      <c r="B12" s="1" t="s">
        <v>19</v>
      </c>
      <c r="C12" s="9">
        <v>766401.3</v>
      </c>
      <c r="D12" s="6"/>
      <c r="E12" s="5">
        <f aca="true" t="shared" si="1" ref="E12:E15">C12</f>
        <v>766401.3</v>
      </c>
    </row>
    <row r="13" spans="1:5" ht="15">
      <c r="A13" s="1" t="s">
        <v>20</v>
      </c>
      <c r="B13" s="1" t="s">
        <v>21</v>
      </c>
      <c r="C13" s="9">
        <v>155099.75</v>
      </c>
      <c r="D13" s="6"/>
      <c r="E13" s="5">
        <f t="shared" si="1"/>
        <v>155099.75</v>
      </c>
    </row>
    <row r="14" spans="1:5" ht="15">
      <c r="A14" s="1" t="s">
        <v>22</v>
      </c>
      <c r="B14" s="1" t="s">
        <v>23</v>
      </c>
      <c r="C14" s="9">
        <v>333858.99</v>
      </c>
      <c r="D14" s="6"/>
      <c r="E14" s="5">
        <f t="shared" si="1"/>
        <v>333858.99</v>
      </c>
    </row>
    <row r="15" spans="1:5" ht="15">
      <c r="A15" s="1" t="s">
        <v>24</v>
      </c>
      <c r="B15" s="1" t="s">
        <v>25</v>
      </c>
      <c r="C15" s="9">
        <v>367542.26</v>
      </c>
      <c r="D15" s="6"/>
      <c r="E15" s="5">
        <f t="shared" si="1"/>
        <v>367542.26</v>
      </c>
    </row>
    <row r="16" spans="1:5" ht="15">
      <c r="A16" s="1" t="s">
        <v>26</v>
      </c>
      <c r="B16" s="1" t="s">
        <v>27</v>
      </c>
      <c r="C16" s="9">
        <v>530310.5800000001</v>
      </c>
      <c r="D16" s="5">
        <f>C16</f>
        <v>530310.5800000001</v>
      </c>
      <c r="E16" s="6"/>
    </row>
    <row r="17" spans="1:5" ht="15">
      <c r="A17" s="1" t="s">
        <v>28</v>
      </c>
      <c r="B17" s="1" t="s">
        <v>29</v>
      </c>
      <c r="C17" s="9">
        <v>58735</v>
      </c>
      <c r="D17" s="6"/>
      <c r="E17" s="5">
        <f>C17</f>
        <v>58735</v>
      </c>
    </row>
    <row r="18" spans="1:5" ht="15">
      <c r="A18" s="1" t="s">
        <v>30</v>
      </c>
      <c r="B18" s="1" t="s">
        <v>31</v>
      </c>
      <c r="C18" s="9">
        <v>580000</v>
      </c>
      <c r="D18" s="5">
        <f>C18</f>
        <v>580000</v>
      </c>
      <c r="E18" s="6"/>
    </row>
    <row r="19" spans="1:5" ht="15">
      <c r="A19" s="1" t="s">
        <v>32</v>
      </c>
      <c r="B19" s="1" t="s">
        <v>33</v>
      </c>
      <c r="C19" s="9">
        <v>1339529.51</v>
      </c>
      <c r="D19" s="5">
        <f>C19</f>
        <v>1339529.51</v>
      </c>
      <c r="E19" s="6"/>
    </row>
    <row r="20" spans="1:6" ht="15">
      <c r="A20" s="1" t="s">
        <v>34</v>
      </c>
      <c r="B20" s="1" t="s">
        <v>35</v>
      </c>
      <c r="C20" s="9">
        <v>2008810.69</v>
      </c>
      <c r="D20" s="5">
        <f>C20*0.85</f>
        <v>1707489.0865</v>
      </c>
      <c r="E20" s="5">
        <f>C20*0.15</f>
        <v>301321.60349999997</v>
      </c>
      <c r="F20" s="8" t="s">
        <v>50</v>
      </c>
    </row>
    <row r="21" spans="1:6" ht="15">
      <c r="A21" s="1" t="s">
        <v>36</v>
      </c>
      <c r="B21" s="1" t="s">
        <v>37</v>
      </c>
      <c r="C21" s="9">
        <v>1013647.54</v>
      </c>
      <c r="D21" s="5">
        <f>0.8*C21</f>
        <v>810918.0320000001</v>
      </c>
      <c r="E21" s="5">
        <f>0.2*C21</f>
        <v>202729.50800000003</v>
      </c>
      <c r="F21" s="8" t="s">
        <v>51</v>
      </c>
    </row>
    <row r="22" spans="1:6" ht="15">
      <c r="A22" s="1" t="s">
        <v>38</v>
      </c>
      <c r="B22" s="1" t="s">
        <v>39</v>
      </c>
      <c r="C22" s="9">
        <v>2989091.24</v>
      </c>
      <c r="D22" s="5">
        <f>0.85*C22</f>
        <v>2540727.554</v>
      </c>
      <c r="E22" s="5">
        <f>0.15*C22</f>
        <v>448363.68600000005</v>
      </c>
      <c r="F22" s="8" t="s">
        <v>50</v>
      </c>
    </row>
    <row r="23" spans="1:6" ht="15">
      <c r="A23" s="1" t="s">
        <v>40</v>
      </c>
      <c r="B23" s="1" t="s">
        <v>41</v>
      </c>
      <c r="C23" s="9">
        <v>1467979.8399999999</v>
      </c>
      <c r="D23" s="5">
        <f>0.65*C23</f>
        <v>954186.896</v>
      </c>
      <c r="E23" s="5">
        <f>0.35*C23</f>
        <v>513792.9439999999</v>
      </c>
      <c r="F23" s="8" t="s">
        <v>52</v>
      </c>
    </row>
    <row r="24" spans="1:5" ht="15">
      <c r="A24" s="1" t="s">
        <v>42</v>
      </c>
      <c r="B24" s="1" t="s">
        <v>43</v>
      </c>
      <c r="C24" s="9">
        <v>624531.3</v>
      </c>
      <c r="D24" s="5">
        <f>C24</f>
        <v>624531.3</v>
      </c>
      <c r="E24" s="6"/>
    </row>
    <row r="25" ht="15.75" thickBot="1">
      <c r="C25" s="10"/>
    </row>
    <row r="26" spans="3:7" ht="15.75" thickBot="1">
      <c r="C26" s="10"/>
      <c r="D26" s="11">
        <f>SUM(D2:D24)</f>
        <v>52381096.81849998</v>
      </c>
      <c r="E26" s="12">
        <f>SUM(E11:E24)</f>
        <v>3282224.2915000003</v>
      </c>
      <c r="G26" t="s">
        <v>48</v>
      </c>
    </row>
    <row r="29" spans="4:7" ht="15">
      <c r="D29" s="7">
        <f>D26*1.21</f>
        <v>63381127.15038498</v>
      </c>
      <c r="E29" s="7">
        <f>E26*1.21</f>
        <v>3971491.392715</v>
      </c>
      <c r="G29" t="s">
        <v>49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Ostrý Jan Ing.</dc:creator>
  <cp:keywords/>
  <dc:description/>
  <cp:lastModifiedBy>Ostrý Jan Ing.</cp:lastModifiedBy>
  <dcterms:created xsi:type="dcterms:W3CDTF">2021-10-21T11:26:57Z</dcterms:created>
  <dcterms:modified xsi:type="dcterms:W3CDTF">2021-11-01T13:14:12Z</dcterms:modified>
  <cp:category/>
  <cp:version/>
  <cp:contentType/>
  <cp:contentStatus/>
</cp:coreProperties>
</file>