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70" windowHeight="1185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<sst xmlns="http://schemas.openxmlformats.org/spreadsheetml/2006/main" count="151" uniqueCount="124">
  <si>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</si>
  <si>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</si>
  <si>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</si>
  <si>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</si>
  <si>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</si>
  <si>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</si>
  <si>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</si>
  <si>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</si>
  <si>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</si>
  <si>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</si>
  <si>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</si>
  <si>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</si>
  <si>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</si>
  <si>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</si>
  <si>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</si>
  <si>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</si>
  <si>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</si>
  <si>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</si>
  <si>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</si>
  <si>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</si>
  <si>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</si>
  <si>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</si>
  <si>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</si>
  <si>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</si>
  <si>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</si>
  <si>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</si>
  <si>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</si>
  <si>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</si>
  <si>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</si>
  <si>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</si>
  <si>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</si>
  <si>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</si>
  <si>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</si>
  <si>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</si>
  <si>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</si>
  <si>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</si>
  <si>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</si>
  <si>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</si>
  <si>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</si>
  <si>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</si>
  <si>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</si>
  <si>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</si>
  <si>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</si>
  <si>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</si>
  <si>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</si>
  <si>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</si>
  <si>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</si>
  <si>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</si>
  <si>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Krycí list rozpočtu</t>
  </si>
  <si>
    <t>Zdroj položek/cen: www.sfdi.cz (OTSKP 2018)</t>
  </si>
  <si>
    <t>Celkem vč. DPH</t>
  </si>
  <si>
    <t>M</t>
  </si>
  <si>
    <t>M2</t>
  </si>
  <si>
    <t>M3</t>
  </si>
  <si>
    <t>POPLATKY ZA SKLÁDKU TYP S-OO (OSTATNÍ ODPAD)</t>
  </si>
  <si>
    <t>ČIŠTĚNÍ PŘÍKOPŮ OD NÁNOSU DO 0,5M3/M  (vč. odvozu na skládku)</t>
  </si>
  <si>
    <t>ČIŠTĚNÍ KRAJNIC OD NÁNOSU TL. DO 100MM  (vč. odvozu na skládku)</t>
  </si>
  <si>
    <t>FRÉZOVÁNÍ DRÁŽKY PRŮŘEZU DO 200MM2 V ASFALTOVÉ VOZOVCE</t>
  </si>
  <si>
    <t>SPOJOVACÍ POSTŘIK Z EMULZE DO 0,5KG/M2</t>
  </si>
  <si>
    <t>ASFALTOVÝ BETON PRO OBRUSNÉ VRSTVY ACO 11+, 11S TL. 50MM</t>
  </si>
  <si>
    <t>574A44</t>
  </si>
  <si>
    <t>FRÉZOVÁNÍ ZPEVNĚNÝCH PLOCH ASFALTOVÝCH, ODVOZ DO 5KM</t>
  </si>
  <si>
    <t>KPL</t>
  </si>
  <si>
    <t>02710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</si>
  <si>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</si>
  <si>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</si>
  <si>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</si>
  <si>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</si>
  <si>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</si>
  <si>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</si>
  <si>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</si>
  <si>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</si>
  <si>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</si>
  <si>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</si>
  <si>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</si>
  <si>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>……………………………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</si>
  <si>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</si>
  <si>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</si>
  <si>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</si>
  <si>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</si>
  <si>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</si>
  <si>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</si>
  <si>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</si>
  <si>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</si>
  <si>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</si>
  <si>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</si>
  <si>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</si>
  <si>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</si>
  <si>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správní cestmistr:</t>
  </si>
  <si>
    <t>KSÚS Středočeského kraje příspěvková organizace</t>
  </si>
  <si>
    <t>POMOC PRÁCE ZŘÍZ NEBO ZAJIŠŤ OBJÍŽĎKY A PŘÍSTUP CESTY</t>
  </si>
  <si>
    <t>ŘEZÁNÍ ASFALTOVÉHO KRYTU VOZOVEK TL DO 100MM</t>
  </si>
  <si>
    <t>OČIŠTĚNÍ ASFALT VOZOVEK ZAMETENÍM</t>
  </si>
  <si>
    <t>574A04</t>
  </si>
  <si>
    <t>ASFALTOVÝ BETON PRO OBRUSNÉ VRSTVY ACO 11+, 11S</t>
  </si>
  <si>
    <t>ZPEVNĚNÍ KRAJNIC Z RECYKLOVANÉHO MATERIÁLU TL DO 150MM</t>
  </si>
  <si>
    <t>TĚSNĚNÍ DILATAČ SPAR ASF ZÁLIVKOU PRŮŘ DO 200MM2</t>
  </si>
  <si>
    <t xml:space="preserve">Název stavby: </t>
  </si>
  <si>
    <t xml:space="preserve">provozní cestmistr: </t>
  </si>
  <si>
    <t>VODOROVNÉ DOPRAVNÍ ZNAČENÍ BARVOU HLADKÉ - DODÁVKA A POKLÁDKA</t>
  </si>
  <si>
    <t>Oprava 2019</t>
  </si>
  <si>
    <t>III/1063  kř. Nedvězí - kř.  Blaženice</t>
  </si>
  <si>
    <t>Nedvězí</t>
  </si>
  <si>
    <t>572213</t>
  </si>
  <si>
    <t>014122</t>
  </si>
  <si>
    <t>T</t>
  </si>
  <si>
    <t>15</t>
  </si>
  <si>
    <t>89921</t>
  </si>
  <si>
    <t>VÝŠKOVÁ ÚPRAVA POKLOPŮ</t>
  </si>
  <si>
    <t>KUS</t>
  </si>
  <si>
    <t>89923</t>
  </si>
  <si>
    <t>VÝŠKOVÁ ÚPRAVA KRYCÍCH HRNCŮ</t>
  </si>
  <si>
    <t>SANAČNÍ VRSTVY Z KAMENIVA DRCENÉHO 0 - 63 mm</t>
  </si>
  <si>
    <t>93818</t>
  </si>
  <si>
    <t xml:space="preserve">III/1063  kř. II/106 Krňany -  kř. Nedvězí </t>
  </si>
  <si>
    <t>Krňany, Vysoký Újezd, Nedvězí</t>
  </si>
  <si>
    <t>III/1063, 0,000 - 3,920 a 4,180 - 5,130 km</t>
  </si>
  <si>
    <t>SMĚROVÉ SLOUPKY Z PLAST HMOT VČETNĚ ODRAZNÉHO PÁSKU</t>
  </si>
  <si>
    <t>ks</t>
  </si>
  <si>
    <t>ODKOPÁVKY A PROKOPÁVKY OBECNÉ TŘ. I, ODVOZ DO 16KM</t>
  </si>
  <si>
    <t>KAMENIVO ZPEVNĚNÉ CEMENTEM TL. DO 150MM</t>
  </si>
  <si>
    <t>ODSTRANĚNÍ KRYTU ZPEVNĚNÝCH PLOCH S ASFALT. POJIVEM, ODVOZ DO 16 KM</t>
  </si>
  <si>
    <t xml:space="preserve">vedoucí oblasti Benešov:  </t>
  </si>
  <si>
    <t>Zástupce vedoucího oblasti: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</si>
</sst>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"/>
    <numFmt numFmtId="165" formatCode="00000"/>
    <numFmt numFmtId="166" formatCode="#,##0.000"/>
  </numFmts>
  <fonts count="24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1" fontId="1" fillId="0" borderId="7" xfId="0" applyNumberFormat="1" applyFont="1" applyFill="1" applyBorder="1" applyAlignment="1" applyProtection="1">
      <alignment horizontal="left" vertical="center"/>
      <protection locked="0"/>
    </xf>
    <xf numFmtId="1" fontId="1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7" xfId="0" applyFont="1" applyFill="1" applyBorder="1" applyAlignment="1" applyProtection="1">
      <alignment horizontal="right" vertical="center"/>
      <protection/>
    </xf>
    <xf numFmtId="0" fontId="10" fillId="3" borderId="18" xfId="0" applyFont="1" applyFill="1" applyBorder="1" applyAlignment="1" applyProtection="1">
      <alignment horizontal="right" vertical="center"/>
      <protection/>
    </xf>
    <xf numFmtId="0" fontId="10" fillId="3" borderId="18" xfId="0" applyFont="1" applyFill="1" applyBorder="1" applyAlignment="1" applyProtection="1">
      <alignment horizontal="left"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49" fontId="20" fillId="0" borderId="4" xfId="0" applyNumberFormat="1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164" fontId="16" fillId="0" borderId="4" xfId="0" applyNumberFormat="1" applyFont="1" applyBorder="1" applyAlignment="1" applyProtection="1">
      <alignment horizontal="right" vertical="center"/>
      <protection locked="0"/>
    </xf>
    <xf numFmtId="39" fontId="17" fillId="0" borderId="4" xfId="0" applyNumberFormat="1" applyFont="1" applyBorder="1" applyAlignment="1" applyProtection="1">
      <alignment horizontal="right" vertical="center"/>
      <protection locked="0"/>
    </xf>
    <xf numFmtId="39" fontId="16" fillId="0" borderId="4" xfId="0" applyNumberFormat="1" applyFont="1" applyBorder="1" applyAlignment="1" applyProtection="1">
      <alignment horizontal="right" vertical="center"/>
      <protection locked="0"/>
    </xf>
    <xf numFmtId="165" fontId="20" fillId="0" borderId="4" xfId="0" applyNumberFormat="1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vertical="center"/>
      <protection locked="0"/>
    </xf>
    <xf numFmtId="166" fontId="21" fillId="0" borderId="4" xfId="0" applyNumberFormat="1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164" fontId="16" fillId="0" borderId="15" xfId="0" applyNumberFormat="1" applyFont="1" applyBorder="1" applyAlignment="1" applyProtection="1">
      <alignment horizontal="right" vertical="center"/>
      <protection locked="0"/>
    </xf>
    <xf numFmtId="39" fontId="17" fillId="0" borderId="15" xfId="0" applyNumberFormat="1" applyFont="1" applyBorder="1" applyAlignment="1" applyProtection="1">
      <alignment horizontal="right" vertical="center"/>
      <protection locked="0"/>
    </xf>
    <xf numFmtId="39" fontId="16" fillId="0" borderId="22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166" fontId="21" fillId="0" borderId="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 applyProtection="1">
      <alignment horizontal="left" vertical="center"/>
      <protection locked="0"/>
    </xf>
    <xf numFmtId="1" fontId="1" fillId="0" borderId="23" xfId="0" applyNumberFormat="1" applyFont="1" applyFill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 horizontal="left" vertical="top"/>
      <protection locked="0"/>
    </xf>
    <xf numFmtId="39" fontId="17" fillId="0" borderId="4" xfId="0" applyNumberFormat="1" applyFont="1" applyFill="1" applyBorder="1" applyAlignment="1" applyProtection="1">
      <alignment horizontal="right" vertical="center"/>
      <protection locked="0"/>
    </xf>
    <xf numFmtId="39" fontId="16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19" fillId="4" borderId="31" xfId="0" applyNumberFormat="1" applyFont="1" applyFill="1" applyBorder="1" applyAlignment="1" applyProtection="1">
      <alignment horizontal="center" vertical="center"/>
      <protection/>
    </xf>
    <xf numFmtId="0" fontId="19" fillId="4" borderId="25" xfId="0" applyNumberFormat="1" applyFont="1" applyFill="1" applyBorder="1" applyAlignment="1" applyProtection="1">
      <alignment horizontal="center" vertical="center"/>
      <protection/>
    </xf>
    <xf numFmtId="0" fontId="19" fillId="4" borderId="26" xfId="0" applyNumberFormat="1" applyFont="1" applyFill="1" applyBorder="1" applyAlignment="1" applyProtection="1">
      <alignment horizontal="center" vertical="center"/>
      <protection/>
    </xf>
    <xf numFmtId="0" fontId="19" fillId="4" borderId="32" xfId="0" applyNumberFormat="1" applyFont="1" applyFill="1" applyBorder="1" applyAlignment="1" applyProtection="1">
      <alignment horizontal="center" vertical="center"/>
      <protection/>
    </xf>
    <xf numFmtId="49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0" fontId="22" fillId="0" borderId="26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center" wrapText="1"/>
      <protection/>
    </xf>
    <xf numFmtId="49" fontId="8" fillId="0" borderId="4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  <xf numFmtId="164" fontId="16" fillId="5" borderId="4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D30" sqref="D30:F30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23.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34.6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7" customHeight="1" thickBot="1">
      <c r="A1" s="161" t="s">
        <v>48</v>
      </c>
      <c r="B1" s="162"/>
      <c r="C1" s="162"/>
      <c r="D1" s="162"/>
      <c r="E1" s="162"/>
      <c r="F1" s="162"/>
      <c r="G1" s="162"/>
      <c r="H1" s="162"/>
      <c r="I1" s="162"/>
    </row>
    <row r="2" spans="1:10" ht="12.75" customHeight="1">
      <c r="A2" s="163" t="s">
        <v>97</v>
      </c>
      <c r="B2" s="164"/>
      <c r="C2" s="165" t="s">
        <v>101</v>
      </c>
      <c r="D2" s="165"/>
      <c r="E2" s="167" t="s">
        <v>47</v>
      </c>
      <c r="F2" s="168" t="s">
        <v>89</v>
      </c>
      <c r="G2" s="169"/>
      <c r="H2" s="167" t="s">
        <v>40</v>
      </c>
      <c r="I2" s="172" t="s">
        <v>46</v>
      </c>
      <c r="J2" s="2"/>
    </row>
    <row r="3" spans="1:10" ht="10.5">
      <c r="A3" s="149"/>
      <c r="B3" s="148"/>
      <c r="C3" s="166"/>
      <c r="D3" s="166"/>
      <c r="E3" s="148"/>
      <c r="F3" s="170"/>
      <c r="G3" s="171"/>
      <c r="H3" s="148"/>
      <c r="I3" s="146"/>
      <c r="J3" s="2"/>
    </row>
    <row r="4" spans="1:10" ht="10.5">
      <c r="A4" s="147" t="s">
        <v>45</v>
      </c>
      <c r="B4" s="148"/>
      <c r="C4" s="157" t="s">
        <v>100</v>
      </c>
      <c r="D4" s="158"/>
      <c r="E4" s="150" t="s">
        <v>44</v>
      </c>
      <c r="F4" s="150"/>
      <c r="G4" s="148"/>
      <c r="H4" s="150" t="s">
        <v>40</v>
      </c>
      <c r="I4" s="145"/>
      <c r="J4" s="2"/>
    </row>
    <row r="5" spans="1:10" ht="10.5">
      <c r="A5" s="149"/>
      <c r="B5" s="148"/>
      <c r="C5" s="159"/>
      <c r="D5" s="160"/>
      <c r="E5" s="148"/>
      <c r="F5" s="148"/>
      <c r="G5" s="148"/>
      <c r="H5" s="148"/>
      <c r="I5" s="146"/>
      <c r="J5" s="2"/>
    </row>
    <row r="6" spans="1:10" ht="13.15" customHeight="1">
      <c r="A6" s="147" t="s">
        <v>43</v>
      </c>
      <c r="B6" s="148"/>
      <c r="C6" s="153" t="s">
        <v>102</v>
      </c>
      <c r="D6" s="154"/>
      <c r="E6" s="150" t="s">
        <v>41</v>
      </c>
      <c r="F6" s="150"/>
      <c r="G6" s="148"/>
      <c r="H6" s="150" t="s">
        <v>40</v>
      </c>
      <c r="I6" s="145"/>
      <c r="J6" s="2"/>
    </row>
    <row r="7" spans="1:10" ht="10.5">
      <c r="A7" s="149"/>
      <c r="B7" s="148"/>
      <c r="C7" s="155"/>
      <c r="D7" s="156"/>
      <c r="E7" s="148"/>
      <c r="F7" s="148"/>
      <c r="G7" s="148"/>
      <c r="H7" s="148"/>
      <c r="I7" s="146"/>
      <c r="J7" s="2"/>
    </row>
    <row r="8" spans="1:10" ht="10.5">
      <c r="A8" s="147" t="s">
        <v>39</v>
      </c>
      <c r="B8" s="148"/>
      <c r="C8" s="152"/>
      <c r="D8" s="148"/>
      <c r="E8" s="150" t="s">
        <v>38</v>
      </c>
      <c r="F8" s="148"/>
      <c r="G8" s="148"/>
      <c r="H8" s="150" t="s">
        <v>37</v>
      </c>
      <c r="I8" s="145" t="s">
        <v>106</v>
      </c>
      <c r="J8" s="2"/>
    </row>
    <row r="9" spans="1:10" ht="10.5">
      <c r="A9" s="149"/>
      <c r="B9" s="148"/>
      <c r="C9" s="148"/>
      <c r="D9" s="148"/>
      <c r="E9" s="148"/>
      <c r="F9" s="148"/>
      <c r="G9" s="148"/>
      <c r="H9" s="148"/>
      <c r="I9" s="146"/>
      <c r="J9" s="2"/>
    </row>
    <row r="10" spans="1:10" ht="10.5">
      <c r="A10" s="147" t="s">
        <v>36</v>
      </c>
      <c r="B10" s="148"/>
      <c r="C10" s="150"/>
      <c r="D10" s="148"/>
      <c r="E10" s="150" t="s">
        <v>35</v>
      </c>
      <c r="F10" s="150"/>
      <c r="G10" s="148"/>
      <c r="H10" s="150" t="s">
        <v>34</v>
      </c>
      <c r="I10" s="151"/>
      <c r="J10" s="2"/>
    </row>
    <row r="11" spans="1:10" ht="10.5">
      <c r="A11" s="149"/>
      <c r="B11" s="148"/>
      <c r="C11" s="148"/>
      <c r="D11" s="148"/>
      <c r="E11" s="148"/>
      <c r="F11" s="148"/>
      <c r="G11" s="148"/>
      <c r="H11" s="148"/>
      <c r="I11" s="146"/>
      <c r="J11" s="2"/>
    </row>
    <row r="12" spans="1:9" ht="23.45" customHeight="1" thickBot="1">
      <c r="A12" s="139" t="s">
        <v>33</v>
      </c>
      <c r="B12" s="140"/>
      <c r="C12" s="140"/>
      <c r="D12" s="140"/>
      <c r="E12" s="140"/>
      <c r="F12" s="140"/>
      <c r="G12" s="140"/>
      <c r="H12" s="140"/>
      <c r="I12" s="141"/>
    </row>
    <row r="13" spans="1:10" ht="26.45" customHeight="1">
      <c r="A13" s="18" t="s">
        <v>32</v>
      </c>
      <c r="B13" s="142" t="s">
        <v>31</v>
      </c>
      <c r="C13" s="143"/>
      <c r="D13" s="17" t="s">
        <v>30</v>
      </c>
      <c r="E13" s="142" t="s">
        <v>29</v>
      </c>
      <c r="F13" s="143"/>
      <c r="G13" s="17" t="s">
        <v>28</v>
      </c>
      <c r="H13" s="142" t="s">
        <v>27</v>
      </c>
      <c r="I13" s="144"/>
      <c r="J13" s="2"/>
    </row>
    <row r="14" spans="1:10" ht="15.2" customHeight="1">
      <c r="A14" s="15" t="s">
        <v>26</v>
      </c>
      <c r="B14" s="14" t="s">
        <v>16</v>
      </c>
      <c r="C14" s="11">
        <f>SUM(rozpočet!G32)</f>
        <v>0</v>
      </c>
      <c r="D14" s="136" t="s">
        <v>25</v>
      </c>
      <c r="E14" s="137"/>
      <c r="F14" s="11">
        <v>0</v>
      </c>
      <c r="G14" s="136" t="s">
        <v>24</v>
      </c>
      <c r="H14" s="137"/>
      <c r="I14" s="10">
        <v>0</v>
      </c>
      <c r="J14" s="2"/>
    </row>
    <row r="15" spans="1:11" ht="15.2" customHeight="1">
      <c r="A15" s="15"/>
      <c r="B15" s="14" t="s">
        <v>14</v>
      </c>
      <c r="C15" s="11">
        <v>0</v>
      </c>
      <c r="D15" s="136" t="s">
        <v>23</v>
      </c>
      <c r="E15" s="137"/>
      <c r="F15" s="11">
        <v>0</v>
      </c>
      <c r="G15" s="136" t="s">
        <v>22</v>
      </c>
      <c r="H15" s="137"/>
      <c r="I15" s="10">
        <v>0</v>
      </c>
      <c r="J15" s="2"/>
      <c r="K15" s="16"/>
    </row>
    <row r="16" spans="1:10" ht="15.2" customHeight="1">
      <c r="A16" s="15" t="s">
        <v>21</v>
      </c>
      <c r="B16" s="14" t="s">
        <v>16</v>
      </c>
      <c r="C16" s="11">
        <v>0</v>
      </c>
      <c r="D16" s="136" t="s">
        <v>20</v>
      </c>
      <c r="E16" s="137"/>
      <c r="F16" s="11">
        <v>0</v>
      </c>
      <c r="G16" s="136" t="s">
        <v>19</v>
      </c>
      <c r="H16" s="137"/>
      <c r="I16" s="10">
        <v>0</v>
      </c>
      <c r="J16" s="2"/>
    </row>
    <row r="17" spans="1:10" ht="15.2" customHeight="1">
      <c r="A17" s="15"/>
      <c r="B17" s="14" t="s">
        <v>14</v>
      </c>
      <c r="C17" s="11">
        <v>0</v>
      </c>
      <c r="D17" s="136"/>
      <c r="E17" s="137"/>
      <c r="F17" s="13"/>
      <c r="G17" s="136" t="s">
        <v>18</v>
      </c>
      <c r="H17" s="137"/>
      <c r="I17" s="10">
        <v>0</v>
      </c>
      <c r="J17" s="2"/>
    </row>
    <row r="18" spans="1:10" ht="15.2" customHeight="1">
      <c r="A18" s="15" t="s">
        <v>17</v>
      </c>
      <c r="B18" s="14" t="s">
        <v>16</v>
      </c>
      <c r="C18" s="11">
        <v>0</v>
      </c>
      <c r="D18" s="136"/>
      <c r="E18" s="137"/>
      <c r="F18" s="13"/>
      <c r="G18" s="136" t="s">
        <v>15</v>
      </c>
      <c r="H18" s="137"/>
      <c r="I18" s="10">
        <v>0</v>
      </c>
      <c r="J18" s="2"/>
    </row>
    <row r="19" spans="1:10" ht="15.2" customHeight="1">
      <c r="A19" s="15"/>
      <c r="B19" s="14" t="s">
        <v>14</v>
      </c>
      <c r="C19" s="11">
        <v>0</v>
      </c>
      <c r="D19" s="136"/>
      <c r="E19" s="137"/>
      <c r="F19" s="13"/>
      <c r="G19" s="136" t="s">
        <v>13</v>
      </c>
      <c r="H19" s="137"/>
      <c r="I19" s="10">
        <v>0</v>
      </c>
      <c r="J19" s="2"/>
    </row>
    <row r="20" spans="1:10" ht="15.2" customHeight="1">
      <c r="A20" s="134" t="s">
        <v>12</v>
      </c>
      <c r="B20" s="135"/>
      <c r="C20" s="11">
        <v>0</v>
      </c>
      <c r="D20" s="136"/>
      <c r="E20" s="137"/>
      <c r="F20" s="13"/>
      <c r="G20" s="136"/>
      <c r="H20" s="137"/>
      <c r="I20" s="12"/>
      <c r="J20" s="2"/>
    </row>
    <row r="21" spans="1:10" ht="15.2" customHeight="1">
      <c r="A21" s="134" t="s">
        <v>11</v>
      </c>
      <c r="B21" s="135"/>
      <c r="C21" s="11">
        <v>0</v>
      </c>
      <c r="D21" s="136"/>
      <c r="E21" s="137"/>
      <c r="F21" s="13"/>
      <c r="G21" s="136"/>
      <c r="H21" s="137"/>
      <c r="I21" s="12"/>
      <c r="J21" s="2"/>
    </row>
    <row r="22" spans="1:10" ht="16.7" customHeight="1">
      <c r="A22" s="134" t="s">
        <v>10</v>
      </c>
      <c r="B22" s="135"/>
      <c r="C22" s="11">
        <f>SUM(C14:C21)</f>
        <v>0</v>
      </c>
      <c r="D22" s="138" t="s">
        <v>9</v>
      </c>
      <c r="E22" s="135"/>
      <c r="F22" s="11">
        <f>SUM(F14:F21)</f>
        <v>0</v>
      </c>
      <c r="G22" s="138" t="s">
        <v>8</v>
      </c>
      <c r="H22" s="135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2" customHeight="1">
      <c r="A24" s="131" t="s">
        <v>7</v>
      </c>
      <c r="B24" s="132"/>
      <c r="C24" s="6">
        <v>0</v>
      </c>
      <c r="D24" s="2"/>
      <c r="E24" s="2"/>
      <c r="F24" s="2"/>
      <c r="G24" s="2"/>
      <c r="H24" s="2"/>
      <c r="I24" s="3"/>
    </row>
    <row r="25" spans="1:10" ht="15.2" customHeight="1">
      <c r="A25" s="131" t="s">
        <v>6</v>
      </c>
      <c r="B25" s="132"/>
      <c r="C25" s="6">
        <v>0</v>
      </c>
      <c r="D25" s="133" t="s">
        <v>5</v>
      </c>
      <c r="E25" s="132"/>
      <c r="F25" s="6">
        <f>ROUND(C25*(14/100),2)</f>
        <v>0</v>
      </c>
      <c r="G25" s="133" t="s">
        <v>4</v>
      </c>
      <c r="H25" s="132"/>
      <c r="I25" s="5">
        <f>SUM(C24:C26)</f>
        <v>0</v>
      </c>
      <c r="J25" s="2"/>
    </row>
    <row r="26" spans="1:10" ht="15.2" customHeight="1">
      <c r="A26" s="131" t="s">
        <v>3</v>
      </c>
      <c r="B26" s="132"/>
      <c r="C26" s="6">
        <f>C22+F22*I22</f>
        <v>0</v>
      </c>
      <c r="D26" s="133" t="s">
        <v>2</v>
      </c>
      <c r="E26" s="132"/>
      <c r="F26" s="6">
        <f>ROUND(C26*(21/100),2)</f>
        <v>0</v>
      </c>
      <c r="G26" s="133" t="s">
        <v>1</v>
      </c>
      <c r="H26" s="132"/>
      <c r="I26" s="5">
        <f>SUM(F25:F26)+I25</f>
        <v>0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5" customHeight="1">
      <c r="A28" s="110"/>
      <c r="B28" s="111"/>
      <c r="C28" s="112"/>
      <c r="D28" s="119" t="s">
        <v>86</v>
      </c>
      <c r="E28" s="120"/>
      <c r="F28" s="121"/>
      <c r="G28" s="119" t="s">
        <v>87</v>
      </c>
      <c r="H28" s="120"/>
      <c r="I28" s="122"/>
      <c r="J28" s="2"/>
    </row>
    <row r="29" spans="1:10" ht="14.45" customHeight="1">
      <c r="A29" s="113"/>
      <c r="B29" s="114"/>
      <c r="C29" s="115"/>
      <c r="D29" s="123" t="s">
        <v>122</v>
      </c>
      <c r="E29" s="124"/>
      <c r="F29" s="125"/>
      <c r="G29" s="123" t="s">
        <v>98</v>
      </c>
      <c r="H29" s="124"/>
      <c r="I29" s="126"/>
      <c r="J29" s="2"/>
    </row>
    <row r="30" spans="1:10" ht="14.45" customHeight="1">
      <c r="A30" s="113"/>
      <c r="B30" s="114"/>
      <c r="C30" s="115"/>
      <c r="D30" s="123" t="s">
        <v>123</v>
      </c>
      <c r="E30" s="124"/>
      <c r="F30" s="125"/>
      <c r="G30" s="123" t="s">
        <v>88</v>
      </c>
      <c r="H30" s="124"/>
      <c r="I30" s="126"/>
      <c r="J30" s="2"/>
    </row>
    <row r="31" spans="1:10" ht="14.45" customHeight="1">
      <c r="A31" s="113"/>
      <c r="B31" s="114"/>
      <c r="C31" s="115"/>
      <c r="D31" s="123"/>
      <c r="E31" s="124"/>
      <c r="F31" s="125"/>
      <c r="G31" s="123"/>
      <c r="H31" s="124"/>
      <c r="I31" s="126"/>
      <c r="J31" s="2"/>
    </row>
    <row r="32" spans="1:10" ht="25.5" customHeight="1" thickBot="1">
      <c r="A32" s="116"/>
      <c r="B32" s="117"/>
      <c r="C32" s="118"/>
      <c r="D32" s="127" t="s">
        <v>0</v>
      </c>
      <c r="E32" s="128"/>
      <c r="F32" s="129"/>
      <c r="G32" s="127" t="s">
        <v>0</v>
      </c>
      <c r="H32" s="128"/>
      <c r="I32" s="130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workbookViewId="0" topLeftCell="A1">
      <selection activeCell="J35" sqref="J35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9" customFormat="1" ht="27.75" customHeight="1">
      <c r="A1" s="174" t="s">
        <v>85</v>
      </c>
      <c r="B1" s="174"/>
      <c r="C1" s="174"/>
      <c r="D1" s="174"/>
      <c r="E1" s="174"/>
      <c r="F1" s="174"/>
      <c r="G1" s="174"/>
      <c r="H1" s="78"/>
      <c r="I1" s="60"/>
    </row>
    <row r="2" spans="2:9" s="59" customFormat="1" ht="12.75" customHeight="1">
      <c r="B2" s="64" t="s">
        <v>84</v>
      </c>
      <c r="C2" s="91" t="s">
        <v>114</v>
      </c>
      <c r="D2" s="77" t="s">
        <v>42</v>
      </c>
      <c r="E2" s="75"/>
      <c r="F2" s="75"/>
      <c r="G2" s="75"/>
      <c r="H2" s="74"/>
      <c r="I2" s="60"/>
    </row>
    <row r="3" spans="2:9" s="59" customFormat="1" ht="12.75" customHeight="1">
      <c r="B3" s="64" t="s">
        <v>83</v>
      </c>
      <c r="C3" s="67" t="s">
        <v>116</v>
      </c>
      <c r="D3" s="75"/>
      <c r="E3" s="75"/>
      <c r="F3" s="66"/>
      <c r="G3" s="75"/>
      <c r="H3" s="74"/>
      <c r="I3" s="60"/>
    </row>
    <row r="4" spans="2:9" s="59" customFormat="1" ht="13.5" customHeight="1">
      <c r="B4" s="64" t="s">
        <v>82</v>
      </c>
      <c r="C4" s="67" t="s">
        <v>115</v>
      </c>
      <c r="D4" s="76"/>
      <c r="E4" s="75"/>
      <c r="F4" s="75"/>
      <c r="G4" s="75"/>
      <c r="H4" s="74"/>
      <c r="I4" s="60"/>
    </row>
    <row r="5" spans="2:9" s="59" customFormat="1" ht="1.5" customHeight="1">
      <c r="B5" s="73"/>
      <c r="C5" s="63"/>
      <c r="D5" s="72"/>
      <c r="E5" s="71"/>
      <c r="F5" s="70"/>
      <c r="G5" s="69"/>
      <c r="H5" s="68"/>
      <c r="I5" s="60"/>
    </row>
    <row r="6" spans="2:9" s="59" customFormat="1" ht="20.25" customHeight="1">
      <c r="B6" s="64" t="s">
        <v>81</v>
      </c>
      <c r="C6" s="67" t="s">
        <v>80</v>
      </c>
      <c r="D6" s="65"/>
      <c r="E6" s="66"/>
      <c r="F6" s="66"/>
      <c r="G6" s="66"/>
      <c r="H6" s="61"/>
      <c r="I6" s="60"/>
    </row>
    <row r="7" spans="2:9" s="59" customFormat="1" ht="12.75" customHeight="1">
      <c r="B7" s="64" t="s">
        <v>79</v>
      </c>
      <c r="C7" s="64" t="s">
        <v>78</v>
      </c>
      <c r="D7" s="65"/>
      <c r="E7" s="65" t="s">
        <v>77</v>
      </c>
      <c r="F7" s="175" t="s">
        <v>75</v>
      </c>
      <c r="G7" s="175"/>
      <c r="H7" s="61"/>
      <c r="I7" s="60"/>
    </row>
    <row r="8" spans="2:9" s="59" customFormat="1" ht="12.75" customHeight="1">
      <c r="B8" s="64"/>
      <c r="C8" s="63"/>
      <c r="D8" s="62"/>
      <c r="E8" s="62" t="s">
        <v>76</v>
      </c>
      <c r="F8" s="176" t="s">
        <v>75</v>
      </c>
      <c r="G8" s="176"/>
      <c r="H8" s="61"/>
      <c r="I8" s="60"/>
    </row>
    <row r="9" ht="11.25" customHeight="1" thickBot="1"/>
    <row r="10" spans="1:10" s="26" customFormat="1" ht="21.75" thickBot="1">
      <c r="A10" s="58" t="s">
        <v>74</v>
      </c>
      <c r="B10" s="57" t="s">
        <v>73</v>
      </c>
      <c r="C10" s="56" t="s">
        <v>72</v>
      </c>
      <c r="D10" s="55" t="s">
        <v>71</v>
      </c>
      <c r="E10" s="54" t="s">
        <v>70</v>
      </c>
      <c r="F10" s="54" t="s">
        <v>69</v>
      </c>
      <c r="G10" s="53" t="s">
        <v>68</v>
      </c>
      <c r="H10" s="52" t="s">
        <v>67</v>
      </c>
      <c r="I10" s="51" t="s">
        <v>66</v>
      </c>
      <c r="J10" s="50" t="s">
        <v>65</v>
      </c>
    </row>
    <row r="11" spans="1:10" s="43" customFormat="1" ht="13.5" thickTop="1">
      <c r="A11" s="49" t="s">
        <v>64</v>
      </c>
      <c r="B11" s="79" t="s">
        <v>63</v>
      </c>
      <c r="C11" s="87" t="s">
        <v>90</v>
      </c>
      <c r="D11" s="88" t="s">
        <v>62</v>
      </c>
      <c r="E11" s="81">
        <v>1</v>
      </c>
      <c r="F11" s="82"/>
      <c r="G11" s="83">
        <f aca="true" t="shared" si="0" ref="G11">SUM(E11*F11)</f>
        <v>0</v>
      </c>
      <c r="H11" s="46"/>
      <c r="I11" s="45"/>
      <c r="J11" s="44"/>
    </row>
    <row r="12" spans="1:10" s="43" customFormat="1" ht="12.75">
      <c r="A12" s="47">
        <v>2</v>
      </c>
      <c r="B12" s="84">
        <v>113724</v>
      </c>
      <c r="C12" s="87" t="s">
        <v>61</v>
      </c>
      <c r="D12" s="88" t="s">
        <v>53</v>
      </c>
      <c r="E12" s="89">
        <v>250</v>
      </c>
      <c r="F12" s="82"/>
      <c r="G12" s="83">
        <f>SUM(E12*F12)</f>
        <v>0</v>
      </c>
      <c r="H12" s="46"/>
      <c r="I12" s="45"/>
      <c r="J12" s="44"/>
    </row>
    <row r="13" spans="1:10" s="43" customFormat="1" ht="12.75">
      <c r="A13" s="47">
        <v>3</v>
      </c>
      <c r="B13" s="84">
        <v>113137</v>
      </c>
      <c r="C13" s="90" t="s">
        <v>121</v>
      </c>
      <c r="D13" s="88" t="s">
        <v>53</v>
      </c>
      <c r="E13" s="81">
        <v>10</v>
      </c>
      <c r="F13" s="82"/>
      <c r="G13" s="83">
        <f>SUM(E13*F13)</f>
        <v>0</v>
      </c>
      <c r="H13" s="46"/>
      <c r="I13" s="45"/>
      <c r="J13" s="44"/>
    </row>
    <row r="14" spans="1:10" s="43" customFormat="1" ht="12.75">
      <c r="A14" s="47">
        <v>4</v>
      </c>
      <c r="B14" s="85">
        <v>919912</v>
      </c>
      <c r="C14" s="87" t="s">
        <v>91</v>
      </c>
      <c r="D14" s="88" t="s">
        <v>51</v>
      </c>
      <c r="E14" s="89">
        <v>100</v>
      </c>
      <c r="F14" s="82"/>
      <c r="G14" s="83">
        <f aca="true" t="shared" si="1" ref="G14:G19">SUM(E14*F14)</f>
        <v>0</v>
      </c>
      <c r="H14" s="46"/>
      <c r="I14" s="45"/>
      <c r="J14" s="44"/>
    </row>
    <row r="15" spans="1:10" s="43" customFormat="1" ht="12.75">
      <c r="A15" s="47">
        <v>5</v>
      </c>
      <c r="B15" s="86">
        <v>12922</v>
      </c>
      <c r="C15" s="87" t="s">
        <v>56</v>
      </c>
      <c r="D15" s="88" t="s">
        <v>52</v>
      </c>
      <c r="E15" s="81">
        <v>4000</v>
      </c>
      <c r="F15" s="82"/>
      <c r="G15" s="83">
        <f t="shared" si="1"/>
        <v>0</v>
      </c>
      <c r="H15" s="46"/>
      <c r="I15" s="45"/>
      <c r="J15" s="44"/>
    </row>
    <row r="16" spans="1:10" s="43" customFormat="1" ht="12.75">
      <c r="A16" s="47">
        <v>6</v>
      </c>
      <c r="B16" s="86">
        <v>12932</v>
      </c>
      <c r="C16" s="87" t="s">
        <v>55</v>
      </c>
      <c r="D16" s="88" t="s">
        <v>51</v>
      </c>
      <c r="E16" s="81">
        <v>4000</v>
      </c>
      <c r="F16" s="82"/>
      <c r="G16" s="83">
        <f t="shared" si="1"/>
        <v>0</v>
      </c>
      <c r="H16" s="46"/>
      <c r="I16" s="45"/>
      <c r="J16" s="44"/>
    </row>
    <row r="17" spans="1:10" s="43" customFormat="1" ht="12.75">
      <c r="A17" s="47">
        <v>7</v>
      </c>
      <c r="B17" s="79" t="s">
        <v>104</v>
      </c>
      <c r="C17" s="87" t="s">
        <v>54</v>
      </c>
      <c r="D17" s="88" t="s">
        <v>105</v>
      </c>
      <c r="E17" s="81">
        <v>80</v>
      </c>
      <c r="F17" s="82"/>
      <c r="G17" s="83">
        <f t="shared" si="1"/>
        <v>0</v>
      </c>
      <c r="H17" s="46"/>
      <c r="I17" s="45"/>
      <c r="J17" s="44"/>
    </row>
    <row r="18" spans="1:10" s="43" customFormat="1" ht="12.75">
      <c r="A18" s="47">
        <v>8</v>
      </c>
      <c r="B18" s="79" t="s">
        <v>107</v>
      </c>
      <c r="C18" s="87" t="s">
        <v>108</v>
      </c>
      <c r="D18" s="80" t="s">
        <v>109</v>
      </c>
      <c r="E18" s="100">
        <v>10</v>
      </c>
      <c r="F18" s="82"/>
      <c r="G18" s="83">
        <f t="shared" si="1"/>
        <v>0</v>
      </c>
      <c r="H18" s="46"/>
      <c r="I18" s="45"/>
      <c r="J18" s="44"/>
    </row>
    <row r="19" spans="1:10" s="43" customFormat="1" ht="12.75">
      <c r="A19" s="47">
        <v>9</v>
      </c>
      <c r="B19" s="79" t="s">
        <v>110</v>
      </c>
      <c r="C19" s="87" t="s">
        <v>111</v>
      </c>
      <c r="D19" s="80" t="s">
        <v>109</v>
      </c>
      <c r="E19" s="81">
        <v>10</v>
      </c>
      <c r="F19" s="82"/>
      <c r="G19" s="83">
        <f t="shared" si="1"/>
        <v>0</v>
      </c>
      <c r="H19" s="46"/>
      <c r="I19" s="45"/>
      <c r="J19" s="44"/>
    </row>
    <row r="20" spans="1:10" s="43" customFormat="1" ht="12.75">
      <c r="A20" s="104">
        <v>10</v>
      </c>
      <c r="B20" s="105">
        <v>122737</v>
      </c>
      <c r="C20" s="106" t="s">
        <v>119</v>
      </c>
      <c r="D20" s="107" t="s">
        <v>53</v>
      </c>
      <c r="E20" s="177">
        <v>270</v>
      </c>
      <c r="F20" s="108"/>
      <c r="G20" s="109">
        <f aca="true" t="shared" si="2" ref="G20:G29">SUM(E21*F20)</f>
        <v>0</v>
      </c>
      <c r="H20" s="46"/>
      <c r="I20" s="45"/>
      <c r="J20" s="44"/>
    </row>
    <row r="21" spans="1:10" s="43" customFormat="1" ht="12.75">
      <c r="A21" s="47">
        <v>11</v>
      </c>
      <c r="B21" s="86">
        <v>21452</v>
      </c>
      <c r="C21" s="80" t="s">
        <v>112</v>
      </c>
      <c r="D21" s="80" t="s">
        <v>53</v>
      </c>
      <c r="E21" s="81">
        <v>270</v>
      </c>
      <c r="F21" s="82"/>
      <c r="G21" s="83">
        <f t="shared" si="2"/>
        <v>0</v>
      </c>
      <c r="H21" s="46"/>
      <c r="I21" s="45"/>
      <c r="J21" s="44"/>
    </row>
    <row r="22" spans="1:10" s="43" customFormat="1" ht="12.75">
      <c r="A22" s="47">
        <v>12</v>
      </c>
      <c r="B22" s="101">
        <v>561431</v>
      </c>
      <c r="C22" s="94" t="s">
        <v>120</v>
      </c>
      <c r="D22" s="94" t="s">
        <v>52</v>
      </c>
      <c r="E22" s="81">
        <v>900</v>
      </c>
      <c r="F22" s="82"/>
      <c r="G22" s="83">
        <f t="shared" si="2"/>
        <v>0</v>
      </c>
      <c r="H22" s="46"/>
      <c r="I22" s="45"/>
      <c r="J22" s="44"/>
    </row>
    <row r="23" spans="1:10" s="43" customFormat="1" ht="12.75">
      <c r="A23" s="47">
        <v>13</v>
      </c>
      <c r="B23" s="79" t="s">
        <v>113</v>
      </c>
      <c r="C23" s="87" t="s">
        <v>92</v>
      </c>
      <c r="D23" s="88" t="s">
        <v>52</v>
      </c>
      <c r="E23" s="81">
        <v>27350</v>
      </c>
      <c r="F23" s="82"/>
      <c r="G23" s="83">
        <f t="shared" si="2"/>
        <v>0</v>
      </c>
      <c r="H23" s="46"/>
      <c r="I23" s="45"/>
      <c r="J23" s="44"/>
    </row>
    <row r="24" spans="1:10" s="43" customFormat="1" ht="12.75">
      <c r="A24" s="48">
        <v>14</v>
      </c>
      <c r="B24" s="79" t="s">
        <v>103</v>
      </c>
      <c r="C24" s="87" t="s">
        <v>58</v>
      </c>
      <c r="D24" s="88" t="s">
        <v>52</v>
      </c>
      <c r="E24" s="81">
        <v>54700</v>
      </c>
      <c r="F24" s="82"/>
      <c r="G24" s="83">
        <f t="shared" si="2"/>
        <v>0</v>
      </c>
      <c r="H24" s="46"/>
      <c r="I24" s="45"/>
      <c r="J24" s="44"/>
    </row>
    <row r="25" spans="1:10" s="43" customFormat="1" ht="12.75">
      <c r="A25" s="48">
        <v>15</v>
      </c>
      <c r="B25" s="84" t="s">
        <v>93</v>
      </c>
      <c r="C25" s="87" t="s">
        <v>94</v>
      </c>
      <c r="D25" s="88" t="s">
        <v>53</v>
      </c>
      <c r="E25" s="89">
        <v>1350</v>
      </c>
      <c r="F25" s="82"/>
      <c r="G25" s="83">
        <f t="shared" si="2"/>
        <v>0</v>
      </c>
      <c r="H25" s="46"/>
      <c r="I25" s="45"/>
      <c r="J25" s="44"/>
    </row>
    <row r="26" spans="1:10" s="43" customFormat="1" ht="12.75">
      <c r="A26" s="48">
        <v>16</v>
      </c>
      <c r="B26" s="84" t="s">
        <v>60</v>
      </c>
      <c r="C26" s="87" t="s">
        <v>59</v>
      </c>
      <c r="D26" s="88" t="s">
        <v>52</v>
      </c>
      <c r="E26" s="89">
        <v>27350</v>
      </c>
      <c r="F26" s="82"/>
      <c r="G26" s="83">
        <f t="shared" si="2"/>
        <v>0</v>
      </c>
      <c r="H26" s="46"/>
      <c r="I26" s="45"/>
      <c r="J26" s="44"/>
    </row>
    <row r="27" spans="1:10" s="43" customFormat="1" ht="12.75">
      <c r="A27" s="48">
        <v>17</v>
      </c>
      <c r="B27" s="84">
        <v>56963</v>
      </c>
      <c r="C27" s="87" t="s">
        <v>95</v>
      </c>
      <c r="D27" s="88" t="s">
        <v>52</v>
      </c>
      <c r="E27" s="81">
        <v>4600</v>
      </c>
      <c r="F27" s="82"/>
      <c r="G27" s="83">
        <f t="shared" si="2"/>
        <v>0</v>
      </c>
      <c r="H27" s="46"/>
      <c r="I27" s="45"/>
      <c r="J27" s="44"/>
    </row>
    <row r="28" spans="1:10" s="43" customFormat="1" ht="12.75">
      <c r="A28" s="47">
        <v>18</v>
      </c>
      <c r="B28" s="84">
        <v>113762</v>
      </c>
      <c r="C28" s="87" t="s">
        <v>57</v>
      </c>
      <c r="D28" s="88" t="s">
        <v>51</v>
      </c>
      <c r="E28" s="81">
        <v>100</v>
      </c>
      <c r="F28" s="82"/>
      <c r="G28" s="83">
        <f t="shared" si="2"/>
        <v>0</v>
      </c>
      <c r="H28" s="46"/>
      <c r="I28" s="45"/>
      <c r="J28" s="44"/>
    </row>
    <row r="29" spans="1:10" s="43" customFormat="1" ht="12.75">
      <c r="A29" s="47">
        <v>19</v>
      </c>
      <c r="B29" s="84">
        <v>931312</v>
      </c>
      <c r="C29" s="87" t="s">
        <v>96</v>
      </c>
      <c r="D29" s="88" t="s">
        <v>51</v>
      </c>
      <c r="E29" s="81">
        <v>100</v>
      </c>
      <c r="F29" s="82"/>
      <c r="G29" s="83">
        <f t="shared" si="2"/>
        <v>0</v>
      </c>
      <c r="H29" s="46"/>
      <c r="I29" s="45"/>
      <c r="J29" s="44"/>
    </row>
    <row r="30" spans="1:10" s="43" customFormat="1" ht="12.75">
      <c r="A30" s="47">
        <v>20</v>
      </c>
      <c r="B30" s="86">
        <v>915111</v>
      </c>
      <c r="C30" s="80" t="s">
        <v>99</v>
      </c>
      <c r="D30" s="80" t="s">
        <v>52</v>
      </c>
      <c r="E30" s="81">
        <v>1200</v>
      </c>
      <c r="F30" s="96"/>
      <c r="G30" s="97">
        <v>0</v>
      </c>
      <c r="H30" s="98"/>
      <c r="I30" s="98"/>
      <c r="J30" s="99"/>
    </row>
    <row r="31" spans="1:10" s="43" customFormat="1" ht="12.75">
      <c r="A31" s="102">
        <v>21</v>
      </c>
      <c r="B31" s="86">
        <v>91228</v>
      </c>
      <c r="C31" s="103" t="s">
        <v>117</v>
      </c>
      <c r="D31" s="80" t="s">
        <v>118</v>
      </c>
      <c r="E31" s="81">
        <v>200</v>
      </c>
      <c r="F31" s="96"/>
      <c r="G31" s="97"/>
      <c r="H31" s="98"/>
      <c r="I31" s="98"/>
      <c r="J31" s="99"/>
    </row>
    <row r="32" spans="1:10" s="26" customFormat="1" ht="15">
      <c r="A32" s="92"/>
      <c r="B32" s="93"/>
      <c r="C32" s="94"/>
      <c r="D32" s="94"/>
      <c r="E32" s="95"/>
      <c r="F32" s="40" t="s">
        <v>42</v>
      </c>
      <c r="G32" s="39">
        <f>SUM(G11:G29)</f>
        <v>0</v>
      </c>
      <c r="H32" s="29"/>
      <c r="I32" s="29"/>
      <c r="J32" s="28"/>
    </row>
    <row r="33" spans="1:10" s="26" customFormat="1" ht="15">
      <c r="A33" s="34"/>
      <c r="B33" s="42"/>
      <c r="C33" s="41" t="s">
        <v>4</v>
      </c>
      <c r="D33" s="41"/>
      <c r="E33" s="41"/>
      <c r="F33" s="36" t="s">
        <v>42</v>
      </c>
      <c r="G33" s="35">
        <f>G32*0.21</f>
        <v>0</v>
      </c>
      <c r="H33" s="29"/>
      <c r="I33" s="29"/>
      <c r="J33" s="28"/>
    </row>
    <row r="34" spans="1:10" s="26" customFormat="1" ht="15.75" thickBot="1">
      <c r="A34" s="34"/>
      <c r="B34" s="38"/>
      <c r="C34" s="37" t="s">
        <v>2</v>
      </c>
      <c r="D34" s="37"/>
      <c r="E34" s="37"/>
      <c r="F34" s="31" t="s">
        <v>42</v>
      </c>
      <c r="G34" s="30">
        <f>G33+G32</f>
        <v>0</v>
      </c>
      <c r="H34" s="29"/>
      <c r="I34" s="29"/>
      <c r="J34" s="28"/>
    </row>
    <row r="35" spans="1:10" ht="24" customHeight="1" thickBot="1">
      <c r="A35" s="34"/>
      <c r="B35" s="33"/>
      <c r="C35" s="32" t="s">
        <v>50</v>
      </c>
      <c r="D35" s="32"/>
      <c r="E35" s="32"/>
      <c r="H35" s="29"/>
      <c r="I35" s="29"/>
      <c r="J35" s="28"/>
    </row>
    <row r="36" spans="8:10" ht="12" customHeight="1">
      <c r="H36" s="29"/>
      <c r="I36" s="29"/>
      <c r="J36" s="28"/>
    </row>
    <row r="37" spans="2:10" ht="12" customHeight="1">
      <c r="B37" s="173" t="s">
        <v>49</v>
      </c>
      <c r="C37" s="173"/>
      <c r="H37" s="29"/>
      <c r="I37" s="29"/>
      <c r="J37" s="28"/>
    </row>
    <row r="38" spans="8:10" ht="12" customHeight="1">
      <c r="H38" s="27"/>
      <c r="I38" s="27"/>
      <c r="J38" s="26"/>
    </row>
    <row r="39" spans="8:10" ht="12" customHeight="1">
      <c r="H39" s="27"/>
      <c r="I39" s="27"/>
      <c r="J39" s="26"/>
    </row>
    <row r="40" spans="8:10" ht="12" customHeight="1">
      <c r="H40" s="27"/>
      <c r="I40" s="27"/>
      <c r="J40" s="26"/>
    </row>
  </sheetData>
  <mergeCells count="4">
    <mergeCell ref="B37:C37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Vladimir Posvec</cp:lastModifiedBy>
  <cp:lastPrinted>2019-02-22T08:45:49Z</cp:lastPrinted>
  <dcterms:created xsi:type="dcterms:W3CDTF">2019-02-15T16:16:44Z</dcterms:created>
  <dcterms:modified xsi:type="dcterms:W3CDTF">2023-03-23T07:12:26Z</dcterms:modified>
  <cp:category/>
  <cp:version/>
  <cp:contentType/>
  <cp:contentStatus/>
</cp:coreProperties>
</file>