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165" windowWidth="14310" windowHeight="12210" activeTab="3"/>
  </bookViews>
  <sheets>
    <sheet name="Zadání" sheetId="1" r:id="rId1"/>
    <sheet name="I. Celkový součet" sheetId="2" r:id="rId2"/>
    <sheet name="II. Sazebník" sheetId="3" r:id="rId3"/>
    <sheet name="III.A1) Projektové práce" sheetId="4" r:id="rId4"/>
    <sheet name="III.A2) Projektové práce" sheetId="5" r:id="rId5"/>
    <sheet name="III.B1) IČ k ÚR" sheetId="6" r:id="rId6"/>
    <sheet name="III.B2) IČ k SP" sheetId="7" r:id="rId7"/>
    <sheet name="IV.C1)TP" sheetId="8" r:id="rId8"/>
  </sheets>
  <externalReferences>
    <externalReference r:id="rId11"/>
    <externalReference r:id="rId12"/>
  </externalReferences>
  <definedNames>
    <definedName name="_xlnm._FilterDatabase" localSheetId="4" hidden="1">'III.A2) Projektové práce'!$A$10:$E$614</definedName>
    <definedName name="Excel_BuiltIn__FilterDatabase_1" localSheetId="3">'III.A1) Projektové práce'!#REF!</definedName>
    <definedName name="Excel_BuiltIn__FilterDatabase_1" localSheetId="4">'III.A2) Projektové práce'!#REF!</definedName>
    <definedName name="Excel_BuiltIn__FilterDatabase_1" localSheetId="5">'[1]3'!#REF!</definedName>
    <definedName name="Excel_BuiltIn__FilterDatabase_1">'[2]3'!#REF!</definedName>
    <definedName name="_xlnm.Print_Titles" localSheetId="4">'III.A2) Projektové práce'!$10:$10</definedName>
    <definedName name="_xlnm.Print_Area" localSheetId="1">'I. Celkový součet'!$A$2:$E$24</definedName>
    <definedName name="_xlnm.Print_Area" localSheetId="2">'II. Sazebník'!$A$1:$J$69</definedName>
    <definedName name="_xlnm.Print_Area" localSheetId="3">'III.A1) Projektové práce'!$A$1:$E$130</definedName>
    <definedName name="_xlnm.Print_Area" localSheetId="4">'III.A2) Projektové práce'!$A$1:$E$646</definedName>
    <definedName name="_xlnm.Print_Area" localSheetId="5">'III.B1) IČ k ÚR'!$A$1:$E$29</definedName>
    <definedName name="_xlnm.Print_Area" localSheetId="6">'III.B2) IČ k SP'!$A$1:$E$35</definedName>
  </definedNames>
  <calcPr fullCalcOnLoad="1"/>
</workbook>
</file>

<file path=xl/sharedStrings.xml><?xml version="1.0" encoding="utf-8"?>
<sst xmlns="http://schemas.openxmlformats.org/spreadsheetml/2006/main" count="1025" uniqueCount="910">
  <si>
    <t xml:space="preserve">Oceněný rozpis služeb bude zpracován dle „Směrnice pro dokumentaci staveb pozemních komunikací“ (dále pouze Směrnice), schválené MD-OI čj.101/07-910-IPK/1 ze dne 29.1.2007 s účinností 1.2.2007 v platném znění v rozsahu přiměřeném charakteru stavby s upřesněním podle těchto zadávacích podmínek. </t>
  </si>
  <si>
    <t>1. Identifikační údaje</t>
  </si>
  <si>
    <t>2. Základní údaje o stavbě</t>
  </si>
  <si>
    <t xml:space="preserve">OCENĚNÝ ROZPIS SLUŽEB  </t>
  </si>
  <si>
    <t>x</t>
  </si>
  <si>
    <t>SPECIFIKACE DSP</t>
  </si>
  <si>
    <t>Počet hodin</t>
  </si>
  <si>
    <t>Hodinová sazba Kč/hod.</t>
  </si>
  <si>
    <t>Cena Kč</t>
  </si>
  <si>
    <t xml:space="preserve">A. PRŮVODNÍ ZPRÁVA – celkem            </t>
  </si>
  <si>
    <t xml:space="preserve">     - zahájení stavby</t>
  </si>
  <si>
    <t xml:space="preserve">     - etapizace a uvádění do provozu </t>
  </si>
  <si>
    <t xml:space="preserve">     - dokončení stavby</t>
  </si>
  <si>
    <t xml:space="preserve">     - na obyvatelstvo (hluk atd)</t>
  </si>
  <si>
    <t xml:space="preserve">     - na antropogenní systémy (budovy a ostatní kulturní hodnoty)</t>
  </si>
  <si>
    <t xml:space="preserve">     - vztahy k ostatním plánovaným stavbám v zájmovém území</t>
  </si>
  <si>
    <t xml:space="preserve">     - vztahy na dosavadní využití území</t>
  </si>
  <si>
    <t xml:space="preserve">     -  změny dosavadních staveb dotčených projektovanou stavbou </t>
  </si>
  <si>
    <t xml:space="preserve">     -  ostatní údaje</t>
  </si>
  <si>
    <t>3. Přehled výchozích podkladů a průzkumů</t>
  </si>
  <si>
    <r>
      <t>b)</t>
    </r>
    <r>
      <rPr>
        <sz val="8"/>
        <color indexed="8"/>
        <rFont val="Arial"/>
        <family val="2"/>
      </rPr>
      <t xml:space="preserve"> regulační plán, územní plán, územně plánovací informace</t>
    </r>
  </si>
  <si>
    <r>
      <t>c)</t>
    </r>
    <r>
      <rPr>
        <sz val="8"/>
        <color indexed="8"/>
        <rFont val="Arial"/>
        <family val="2"/>
      </rPr>
      <t xml:space="preserve"> mapové podklady, zaměření území a další geodetické podklady</t>
    </r>
  </si>
  <si>
    <r>
      <t>d)</t>
    </r>
    <r>
      <rPr>
        <sz val="8"/>
        <color indexed="8"/>
        <rFont val="Arial"/>
        <family val="2"/>
      </rPr>
      <t xml:space="preserve"> dopravní průzkum</t>
    </r>
  </si>
  <si>
    <r>
      <t xml:space="preserve">e) </t>
    </r>
    <r>
      <rPr>
        <sz val="8"/>
        <color indexed="8"/>
        <rFont val="Arial"/>
        <family val="2"/>
      </rPr>
      <t>geotechnický a hydrogeologický průzkum, korozní průzkum</t>
    </r>
  </si>
  <si>
    <r>
      <t>f)</t>
    </r>
    <r>
      <rPr>
        <sz val="8"/>
        <color indexed="8"/>
        <rFont val="Arial"/>
        <family val="2"/>
      </rPr>
      <t xml:space="preserve"> diagnostický průzkum konstrukcí</t>
    </r>
  </si>
  <si>
    <r>
      <t>g)</t>
    </r>
    <r>
      <rPr>
        <sz val="8"/>
        <color indexed="8"/>
        <rFont val="Arial"/>
        <family val="2"/>
      </rPr>
      <t xml:space="preserve"> hydrometeorologické a hydrologické údaje, plavební podmínky, inundace, </t>
    </r>
  </si>
  <si>
    <r>
      <t>h)</t>
    </r>
    <r>
      <rPr>
        <sz val="8"/>
        <color indexed="8"/>
        <rFont val="Arial"/>
        <family val="2"/>
      </rPr>
      <t xml:space="preserve"> klimatologické údaje</t>
    </r>
  </si>
  <si>
    <t>4. Členění stavby</t>
  </si>
  <si>
    <t>5. Podmínky realizace stavby</t>
  </si>
  <si>
    <t>6. Přehled budoucích správců a vlastníků</t>
  </si>
  <si>
    <t>7. Předávání částí stavby do užívání</t>
  </si>
  <si>
    <t>8. Souhrnný technický popis stavby</t>
  </si>
  <si>
    <t>Technický popis jednotlivých objektů a jejich součástí stanoví pro:</t>
  </si>
  <si>
    <t>dopravy, požární bezpečnost aj.</t>
  </si>
  <si>
    <t>9. Výsledky a závěry z podkladů, průzkumů a měření</t>
  </si>
  <si>
    <t>Souhrnný přehled zjištěných skutečností s vyhodnocením jejich vlivu na řešení stavby</t>
  </si>
  <si>
    <t>10. Dotčená ochranná pásma, chráněná území, zátopová území,</t>
  </si>
  <si>
    <t xml:space="preserve">      kulturní památky, památkové rezervace, památkové zóny</t>
  </si>
  <si>
    <r>
      <t xml:space="preserve">          </t>
    </r>
    <r>
      <rPr>
        <sz val="8"/>
        <color indexed="8"/>
        <rFont val="Arial"/>
        <family val="2"/>
      </rPr>
      <t xml:space="preserve">-  rozsah dotčení </t>
    </r>
  </si>
  <si>
    <t xml:space="preserve">          -  podmínky pro zásah</t>
  </si>
  <si>
    <t xml:space="preserve">          -  způsob ochrany nebo úprav</t>
  </si>
  <si>
    <t xml:space="preserve">             (u chráněných ložisek včetně návrhu odpisu zásob)</t>
  </si>
  <si>
    <t xml:space="preserve">          -  vliv na stavebně-technické řešení stavby </t>
  </si>
  <si>
    <t xml:space="preserve">11. Zásah stavby do území </t>
  </si>
  <si>
    <t xml:space="preserve"> Vymezení a zdůvodnění změn současného stavu vyvolaných stavbou</t>
  </si>
  <si>
    <t xml:space="preserve">          -  demolice</t>
  </si>
  <si>
    <t xml:space="preserve">          -  kácení mimolesní zeleně a její případná náhrada</t>
  </si>
  <si>
    <t xml:space="preserve">          -  rozsah zemních prací a konečná úprava terénu</t>
  </si>
  <si>
    <t xml:space="preserve">          -  ozelenění nebo  jiné úpravy nezastavěných ploch</t>
  </si>
  <si>
    <t xml:space="preserve">          -  zásah do ZPF a případné rekultivace</t>
  </si>
  <si>
    <t xml:space="preserve">          -  zásah do pozemků určených k plnění funkce lesa</t>
  </si>
  <si>
    <t xml:space="preserve">          -  zásah do jiných pozemků</t>
  </si>
  <si>
    <t>12. Nároky stavby na zdroje a její potřeby</t>
  </si>
  <si>
    <t>Určení  a zdůvodnění nároků stavby:</t>
  </si>
  <si>
    <t xml:space="preserve">          -  všechny druhy energií</t>
  </si>
  <si>
    <t xml:space="preserve">          -  telekomunikace</t>
  </si>
  <si>
    <t xml:space="preserve">          -  vodní hospodářství</t>
  </si>
  <si>
    <t xml:space="preserve">          -  možnosti napojení na dopravní a technickou infrastrukturu</t>
  </si>
  <si>
    <t xml:space="preserve">          -  druh, množství a nakládání s odpady vznikajícími užíváním stavby</t>
  </si>
  <si>
    <t xml:space="preserve"> 13.  Vliv stavby a silničního provozu na zdraví a životní prostředí</t>
  </si>
  <si>
    <t xml:space="preserve"> Jde zejména o:</t>
  </si>
  <si>
    <t xml:space="preserve">      -  ochranu krajiny a přírody (ÚSES, zásah do VKP apod.)</t>
  </si>
  <si>
    <t xml:space="preserve">      -  vliv stavby na zvláštně chráněná území</t>
  </si>
  <si>
    <t xml:space="preserve">      -  vliv stavby na územní systém ekologické stability</t>
  </si>
  <si>
    <t xml:space="preserve">      -  vliv stavby na krajinný ráz</t>
  </si>
  <si>
    <t xml:space="preserve">      -  vliv stavby na VKP</t>
  </si>
  <si>
    <t xml:space="preserve">      -  vliv stavby na zvláště chráněné druhy rostlin a živočichů</t>
  </si>
  <si>
    <t xml:space="preserve">      -  hluk </t>
  </si>
  <si>
    <t xml:space="preserve">      -  emise z dopravy </t>
  </si>
  <si>
    <t xml:space="preserve">      -  vliv znečištěných vod na vodní toky a vodní zdroje</t>
  </si>
  <si>
    <t xml:space="preserve">      -  ochrana zdraví a bezpečnosti pracovníků při výstavbě  </t>
  </si>
  <si>
    <t xml:space="preserve">      -  nakládání s odpady</t>
  </si>
  <si>
    <t xml:space="preserve">14. Obecné požadavky na bezpečnost a užitné vlastnosti </t>
  </si>
  <si>
    <t xml:space="preserve">       -  mechanickou odolnost a stabilitu</t>
  </si>
  <si>
    <t xml:space="preserve">       -  požární bezpečnosti</t>
  </si>
  <si>
    <t xml:space="preserve">       -  ochranu zdraví, životních podmínek a životního prostředí</t>
  </si>
  <si>
    <t xml:space="preserve">       -  ochranu proti hluku</t>
  </si>
  <si>
    <t xml:space="preserve">       -  bezpečnost při užívání</t>
  </si>
  <si>
    <t xml:space="preserve">       -  úspora energie a ochrana tepla</t>
  </si>
  <si>
    <t>15. Další požadavky</t>
  </si>
  <si>
    <t>Popis návrhu řešení z hlediska dosažení:</t>
  </si>
  <si>
    <t xml:space="preserve">       -  ochrany stavby před škodlivými účinky vnějšího prostředí</t>
  </si>
  <si>
    <t xml:space="preserve">       -  splnění podmínek dalších zvláštních předpisů</t>
  </si>
  <si>
    <t xml:space="preserve">B. SOUHRNNÉ ŘEŠENÍ STAVBY  – celkem </t>
  </si>
  <si>
    <r>
      <t xml:space="preserve">1. Celková (přehledná) situace </t>
    </r>
    <r>
      <rPr>
        <sz val="8"/>
        <color indexed="8"/>
        <rFont val="Arial"/>
        <family val="2"/>
      </rPr>
      <t xml:space="preserve"> v měř. 1:5000                  </t>
    </r>
  </si>
  <si>
    <t xml:space="preserve">Zachycení širších vztahů v zájmové oblasti stavby a to zejména:  </t>
  </si>
  <si>
    <t xml:space="preserve">        -  osy komunikace se začátkem a koncem úpravy  </t>
  </si>
  <si>
    <t xml:space="preserve">        -  objížděk, přeložek a úprav dotčených PK i dalších objektů, demolic</t>
  </si>
  <si>
    <t xml:space="preserve">        -  chráněných území</t>
  </si>
  <si>
    <t xml:space="preserve">        -  inženýrských sítí významného charakteru (ovlivňující polohu stavby)</t>
  </si>
  <si>
    <t>Vyznačit zejména:</t>
  </si>
  <si>
    <t xml:space="preserve">        -  území (současný stav uvedený na katastrální mapě)</t>
  </si>
  <si>
    <t xml:space="preserve">        -  chráněné území, zátopové oblasti</t>
  </si>
  <si>
    <t xml:space="preserve">        -  přístupy na pozemky</t>
  </si>
  <si>
    <t xml:space="preserve">        -  demolice</t>
  </si>
  <si>
    <t xml:space="preserve">        -  seznam všech objektů</t>
  </si>
  <si>
    <t>3. Geodetický koordinační výkres</t>
  </si>
  <si>
    <t xml:space="preserve">4. Bilance zemin a ornice </t>
  </si>
  <si>
    <t xml:space="preserve">- Dokumentace bude obsahovat platná hydrologická data vodních toků </t>
  </si>
  <si>
    <t>Technická zpráva</t>
  </si>
  <si>
    <t xml:space="preserve">- odvodnění stavby </t>
  </si>
  <si>
    <t>- dotčení současných zdrojů pitné vody a zdrojů podzemních vod</t>
  </si>
  <si>
    <t>- hydrotechnické a statické výpočty</t>
  </si>
  <si>
    <t>Výkresy:</t>
  </si>
  <si>
    <t xml:space="preserve">     - zásady řešení pro osoby s omezenou schopností pohybu</t>
  </si>
  <si>
    <t xml:space="preserve">     - zásady řešení pro osoby se zrakovým postižením</t>
  </si>
  <si>
    <t xml:space="preserve">     - zásady řešení pro osoby se sluchovým postižením</t>
  </si>
  <si>
    <t xml:space="preserve">     - použití stavebních výrobků pro bezbariérová řešení</t>
  </si>
  <si>
    <t xml:space="preserve">C. STAVEBNÍ ČÁST  – celkem                </t>
  </si>
  <si>
    <t xml:space="preserve">1. Objekty pozemních komunikací                           </t>
  </si>
  <si>
    <r>
      <t>1.1</t>
    </r>
    <r>
      <rPr>
        <sz val="8"/>
        <color indexed="8"/>
        <rFont val="Arial"/>
        <family val="2"/>
      </rPr>
      <t xml:space="preserve">         </t>
    </r>
    <r>
      <rPr>
        <u val="single"/>
        <sz val="8"/>
        <color indexed="8"/>
        <rFont val="Arial"/>
        <family val="2"/>
      </rPr>
      <t>Technická zpráva:</t>
    </r>
  </si>
  <si>
    <t xml:space="preserve">     - identifikační údaje objektu</t>
  </si>
  <si>
    <t xml:space="preserve">     - stručný technický popis se zdůvodněním navrženého řešení</t>
  </si>
  <si>
    <t xml:space="preserve">     - vyhodnocení průzkumů a podkladů, včetně jejich užití v dokumentaci</t>
  </si>
  <si>
    <t xml:space="preserve">     - vztahy pozemních komunikací k ostatním objektům stavby</t>
  </si>
  <si>
    <t xml:space="preserve">     - návrh zpevněných ploch včetně případných výpočtů dle TP </t>
  </si>
  <si>
    <t xml:space="preserve">     - režim povrchových a podzemních vod, zásady odvodnění, ochrana PK</t>
  </si>
  <si>
    <t xml:space="preserve">     - zvláštní podmínky a požadavky na postup výstavby, případně údržbu</t>
  </si>
  <si>
    <t xml:space="preserve">     - vazba na případné technologické vybavení </t>
  </si>
  <si>
    <t xml:space="preserve">     - přehled provedených výpočtů a konstatování o statickém ověření </t>
  </si>
  <si>
    <r>
      <t>1.2</t>
    </r>
    <r>
      <rPr>
        <sz val="8"/>
        <color indexed="8"/>
        <rFont val="Arial"/>
        <family val="2"/>
      </rPr>
      <t xml:space="preserve">         </t>
    </r>
    <r>
      <rPr>
        <u val="single"/>
        <sz val="8"/>
        <color indexed="8"/>
        <rFont val="Arial"/>
        <family val="2"/>
      </rPr>
      <t>Výkresy:</t>
    </r>
  </si>
  <si>
    <r>
      <t>a)</t>
    </r>
    <r>
      <rPr>
        <i/>
        <sz val="8"/>
        <color indexed="8"/>
        <rFont val="Arial"/>
        <family val="2"/>
      </rPr>
      <t xml:space="preserve"> Situace pozemních komunikací</t>
    </r>
  </si>
  <si>
    <t xml:space="preserve">     - bude použito výřezu z koordinační situace stavby, který zobrazuje </t>
  </si>
  <si>
    <r>
      <t>b)</t>
    </r>
    <r>
      <rPr>
        <i/>
        <sz val="8"/>
        <color indexed="8"/>
        <rFont val="Arial"/>
        <family val="2"/>
      </rPr>
      <t xml:space="preserve"> Podélný profil</t>
    </r>
  </si>
  <si>
    <t xml:space="preserve">     - zakreslí se umístění a druhy zpevnění příkopů, rigolů, bezpečnostního </t>
  </si>
  <si>
    <t xml:space="preserve">     - bude uveden návrh skladby PK</t>
  </si>
  <si>
    <r>
      <t>d)</t>
    </r>
    <r>
      <rPr>
        <i/>
        <sz val="8"/>
        <color indexed="8"/>
        <rFont val="Arial"/>
        <family val="2"/>
      </rPr>
      <t xml:space="preserve"> Charakteristické příčné řezy</t>
    </r>
  </si>
  <si>
    <r>
      <t>e)</t>
    </r>
    <r>
      <rPr>
        <i/>
        <sz val="8"/>
        <color indexed="8"/>
        <rFont val="Arial"/>
        <family val="2"/>
      </rPr>
      <t xml:space="preserve"> Schematické řešení křižovatek</t>
    </r>
  </si>
  <si>
    <r>
      <t>f)</t>
    </r>
    <r>
      <rPr>
        <i/>
        <sz val="8"/>
        <color indexed="8"/>
        <rFont val="Arial"/>
        <family val="2"/>
      </rPr>
      <t xml:space="preserve"> Výkresy obslužných zařízení</t>
    </r>
  </si>
  <si>
    <t xml:space="preserve">     - bude zpracováno pro autobusové zastávky, parkoviště a odpočívky</t>
  </si>
  <si>
    <r>
      <t>g)</t>
    </r>
    <r>
      <rPr>
        <i/>
        <sz val="8"/>
        <color indexed="8"/>
        <rFont val="Arial"/>
        <family val="2"/>
      </rPr>
      <t xml:space="preserve"> Výkresy dopravního značení a zařízení</t>
    </r>
  </si>
  <si>
    <r>
      <t>h)</t>
    </r>
    <r>
      <rPr>
        <i/>
        <sz val="8"/>
        <color indexed="8"/>
        <rFont val="Arial"/>
        <family val="2"/>
      </rPr>
      <t xml:space="preserve"> Souřadnice hlavních bodů</t>
    </r>
  </si>
  <si>
    <t xml:space="preserve">2. Mostní objekty a konstrukce, zdi                          </t>
  </si>
  <si>
    <r>
      <t>2.1</t>
    </r>
    <r>
      <rPr>
        <sz val="8"/>
        <color indexed="8"/>
        <rFont val="Arial"/>
        <family val="2"/>
      </rPr>
      <t xml:space="preserve">         </t>
    </r>
    <r>
      <rPr>
        <u val="single"/>
        <sz val="8"/>
        <color indexed="8"/>
        <rFont val="Arial"/>
        <family val="2"/>
      </rPr>
      <t>Technická zpráva</t>
    </r>
  </si>
  <si>
    <r>
      <t>a)</t>
    </r>
    <r>
      <rPr>
        <i/>
        <sz val="8"/>
        <color indexed="8"/>
        <rFont val="Arial"/>
        <family val="2"/>
      </rPr>
      <t xml:space="preserve"> identifikační údaje</t>
    </r>
  </si>
  <si>
    <t xml:space="preserve">     - stavba a objekt č., název mostu, event. č. mostu</t>
  </si>
  <si>
    <t xml:space="preserve">     - katastrální území, obec, kraj</t>
  </si>
  <si>
    <t xml:space="preserve">     - stavebník a jeho sídlo, uvažovaný správce mostu,nadřízený orgán</t>
  </si>
  <si>
    <t xml:space="preserve">     - projektant, jeho sídlo, oprávnění, autorizace, HIP, IČ, podzhotovitelé</t>
  </si>
  <si>
    <t xml:space="preserve">       volná výška atd. dle vyhl. 146/2008</t>
  </si>
  <si>
    <r>
      <t>b)</t>
    </r>
    <r>
      <rPr>
        <i/>
        <sz val="8"/>
        <color indexed="8"/>
        <rFont val="Arial"/>
        <family val="2"/>
      </rPr>
      <t xml:space="preserve"> základní údaje o mostu</t>
    </r>
  </si>
  <si>
    <t xml:space="preserve">     - charakteristika mostu, délka mostu, přemostění a nosné konstrukce</t>
  </si>
  <si>
    <t xml:space="preserve">     - rozpětí jednotlivých polí, šikmost mostu</t>
  </si>
  <si>
    <t xml:space="preserve">     - volná šířka mostu, šířka průchozího prostoru, šířka mostu </t>
  </si>
  <si>
    <t xml:space="preserve">     - výška mostu nad terénem, stavební výška</t>
  </si>
  <si>
    <t xml:space="preserve">     - plocha nosné konstrukce mostu a zatížení mostu atd. dle vyhl. 146/2008</t>
  </si>
  <si>
    <r>
      <t>c)</t>
    </r>
    <r>
      <rPr>
        <i/>
        <sz val="8"/>
        <color indexed="8"/>
        <rFont val="Arial"/>
        <family val="2"/>
      </rPr>
      <t xml:space="preserve"> zdůvodnění mostu a jeho umístění</t>
    </r>
  </si>
  <si>
    <t xml:space="preserve">     - účel mostu, požadavky, návaznost na předchozí dokumentaci</t>
  </si>
  <si>
    <r>
      <t xml:space="preserve">  </t>
    </r>
    <r>
      <rPr>
        <sz val="8"/>
        <color indexed="8"/>
        <rFont val="Arial"/>
        <family val="2"/>
      </rPr>
      <t xml:space="preserve">   - charakter přemosťované překážky, územní a geotechnické podmínky</t>
    </r>
  </si>
  <si>
    <r>
      <t>d)</t>
    </r>
    <r>
      <rPr>
        <i/>
        <sz val="8"/>
        <color indexed="8"/>
        <rFont val="Arial"/>
        <family val="2"/>
      </rPr>
      <t xml:space="preserve"> technické řešení mostu</t>
    </r>
  </si>
  <si>
    <t xml:space="preserve">     - popis konstrukce, vybavení, statické a hydrotechnické posouzení, řešení   </t>
  </si>
  <si>
    <t xml:space="preserve">     - cizí zařízení na mostě</t>
  </si>
  <si>
    <r>
      <t>e)</t>
    </r>
    <r>
      <rPr>
        <i/>
        <sz val="8"/>
        <color indexed="8"/>
        <rFont val="Arial"/>
        <family val="2"/>
      </rPr>
      <t xml:space="preserve"> výstavba mostu</t>
    </r>
  </si>
  <si>
    <t xml:space="preserve">     - související objekty stavby, vztah k území</t>
  </si>
  <si>
    <t xml:space="preserve">     - vytyčovací údaje, prostorová úprava a geometrie mostu</t>
  </si>
  <si>
    <t xml:space="preserve">     - statický výpočet základů, spodní stavby, nosné konstrukce</t>
  </si>
  <si>
    <t xml:space="preserve">     - hydrotechnické výpočty</t>
  </si>
  <si>
    <r>
      <t>2.2</t>
    </r>
    <r>
      <rPr>
        <sz val="8"/>
        <color indexed="8"/>
        <rFont val="Arial"/>
        <family val="2"/>
      </rPr>
      <t xml:space="preserve">         </t>
    </r>
    <r>
      <rPr>
        <u val="single"/>
        <sz val="8"/>
        <color indexed="8"/>
        <rFont val="Arial"/>
        <family val="2"/>
      </rPr>
      <t>Výkresy</t>
    </r>
  </si>
  <si>
    <r>
      <t xml:space="preserve">a)  </t>
    </r>
    <r>
      <rPr>
        <sz val="8"/>
        <color indexed="8"/>
        <rFont val="Arial"/>
        <family val="2"/>
      </rPr>
      <t>situace mostu 1:500 a jeho koordinace s ostatními stavebními objekty</t>
    </r>
  </si>
  <si>
    <t xml:space="preserve">      včetně jejich ochranných pásem a zvláštních omezení</t>
  </si>
  <si>
    <r>
      <t xml:space="preserve">b) </t>
    </r>
    <r>
      <rPr>
        <sz val="8"/>
        <color indexed="8"/>
        <rFont val="Arial"/>
        <family val="2"/>
      </rPr>
      <t xml:space="preserve"> půdorys 1:100, nebo u velkých mostů nad 100 m délky 1:250 (1:500)</t>
    </r>
  </si>
  <si>
    <r>
      <t xml:space="preserve">c)  </t>
    </r>
    <r>
      <rPr>
        <sz val="8"/>
        <color indexed="8"/>
        <rFont val="Arial"/>
        <family val="2"/>
      </rPr>
      <t xml:space="preserve">podélný řez 1:100 (1:250, 1:500) </t>
    </r>
  </si>
  <si>
    <r>
      <t>d)</t>
    </r>
    <r>
      <rPr>
        <i/>
        <sz val="8"/>
        <color indexed="8"/>
        <rFont val="Arial"/>
        <family val="2"/>
      </rPr>
      <t xml:space="preserve"> </t>
    </r>
    <r>
      <rPr>
        <sz val="8"/>
        <color indexed="8"/>
        <rFont val="Arial"/>
        <family val="2"/>
      </rPr>
      <t>vzorový příčný řez nosnou konstrukcí nad podpěrou a v poli 1:50</t>
    </r>
  </si>
  <si>
    <r>
      <t>f)</t>
    </r>
    <r>
      <rPr>
        <i/>
        <sz val="8"/>
        <color indexed="8"/>
        <rFont val="Arial"/>
        <family val="2"/>
      </rPr>
      <t xml:space="preserve">  </t>
    </r>
    <r>
      <rPr>
        <sz val="8"/>
        <color indexed="8"/>
        <rFont val="Arial"/>
        <family val="2"/>
      </rPr>
      <t>výkres tvaru podpěry 1:50</t>
    </r>
  </si>
  <si>
    <r>
      <t>g)</t>
    </r>
    <r>
      <rPr>
        <i/>
        <sz val="8"/>
        <color indexed="8"/>
        <rFont val="Arial"/>
        <family val="2"/>
      </rPr>
      <t xml:space="preserve"> </t>
    </r>
    <r>
      <rPr>
        <sz val="8"/>
        <color indexed="8"/>
        <rFont val="Arial"/>
        <family val="2"/>
      </rPr>
      <t>výkres tvaru opěry a křídel 1:50</t>
    </r>
  </si>
  <si>
    <r>
      <t xml:space="preserve">h)  </t>
    </r>
    <r>
      <rPr>
        <sz val="8"/>
        <color indexed="8"/>
        <rFont val="Arial"/>
        <family val="2"/>
      </rPr>
      <t>vytyčovací schéma a schéma tecnologie výstavby</t>
    </r>
  </si>
  <si>
    <t>3. Vodohospodářské objekty</t>
  </si>
  <si>
    <r>
      <t xml:space="preserve">a) </t>
    </r>
    <r>
      <rPr>
        <i/>
        <sz val="8"/>
        <color indexed="8"/>
        <rFont val="Arial"/>
        <family val="2"/>
      </rPr>
      <t xml:space="preserve"> technická zpráva</t>
    </r>
  </si>
  <si>
    <t xml:space="preserve">    - identifikační údaje, popis charakteristik, zdůvodnění technického řešení</t>
  </si>
  <si>
    <t xml:space="preserve">    - popis napojení na dosavadní sítě nebo recipient</t>
  </si>
  <si>
    <t xml:space="preserve">    - požadavky na postu stavebních prací (provoz, údržbu)</t>
  </si>
  <si>
    <t xml:space="preserve">    - popis ochrany proti agresivnímu prostředí, či bludným proudům atd.</t>
  </si>
  <si>
    <r>
      <t xml:space="preserve">b) </t>
    </r>
    <r>
      <rPr>
        <i/>
        <sz val="8"/>
        <color indexed="8"/>
        <rFont val="Arial"/>
        <family val="2"/>
      </rPr>
      <t xml:space="preserve"> hydrotechnické a statické výpočty</t>
    </r>
  </si>
  <si>
    <t xml:space="preserve">    - v rozsahu potřebném prostanovení velikosti profilů potrubí, DUN, rigolů, </t>
  </si>
  <si>
    <t xml:space="preserve">      příkopů, pro návrh typu a únosnosti atd.</t>
  </si>
  <si>
    <r>
      <t xml:space="preserve">c) </t>
    </r>
    <r>
      <rPr>
        <i/>
        <sz val="8"/>
        <color indexed="8"/>
        <rFont val="Arial"/>
        <family val="2"/>
      </rPr>
      <t xml:space="preserve"> výkresy</t>
    </r>
  </si>
  <si>
    <t xml:space="preserve">    - podélný profil </t>
  </si>
  <si>
    <t xml:space="preserve">    - vzorový příčný řez uložení navrhovaných potrubí, rigolů či příkopů</t>
  </si>
  <si>
    <t xml:space="preserve">    - výkresy atypických objektů</t>
  </si>
  <si>
    <t xml:space="preserve">4. Objekty osvětlení PK  </t>
  </si>
  <si>
    <t>- identifikační údaje, stručný stavebně technický popis zařízení</t>
  </si>
  <si>
    <t>- typ stožárů a svítidel, napojení na rozvodnou síť NN</t>
  </si>
  <si>
    <t>- světelně technický výpočet, doklady týkající se objektů</t>
  </si>
  <si>
    <r>
      <t xml:space="preserve">b) </t>
    </r>
    <r>
      <rPr>
        <i/>
        <sz val="8"/>
        <color indexed="8"/>
        <rFont val="Arial"/>
        <family val="2"/>
      </rPr>
      <t xml:space="preserve"> výkresy</t>
    </r>
  </si>
  <si>
    <t>- situace (určení polohy zařízení v souřadnicích)</t>
  </si>
  <si>
    <t>- vzorový příčný řez</t>
  </si>
  <si>
    <t>- výkres tvaru stožárů se svítidlem</t>
  </si>
  <si>
    <t>7. Ostatní objekty</t>
  </si>
  <si>
    <t>zpracovat v rozsahu a obsahu dle vyhlášky č.146/2008 Sb.</t>
  </si>
  <si>
    <r>
      <t>a)</t>
    </r>
    <r>
      <rPr>
        <sz val="8"/>
        <color indexed="8"/>
        <rFont val="Arial"/>
        <family val="2"/>
      </rPr>
      <t xml:space="preserve">         </t>
    </r>
    <r>
      <rPr>
        <u val="single"/>
        <sz val="8"/>
        <color indexed="8"/>
        <rFont val="Arial"/>
        <family val="2"/>
      </rPr>
      <t>Technická zpráva:</t>
    </r>
  </si>
  <si>
    <t>- identifikační údaje</t>
  </si>
  <si>
    <t>- struční stavebně technický popis včetně zdůvodnění</t>
  </si>
  <si>
    <t>- statické ověření rozhodujících dimenzí a průřezů</t>
  </si>
  <si>
    <t>- příslušné výpočty</t>
  </si>
  <si>
    <t>- zvláštní požadavky na způsob a postup výstavby</t>
  </si>
  <si>
    <t>- budoucí využití</t>
  </si>
  <si>
    <r>
      <t>b)</t>
    </r>
    <r>
      <rPr>
        <sz val="8"/>
        <color indexed="8"/>
        <rFont val="Arial"/>
        <family val="2"/>
      </rPr>
      <t xml:space="preserve">         </t>
    </r>
    <r>
      <rPr>
        <u val="single"/>
        <sz val="8"/>
        <color indexed="8"/>
        <rFont val="Arial"/>
        <family val="2"/>
      </rPr>
      <t>Výkresy:</t>
    </r>
  </si>
  <si>
    <t>- měřítka dle charakteristiky objektu</t>
  </si>
  <si>
    <t>- situace jednotlivých objektů, návaznosti na ostatní objekty</t>
  </si>
  <si>
    <t>- podélné profily</t>
  </si>
  <si>
    <t>- vzorové příčné řezy</t>
  </si>
  <si>
    <t>- příčné řezy</t>
  </si>
  <si>
    <t>- detaily konstrukčního řešení (pokud jsou potřebné pro stavební</t>
  </si>
  <si>
    <t xml:space="preserve">  řízení nebo pokud jejich zpracování pro stavební řízení požaduje</t>
  </si>
  <si>
    <t xml:space="preserve">  majitel či správce objektu)</t>
  </si>
  <si>
    <t>- ostatní výkresy – např. půdorysy, řezy, pohledy atd. (pokud jsou</t>
  </si>
  <si>
    <t xml:space="preserve">  potřebné pro stavební řízení nebo pokud jejich zpracování pro </t>
  </si>
  <si>
    <t xml:space="preserve">  stavební řízení požaduje majitel či správce objektu)</t>
  </si>
  <si>
    <t>K objektům inženýrských sítí a vedení:</t>
  </si>
  <si>
    <t xml:space="preserve">- Přeložky budou navrženy s ohledem na § 36 odst. 7 zákona </t>
  </si>
  <si>
    <t xml:space="preserve">  č. 13/1997 Sb. o pozemních komunikacích v platném znění.</t>
  </si>
  <si>
    <t>- Součástí dokumentace těchto stavebních objektů bude popis</t>
  </si>
  <si>
    <t xml:space="preserve">  technologie provádění přeložky (druh použitého materiálu včetně</t>
  </si>
  <si>
    <t xml:space="preserve">  spojovacího a armatur, technologie zemních prací, provozní výluky a </t>
  </si>
  <si>
    <t xml:space="preserve">  ostatní související náklady atd.).Toto technické řešení bude v </t>
  </si>
  <si>
    <t xml:space="preserve">  rámci zpracování DSP odsouhlaseno majitelem či správcem </t>
  </si>
  <si>
    <t>K objektům rekultivací:</t>
  </si>
  <si>
    <t xml:space="preserve">- Zpracovat plán rekultivací dočasných záborů a rušených komunikací </t>
  </si>
  <si>
    <t xml:space="preserve">  v rozsahu pro DSP a v rámci zpracování dokumentace projednat </t>
  </si>
  <si>
    <t xml:space="preserve">   s orgánem ochrany ZPF  </t>
  </si>
  <si>
    <t xml:space="preserve">- Plán rekultivace dočasných záborů musí obsahovat technickou </t>
  </si>
  <si>
    <t xml:space="preserve">  a biologickou část, popis území, přírodní podmínky, propočet </t>
  </si>
  <si>
    <t xml:space="preserve">  biologické části rekultivace, propočet technické části rekultivace </t>
  </si>
  <si>
    <t xml:space="preserve">  bude součástí propočtu stavby. Dále dle vyhlášky č.13/1994 Sb. </t>
  </si>
  <si>
    <t xml:space="preserve">E. ZÁSADY ORGANIZACE VÝSTAVBY – celkem </t>
  </si>
  <si>
    <r>
      <t>1. </t>
    </r>
    <r>
      <rPr>
        <sz val="8"/>
        <color indexed="8"/>
        <rFont val="Arial"/>
        <family val="2"/>
      </rPr>
      <t xml:space="preserve">        </t>
    </r>
    <r>
      <rPr>
        <u val="single"/>
        <sz val="8"/>
        <color indexed="8"/>
        <rFont val="Arial"/>
        <family val="2"/>
      </rPr>
      <t>Technická zpráva</t>
    </r>
    <r>
      <rPr>
        <sz val="8"/>
        <color indexed="8"/>
        <rFont val="Arial"/>
        <family val="2"/>
      </rPr>
      <t xml:space="preserve"> </t>
    </r>
  </si>
  <si>
    <t xml:space="preserve"> - charakteristika a celkové uspořádání staveniště včetně</t>
  </si>
  <si>
    <t xml:space="preserve">   jeho obvodu a  odvodnění</t>
  </si>
  <si>
    <t xml:space="preserve"> - údaje o pozemcích zařízení staveniště - návrh</t>
  </si>
  <si>
    <t xml:space="preserve">             - možné napojení na zdroje (voda, energie, telekomunikace)</t>
  </si>
  <si>
    <t xml:space="preserve">             - možnosti zdrojů materiálů</t>
  </si>
  <si>
    <t xml:space="preserve">             - plochy zemníků a skládek (návrh) </t>
  </si>
  <si>
    <t xml:space="preserve">             - přístupy na staveniště (vjezdy a výjezdy)</t>
  </si>
  <si>
    <t xml:space="preserve">             - požadavky na zabezpečení ochrany staveniště a jeho okolí</t>
  </si>
  <si>
    <t xml:space="preserve">             - zvláštní podmínky pro provádění stavby, které vyžadují </t>
  </si>
  <si>
    <t xml:space="preserve">               bezpečnostní opatření</t>
  </si>
  <si>
    <t xml:space="preserve">             - návrh řešení dopravy během výstavby – dopravně-inženýrská </t>
  </si>
  <si>
    <t xml:space="preserve">               opatření (přepravní a přístupové trasy, zvláštní užívání PK, </t>
  </si>
  <si>
    <t xml:space="preserve">               uzavírky, objížďky, výluky)</t>
  </si>
  <si>
    <t xml:space="preserve">Situace organizace výstavby </t>
  </si>
  <si>
    <t>- měřítko 1:5000</t>
  </si>
  <si>
    <t xml:space="preserve">         - bude zpracován pro potřeby stavebního řízení</t>
  </si>
  <si>
    <t xml:space="preserve">F. DOKLADOVÁ ČÁST – celkem          </t>
  </si>
  <si>
    <t>Záznamy z projednání dokumentace v průběhu jejího zpracování včetně</t>
  </si>
  <si>
    <t>získaných vyjádření a stanovisek k DSP od:</t>
  </si>
  <si>
    <t xml:space="preserve">      organizací, ostatních známých účastníků řízení  i veřejnosti</t>
  </si>
  <si>
    <t xml:space="preserve">      komunikací včetně objednatele</t>
  </si>
  <si>
    <t xml:space="preserve">Doklady o  předběžném souhlasu budoucích majitelů a správců </t>
  </si>
  <si>
    <t xml:space="preserve">jednotlivých stavebních objektů s jejich převzetím do majetku či </t>
  </si>
  <si>
    <t xml:space="preserve">správy po dokončení stavby. </t>
  </si>
  <si>
    <t xml:space="preserve">Vyjádření ve věci zařazení nově budovaných komunikací, přeřazení </t>
  </si>
  <si>
    <t xml:space="preserve">či vyřazení stávajících komunikací v rámci silniční sítě a s tím </t>
  </si>
  <si>
    <t>související změny majitele či správce dle zákona č. 13/1997 Sb.</t>
  </si>
  <si>
    <t xml:space="preserve">Doklady o vazbě na územně plánovací dokumentaci VÚC a </t>
  </si>
  <si>
    <t xml:space="preserve">dotčených obcí, doklad o zařazení stavby mezi veřejně </t>
  </si>
  <si>
    <t xml:space="preserve">G. SOUVISEJÍCÍ DOKUMENTACE  – celkem  </t>
  </si>
  <si>
    <t xml:space="preserve">G1. Účinky stavby – celkem                          </t>
  </si>
  <si>
    <r>
      <t>1. Záborový elaborát</t>
    </r>
    <r>
      <rPr>
        <sz val="8"/>
        <color indexed="8"/>
        <rFont val="Arial"/>
        <family val="2"/>
      </rPr>
      <t xml:space="preserve"> </t>
    </r>
  </si>
  <si>
    <t>Rozsah záboru:</t>
  </si>
  <si>
    <t xml:space="preserve">Při tvorbě záboru, zejména trvalého, bude přihlédnuto k </t>
  </si>
  <si>
    <r>
      <t xml:space="preserve">      situování záboru do skutečného terénu. Zábory cca do 5 m</t>
    </r>
    <r>
      <rPr>
        <vertAlign val="superscript"/>
        <sz val="8"/>
        <color indexed="8"/>
        <rFont val="Arial"/>
        <family val="2"/>
      </rPr>
      <t>2</t>
    </r>
  </si>
  <si>
    <r>
      <t xml:space="preserve">       </t>
    </r>
    <r>
      <rPr>
        <sz val="8"/>
        <color indexed="8"/>
        <rFont val="Arial"/>
        <family val="2"/>
      </rPr>
      <t xml:space="preserve"> budou  u větších staveb vyloučeny. Pokud při dělení pozemku </t>
    </r>
  </si>
  <si>
    <t xml:space="preserve">      vznikne zbytková část pozemku nevhodného tvaru nebo část </t>
  </si>
  <si>
    <t xml:space="preserve">      nepřístupná, uvážit její zařazení do trval.záboru po předchozí </t>
  </si>
  <si>
    <t xml:space="preserve">      konzultaci se zadavatelem. V uvedeném případě není podmínkou</t>
  </si>
  <si>
    <t xml:space="preserve">      vynětí zbytkové části ze ZPF, tyto části pozemků je třeba </t>
  </si>
  <si>
    <t xml:space="preserve">      v elaborátu oddělit.</t>
  </si>
  <si>
    <t>Plochy ZS, skládek, zemníků nebudou žádným způsobem zahrnuty do záboru.</t>
  </si>
  <si>
    <t xml:space="preserve">V doč. záboru bude zahrnuta pouze deponie ornice (pro zpětné ohumusování +      </t>
  </si>
  <si>
    <t>svahy silničního tělesa.</t>
  </si>
  <si>
    <t>Pozemky situované pod mostem budou  zařazeny celé do</t>
  </si>
  <si>
    <t xml:space="preserve">      dočasného záboru a graficky odlišeny v mapovém podkladu </t>
  </si>
  <si>
    <t xml:space="preserve">      (s výjimkou nově budovaných komunikací, jejich součástí a </t>
  </si>
  <si>
    <t xml:space="preserve">      příslušenství). U silnic bude postupováno individuálně.</t>
  </si>
  <si>
    <t xml:space="preserve">      U uvedených zbytkových pozemků budou uvedeny BPEJ, </t>
  </si>
  <si>
    <t xml:space="preserve">      u  ostatních to není třeba. Do zbytkových pozemků nebudou</t>
  </si>
  <si>
    <t xml:space="preserve">      zařazeny pozemky související s jinými pozemky téhož vlastníka.</t>
  </si>
  <si>
    <t>Textová část:</t>
  </si>
  <si>
    <t xml:space="preserve">1)  Pozemky dotčené stavbou  </t>
  </si>
  <si>
    <t xml:space="preserve">Seznam obsahuje číslo záboru, parc.č. dle KN, parc.č. dle PK, </t>
  </si>
  <si>
    <t xml:space="preserve">      číslo LV, kultura, celk.výměra pozemku, údaje o vlastnictví, že </t>
  </si>
  <si>
    <t xml:space="preserve">      jde o SJM, údaje o BPEJ. U každého čísla záboru je dále uvedeno: </t>
  </si>
  <si>
    <t xml:space="preserve">      celková výměra trvalého, dočasného a krátkodobého záboru; u </t>
  </si>
  <si>
    <t xml:space="preserve">      každého takového záboru budou vypsány stavební objekty dotčené</t>
  </si>
  <si>
    <t xml:space="preserve">      záborem a u každého objektu bude uvedena příslušná výměra záboru</t>
  </si>
  <si>
    <t xml:space="preserve">Seznam pozemků dotčených stavbou bude zpracován dvěma </t>
  </si>
  <si>
    <t xml:space="preserve">způsoby dle následujícího : </t>
  </si>
  <si>
    <r>
      <t xml:space="preserve">            </t>
    </r>
    <r>
      <rPr>
        <b/>
        <i/>
        <sz val="8"/>
        <color indexed="8"/>
        <rFont val="Arial"/>
        <family val="2"/>
      </rPr>
      <t>a)</t>
    </r>
    <r>
      <rPr>
        <sz val="8"/>
        <color indexed="8"/>
        <rFont val="Arial"/>
        <family val="2"/>
      </rPr>
      <t xml:space="preserve"> podle katastrálních území  a parcelních čísel pozemků </t>
    </r>
  </si>
  <si>
    <t xml:space="preserve">                (u každého pozemku budou  kromě obvyklých údajů uvedeny</t>
  </si>
  <si>
    <t xml:space="preserve">                 čísla stavebních objektů a délka záboru)</t>
  </si>
  <si>
    <r>
      <t xml:space="preserve">          </t>
    </r>
    <r>
      <rPr>
        <b/>
        <i/>
        <sz val="8"/>
        <color indexed="8"/>
        <rFont val="Arial"/>
        <family val="2"/>
      </rPr>
      <t>b)</t>
    </r>
    <r>
      <rPr>
        <sz val="8"/>
        <color indexed="8"/>
        <rFont val="Arial"/>
        <family val="2"/>
      </rPr>
      <t xml:space="preserve"> podle vlastníků pozemků – pozemky jednoho vlastníka budou </t>
    </r>
  </si>
  <si>
    <t xml:space="preserve">                řazeny k sobě</t>
  </si>
  <si>
    <t xml:space="preserve">·         U pozemků dotčených trvalým záborem bude uveden seznam </t>
  </si>
  <si>
    <t xml:space="preserve">      sousedních pozemků, včetně jmen uživatelů a majitelů.</t>
  </si>
  <si>
    <t xml:space="preserve">·         U  pozemků, které jsou dotčeny záborem a jsou mimo trasu, </t>
  </si>
  <si>
    <t xml:space="preserve">      požadujeme rovněž vypracování jejich seznamu.</t>
  </si>
  <si>
    <t>2) Seznam stavebních objektů:</t>
  </si>
  <si>
    <t xml:space="preserve">Seznam stavebních objektů bude zpracován dvěma způsoby </t>
  </si>
  <si>
    <t xml:space="preserve">      dle následujícího : </t>
  </si>
  <si>
    <t xml:space="preserve">      a) podle stavebních objektů – u každého SO budou uvedena </t>
  </si>
  <si>
    <t xml:space="preserve">          čísla parcel dle KÚ, které budou stavebním objektem </t>
  </si>
  <si>
    <t xml:space="preserve">          dotčeny, přičemž parcely budou dále členěny podle délky </t>
  </si>
  <si>
    <t xml:space="preserve">          záboru (trvalý, dočasný nad 1 rok, dočasný do 1 roku) </t>
  </si>
  <si>
    <t xml:space="preserve">      b) podle parcelních čísel pozemků – u každé parcely budou </t>
  </si>
  <si>
    <t xml:space="preserve">          uvedena čísla všech stavebních objektů, kterými bude </t>
  </si>
  <si>
    <t xml:space="preserve">          uvedená parcela dotčena</t>
  </si>
  <si>
    <t>Výkresová část:</t>
  </si>
  <si>
    <t>·         barevný soutisk koordinační situace a katastrální mapy</t>
  </si>
  <si>
    <t>·         Přehled kladu listů a map KN, situace a detaily záboru</t>
  </si>
  <si>
    <t xml:space="preserve">·         Výkresová část záborového elaborátu bude zpracována </t>
  </si>
  <si>
    <t xml:space="preserve">       v graf. formě v měř. mapy KN (1:1000). </t>
  </si>
  <si>
    <t xml:space="preserve">       Kilometráž po 100 m. V grafické části bude provedena </t>
  </si>
  <si>
    <t xml:space="preserve">       identifikace PK do KN. Čísla parcel PK budou v závorce. </t>
  </si>
  <si>
    <t xml:space="preserve">       Trvalý zábor, doč.zábor nad 1 rok, doč. zábor do 1 roku </t>
  </si>
  <si>
    <t xml:space="preserve">       budou barevně odlišeny. Budou vyznačena čísla záborů. </t>
  </si>
  <si>
    <t xml:space="preserve">       Jednotlivé objekty budou graf. odlišeny čarou a označeny </t>
  </si>
  <si>
    <t xml:space="preserve">       čísly v kroužku. </t>
  </si>
  <si>
    <t xml:space="preserve">·         Kat. území řádně a jasně vyznačena. Vyznačení sekcí </t>
  </si>
  <si>
    <t xml:space="preserve">      map. listů z KN. Vyznačení intravilánu a extravilánu.</t>
  </si>
  <si>
    <t xml:space="preserve">·         Záborový elaborát bude zakreslen do mapových </t>
  </si>
  <si>
    <t xml:space="preserve">podkladů potvrzených příslušným katastrálním úřadem                           </t>
  </si>
  <si>
    <t xml:space="preserve">2. Dokumentace pro vynětí ze ZPF  </t>
  </si>
  <si>
    <t>·         Podklady k žádosti o souhlas k odnětí půdy ze ZPF vč. výpočtu</t>
  </si>
  <si>
    <t xml:space="preserve">      odvodů ve smyslu zákona č. 334/92 Sb. a vyhl. MŽP ČR </t>
  </si>
  <si>
    <t xml:space="preserve">      č. 13 z 29.12.1994dle přílohy č. 5 a 7 s uvedením podkladů od</t>
  </si>
  <si>
    <t xml:space="preserve">      PF ČR (bonitace), údaje o ochranných pásmech vodních zdrojů, území</t>
  </si>
  <si>
    <t xml:space="preserve">     CHKO  apod.)</t>
  </si>
  <si>
    <t xml:space="preserve">Situace záboru pozemků odnímaných ze ZPF s rozlišením dle </t>
  </si>
  <si>
    <t xml:space="preserve">      délky a druhu záboru (trvalý, trvalý – zbytkové plochy, dočasný </t>
  </si>
  <si>
    <t xml:space="preserve">      nad 1 rok) a vyznačením ostatních důležitých údajů (hranice k.ú,</t>
  </si>
  <si>
    <t xml:space="preserve">      parcely dle KN a PK, hranice a údaje o BPEJ aj.) </t>
  </si>
  <si>
    <t>3. Dokumentace pro vynětí z LPF</t>
  </si>
  <si>
    <t xml:space="preserve">Dokumentace pro odnětí pozemků z LPF byla zpracována v DÚR. </t>
  </si>
  <si>
    <t>V případě nutnosti v rámci DSP zpracovat aktualizaci dokumentace.</t>
  </si>
  <si>
    <t>·         Minimalizovat dočasný zábor LPF!</t>
  </si>
  <si>
    <t xml:space="preserve">Podklady pro vynětí lesních pozemků z LPF ve smyslu </t>
  </si>
  <si>
    <t xml:space="preserve">      lesního zákona a souvisejících předpisů.</t>
  </si>
  <si>
    <t xml:space="preserve">Seznam pozemků dotčených záborem LPF bude </t>
  </si>
  <si>
    <t xml:space="preserve">      obsahovat   parc. č. dle KN, parc. č. dle PK, číslo LV, </t>
  </si>
  <si>
    <t xml:space="preserve">      kultura, celková výměra pozemku, údaje  o vlastnictví</t>
  </si>
  <si>
    <t xml:space="preserve">      (SJM),  výměra trval. záboru, výměra dočasného záboru</t>
  </si>
  <si>
    <t xml:space="preserve">      nad 1 rok, výměra dočasného záboru   do 1 roku, čísla </t>
  </si>
  <si>
    <t xml:space="preserve">      stavebních objektů, kterými je uvedený pozemek dotčen</t>
  </si>
  <si>
    <t xml:space="preserve">·       Seznam pozemků dotčených záborem LPF bude rozdělen </t>
  </si>
  <si>
    <t xml:space="preserve">     dle následujícího : </t>
  </si>
  <si>
    <t xml:space="preserve">            a) podle katastrálních území  a parcelních čísel pozemků </t>
  </si>
  <si>
    <t xml:space="preserve">            b) podle vlastníků pozemků – pozemky jednoho vlastníka </t>
  </si>
  <si>
    <t xml:space="preserve">                budou řazeny k sobě</t>
  </si>
  <si>
    <t>V případě nutnosti aktualizovat komplexní výpočet náhrad</t>
  </si>
  <si>
    <t xml:space="preserve">       škod na lesních pozemcích</t>
  </si>
  <si>
    <t xml:space="preserve">V případě nutnosti aktualizovat stanovení výše poplatků </t>
  </si>
  <si>
    <t xml:space="preserve">       za odnětí</t>
  </si>
  <si>
    <t>Návrh plánu rekultivace včetně předpokládaných i</t>
  </si>
  <si>
    <t xml:space="preserve">      investičních nákladů v rozsahu pro DSP</t>
  </si>
  <si>
    <t>Situace</t>
  </si>
  <si>
    <t xml:space="preserve">4. Projekt odpadového hospodářství z výstavby </t>
  </si>
  <si>
    <t>·         Zpracovat v rozsahu pro DSP</t>
  </si>
  <si>
    <t>·         Požaduje se především bilance odpadů, jejich třídění dle Katalogu</t>
  </si>
  <si>
    <t>vyhl.č. 381/2001 a zákona č.185/2001 v platném znění, návrh jejich využití</t>
  </si>
  <si>
    <t>či likvidace včetně seznamu skládek v regionu pro uložení odpadu</t>
  </si>
  <si>
    <t xml:space="preserve">G2. Podklady a průzkumy – celkem         </t>
  </si>
  <si>
    <t>1. Aktualizace dendrologického průzkumu</t>
  </si>
  <si>
    <t xml:space="preserve">·         podkladem pro zpracování je dendrologický průzkum </t>
  </si>
  <si>
    <t xml:space="preserve">      zpracovaný v rámci DÚR</t>
  </si>
  <si>
    <t>zpracovat v souladu s vyhláškou MŽP 395/1992 Sb. tak,aby investor</t>
  </si>
  <si>
    <t>mohl požádat o povolení kácení dřevin i rostoucích mimo les</t>
  </si>
  <si>
    <t>pasportizace (číselné označení) jednotlivých druhů dřevin dle katastrálních</t>
  </si>
  <si>
    <t>území, označení dřevin určených ke smýcení</t>
  </si>
  <si>
    <t>uvést druh vč. českého názvu, počet, velikost, plochy keřů, obvod kmene</t>
  </si>
  <si>
    <t>stromu ve výšce 130cm nad zemí</t>
  </si>
  <si>
    <t>seznam dřevin, které je nutno po dobu výstavby chránit před poškozením</t>
  </si>
  <si>
    <t>seznam s číselným označením kácených dřevin s uvedením čísel parcel</t>
  </si>
  <si>
    <t>dotčených tímto kácením vč. uvedení vlastníků parcel a uvedení druhu záboru</t>
  </si>
  <si>
    <t xml:space="preserve">(trvalého či dočasného) u pozemku dotčených kácením dřevin (seznam </t>
  </si>
  <si>
    <t>zpracovat tak, že parcely jednoho vlastníka dotčené kácením budou řazeny</t>
  </si>
  <si>
    <t>k sobě)</t>
  </si>
  <si>
    <t xml:space="preserve">návrh kompenzace za kácení dřevin (v rámci SO "Vegetační úpravy" a </t>
  </si>
  <si>
    <t xml:space="preserve">"Vegetační pás" - náhradní výsadba) a zapracování požadavku obcí na náhradní </t>
  </si>
  <si>
    <t>výsadbu dle § 9 zákona č. 114/1992 Sb.</t>
  </si>
  <si>
    <t xml:space="preserve">situace zakreslena do KM s čiselným vyznačením stáv. dřevin a dále s </t>
  </si>
  <si>
    <t>vyznačením hranic trvalého, dočasného a krátkodobého záboru.</t>
  </si>
  <si>
    <t>H. ROZPOČET</t>
  </si>
  <si>
    <t>Ocenění stavby po stavebních objektech a rekapitulace stavby - stanovení nákladů</t>
  </si>
  <si>
    <t xml:space="preserve">         nákladů , t.j.  Rozhodující výměry - celkem</t>
  </si>
  <si>
    <t>I.   PLÁN BOZP</t>
  </si>
  <si>
    <t>počet
hodin</t>
  </si>
  <si>
    <t>Kč/hod</t>
  </si>
  <si>
    <t>Cena</t>
  </si>
  <si>
    <t>Dokumentace ke stavebnímu povolení</t>
  </si>
  <si>
    <t>Inženýrská činnost ke stavebnímu povolení</t>
  </si>
  <si>
    <t>Kč bez DPH</t>
  </si>
  <si>
    <t>DPH</t>
  </si>
  <si>
    <t>Kč vč. DPH</t>
  </si>
  <si>
    <t>Cena celkem vč. DPH</t>
  </si>
  <si>
    <t>Kč</t>
  </si>
  <si>
    <t>obstarání všech existujících  výpisů z příslušných katastrů  nemovitostí</t>
  </si>
  <si>
    <t>dohledávání neznámých,  neurčených a nedosažitelných  vlastníků</t>
  </si>
  <si>
    <t xml:space="preserve">Počet </t>
  </si>
  <si>
    <t>Hodinová sazba</t>
  </si>
  <si>
    <t>hodin</t>
  </si>
  <si>
    <t>Kč / hod</t>
  </si>
  <si>
    <t>SPECIFIKACE INŽENÝRSKÉ ČINNOSTI – část A</t>
  </si>
  <si>
    <t xml:space="preserve">Kompletace podkladů z předchozího projednání stavby  </t>
  </si>
  <si>
    <t>ČÁST A – CELKEM</t>
  </si>
  <si>
    <t>SPECIFIKACE INŽENÝRSKÉ ČINNOSTI – část B</t>
  </si>
  <si>
    <t>Počet  hodin</t>
  </si>
  <si>
    <t xml:space="preserve">Hodinová sazba  Kč/ hod  </t>
  </si>
  <si>
    <t>Cena                 Kč</t>
  </si>
  <si>
    <t>ČÁST B CELKEM</t>
  </si>
  <si>
    <t>SPECIFIKACE INŽENÝRSKÉ ČINNOSTI – část C</t>
  </si>
  <si>
    <t>Zajištění  vydání  stavebního povolení, kompletace a doplnění podkladů, vyjádření, stanovisek, sestavení seznamu účastníků řízení, sestavení žádostí o vydání  stavebního povolení a jeho podání u příslušného stavebního úřadu včetně zajištění dalších podkladů dle požadavků příslušného stavebního úřadu v rámci  stavebního  řízení, účast na jednáních, předání pravomocného  stavebního povolení</t>
  </si>
  <si>
    <t>ČÁST C CELKEM</t>
  </si>
  <si>
    <t>SPECIFIKACE INŽENÝRSKÉ ČINNOSTI – část D</t>
  </si>
  <si>
    <t>Zajištění konzultací, kontrolních dnů k IČ zhotovitele, osobní průběžné informování objednatele o průběhu IČ zhotovitele, zastupování objednatele ve správních řízeních k IČ, plynoucích z předmětu smlouvy, zajištění předání výstupů jednotlivých smluvních IČ.</t>
  </si>
  <si>
    <t>ČÁST D CELKEM</t>
  </si>
  <si>
    <t xml:space="preserve">CELKEM ČÁST A+B+C+D  IČ </t>
  </si>
  <si>
    <t xml:space="preserve">Služba </t>
  </si>
  <si>
    <t>SOUČET A – J celkem za DSP (bez DPH)</t>
  </si>
  <si>
    <t xml:space="preserve">Popis prací </t>
  </si>
  <si>
    <t>Reprografie v počtu dle VOP</t>
  </si>
  <si>
    <t>Procentní podíl nabídkové a předpokládané ceny v %</t>
  </si>
  <si>
    <t>*)</t>
  </si>
  <si>
    <t>Kontrolní část pro Zadavatele - uchazeč neoceňuje</t>
  </si>
  <si>
    <t>DSP bez zaměření, průzkumů a ostatních prací - 25% z "C"</t>
  </si>
  <si>
    <t>Předpokládaná hodnota zadavatele v Kč celkem</t>
  </si>
  <si>
    <t>Nabídková cena uchazeče v Kč celkem</t>
  </si>
  <si>
    <r>
      <t xml:space="preserve">2. Situace stavby (koordinační) </t>
    </r>
    <r>
      <rPr>
        <sz val="8"/>
        <color indexed="8"/>
        <rFont val="Arial"/>
        <family val="2"/>
      </rPr>
      <t>v měřítku 1:1 000 (2 000)</t>
    </r>
    <r>
      <rPr>
        <b/>
        <sz val="8"/>
        <color indexed="8"/>
        <rFont val="Arial"/>
        <family val="2"/>
      </rPr>
      <t xml:space="preserve">  na podkladu katastrální mapy s vyznačením hranic pozemků a jejich parcelních čísel, vč. sousedních                                            </t>
    </r>
  </si>
  <si>
    <t>**)</t>
  </si>
  <si>
    <t>Pozn.: Uchazeč v rámci této části vyplní předpokládaný počet v rámci dílčí činnosti, hodinovou sazbu a cenu - modré buňky</t>
  </si>
  <si>
    <t xml:space="preserve">     - měřítko 1:1000/100 nebo 1:2000/200  </t>
  </si>
  <si>
    <r>
      <t>c)</t>
    </r>
    <r>
      <rPr>
        <i/>
        <sz val="8"/>
        <rFont val="Arial"/>
        <family val="2"/>
      </rPr>
      <t xml:space="preserve"> Vzorové příčné řezy</t>
    </r>
  </si>
  <si>
    <t xml:space="preserve">     - měřítko 1:50 nebo 1:100</t>
  </si>
  <si>
    <t xml:space="preserve">     - měřítko 1:100 nebo 1:200</t>
  </si>
  <si>
    <t>Předpokládaná hodnota stavebních nákladů v Kč</t>
  </si>
  <si>
    <t>Nabízená cena služeb v Kč</t>
  </si>
  <si>
    <t>Zaměření v Kč</t>
  </si>
  <si>
    <t>Cena v Kč</t>
  </si>
  <si>
    <t>Nerealizované položky nebudou oceňovány (označeny "Neobsazeno")</t>
  </si>
  <si>
    <t xml:space="preserve">D. NEOBSAZENO         </t>
  </si>
  <si>
    <t xml:space="preserve">5. NEOBSAZENO                   </t>
  </si>
  <si>
    <t xml:space="preserve">      ·  bude sloužit jako podklad pro zpracování soupisu prací  do ZDS</t>
  </si>
  <si>
    <t>Vyhodnocení vlivů negativních účinků stavby a jejího užívání,  návrhy na opatření k jejich prevenci, eliminaci, případně minimalizaci  v souladu právními předpisy.</t>
  </si>
  <si>
    <t>Průkaz, že stavba a její objekty jsou navrženy tak, aby splnila základní požadavky a zejména:</t>
  </si>
  <si>
    <t xml:space="preserve">             a.1) podle čísel stavebních objektů</t>
  </si>
  <si>
    <t xml:space="preserve">             a.2) podle budoucích majitelů a správců</t>
  </si>
  <si>
    <t>Slouží pro vydání stavebního povolení dle § 15 stavebního zákona 183/2006 Sb. a obsahuje řešení vodohospodářských objektů</t>
  </si>
  <si>
    <t xml:space="preserve">       - ovlivnění chemismu vod vlivem realizace a následného provozu stavby</t>
  </si>
  <si>
    <t xml:space="preserve">- výkresy jednotlivých vodohospodářských stavebních objektů </t>
  </si>
  <si>
    <t>- výústní objekty, propustky</t>
  </si>
  <si>
    <t>Pro každý stavební objekt se vypracuje samostatná dokumentace, která bude součástí části C dokumentace. Zařazení a označení stavebních objektů bude vycházet ze zadávacích podmínek. V závěru technické zprávy pro každý stavební objekt budou uvedeny souřadnice hlavních bodů, které určují jeho polohu. K dokumentaci stavebního objektu bude připojen výřez ze situace stavby, který příslušný objekt zobrazuje. Výkresy k jednotlivým stavebním objektům budou vypracovány dle platných norem vycházejících z platných technických pravidel a směrnic pro projektování a provádění v příslušném oboru.</t>
  </si>
  <si>
    <t xml:space="preserve">     Vypracuje se pro celou stavbu a obsahuje zásady uvažovaného průběhu výstavby a její organizace.  V rámci zpracování DSP bude projednáno s příslušnými orgány státní správy a samosprávy a odsouhlaseno.</t>
  </si>
  <si>
    <t>Popis prací</t>
  </si>
  <si>
    <r>
      <t xml:space="preserve">2.         </t>
    </r>
    <r>
      <rPr>
        <b/>
        <u val="single"/>
        <sz val="8"/>
        <color indexed="8"/>
        <rFont val="Arial"/>
        <family val="2"/>
      </rPr>
      <t xml:space="preserve">Výkresy </t>
    </r>
  </si>
  <si>
    <t>5. Celkové vodohospodářské řešení</t>
  </si>
  <si>
    <t xml:space="preserve">6. Bezbariérové užívání </t>
  </si>
  <si>
    <r>
      <t xml:space="preserve">Pozn.: </t>
    </r>
    <r>
      <rPr>
        <i/>
        <sz val="8"/>
        <color indexed="8"/>
        <rFont val="Arial"/>
        <family val="2"/>
      </rPr>
      <t>Uchazeč v rámci této části vyplní předpokládaný počet v rámci dílčí činnosti, hodinovou sazbu a cenu</t>
    </r>
    <r>
      <rPr>
        <b/>
        <i/>
        <sz val="8"/>
        <color indexed="8"/>
        <rFont val="Arial"/>
        <family val="2"/>
      </rPr>
      <t>-</t>
    </r>
    <r>
      <rPr>
        <b/>
        <i/>
        <u val="single"/>
        <sz val="8"/>
        <color indexed="8"/>
        <rFont val="Arial"/>
        <family val="2"/>
      </rPr>
      <t>modré buňky</t>
    </r>
    <r>
      <rPr>
        <b/>
        <i/>
        <sz val="8"/>
        <color indexed="8"/>
        <rFont val="Arial"/>
        <family val="2"/>
      </rPr>
      <t>.</t>
    </r>
  </si>
  <si>
    <r>
      <t xml:space="preserve">Pozn.: </t>
    </r>
    <r>
      <rPr>
        <sz val="8"/>
        <color indexed="8"/>
        <rFont val="Arial"/>
        <family val="2"/>
      </rPr>
      <t xml:space="preserve"> V technické zprávě bude výslovně uvedeno, že na mostě nejsou uloženy  žádné inženýrské sítě (všechny IS z mostních objektů je nutno vymístit) </t>
    </r>
  </si>
  <si>
    <r>
      <t>h)</t>
    </r>
    <r>
      <rPr>
        <sz val="8"/>
        <color indexed="8"/>
        <rFont val="Arial"/>
        <family val="2"/>
      </rPr>
      <t xml:space="preserve">  vytyčovací schéma a schéma technologie výstavby </t>
    </r>
  </si>
  <si>
    <t>na územní rozhodnutí (příp. územní souhlas)</t>
  </si>
  <si>
    <t xml:space="preserve">životní prostředí </t>
  </si>
  <si>
    <t xml:space="preserve">     - na ekosystemy, jejich složky a funkce (ovzduší a klima, podzemní a </t>
  </si>
  <si>
    <t>a flora)</t>
  </si>
  <si>
    <t xml:space="preserve">povrchové vody - toky a zdroje, půda a geologické podmínky, fauna </t>
  </si>
  <si>
    <t>stavby, ostatní).</t>
  </si>
  <si>
    <t xml:space="preserve">     - na strukturu a funkční využití území (doprava, navazující a související </t>
  </si>
  <si>
    <r>
      <rPr>
        <b/>
        <i/>
        <sz val="8"/>
        <color indexed="8"/>
        <rFont val="Arial"/>
        <family val="2"/>
      </rPr>
      <t>a)</t>
    </r>
    <r>
      <rPr>
        <sz val="8"/>
        <color indexed="8"/>
        <rFont val="Arial"/>
        <family val="2"/>
      </rPr>
      <t xml:space="preserve">  Označení stavby</t>
    </r>
  </si>
  <si>
    <r>
      <rPr>
        <b/>
        <i/>
        <sz val="8"/>
        <color indexed="8"/>
        <rFont val="Arial"/>
        <family val="2"/>
      </rPr>
      <t>b)</t>
    </r>
    <r>
      <rPr>
        <sz val="8"/>
        <color indexed="8"/>
        <rFont val="Arial"/>
        <family val="2"/>
      </rPr>
      <t xml:space="preserve">  Stavebník nebo objednatel stavby</t>
    </r>
  </si>
  <si>
    <r>
      <t xml:space="preserve"> </t>
    </r>
    <r>
      <rPr>
        <b/>
        <i/>
        <sz val="8"/>
        <color indexed="8"/>
        <rFont val="Arial"/>
        <family val="2"/>
      </rPr>
      <t>c)</t>
    </r>
    <r>
      <rPr>
        <sz val="8"/>
        <color indexed="8"/>
        <rFont val="Arial"/>
        <family val="2"/>
      </rPr>
      <t xml:space="preserve">  Projektant</t>
    </r>
  </si>
  <si>
    <r>
      <t>a)</t>
    </r>
    <r>
      <rPr>
        <sz val="8"/>
        <color indexed="8"/>
        <rFont val="Arial"/>
        <family val="2"/>
      </rPr>
      <t xml:space="preserve">  Stručný popis návrhu stavby, její funkce, význam a umístění</t>
    </r>
  </si>
  <si>
    <r>
      <t>b)</t>
    </r>
    <r>
      <rPr>
        <sz val="8"/>
        <color indexed="8"/>
        <rFont val="Arial"/>
        <family val="2"/>
      </rPr>
      <t xml:space="preserve">  Předpokládaný průběh výstavby</t>
    </r>
  </si>
  <si>
    <r>
      <t xml:space="preserve">c) </t>
    </r>
    <r>
      <rPr>
        <sz val="8"/>
        <color indexed="8"/>
        <rFont val="Arial"/>
        <family val="2"/>
      </rPr>
      <t xml:space="preserve"> Vazby na regulační plán, územní plán, územně plánovací informace a                     </t>
    </r>
  </si>
  <si>
    <r>
      <t>d)</t>
    </r>
    <r>
      <rPr>
        <sz val="8"/>
        <color indexed="8"/>
        <rFont val="Arial"/>
        <family val="2"/>
      </rPr>
      <t xml:space="preserve">  Stručná charakteristika území a jeho dosavadní využití</t>
    </r>
  </si>
  <si>
    <r>
      <t>e)</t>
    </r>
    <r>
      <rPr>
        <sz val="8"/>
        <color indexed="8"/>
        <rFont val="Arial"/>
        <family val="2"/>
      </rPr>
      <t xml:space="preserve">  Vliv technického řešení stavby a jejího provozu na krajinu, zdraví a  </t>
    </r>
  </si>
  <si>
    <r>
      <t>f)</t>
    </r>
    <r>
      <rPr>
        <sz val="8"/>
        <color indexed="8"/>
        <rFont val="Arial"/>
        <family val="2"/>
      </rPr>
      <t xml:space="preserve">   Celkový dopad stavby do zájmového území a navrhovaná opatření </t>
    </r>
  </si>
  <si>
    <r>
      <t>a)</t>
    </r>
    <r>
      <rPr>
        <sz val="8"/>
        <color indexed="8"/>
        <rFont val="Arial"/>
        <family val="2"/>
      </rPr>
      <t xml:space="preserve"> dokumentace záměru k žádosti o vydání rozhodnutí o umístění stavby </t>
    </r>
  </si>
  <si>
    <t xml:space="preserve">o změně stavby </t>
  </si>
  <si>
    <t xml:space="preserve">nebo k oznámení záměru pro získání územního souhlasu nebo rozhodnutí </t>
  </si>
  <si>
    <t>kvalita vody</t>
  </si>
  <si>
    <r>
      <t>a)</t>
    </r>
    <r>
      <rPr>
        <sz val="8"/>
        <color indexed="8"/>
        <rFont val="Arial"/>
        <family val="2"/>
      </rPr>
      <t xml:space="preserve">  Způsob číslování a značení</t>
    </r>
  </si>
  <si>
    <r>
      <t xml:space="preserve">b)  </t>
    </r>
    <r>
      <rPr>
        <sz val="8"/>
        <color indexed="8"/>
        <rFont val="Arial"/>
        <family val="2"/>
      </rPr>
      <t>Určení jednotlivých částí stavby</t>
    </r>
  </si>
  <si>
    <r>
      <rPr>
        <b/>
        <i/>
        <sz val="8"/>
        <color indexed="8"/>
        <rFont val="Arial"/>
        <family val="2"/>
      </rPr>
      <t>c)</t>
    </r>
    <r>
      <rPr>
        <sz val="8"/>
        <color indexed="8"/>
        <rFont val="Arial"/>
        <family val="2"/>
      </rPr>
      <t xml:space="preserve">  Členění stavby na části stavby, na stavební objekty a provozní soubory</t>
    </r>
  </si>
  <si>
    <r>
      <rPr>
        <b/>
        <i/>
        <sz val="8"/>
        <color indexed="8"/>
        <rFont val="Arial"/>
        <family val="2"/>
      </rPr>
      <t xml:space="preserve">a) </t>
    </r>
    <r>
      <rPr>
        <sz val="8"/>
        <color indexed="8"/>
        <rFont val="Arial"/>
        <family val="2"/>
      </rPr>
      <t xml:space="preserve"> Věcné a časové vazby souvisejících staveb jiných stavebníků</t>
    </r>
  </si>
  <si>
    <r>
      <t>b)</t>
    </r>
    <r>
      <rPr>
        <sz val="8"/>
        <color indexed="8"/>
        <rFont val="Arial"/>
        <family val="2"/>
      </rPr>
      <t xml:space="preserve">  Uvažovaný průběh výstavby a zajištění její plynulosti a koordinovanosti </t>
    </r>
  </si>
  <si>
    <r>
      <rPr>
        <b/>
        <i/>
        <sz val="8"/>
        <color indexed="8"/>
        <rFont val="Arial"/>
        <family val="2"/>
      </rPr>
      <t xml:space="preserve">c) </t>
    </r>
    <r>
      <rPr>
        <sz val="8"/>
        <color indexed="8"/>
        <rFont val="Arial"/>
        <family val="2"/>
      </rPr>
      <t xml:space="preserve"> Zajištění přístupu na stavbu</t>
    </r>
  </si>
  <si>
    <r>
      <rPr>
        <b/>
        <i/>
        <sz val="8"/>
        <color indexed="8"/>
        <rFont val="Arial"/>
        <family val="2"/>
      </rPr>
      <t>d)</t>
    </r>
    <r>
      <rPr>
        <sz val="8"/>
        <color indexed="8"/>
        <rFont val="Arial"/>
        <family val="2"/>
      </rPr>
      <t xml:space="preserve">  Dopravní omezení</t>
    </r>
  </si>
  <si>
    <t xml:space="preserve">stavební objekty po jejich dokončení do majetku či správy.     </t>
  </si>
  <si>
    <r>
      <t xml:space="preserve">a)  </t>
    </r>
    <r>
      <rPr>
        <sz val="8"/>
        <color indexed="8"/>
        <rFont val="Arial"/>
        <family val="2"/>
      </rPr>
      <t xml:space="preserve">Seznam budoucích správců a vlastníků, kteří převezmou jednotlivé </t>
    </r>
  </si>
  <si>
    <t>dle následujícího): dle následujícího):</t>
  </si>
  <si>
    <t xml:space="preserve">(Seznam budoucích správců a vlastníků bude zpracován dvěma </t>
  </si>
  <si>
    <r>
      <t xml:space="preserve">b)  </t>
    </r>
    <r>
      <rPr>
        <sz val="8"/>
        <color indexed="8"/>
        <rFont val="Arial"/>
        <family val="2"/>
      </rPr>
      <t>Způsob užívání jednotlivých částí stavby</t>
    </r>
  </si>
  <si>
    <r>
      <rPr>
        <b/>
        <i/>
        <sz val="8"/>
        <color indexed="8"/>
        <rFont val="Arial"/>
        <family val="2"/>
      </rPr>
      <t xml:space="preserve">a) </t>
    </r>
    <r>
      <rPr>
        <sz val="8"/>
        <color indexed="8"/>
        <rFont val="Arial"/>
        <family val="2"/>
      </rPr>
      <t xml:space="preserve"> Návrh postupného předávání částí stavby do užívání (úseky, objekty)</t>
    </r>
  </si>
  <si>
    <r>
      <t xml:space="preserve"> b)</t>
    </r>
    <r>
      <rPr>
        <sz val="8"/>
        <color indexed="8"/>
        <rFont val="Arial"/>
        <family val="2"/>
      </rPr>
      <t xml:space="preserve">  Zdůvodnění užívání části stavby před dokončením celé stavby</t>
    </r>
  </si>
  <si>
    <t xml:space="preserve">technické parametry, základní dopravní, dispoziční, stavební a technologické </t>
  </si>
  <si>
    <t>technologické řešení stavby, začlenění stavby do území atd.</t>
  </si>
  <si>
    <t xml:space="preserve">Bude uveden celkový projektovaný rozsah, kapacitní údaje, základní </t>
  </si>
  <si>
    <r>
      <rPr>
        <b/>
        <i/>
        <sz val="8"/>
        <color indexed="8"/>
        <rFont val="Arial"/>
        <family val="2"/>
      </rPr>
      <t>8.1</t>
    </r>
    <r>
      <rPr>
        <sz val="8"/>
        <color indexed="8"/>
        <rFont val="Arial"/>
        <family val="2"/>
      </rPr>
      <t xml:space="preserve">  Pozemní komunikace:</t>
    </r>
  </si>
  <si>
    <t xml:space="preserve">a)  výčet jednotlivých PK stavby </t>
  </si>
  <si>
    <t>b)  základní charakteristiky příslušných PK (kategorie, parametry, atd.)</t>
  </si>
  <si>
    <r>
      <rPr>
        <b/>
        <i/>
        <sz val="8"/>
        <color indexed="8"/>
        <rFont val="Arial"/>
        <family val="2"/>
      </rPr>
      <t>8.2</t>
    </r>
    <r>
      <rPr>
        <sz val="8"/>
        <color indexed="8"/>
        <rFont val="Arial"/>
        <family val="2"/>
      </rPr>
      <t xml:space="preserve">  Mostní objekty a zdi:</t>
    </r>
  </si>
  <si>
    <t>a)  výčet objektů a zdí</t>
  </si>
  <si>
    <t>vybavení, druh konstrukcí, postup a technologie výstavby, aj.</t>
  </si>
  <si>
    <t xml:space="preserve">b)  základní charakteristiky objektů (zákl. údaje, zákl. technické řešení a </t>
  </si>
  <si>
    <r>
      <rPr>
        <b/>
        <i/>
        <sz val="8"/>
        <color indexed="8"/>
        <rFont val="Arial"/>
        <family val="2"/>
      </rPr>
      <t>8.3 </t>
    </r>
    <r>
      <rPr>
        <sz val="8"/>
        <color indexed="8"/>
        <rFont val="Arial"/>
        <family val="2"/>
      </rPr>
      <t> Odvodnění PK</t>
    </r>
  </si>
  <si>
    <t>a) stavebně technické řešení, charakteristiky, rozsah</t>
  </si>
  <si>
    <r>
      <t>8.4</t>
    </r>
    <r>
      <rPr>
        <sz val="8"/>
        <color indexed="8"/>
        <rFont val="Arial"/>
        <family val="2"/>
      </rPr>
      <t xml:space="preserve">  Tunely, podzemní stavby a galerie </t>
    </r>
  </si>
  <si>
    <t xml:space="preserve">a) základní údaje, technické vybavení, technologie výstavby, princip řízení </t>
  </si>
  <si>
    <t>clony</t>
  </si>
  <si>
    <r>
      <t>8.5</t>
    </r>
    <r>
      <rPr>
        <sz val="8"/>
        <color indexed="8"/>
        <rFont val="Arial"/>
        <family val="2"/>
      </rPr>
      <t xml:space="preserve">  Obslužná zařízení, veřejná parkoviště, únikové zóny a protihlukové </t>
    </r>
  </si>
  <si>
    <t>a) umístění, rozsah, vybavení</t>
  </si>
  <si>
    <r>
      <rPr>
        <b/>
        <i/>
        <sz val="8"/>
        <color indexed="8"/>
        <rFont val="Arial"/>
        <family val="2"/>
      </rPr>
      <t>8.6</t>
    </r>
    <r>
      <rPr>
        <sz val="8"/>
        <color indexed="8"/>
        <rFont val="Arial"/>
        <family val="2"/>
      </rPr>
      <t xml:space="preserve">  Vybavení PK</t>
    </r>
  </si>
  <si>
    <t xml:space="preserve">a) záchytná BZ, dopravní značení a zařízení, světelná signalizace, </t>
  </si>
  <si>
    <t>sítě  proti oslunění atd.</t>
  </si>
  <si>
    <t xml:space="preserve">veřejné osvětlení, ochrana proti vniku volně žijících živočichů, clony a </t>
  </si>
  <si>
    <r>
      <rPr>
        <b/>
        <i/>
        <sz val="8"/>
        <color indexed="8"/>
        <rFont val="Arial"/>
        <family val="2"/>
      </rPr>
      <t>8.7</t>
    </r>
    <r>
      <rPr>
        <sz val="8"/>
        <color indexed="8"/>
        <rFont val="Arial"/>
        <family val="2"/>
      </rPr>
      <t xml:space="preserve">  Objekty ostatní skupin objektů</t>
    </r>
  </si>
  <si>
    <t xml:space="preserve">     a)  výčet, charakteristika technické řešení, postup a technologie výstavby</t>
  </si>
  <si>
    <t xml:space="preserve">          -  vyvolané změny staveb dopravní a technické infrastruktury a </t>
  </si>
  <si>
    <t xml:space="preserve">          - vodních toků</t>
  </si>
  <si>
    <t xml:space="preserve">      -  vliv stavby na Natura 2000 (pokud je určena rozhodnutím org. ochrany </t>
  </si>
  <si>
    <t xml:space="preserve">         přírody) </t>
  </si>
  <si>
    <t xml:space="preserve">splnění obecně technických požadavků na výstavbu a výrobky, snadná </t>
  </si>
  <si>
    <t>údržba apod.)</t>
  </si>
  <si>
    <t xml:space="preserve">       -  užitných vlastností stavby (dostatečná kapacita objektů, životnosti, </t>
  </si>
  <si>
    <t>a orientace</t>
  </si>
  <si>
    <t xml:space="preserve">       -  zabezpečení užívání staveb osobami s omezenou schopností pohybu</t>
  </si>
  <si>
    <t>rozlišit,  stávající slabě, přeložky silně)</t>
  </si>
  <si>
    <t xml:space="preserve">        -  inženýrské sítě (současné i budoucí, ochranná pásma - barevně   </t>
  </si>
  <si>
    <t xml:space="preserve">okraje </t>
  </si>
  <si>
    <t xml:space="preserve">        -  komunikace se staničením a údaje oblouků, přechodnic a přímek, </t>
  </si>
  <si>
    <t>staveniště</t>
  </si>
  <si>
    <t xml:space="preserve">           silniční koruny příp. jízdních pásů, hranice sil.pozemku a hranice </t>
  </si>
  <si>
    <t>překládky inž. sítí</t>
  </si>
  <si>
    <t xml:space="preserve">        -  objekty stavby s popisem (očíslováním) obvody území, které zahrnují </t>
  </si>
  <si>
    <t xml:space="preserve">trvalý a dočasný zábor pozemků vč. dočasných záborů pro </t>
  </si>
  <si>
    <t xml:space="preserve">jednotlivými stavebními objekty, z důvodu jednoznačné identifikace při </t>
  </si>
  <si>
    <t xml:space="preserve">        -  v koordinační situaci musí být barevně vyznačeny hranice mezi </t>
  </si>
  <si>
    <t>tak docházet ke změnám majitele či správce)</t>
  </si>
  <si>
    <t xml:space="preserve">vyřazovány, zařazovány či přeřazovány v rámci silniční sítě a bude </t>
  </si>
  <si>
    <t xml:space="preserve">převodu majetku (týká se především komunikací, které budou </t>
  </si>
  <si>
    <t xml:space="preserve">  - Zpracovat seznam vlastníků na kterých bude rozprostřena skrývka </t>
  </si>
  <si>
    <t xml:space="preserve">kulturních vrstev půdy s uvedením plochy pozemku, mocnosti a  </t>
  </si>
  <si>
    <t>zeminy</t>
  </si>
  <si>
    <t xml:space="preserve">projednat předběžné souhlasy majitelů těchto pozemků s rozprostřením </t>
  </si>
  <si>
    <t xml:space="preserve">celkového a celkového objemu. V rámci zpracování dokumentace </t>
  </si>
  <si>
    <t xml:space="preserve">přímého využití na stavbě, řešení přebytku či nedostatku zemin a hornin </t>
  </si>
  <si>
    <t xml:space="preserve"> - Bilance výkopů, násypů a skrývky kulturních vrstev půdy,vhodnost </t>
  </si>
  <si>
    <t xml:space="preserve"> - Zpracovat dle vyhl.č.13/1994 Sb. přílohy č.5 s uvedením popisu území, </t>
  </si>
  <si>
    <t>atd.</t>
  </si>
  <si>
    <t xml:space="preserve">klimatických poměrů, hydrologických poměrů, pedologického průzkumu </t>
  </si>
  <si>
    <t xml:space="preserve">správce povodí a ostatních dotčených účastníků řízení </t>
  </si>
  <si>
    <t xml:space="preserve">- Nutno respektovat oprávněné požadavky a podm. Správních orgánů, </t>
  </si>
  <si>
    <t xml:space="preserve">(zmapování stávajících intenzifikačních zařízení na zemědělské dotčení </t>
  </si>
  <si>
    <t>- styk se stávajícími vodotečemi a vodohospodářskými zařízeními a objekty</t>
  </si>
  <si>
    <t>funkčnosti těchto zařízení)</t>
  </si>
  <si>
    <t xml:space="preserve">těchto systému navrhnout dostatečná technická opatření pro zachování </t>
  </si>
  <si>
    <t>provedení a použitého materiálu</t>
  </si>
  <si>
    <t xml:space="preserve">      - navrhované vodohospodářské objekty a jejich popis včetně způsobu </t>
  </si>
  <si>
    <t xml:space="preserve">- Nároky odvodnění na zábory (jen je-li přes rozsah situace PK)    </t>
  </si>
  <si>
    <t>odvodnění, případně hydrotechnická situace</t>
  </si>
  <si>
    <t xml:space="preserve">- situace se zákresem vodotečí, vodohospodářských objektů a způsobu </t>
  </si>
  <si>
    <t>pro dopravní telematiku aj.</t>
  </si>
  <si>
    <t xml:space="preserve">     - návrh dopravního značení, dopr. zařízení, světelné signalizace, zařízení </t>
  </si>
  <si>
    <t>rozhodujících dimenzí a průřezů</t>
  </si>
  <si>
    <t>příslušný objekt</t>
  </si>
  <si>
    <t>výkop, násyp, různý počet jízdních pruhů, větve křižovatek)</t>
  </si>
  <si>
    <t xml:space="preserve">     - zpracují se pro charakteristické případně odlišné úseky PK  (zářez, </t>
  </si>
  <si>
    <t xml:space="preserve">zařízení, oplocení, zdí a dalších typických detailů </t>
  </si>
  <si>
    <t>nepřehledný, se vykreslí na samostatných výkresech v měřítku</t>
  </si>
  <si>
    <t>komunikace PK nebo větším</t>
  </si>
  <si>
    <r>
      <t xml:space="preserve">   </t>
    </r>
    <r>
      <rPr>
        <sz val="8"/>
        <color indexed="8"/>
        <rFont val="Arial"/>
        <family val="2"/>
      </rPr>
      <t xml:space="preserve">  - u složitějších typů křižovatek jejichž zákres do situace PK by byl </t>
    </r>
  </si>
  <si>
    <t>vypracují se zjednodušené podélné profily kritických větví</t>
  </si>
  <si>
    <r>
      <t xml:space="preserve">   </t>
    </r>
    <r>
      <rPr>
        <sz val="8"/>
        <color indexed="8"/>
        <rFont val="Arial"/>
        <family val="2"/>
      </rPr>
      <t xml:space="preserve">  - v případě, že je potřebné ověřit sklonové poměry větví křižovatky, </t>
    </r>
  </si>
  <si>
    <t>definitivního dopravního značení</t>
  </si>
  <si>
    <t xml:space="preserve">     - rozlišen bude zejména stav provizorního dopravního značení a </t>
  </si>
  <si>
    <t>(část B)</t>
  </si>
  <si>
    <t xml:space="preserve">     - pouze nejsou-li tyto údaje součástí geodetického koordinačního výkresu </t>
  </si>
  <si>
    <t xml:space="preserve">     - pozemní komunikace, body křížení, staničení, úhly křížení překážek, volná </t>
  </si>
  <si>
    <t>sedání, zátěžové zkoušky, řešení protikorozní ochrany</t>
  </si>
  <si>
    <t>požadované protikorozní ochrany, požadované podmínky a měření</t>
  </si>
  <si>
    <t>stavby</t>
  </si>
  <si>
    <t xml:space="preserve">     - postup a technologie, specifické požadavky na požadovanou technologii </t>
  </si>
  <si>
    <t>průřezů</t>
  </si>
  <si>
    <r>
      <t>f)</t>
    </r>
    <r>
      <rPr>
        <b/>
        <sz val="8"/>
        <color indexed="8"/>
        <rFont val="Arial"/>
        <family val="2"/>
      </rPr>
      <t xml:space="preserve"> </t>
    </r>
    <r>
      <rPr>
        <i/>
        <sz val="8"/>
        <color indexed="8"/>
        <rFont val="Arial"/>
        <family val="2"/>
      </rPr>
      <t xml:space="preserve">přehled provedených výpočtů a konstatování rozhodujících dimenzí a </t>
    </r>
  </si>
  <si>
    <t>orient.</t>
  </si>
  <si>
    <r>
      <t>g)</t>
    </r>
    <r>
      <rPr>
        <b/>
        <sz val="8"/>
        <color indexed="8"/>
        <rFont val="Arial"/>
        <family val="2"/>
      </rPr>
      <t xml:space="preserve"> </t>
    </r>
    <r>
      <rPr>
        <i/>
        <sz val="8"/>
        <color indexed="8"/>
        <rFont val="Arial"/>
        <family val="2"/>
      </rPr>
      <t xml:space="preserve">řešení přístupu a užívání stavby osobami s omezenou schopností poh. a </t>
    </r>
  </si>
  <si>
    <t>podpěry</t>
  </si>
  <si>
    <r>
      <t>e)</t>
    </r>
    <r>
      <rPr>
        <i/>
        <sz val="8"/>
        <color indexed="8"/>
        <rFont val="Arial"/>
        <family val="2"/>
      </rPr>
      <t xml:space="preserve"> </t>
    </r>
    <r>
      <rPr>
        <sz val="8"/>
        <color indexed="8"/>
        <rFont val="Arial"/>
        <family val="2"/>
      </rPr>
      <t xml:space="preserve">příčné řezy 1:100 v polích opěr a osách pilířů, popř. s pohledem na </t>
    </r>
  </si>
  <si>
    <t xml:space="preserve">    (současných i plánovaných)</t>
  </si>
  <si>
    <t xml:space="preserve">    - situace stavby s výškopisem a zákresem podzemních vedení </t>
  </si>
  <si>
    <t xml:space="preserve">  realizaci překládek", které předá objednatel.</t>
  </si>
  <si>
    <t xml:space="preserve">  stavebního objektu. Bude přihlédnuto ke "smlouvám o přípravě a </t>
  </si>
  <si>
    <t>- zásady návrhu zařízení staveniště – návrh</t>
  </si>
  <si>
    <t xml:space="preserve">- návrh postupu a provádění výstavby </t>
  </si>
  <si>
    <t xml:space="preserve">- objekty, které je nutné uvést samostatně do provozu  (předčasné užívání) </t>
  </si>
  <si>
    <t>- budou vyznačeny především návrhy a údaje uvedené v technické zprávě</t>
  </si>
  <si>
    <t xml:space="preserve">- návrh časového postupu prací – podklad pro zpracování </t>
  </si>
  <si>
    <t>harmonogramu v RDS</t>
  </si>
  <si>
    <r>
      <t>a)</t>
    </r>
    <r>
      <rPr>
        <sz val="8"/>
        <color indexed="8"/>
        <rFont val="Arial"/>
        <family val="2"/>
      </rPr>
      <t xml:space="preserve"> orgánů státní správy a samosprávy , dotčených obcí a </t>
    </r>
  </si>
  <si>
    <r>
      <t xml:space="preserve">b) </t>
    </r>
    <r>
      <rPr>
        <sz val="8"/>
        <color indexed="8"/>
        <rFont val="Arial"/>
        <family val="2"/>
      </rPr>
      <t>všech majitelů a  správců dotčených inženýrských sítí a</t>
    </r>
  </si>
  <si>
    <r>
      <t>c)</t>
    </r>
    <r>
      <rPr>
        <sz val="8"/>
        <color indexed="8"/>
        <rFont val="Arial"/>
        <family val="2"/>
      </rPr>
      <t xml:space="preserve"> dalších zainteresovaných subjektů</t>
    </r>
  </si>
  <si>
    <t>Upravit dle zpracované aktualizace a zapracovaných podmínek ÚR a připomínek majitelů pozemnků.</t>
  </si>
  <si>
    <t>půdní fond dle přílohy č. 5 k vyhlášce č. 13/1994 Sb.</t>
  </si>
  <si>
    <t xml:space="preserve">.      Vyhodnocení důsledků navrhovaného umístění staveb na zemědělský </t>
  </si>
  <si>
    <r>
      <t xml:space="preserve">3.         </t>
    </r>
    <r>
      <rPr>
        <b/>
        <u val="single"/>
        <sz val="8"/>
        <color indexed="8"/>
        <rFont val="Arial"/>
        <family val="2"/>
      </rPr>
      <t>Harmonogram výstavby</t>
    </r>
  </si>
  <si>
    <r>
      <t xml:space="preserve">4.         </t>
    </r>
    <r>
      <rPr>
        <b/>
        <u val="single"/>
        <sz val="8"/>
        <color indexed="8"/>
        <rFont val="Arial"/>
        <family val="2"/>
      </rPr>
      <t>Plán kontrolních prohlídek</t>
    </r>
  </si>
  <si>
    <t>Záborový elaborát bude graficky a tabulkově zpracován podle požadavků objednatele definovaných na výrobním výboru</t>
  </si>
  <si>
    <t>A. Souhrnné řešení stavby</t>
  </si>
  <si>
    <t>1. Přehledná situace</t>
  </si>
  <si>
    <t xml:space="preserve">2.  Koordinační situace </t>
  </si>
  <si>
    <t>3. Geodetické podklady (geodet.koord.výkres)</t>
  </si>
  <si>
    <t>4. Bilance zemních prací</t>
  </si>
  <si>
    <t>5. Zásady organizace výstavby</t>
  </si>
  <si>
    <t>B. Stavební část</t>
  </si>
  <si>
    <t>Dokumentace k územnímu rozhodnutí</t>
  </si>
  <si>
    <t>Inženýrská činnost k územnímu rozhodnutí</t>
  </si>
  <si>
    <t>Část DSP</t>
  </si>
  <si>
    <t>SPECIFIKACE - TES včetně IZ a ekonomického vyhodnocení</t>
  </si>
  <si>
    <t>A. Průvodní zpráva</t>
  </si>
  <si>
    <t>B. Výkresy</t>
  </si>
  <si>
    <t>B 1 Přehledná situace</t>
  </si>
  <si>
    <t>B 2 Situace zájmového území</t>
  </si>
  <si>
    <t>B 3.1. Zákres trasy do ÚP podkladů</t>
  </si>
  <si>
    <t>B 3.2. Výkres budoucí kategorizace pozemních komunikací</t>
  </si>
  <si>
    <t xml:space="preserve">B 4 Podélný profil </t>
  </si>
  <si>
    <t>B 5 Vzorové a charakteristické příčné řezy</t>
  </si>
  <si>
    <t>C. Podklady a průzkumy</t>
  </si>
  <si>
    <t>C 2 Životní prostředí - požadavky EIA</t>
  </si>
  <si>
    <t>C3 Vazba na územně-plánovací podklady (VÚC, ÚP měst a obcí dotčených stavbou)</t>
  </si>
  <si>
    <t>C 4 Odhad nákladů stavby</t>
  </si>
  <si>
    <t>C 5.1 Záborový elaborát - odhad nákladů na výkupy, počet LV, apod.</t>
  </si>
  <si>
    <t>C 6 Orientační IG průzkum - rešerže</t>
  </si>
  <si>
    <t>C 7 Předběžný harmonogram přípravy a realizace stavby</t>
  </si>
  <si>
    <r>
      <t>D. Doklady</t>
    </r>
    <r>
      <rPr>
        <sz val="8"/>
        <color indexed="8"/>
        <rFont val="Arial"/>
        <family val="2"/>
      </rPr>
      <t xml:space="preserve"> - projednání s objednatelem a zástupci Ministerstva dopravy, případně další dotčené orgány a organizace vyžádané objednatelem</t>
    </r>
  </si>
  <si>
    <t>Analýza studie ekonomické efektivnosti</t>
  </si>
  <si>
    <t xml:space="preserve">Textová část aktualizace </t>
  </si>
  <si>
    <t>Vyplnění Formuláře vzorů 80, 81, 82,  83</t>
  </si>
  <si>
    <t>Výkresová část</t>
  </si>
  <si>
    <t>SPECIFIKACE DÚR</t>
  </si>
  <si>
    <t>A.  ÚVODNÍ ÚDAJE</t>
  </si>
  <si>
    <t>B. PRŮVODNÍ ZPRÁVA</t>
  </si>
  <si>
    <t>1. Charakteristika území a stavebního pozemku</t>
  </si>
  <si>
    <t>2. Základní charakteristika stavby a jejího užívání</t>
  </si>
  <si>
    <t>3. Orientační údaje stavby</t>
  </si>
  <si>
    <t>C. SOUHRNNÁ TECHNICKÁ ZPRÁVA</t>
  </si>
  <si>
    <t>1. Popis stavby (staveniště, stručný technický popis vč. hydrotechnického posouzení atd dle "směrnice" )</t>
  </si>
  <si>
    <t>2. Stanovení podmínek pro přípravu výstavby (průzkumy, podmínky přípravy stavby atd podle "směrnice")</t>
  </si>
  <si>
    <t>3. Základní údaje o provozu</t>
  </si>
  <si>
    <t>4. Zásady zajištění požární ochrany stavby</t>
  </si>
  <si>
    <t>5. Zajištění bezpečnosti provozu stavby při jejím užívání</t>
  </si>
  <si>
    <t>6. Návrh řešení pro užívání stavby osobami s omezenou schopností pohybu a orientace</t>
  </si>
  <si>
    <t>7. Popis vlivu stavby na životní prostředí a ochranu zvláštních zájmů</t>
  </si>
  <si>
    <t>8. Návrh řešení ochrany stavby před negativními účitnky vnějšího prostředí</t>
  </si>
  <si>
    <t>9. Civilní ochrana</t>
  </si>
  <si>
    <t>D. VÝKRESOVÁ DOKUMENTACE</t>
  </si>
  <si>
    <t>1. Přehledná situace v měřítku 1:5000</t>
  </si>
  <si>
    <t>2. Celková situace v měřítku 1:1000 ( s vyznačením osy, základních návrhových prvků, důležitých objektů atd dle "směrnice")</t>
  </si>
  <si>
    <t>3. Koordinační situace vč. řešení křižovatek na katastrální mapě  atd dle "směrnice" v měřítku 1:500</t>
  </si>
  <si>
    <t>4. Podélné profily komunikací v měřítku 1:1000/100</t>
  </si>
  <si>
    <t>5. Vzorové příčné řezy komunikací v měř. 1:100 (50)</t>
  </si>
  <si>
    <t>6. Charakteristické příčné řezy komunikací v měř. : 1:200</t>
  </si>
  <si>
    <t>7. Mostní objekty a zdi</t>
  </si>
  <si>
    <t>8. Tunelové objekty vč. technologického vybavení</t>
  </si>
  <si>
    <t>9. Vodohospodářské objekty (odvodnění, přeložky stávajícíh zařízení, DUN a další dle "směrnice")</t>
  </si>
  <si>
    <t>10. Osblužná zařízení (zastávky MHD, parkoviště, SOS systém)</t>
  </si>
  <si>
    <t>11. Cizí zařízení na PK (přeložky IS - elektro, produktovody a ostatní)</t>
  </si>
  <si>
    <t>12. Rekultivace a terénní úpravy</t>
  </si>
  <si>
    <t>13. Staveniště a organizace výstavby</t>
  </si>
  <si>
    <t>E. Doklady</t>
  </si>
  <si>
    <t>F. SOUVISEJÍCÍ DOKUMENTACE, PODKLADY, PRŮZKUMY</t>
  </si>
  <si>
    <t>2. Záborový elaborát</t>
  </si>
  <si>
    <t>3. Hluková studie</t>
  </si>
  <si>
    <t>4. Exhalační studie</t>
  </si>
  <si>
    <t>5. Bilance zemin a ornice v rámci DUR, podklady pro odnětí ZPF, LPF</t>
  </si>
  <si>
    <t>6. Dokumentace pro projednání s příslušnými útvary dráhy (je-li)</t>
  </si>
  <si>
    <t>7. Odhad stavebních nákladů DUR</t>
  </si>
  <si>
    <t>8. Projekt odpadového hospodářsví</t>
  </si>
  <si>
    <t>9. Zaměření stavby</t>
  </si>
  <si>
    <t>10. Dendrologický průzkum</t>
  </si>
  <si>
    <t>G. Reprografie v počtu dle VOP</t>
  </si>
  <si>
    <t>SOUČET A – G celkem za DÚR (bez DPH)</t>
  </si>
  <si>
    <t xml:space="preserve">Kompletace podkladů z dokladové části projednání </t>
  </si>
  <si>
    <t>Část DUR</t>
  </si>
  <si>
    <t>DÚR bez zaměření, průzkumů a ostatních prací - 19% z "C"</t>
  </si>
  <si>
    <t>*) Pozn. Požadované hodnoty se načítají z listu III.A1 popř. III.A2 (v Kč bez DPH)</t>
  </si>
  <si>
    <t>4. Aktualizace a prověření hlukové studie</t>
  </si>
  <si>
    <t>5. Biologický průzkum, migrační studie</t>
  </si>
  <si>
    <t>6. Aktualizace a prověření rozptylové studie</t>
  </si>
  <si>
    <t>8. Zpracování hydrogeologického posudku</t>
  </si>
  <si>
    <t>9. Posouzení stávajících objektů v blízkosti stavby</t>
  </si>
  <si>
    <t>11. Posouzení možnosti ovlivnění stávajících studní</t>
  </si>
  <si>
    <t>13. Další průzkumy dle úvahy uchazeče</t>
  </si>
  <si>
    <t>Geodetická dokumentace bude zpracována v rozsahu pro</t>
  </si>
  <si>
    <t>DSP dle zadávacích podmínek – viz. „Požadavky na zajištění</t>
  </si>
  <si>
    <t>geodetických prací“</t>
  </si>
  <si>
    <r>
      <t>·</t>
    </r>
    <r>
      <rPr>
        <sz val="8"/>
        <rFont val="Arial"/>
        <family val="2"/>
      </rPr>
      <t>         Dokumentace bude obsahovat především:</t>
    </r>
  </si>
  <si>
    <t>- katastrální mapa se zákresem pozemkového katastru</t>
  </si>
  <si>
    <t xml:space="preserve">- technická zpráva a doklady o zaměření stávajících IS </t>
  </si>
  <si>
    <t xml:space="preserve">  jejich majiteli či správci</t>
  </si>
  <si>
    <t>- geodetické koordinační výkresy stavby</t>
  </si>
  <si>
    <t>- souřadnice hlavních vytyčovacích bodů všech stavebních objektů</t>
  </si>
  <si>
    <t xml:space="preserve">- souřadnice bodů určujících obvod staveniště (trvalý i dočasný </t>
  </si>
  <si>
    <t xml:space="preserve">  zábor)</t>
  </si>
  <si>
    <t>- souřadnice bodů určujících obvod trvalého záboru</t>
  </si>
  <si>
    <t xml:space="preserve">- projekt bodů vytyčovací sítě </t>
  </si>
  <si>
    <t xml:space="preserve">- seznam bodů polohového a základního výškového pole, </t>
  </si>
  <si>
    <t xml:space="preserve">  které budou dotčeny stavbou</t>
  </si>
  <si>
    <r>
      <t>·</t>
    </r>
    <r>
      <rPr>
        <sz val="7"/>
        <rFont val="Arial"/>
        <family val="2"/>
      </rPr>
      <t xml:space="preserve">         </t>
    </r>
    <r>
      <rPr>
        <sz val="10"/>
        <rFont val="Arial"/>
        <family val="2"/>
      </rPr>
      <t xml:space="preserve">Pro zpracování dokumentace budou použity tyto systémy: </t>
    </r>
  </si>
  <si>
    <t>- souřadnicový systém S-JTSK</t>
  </si>
  <si>
    <t>- výškový systém Bpv</t>
  </si>
  <si>
    <t xml:space="preserve">      • bude dodána samostatně v počtu - 2 ks v v listinné podobě</t>
  </si>
  <si>
    <t xml:space="preserve">                                                         - 3 ks digitálně na CD rom</t>
  </si>
  <si>
    <t xml:space="preserve">G4. Geometrický  plán  </t>
  </si>
  <si>
    <t xml:space="preserve">2. Průzkum inženýrských.sítí vč. jejich ověření správci </t>
  </si>
  <si>
    <r>
      <t>a)</t>
    </r>
    <r>
      <rPr>
        <sz val="8"/>
        <rFont val="Arial"/>
        <family val="2"/>
      </rPr>
      <t xml:space="preserve">         přeložky inženýrských sítí navrhnout s ohledem </t>
    </r>
  </si>
  <si>
    <t>na minimální negativní dopady na jednotlivé složky životního prostředí</t>
  </si>
  <si>
    <r>
      <t>b)</t>
    </r>
    <r>
      <rPr>
        <sz val="8"/>
        <rFont val="Arial"/>
        <family val="2"/>
      </rPr>
      <t xml:space="preserve">         návrhy přeložek řádně projednat s jejich majiteli a správci </t>
    </r>
  </si>
  <si>
    <t xml:space="preserve">3. Podrobný pedologický průzkum  </t>
  </si>
  <si>
    <r>
      <t>·</t>
    </r>
    <r>
      <rPr>
        <sz val="8"/>
        <rFont val="Arial"/>
        <family val="2"/>
      </rPr>
      <t>        provést po definitivním stanovení trasy, jeden z podkladů</t>
    </r>
  </si>
  <si>
    <t xml:space="preserve">      pro podání žádosti o vynětí pozemků ze ZPF</t>
  </si>
  <si>
    <r>
      <t>·</t>
    </r>
    <r>
      <rPr>
        <sz val="8"/>
        <rFont val="Arial"/>
        <family val="2"/>
      </rPr>
      <t>         v situaci vyznačit především provedené pedologické sondy</t>
    </r>
  </si>
  <si>
    <t xml:space="preserve">      a mocnost skrývky jednotlivých kulturních vrstev půdy i výkopové zeminy</t>
  </si>
  <si>
    <r>
      <t>·</t>
    </r>
    <r>
      <rPr>
        <sz val="8"/>
        <rFont val="Arial"/>
        <family val="2"/>
      </rPr>
      <t>         stanovení využitelnosti skrývky kulturních vrstev pro další účely</t>
    </r>
  </si>
  <si>
    <t>Archeologický průzkum - rešerše</t>
  </si>
  <si>
    <t>Měření hluku</t>
  </si>
  <si>
    <t>Dendrologický průzkum</t>
  </si>
  <si>
    <t>Biologické hodnocení</t>
  </si>
  <si>
    <t>Hluková studie</t>
  </si>
  <si>
    <t>Rozptylová studie</t>
  </si>
  <si>
    <t>Vlivy na zdraví</t>
  </si>
  <si>
    <t>Charakteristika nedostatků ve znalostech a neurčitostí</t>
  </si>
  <si>
    <t>Charakteristika opatření k prevenci, vyloučení, snížení, popřípadě kompenzaci nepříznivých vlivů na životní prostředí</t>
  </si>
  <si>
    <t>Charakteristika environmentálních rizik při možných haváriích a nestandardních stavech</t>
  </si>
  <si>
    <t>Komplexní charakteristika vlivů záměru na životní prostředí z hlediska jejich velikosti a významnosti a možnosti přeshraničních vlivů</t>
  </si>
  <si>
    <t>Charakteristika předpokládaných vlivů záměru na obyvatelstvo a životní prostředí a hodnocení jejich velikosti a významnosti</t>
  </si>
  <si>
    <t>Celkové zhodnocení kvality životního prostředí v dotčeném území z hlediska jeho únosného zatížení</t>
  </si>
  <si>
    <t>Charakteristika současného stavu životního prostředí v dotčeném území</t>
  </si>
  <si>
    <t>Výčet nejzávažnějších enviromentálních charakteristik dotčeného území</t>
  </si>
  <si>
    <t>Údaje o výstupech</t>
  </si>
  <si>
    <t>Údaje o vstupech</t>
  </si>
  <si>
    <t>Základní údaje</t>
  </si>
  <si>
    <t>A. ÚDAJE O OZNAMOVATELI</t>
  </si>
  <si>
    <t>B. ÚDAJE O ZÁMĚRU</t>
  </si>
  <si>
    <t>C. ÚDAJE O ŽIVOTNÍM PROSTŘEDÍ V DOTČENÉM ÚZEMÍ</t>
  </si>
  <si>
    <t>D. KOMPLEXNÍ CHARAKTERISTIKA A HODNOCENÍ VLIVŮ ZÁMĚRU NA VEŘEJNÉ ZDRAVÍ A ŽIVOTNÍ PROSTŘEDÍ</t>
  </si>
  <si>
    <t>E. POROVNÁNÍ VARIANT ŘEŠENÍ ZÁMĚRU</t>
  </si>
  <si>
    <t>F. ZÁVĚR</t>
  </si>
  <si>
    <t>G. VŠEOBECNÉ SROZUMITELNÉ SHRNUTÍ NETECHNICKÉHO CHARAKTERU</t>
  </si>
  <si>
    <t>H. PŘÍLOHY - STUDIE EIA</t>
  </si>
  <si>
    <t>Cena A-E celkem bez DPH</t>
  </si>
  <si>
    <t>Cena A-H celkem bez DPH</t>
  </si>
  <si>
    <t>SPECIFIKACE - EIA</t>
  </si>
  <si>
    <t>III. A1) Položkový rozpočet - projektové práce (TES, IZ, EIA, DÚR)</t>
  </si>
  <si>
    <t xml:space="preserve"> Záborový elaborát bude zpracován dle DSP a</t>
  </si>
  <si>
    <t xml:space="preserve"> a dle geometrických plánů jednotlivých katastrálních území</t>
  </si>
  <si>
    <t>TES a ekonomické hodnocení</t>
  </si>
  <si>
    <t>EIA</t>
  </si>
  <si>
    <t>12. NEOBSAZENO</t>
  </si>
  <si>
    <t>Předpokládaná hodnota zadavatele v Kč (EIA)</t>
  </si>
  <si>
    <t>Předpokládaná hodnota zadavatele v Kč (TES, ekonomické vyhodnocení)</t>
  </si>
  <si>
    <t>Nabídková cena uchazeče v Kč (EIA)</t>
  </si>
  <si>
    <t>Nabídková cena uchazeče v Kč (TES, ekonomické vyhodnocení)</t>
  </si>
  <si>
    <t>Nabídková cena uchazeče v Kč (DSP a IČ k SP)</t>
  </si>
  <si>
    <t>Žlutě - doplní uchazeč</t>
  </si>
  <si>
    <t>UNIKA Tabulka 13, odvětví - Stavby inženýrské  a vodohospodářské (vodní), PÁSMO III. dle kapitoly 3.5.13 Kategorie funkčních částí stavby Inženýrských a vodních (vodohospodářských)</t>
  </si>
  <si>
    <t>Ostatní práce  v Kč</t>
  </si>
  <si>
    <t>**) Pozn. Uchazeč doplní přirážku k ceně UNIKA za majetkoprávní projednání v Kč bez DPH dle vlastního uvážení</t>
  </si>
  <si>
    <t>Sleva (uveď kladnou hodnotu) /přirážka (uveď zápornou hodnotu)z UNIKY v %</t>
  </si>
  <si>
    <t>Výsledná cena po započtení slevy nebo přirážky v Kč bez DPH</t>
  </si>
  <si>
    <t>Technická pomoc objednateli</t>
  </si>
  <si>
    <t>Předpokládaná hodnota zadavatele v Kč (TP)</t>
  </si>
  <si>
    <t>Nabídková cena uchazeče v Kč (TP)</t>
  </si>
  <si>
    <r>
      <t xml:space="preserve">Pozn.: Uchazeč v rámci této části vyplní </t>
    </r>
    <r>
      <rPr>
        <b/>
        <i/>
        <sz val="8"/>
        <color indexed="8"/>
        <rFont val="Arial"/>
        <family val="2"/>
      </rPr>
      <t>hodinovou sazbu-modré buňky.</t>
    </r>
  </si>
  <si>
    <t>Cena celkem</t>
  </si>
  <si>
    <t>*) Sazba zarhnuje veškeré související náklady s technickou pomocí, tj. cestovné, náklady na PHM, stravné apod.</t>
  </si>
  <si>
    <t>Cena  TP celkem bez DPH</t>
  </si>
  <si>
    <t>Související průzkumy v Kč vztahující se ke konkrétnímu projektovému stupni</t>
  </si>
  <si>
    <t>IV. C) Položkový rozpočet - technická pomoc objednateli</t>
  </si>
  <si>
    <t>Cena celkem bez DPH vč. Technické pomoci objednateli</t>
  </si>
  <si>
    <t>Cena celkem bez DPH a bez technické pomoci objednateli – srovnání s kontrolním výpočtem UNIKA</t>
  </si>
  <si>
    <t>Cena/hod*)</t>
  </si>
  <si>
    <t>paušální hod. sazba</t>
  </si>
  <si>
    <t>I. Celková součtová tabulka nabídkové ceny pro typový příklad</t>
  </si>
  <si>
    <t>II. Tabulka kontroly výpočtu nabídkové ceny dle Sazebníku pro navrhování nabídkových cen projektových prací a inženýrských činností,</t>
  </si>
  <si>
    <t>Uchazečem zvolená hodnota "C" v Kč v intevalu  dle Tabulky 13 , pásma III.</t>
  </si>
  <si>
    <t>IČ k ÚR vč. Majetkoprávního projednání - 6% z "C" v Kč</t>
  </si>
  <si>
    <t>IČ k SP vč. Majetkoprávního projednání - 4% z "C" v Kč</t>
  </si>
  <si>
    <t>Majetkoprávní projednání - přirážka k předpokládané ceně UNIKA v Kč</t>
  </si>
  <si>
    <t>DPH (21%)</t>
  </si>
  <si>
    <t>VD-ZDS</t>
  </si>
  <si>
    <t>SPECIFIKACE VD-ZDS</t>
  </si>
  <si>
    <t>Hodinová sazba TP</t>
  </si>
  <si>
    <t>Kontrola rozdílu dle ZD</t>
  </si>
  <si>
    <t>Předpokládaná hodnota zadavatele v Kč (VD-ZDS)</t>
  </si>
  <si>
    <t>Nabídková cena uchazeče v Kč (VD-ZDS)</t>
  </si>
  <si>
    <t>Předpokládaná hodnota zadavatele v Kč (DSP)</t>
  </si>
  <si>
    <t>Nabídková cena uchazeče v Kč (DSP)</t>
  </si>
  <si>
    <t>Předpokládaná hodnota zadavatele v Kč (IČ k SP)</t>
  </si>
  <si>
    <t xml:space="preserve">Souhrnně stavební objekty řady 0xx </t>
  </si>
  <si>
    <t>Souhrnně stavební objekty řady 1xx</t>
  </si>
  <si>
    <t>Souhrnně stavební objekty řady 2x</t>
  </si>
  <si>
    <t>Souhrnně stavební objekty řady 3xx a 4xx</t>
  </si>
  <si>
    <t>Souhrnně stavební objekty řady 5xx</t>
  </si>
  <si>
    <t>Souhrnně stavební objekty řady 6xx, 7xx, 8xx a 9xx</t>
  </si>
  <si>
    <t>Celkem VD-ZDS bez DPH</t>
  </si>
  <si>
    <t>0. Průvodní zpráva</t>
  </si>
  <si>
    <t>6. Celkové vodohospodářské řešení</t>
  </si>
  <si>
    <t>D. Doklady</t>
  </si>
  <si>
    <r>
      <t>E</t>
    </r>
    <r>
      <rPr>
        <b/>
        <sz val="8"/>
        <color indexed="8"/>
        <rFont val="Arial"/>
        <family val="2"/>
      </rPr>
      <t>. Soupis prací (včetně Výkazu výměr)</t>
    </r>
  </si>
  <si>
    <r>
      <t>F</t>
    </r>
    <r>
      <rPr>
        <b/>
        <sz val="8"/>
        <color indexed="8"/>
        <rFont val="Arial"/>
        <family val="2"/>
      </rPr>
      <t>. Kontrolní rozpočet</t>
    </r>
  </si>
  <si>
    <r>
      <t>G</t>
    </r>
    <r>
      <rPr>
        <b/>
        <sz val="8"/>
        <color indexed="8"/>
        <rFont val="Arial"/>
        <family val="2"/>
      </rPr>
      <t>. Souvisící dokumentace</t>
    </r>
  </si>
  <si>
    <r>
      <t>H</t>
    </r>
    <r>
      <rPr>
        <b/>
        <sz val="8"/>
        <color indexed="8"/>
        <rFont val="Arial"/>
        <family val="2"/>
      </rPr>
      <t>. ZTKP</t>
    </r>
  </si>
  <si>
    <t>Neobsazeno</t>
  </si>
  <si>
    <t>G3. Geodetická dokumentace a zaměření - Celkem</t>
  </si>
  <si>
    <t>Nabídková cena uchazeče v Kč (DUR )</t>
  </si>
  <si>
    <t xml:space="preserve">Předpokládaná hodnota zadavatele v Kč  (DUR) </t>
  </si>
  <si>
    <t>Nabídková cena uchazeče v Kč (IČ k ÚR )</t>
  </si>
  <si>
    <t>Předpokládaná hodnota zadavatele v Kč  (IČ k ÚR) a</t>
  </si>
  <si>
    <t>Průzkumy a zaměření, ostatní práce v Kč (DÚR)</t>
  </si>
  <si>
    <t>Průzkumy a zaměření, ostatní práce v Kč (DSP)</t>
  </si>
  <si>
    <t xml:space="preserve">III. B) Položkový rozpočet - IČ k ÚR </t>
  </si>
  <si>
    <t>Studium podkladů předaných objednatelem (DÚR, EIA,…)</t>
  </si>
  <si>
    <t>Činnosti spojené s majetkoprávním  vypořádáním, tj.zajištění všech existujících výpisů z příslušných katastrů nemovitostí, projednání s vlastníky dotčených pozemků a získání vyjádření (umístění stavby, ZPF, PUPFL, kácení MLZ,….)</t>
  </si>
  <si>
    <t>Zajištění souhlasu s převzetím nově budovaných stavebních objektů budoucími vlastníky</t>
  </si>
  <si>
    <r>
      <t xml:space="preserve">Projednání plánovaných přeložek inženýrských sítí s vlastníky resp.provozovateli, zajištění  smlouvy </t>
    </r>
    <r>
      <rPr>
        <sz val="10"/>
        <rFont val="Arial"/>
        <family val="2"/>
      </rPr>
      <t xml:space="preserve"> o přeložce zařízení</t>
    </r>
  </si>
  <si>
    <t>Zajištění  vydání územního rozhodnutí, kompletace a doplnění podkladů, vyjádření, stanovisek, sestavení seznamu účastníků řízení, kompletace dokladů o majetkoprávním vypořádání, sestavení žádosti o vydání územního rozhodnutí a jejího podání u příslušného stavebního úřadu včetně zajištění dalších podkladů dle požadavků příslušného stavebního úřadu v rámci územního  řízení, umístění informace o ÚŘ v terénu, účast na jednání, předání pravomocného územního rozhodnutí</t>
  </si>
  <si>
    <t>Technická pomoc objednateli při získání pravomocného ÚR</t>
  </si>
  <si>
    <t>III. B1) Položkový rozpočet - IČ k SP včetně majetkoprávního projednání</t>
  </si>
  <si>
    <t>Studium podkladů předaných objednatelem (ÚR, DSP, EIA,…)</t>
  </si>
  <si>
    <t>zajištění znaleckých posudků o ceně pozemků, porostů a budov v TZ</t>
  </si>
  <si>
    <t>zajištění znaleckých posudků o náhradě pro zřízení věcného břemene</t>
  </si>
  <si>
    <t>zajištění znaleckých posudků o ceně porostů (MLZ, lesní porosty) v dočasných záborech a pod věcným břemenem</t>
  </si>
  <si>
    <t>sestavení návrhu  a podání žádostí na zahájení vyvlastňovacích řízení odnětím či omezením vlastnického práva a technická pomoc objednateli při vyvlatňovacím řízení</t>
  </si>
  <si>
    <t>Technická pomoc objednateli při získání pravomocného SP</t>
  </si>
  <si>
    <t>Výsledná cena po započtení slevy nebo přirážky a započtení výsledné ceny VD-ZDS v Kč bez DPH a TES/EIA</t>
  </si>
  <si>
    <t>1. Identifikační údaje stavby:</t>
  </si>
  <si>
    <t>Projektová dokumentace bude zpracována v rozsahu:</t>
  </si>
  <si>
    <t>Zpracování mapového podkladu na základě zaměření a obstarání podkladů u majitelů a správců inženýrských sítí (zaměření).</t>
  </si>
  <si>
    <t>Zaměření polohopisu a výškopisu lokality nezbytné pro zpracování projektové dokumentace včetně zaměření viditelných znaků podzemních inženýrských sítí, solitérních stromů od průměru 10 cm, chodníků, ulic, vjezdů a ostatních předmětů měření.</t>
  </si>
  <si>
    <t>Zákres sítí do mapového podkladu. Podzemní inženýrské sítě budou zobrazeny podle dodaných podkladů od jejich správců. Pokud budou získána digitální data, budou tyto sítě zakresleny jako ověřené. Ostatní budou zakresleny podle převzatých podkladů neověřenou značkou.</t>
  </si>
  <si>
    <t>Předmětem je projednání dokumentace k územnímu rozhodnutí s příslušnými veřejnoprávními  orgány, organizacemi, vlastníky pozemků a sousedních nemovitostí,  případně dalšími dotčenými subjekty, získání dokladů a stanovisek za účelem vydání územního rozhodnutí, vypracování a podání žádosti o vydání územního rozhodnutí a  po podání žádosti o vydání pravomocného územního rozhodnutí poskytnutí technické pomoci při řešení případných problémů vzniklých v rámci veřejnoprávního projednání dotčené stavby na místně příslušném stavebním úřadu. Zhotovitel je rovněž povinen se na vyzvání účastnit veškerých jednání, které souvisejí s projednáním dotčené stavby v rámci veřejnoprávního projednání a poskytnout nezbytnou součinnost související se získáním pravomocného územního rozhodnutí.</t>
  </si>
  <si>
    <t>Předmětem je projednání projektové dokumentace ke stavebnímu řízení s příslušnými veřejnoprávními orgány, organizacemi, vlastníky pozemků a sousedních nemovitostí (oprávněný z věcného břemene), případně dalšími dotčenými subjekty a získání dokladů a stanovisek za účelem vydání stavebního povolení, vypracování a podání žádosti o povolení stavby (případně dalších povolení podmiňujících realizaci stavby, např. vodoprávní souhlas, povolení k odstranění stavby atd.), a účast při stavebním řízení. Do rámce výkonu specifikované IČ je zahrnuto též zabezpečení majetkoprávní agendy spojené s přípravou stavby včetně zabezpečení příslušných smluv (např. vstup na pozemky, věcná břemena, a pronájmy pozemků, popřípadě objektů, atd.). Nedílnou součástí majetkoprávní agendy je i projednání s dotčenými majiteli. Součástí IČ je i zajištění prodloužení stavebního povolení v případě nezahájení stavby v termínu platnosti stavebního povolení, a to v dostatečném předstihu.</t>
  </si>
  <si>
    <t>Součástí předmětu plnění je výkon AD, který bude probíhat od zahájení stavby až do vydání kolaudačního souhlasu a který bude vykonáván na výzvu Objednatele. Rozsah činností AD je dán přílohou č. 5 technických kvalitativních podmínek č. 1 (viz http://www.pjpk.cz/TKP_01.htm).</t>
  </si>
  <si>
    <t>Před vydáním kolaudačního souhlasu zpracuje Poskytovatel mostní list a první hlavní mostní prohlídku, kterou zapracuje dle pokynů Objednatele do systému Bridge Managament Systém (BMS).</t>
  </si>
  <si>
    <t>Projektová dokumentace bude obsahovat platná vyjádření dotčených orgánů státní správy. V průběhu projekční přípravy zhotovitel PD oznámí záměr realizace stavby Archeologickému ústavu Akademie věd ČR. V případě kladného stanoviska Archeologického ústavu věd ČR ve věci nutnosti provedení archeologického výzkumu začlení zhotovitel PD do položkového rozpočtu oceněnou položku na základě kvalifikovaného odhadu pro náklady spjaté s archeologickým výzkumem a pro náklady spjaté se sanací území po provedení archeologického výzkumu a dále zpracuje návrh smlouvy na provedení archeologického výzkumu mezi stavebníkem a organizací, určenou Archeologickým ústavem Akademie věd ČR k provedení archeologického výzkumu.</t>
  </si>
  <si>
    <t>Bude řádně dokončena majetkoprávní příprava této akce, tj. budou smluvně oboustranně upraveny vztahy k pozemkům zabraným dočasně či trvale stavbou – uzavření Smluv o Smlouvách budoucích kupních či darovacích, Smlouvy nájemní či o výpůjčce. Budou oboustranně podepsány Smlouvy o smlouvách budoucích na provedení přeložek inženýrských sítí a Smlouvy o smlouvách budoucích na věcná břemena.</t>
  </si>
  <si>
    <t xml:space="preserve"> Popis stávajícího stavu a zdůvodnění nezbytnosti realizace stavby:</t>
  </si>
  <si>
    <t>3. Požadavky na stavebně-technické řešení a způsob ocenění stavby:</t>
  </si>
  <si>
    <t>Je požadována min. kategorie S 7,5, předpokládá se zatížení těžkou dopravou.</t>
  </si>
  <si>
    <t>Ocenění stavby bude dle ÚRS nebo ASPE.</t>
  </si>
  <si>
    <t>4. Specifikace rozhodujících stavebních objektů:</t>
  </si>
  <si>
    <t>S ohledem na rozsah stavby a její charakter stanoví rozdělení na jednotlivé stavební objekty zpracovatel PD na základě provedených průzkumů a projednání s dotčenými orgány.</t>
  </si>
  <si>
    <t>5. Územně-technické podmínky:</t>
  </si>
  <si>
    <t>Stavba se bude realizovat na pozemcích ve vlastnictví Středočeského kraje, v nezbytně nutných případech na pozemcích jiných vlastníků .</t>
  </si>
  <si>
    <t>6. Požadavky na zabezpečení budoucího provozu a údržby:</t>
  </si>
  <si>
    <t>Rekonstruovaná komunikace bude ve správě a údržbě KSÚS SK  a ve vlastnictví Středočeského kraje, případné vyvolané přeložky inženýrských sítí ve správě a vlastnictví dosavadních správců nebo vlastníků.</t>
  </si>
  <si>
    <t xml:space="preserve">Termín realizace: </t>
  </si>
  <si>
    <t>Zadání typového příkladu č. 1</t>
  </si>
  <si>
    <t>Technická specifikace</t>
  </si>
  <si>
    <t xml:space="preserve"> </t>
  </si>
  <si>
    <t>Předpokládané stavební náklady: 25 000 000 Kč bez DPH</t>
  </si>
  <si>
    <t>Na základě výsledku geotechnického průzkumu bude provedeno založení mostního objektu, vozovka bude ze živičného povrchu</t>
  </si>
  <si>
    <t>Současné šířkové uspořádání a únosnost silnice neodpovídá značnému zatížení kamionovou dopravou. Dochází k dopravním kongescím a zatížení životního prostředí dotčené obce hlukem, prachem. Současný průtah obcí je nevhodný pro průjezd těžké nákladní kamionové dopravy. Dochází k deformacím okrajů vozovky, plošným rozpadům živičných vrstev z důvodu nedostatečné tloušťky a složení konstrukčních vrstev. Stávající systém odvodnění je vzhledem k rovinatosti území rovněž nedostatečný a přispívá k podmáčení komunikace a vzniku poruch. Vymístěním dopravy na přeložku dojde k významnému zlepšení životního prostředí v obci.</t>
  </si>
  <si>
    <r>
      <t xml:space="preserve">Název  akce:      </t>
    </r>
    <r>
      <rPr>
        <b/>
        <sz val="16"/>
        <color indexed="8"/>
        <rFont val="Times New Roman"/>
        <family val="1"/>
      </rPr>
      <t>„III/9999 Horní - Dolní, přeložka“</t>
    </r>
  </si>
  <si>
    <t>Jedná se o zajištění přeložky části silnice III. třídy č. 9999 od jejího vyústění ze silnice I/99 až po křižovatku s účelovou komunikací u obce Horní - Dolní</t>
  </si>
  <si>
    <t>a) Technická studie</t>
  </si>
  <si>
    <t>Bude zpracována v rozsahu uvedeném ve Směrnici pro dokumentaci staveb pozemních komunikací schválené Ministerstvem dopravy České republiky – odborem infrastruktury pod č.j. 101/07-910-IPK/1 dne 29. 1. 2007, s účinností od 1. 2. 2007, v platném znění a ve znění Dodatku č. 1 k této Směrnici, schváleném Ministerstvem dopravy – Odborem silniční infrastruktury pod č.j. 998/09-910-IKP/1 dne 17.12.2009, s účinností od 1. ledna 2010, v platném znění jako podklad pro dokumentaci hodnocení vlivu stavby na životní prostředí a jako podklad pro územní plány obce Horní-Dolní</t>
  </si>
  <si>
    <t>b) dokumentace EIA</t>
  </si>
  <si>
    <t xml:space="preserve">Zhotovitel zpracuje Oznámení záměru podle §6 zákona č. 100/2001 Sb. 
  Vzhledem k možnosti požadavku dotčených orgánů na zpracování "Dokumentace  EIA" bude oznámení připravováno v rozsahu podle Přílohy č. 4 zákona 
  č. 100/2001 Sb., o posuzování vlivů na životní prostředí
</t>
  </si>
  <si>
    <t>c) Zaměr projektu a ekonomické hodnocení</t>
  </si>
  <si>
    <t>V návaznosti na přislíbené spolufinancování ze SFDI zhotovitel vyhotoví záměr projektu a ekonomické hodnocení dle požadavků Státního fondu dopravní infrastrutkury, tj. v rozsahu:</t>
  </si>
  <si>
    <t>I) Směrnici Ministerstva dopravy ČR č. V-2/2012 ve znění Změny č. 2 s účinností od 8.7.2014 upravující postupy Ministerstva dopravy, investorských organizací a Státního fondu dopravní infrastruktury v průběhu přípravy a realizace investičních a neinvestičních akcí dopravní infrastruktury, financovaných bez účasti státního rozpočtu ve znění dalších platných dodatků,</t>
  </si>
  <si>
    <t>II) Prováděcími pokyny pro hodnocení ekonomické efektivnosti projektů silničních a dálničních staveb vydanými Ministerstvem dopravy ČR v platném znění (viz Věstník dopravy č. 26 z 12. 12. 2012 s účinností od 12. 12. 2012 s novelou Přílohy A a C ve Věstníku dopravy č. 5 z 15. 5. 2014)</t>
  </si>
  <si>
    <r>
      <rPr>
        <sz val="7"/>
        <color indexed="8"/>
        <rFont val="Times New Roman"/>
        <family val="1"/>
      </rPr>
      <t xml:space="preserve">d)      </t>
    </r>
    <r>
      <rPr>
        <sz val="12"/>
        <color indexed="8"/>
        <rFont val="Times New Roman"/>
        <family val="1"/>
      </rPr>
      <t>Průzkumy a zaměření</t>
    </r>
  </si>
  <si>
    <t>Zhotovení potřebných průzkumů (diagnostický průzkum vozovky v místech napojení na starou silnici, geotechnický průzkum dle TP 76, apod.) pro řádné zhotovení DÚR, DSP a PDPS.</t>
  </si>
  <si>
    <r>
      <t>e)</t>
    </r>
    <r>
      <rPr>
        <sz val="7"/>
        <color indexed="8"/>
        <rFont val="Times New Roman"/>
        <family val="1"/>
      </rPr>
      <t xml:space="preserve">      </t>
    </r>
    <r>
      <rPr>
        <sz val="12"/>
        <color indexed="8"/>
        <rFont val="Times New Roman"/>
        <family val="1"/>
      </rPr>
      <t xml:space="preserve">Dokumentace k územnímu rozhodnutí zpracované dle </t>
    </r>
    <r>
      <rPr>
        <sz val="11"/>
        <color indexed="8"/>
        <rFont val="Times New Roman"/>
        <family val="1"/>
      </rPr>
      <t>přílohy č.1 k vyhlášce č. 499/2006, o dokumentaci staveb, ve znění pozdějších předpisů (dále jen „</t>
    </r>
    <r>
      <rPr>
        <b/>
        <sz val="11"/>
        <color indexed="8"/>
        <rFont val="Times New Roman"/>
        <family val="1"/>
      </rPr>
      <t>vyhláška o dokumentaci staveb</t>
    </r>
    <r>
      <rPr>
        <sz val="11"/>
        <color indexed="8"/>
        <rFont val="Times New Roman"/>
        <family val="1"/>
      </rPr>
      <t>“), ve smyslu zákona č. 183/2006 Sb., o územním plánování a stavebním řádu, ve znění pozdějších předpisů (dále jen „</t>
    </r>
    <r>
      <rPr>
        <b/>
        <sz val="11"/>
        <color indexed="8"/>
        <rFont val="Times New Roman"/>
        <family val="1"/>
      </rPr>
      <t>stavební zákon</t>
    </r>
    <r>
      <rPr>
        <sz val="11"/>
        <color indexed="8"/>
        <rFont val="Times New Roman"/>
        <family val="1"/>
      </rPr>
      <t>“), v souladu s obecně závaznými právními a technickými předpisy, v souladu se souvisejícími směrnicemi a dle podmínek a požadavků Objednatele. DÚR bude zpracována tak, aby byl minimalizován zábor pozemků.</t>
    </r>
  </si>
  <si>
    <r>
      <t>f)</t>
    </r>
    <r>
      <rPr>
        <sz val="7"/>
        <color indexed="8"/>
        <rFont val="Times New Roman"/>
        <family val="1"/>
      </rPr>
      <t xml:space="preserve">      </t>
    </r>
    <r>
      <rPr>
        <sz val="12"/>
        <color indexed="8"/>
        <rFont val="Times New Roman"/>
        <family val="1"/>
      </rPr>
      <t>Dokumentace pro stavební povolení zpracované dle přílohy č. 8 k vyhlášce č. 146/2008 Sb., o rozsahu a obsahu projektové dokumentace dopravních staveb, ve znění pozdějších předpisů (dále jen „</t>
    </r>
    <r>
      <rPr>
        <b/>
        <sz val="12"/>
        <color indexed="8"/>
        <rFont val="Times New Roman"/>
        <family val="1"/>
      </rPr>
      <t>vyhláška o projektové dokumentaci dopravních staveb</t>
    </r>
    <r>
      <rPr>
        <sz val="12"/>
        <color indexed="8"/>
        <rFont val="Times New Roman"/>
        <family val="1"/>
      </rPr>
      <t>“) ve smyslu zákona č. 183/2006 Sb., o územním plánování a stavebním řádu, ve znění pozdějších předpisů (dále jen „</t>
    </r>
    <r>
      <rPr>
        <b/>
        <sz val="12"/>
        <color indexed="8"/>
        <rFont val="Times New Roman"/>
        <family val="1"/>
      </rPr>
      <t>stavební zákon</t>
    </r>
    <r>
      <rPr>
        <sz val="12"/>
        <color indexed="8"/>
        <rFont val="Times New Roman"/>
        <family val="1"/>
      </rPr>
      <t>“), v souladu s obecně závaznými právními a technickými předpisy, v souladu se souvisejícími směrnicemi a dle podmínek a požadavků Objednatele</t>
    </r>
  </si>
  <si>
    <r>
      <t>g)</t>
    </r>
    <r>
      <rPr>
        <sz val="7"/>
        <color indexed="8"/>
        <rFont val="Times New Roman"/>
        <family val="1"/>
      </rPr>
      <t xml:space="preserve">     </t>
    </r>
    <r>
      <rPr>
        <sz val="12"/>
        <color indexed="8"/>
        <rFont val="Times New Roman"/>
        <family val="1"/>
      </rPr>
      <t xml:space="preserve">Projektová dokumentace pro provedení stavby zpracovaná </t>
    </r>
    <r>
      <rPr>
        <sz val="11"/>
        <color indexed="8"/>
        <rFont val="Times New Roman"/>
        <family val="1"/>
      </rPr>
      <t>tak, aby odpovídala požadavkům na dokumentaci pro zadávací řízení, ve kterém bude vybrán zhotovitel stavby, tj. musí splňovat požadavky stanovené zákonem č. 137/2006 Sb., o veřejných zakázkách (dále jen „</t>
    </r>
    <r>
      <rPr>
        <b/>
        <sz val="11"/>
        <color indexed="8"/>
        <rFont val="Times New Roman"/>
        <family val="1"/>
      </rPr>
      <t>zákon o VZ</t>
    </r>
    <r>
      <rPr>
        <sz val="11"/>
        <color indexed="8"/>
        <rFont val="Times New Roman"/>
        <family val="1"/>
      </rPr>
      <t>“) a vyhláškou č. 230/2012 Sb., kterou se stanoví podrobnosti vymezení předmětu veřejné zakázky na stavební práce a rozsah soupisu stavebních prací, dodávek a služeb s výkazem výměr, ve znění pozdějších předpisů (dále jen „</t>
    </r>
    <r>
      <rPr>
        <b/>
        <sz val="11"/>
        <color indexed="8"/>
        <rFont val="Times New Roman"/>
        <family val="1"/>
      </rPr>
      <t>vyhláška o předmětu stavebních prací</t>
    </r>
    <r>
      <rPr>
        <sz val="11"/>
        <color indexed="8"/>
        <rFont val="Times New Roman"/>
        <family val="1"/>
      </rPr>
      <t>“). Dokumentace musí dále splňovat požadavky dle přílohy č. 9 vyhlášky o projektové dokumentaci dopravních staveb a musí být v souladu s obecně závaznými právními a technickými předpisy,  podmínkami stanovenými zadávací dokumentací a požadavky Objednatele.</t>
    </r>
  </si>
  <si>
    <r>
      <t>h)</t>
    </r>
    <r>
      <rPr>
        <sz val="7"/>
        <color indexed="8"/>
        <rFont val="Times New Roman"/>
        <family val="1"/>
      </rPr>
      <t xml:space="preserve">      </t>
    </r>
    <r>
      <rPr>
        <sz val="12"/>
        <color indexed="8"/>
        <rFont val="Times New Roman"/>
        <family val="1"/>
      </rPr>
      <t>Výkon IČ k ÚR</t>
    </r>
  </si>
  <si>
    <r>
      <t>ch)</t>
    </r>
    <r>
      <rPr>
        <sz val="7"/>
        <color indexed="8"/>
        <rFont val="Times New Roman"/>
        <family val="1"/>
      </rPr>
      <t xml:space="preserve">       </t>
    </r>
    <r>
      <rPr>
        <sz val="12"/>
        <color indexed="8"/>
        <rFont val="Times New Roman"/>
        <family val="1"/>
      </rPr>
      <t>Výkon IČ k SP</t>
    </r>
  </si>
  <si>
    <r>
      <t>h)</t>
    </r>
    <r>
      <rPr>
        <sz val="7"/>
        <color indexed="8"/>
        <rFont val="Times New Roman"/>
        <family val="1"/>
      </rPr>
      <t xml:space="preserve">      </t>
    </r>
    <r>
      <rPr>
        <sz val="12"/>
        <color indexed="8"/>
        <rFont val="Times New Roman"/>
        <family val="1"/>
      </rPr>
      <t>Mostní list a I. hlavní mostní prohlídka nového mostu</t>
    </r>
  </si>
  <si>
    <t>i)      Technická pomoc objednatli - Výkon autorského dozoru stavby</t>
  </si>
  <si>
    <t>Tendrová dokumentace - 14% z "C" v Kč</t>
  </si>
  <si>
    <t>III. A2) Položkový rozpočet - projektové práce (DSP a VD-ZDS)</t>
  </si>
  <si>
    <t>Zadavatelem předpokládaný počet hod</t>
  </si>
  <si>
    <t>Zadavatelem předpokládaný počet hodin</t>
  </si>
  <si>
    <t>E. Investiční záměr a ekonomického vyhodnocení</t>
  </si>
  <si>
    <t>C 1 Dopravně - inženýrské údaje (dopravní model)</t>
  </si>
  <si>
    <t>1. Průzkumy zajišťované v rámci DUR (předběžný geologický průzkum)</t>
  </si>
  <si>
    <t xml:space="preserve">Analýzy stavebních nákladů </t>
  </si>
  <si>
    <t>Projednání s dotčenými subjekty, majetkovými správci a dotčenými orgány státní správy.                      Formulace a podání žádostí s cílem vydání zásadních stanovisek, vyjádření, rozhodnutí (vč. doložky právní moci), souhlasu a výjimek potřebných k vydání stavebních povolení, a to v souladu s platnými právními předpisy a zákony</t>
  </si>
  <si>
    <t>Projednání s dotčenými subjekty, majetkovými správci a dotčenými orgány státní správy.                      Formulace a podání žádostí s cílem vydání zásadních stanovisek, vyjádření, rozhodnutí (vč. doložky právní moci), souhlasu a výjimek potřebných k vydání územního rozhodnutí, a to v souladu s platnými právními předpisy a zákony</t>
  </si>
  <si>
    <t>Komplexní majetkoprávní vypořádání, zahrnující zejména:</t>
  </si>
  <si>
    <t>Neoceňuje se</t>
  </si>
  <si>
    <t>Sestavení  návrhu všech typů smluv, které jsou potřebné uzavřít v rámci stavby, jejich projednání s objednatelem (investorem), a po odsouhlasení objednatelem následné projednání s dotčenými vlastníky a uživateli. Kompletace uzavřených smluv. Obstarání potřebných nabývacích listin.</t>
  </si>
  <si>
    <t xml:space="preserve">Je-li stavba veřejně prospěšnou stavbou zajištění podkladů pro vypracování žádosti na zahájení vyvlastňovacích řízení odnětím a omezením vlastnického práva </t>
  </si>
  <si>
    <t xml:space="preserve">technická pomoc při zajištění pravomocného rozhodnutí o vyvlastnění </t>
  </si>
  <si>
    <t>J.   Neoceňuje se</t>
  </si>
  <si>
    <t xml:space="preserve">         - bude zpracován v souladu se zákonem č. 309/2006 Sb. </t>
  </si>
  <si>
    <t>10. Podrobný geologický průzkum</t>
  </si>
  <si>
    <t>7. NEOBSAZENO</t>
  </si>
  <si>
    <t>prospěšné (prokázání veřejného zájmu) - je-li stavba zařazena mezi veřejně prospěšné</t>
  </si>
  <si>
    <t>6. NEOBSAZENO</t>
  </si>
  <si>
    <r>
      <t>Staničení :</t>
    </r>
    <r>
      <rPr>
        <sz val="12"/>
        <color indexed="8"/>
        <rFont val="Times New Roman"/>
        <family val="1"/>
      </rPr>
      <t xml:space="preserve"> km 0,000 – cca </t>
    </r>
    <r>
      <rPr>
        <b/>
        <i/>
        <sz val="12"/>
        <color indexed="8"/>
        <rFont val="Times New Roman"/>
        <family val="1"/>
      </rPr>
      <t>1,500.</t>
    </r>
  </si>
  <si>
    <t>Začátek úseku je na křižovatce se silnicí I/99 v km 0,000 a konec úseku je na křižovatce s účelovou komunikací v km cca 1,500 u obce Horní - Dolní</t>
  </si>
  <si>
    <t xml:space="preserve">Cílem provedení přeložky je odstranění bodové závady průjezdu obcí do nedalekého cukrovaru a  zajištění únosnosti a normové šířky nové komunikace, která je využívána těžkou dopravou do cukrovaru. Součástí stavby je vybudování mostního objektu přes bezejmenný potok. </t>
  </si>
  <si>
    <t>Předpokládaná délka mostního objektu = 35 m</t>
  </si>
  <si>
    <t>TYPOVÝ PŘÍKLAD</t>
  </si>
  <si>
    <t>Technická pomoc objednateli (TP) - Výkon AD</t>
  </si>
  <si>
    <t>11. NEOBSAZENO</t>
  </si>
  <si>
    <t>vydavatel UNIKA, Kolín, 2016, cenová úroveň 2016, I. čtvrtletí 2017</t>
  </si>
  <si>
    <r>
      <t>Investiční příprava se předpokládá v roce 2017-2018, zahájení realizace stavby  v</t>
    </r>
    <r>
      <rPr>
        <b/>
        <sz val="12"/>
        <color indexed="8"/>
        <rFont val="Times New Roman"/>
        <family val="1"/>
      </rPr>
      <t xml:space="preserve"> </t>
    </r>
    <r>
      <rPr>
        <sz val="12"/>
        <color indexed="8"/>
        <rFont val="Times New Roman"/>
        <family val="1"/>
      </rPr>
      <t>roce  2019.</t>
    </r>
  </si>
</sst>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00&quot; Kč&quot;_-;\-* #,##0.00&quot; Kč&quot;_-;_-* \-??&quot; Kč&quot;_-;_-@_-"/>
    <numFmt numFmtId="165" formatCode="_-* #,##0&quot; Kč&quot;_-;\-* #,##0&quot; Kč&quot;_-;_-* \-??&quot; Kč&quot;_-;_-@_-"/>
    <numFmt numFmtId="166" formatCode="#,##0_ ;[Red]\-#,##0\ "/>
    <numFmt numFmtId="167" formatCode="&quot;Yes&quot;;&quot;Yes&quot;;&quot;No&quot;"/>
    <numFmt numFmtId="168" formatCode="&quot;True&quot;;&quot;True&quot;;&quot;False&quot;"/>
    <numFmt numFmtId="169" formatCode="&quot;On&quot;;&quot;On&quot;;&quot;Off&quot;"/>
    <numFmt numFmtId="170" formatCode="[$¥€-2]\ #\ ##,000_);[Red]\([$€-2]\ #\ ##,000\)"/>
  </numFmts>
  <fonts count="101">
    <font>
      <sz val="11"/>
      <color theme="1"/>
      <name val="Calibri"/>
      <family val="2"/>
    </font>
    <font>
      <sz val="11"/>
      <color indexed="8"/>
      <name val="Calibri"/>
      <family val="2"/>
    </font>
    <font>
      <sz val="10"/>
      <name val="Arial CE"/>
      <family val="0"/>
    </font>
    <font>
      <b/>
      <sz val="12"/>
      <color indexed="8"/>
      <name val="Arial"/>
      <family val="2"/>
    </font>
    <font>
      <b/>
      <sz val="10"/>
      <color indexed="8"/>
      <name val="Arial"/>
      <family val="2"/>
    </font>
    <font>
      <sz val="10"/>
      <color indexed="8"/>
      <name val="Arial"/>
      <family val="2"/>
    </font>
    <font>
      <b/>
      <u val="single"/>
      <sz val="18"/>
      <color indexed="8"/>
      <name val="Calibri"/>
      <family val="2"/>
    </font>
    <font>
      <b/>
      <sz val="8"/>
      <color indexed="8"/>
      <name val="Arial"/>
      <family val="2"/>
    </font>
    <font>
      <b/>
      <sz val="14"/>
      <color indexed="8"/>
      <name val="Arial"/>
      <family val="2"/>
    </font>
    <font>
      <sz val="12"/>
      <color indexed="8"/>
      <name val="Times New Roman"/>
      <family val="1"/>
    </font>
    <font>
      <sz val="10"/>
      <color indexed="8"/>
      <name val="Times New Roman"/>
      <family val="1"/>
    </font>
    <font>
      <sz val="8"/>
      <color indexed="8"/>
      <name val="Arial"/>
      <family val="2"/>
    </font>
    <font>
      <i/>
      <sz val="8"/>
      <color indexed="8"/>
      <name val="Arial"/>
      <family val="2"/>
    </font>
    <font>
      <b/>
      <i/>
      <sz val="8"/>
      <color indexed="8"/>
      <name val="Arial"/>
      <family val="2"/>
    </font>
    <font>
      <u val="single"/>
      <sz val="8"/>
      <color indexed="8"/>
      <name val="Arial"/>
      <family val="2"/>
    </font>
    <font>
      <vertAlign val="superscript"/>
      <sz val="8"/>
      <color indexed="8"/>
      <name val="Arial"/>
      <family val="2"/>
    </font>
    <font>
      <b/>
      <sz val="10"/>
      <name val="Arial CE"/>
      <family val="2"/>
    </font>
    <font>
      <b/>
      <sz val="9"/>
      <name val="Arial CE"/>
      <family val="2"/>
    </font>
    <font>
      <sz val="10"/>
      <name val="Arial"/>
      <family val="2"/>
    </font>
    <font>
      <b/>
      <sz val="10"/>
      <name val="Arial"/>
      <family val="2"/>
    </font>
    <font>
      <sz val="12"/>
      <name val="Arial"/>
      <family val="2"/>
    </font>
    <font>
      <b/>
      <sz val="11"/>
      <color indexed="8"/>
      <name val="Calibri"/>
      <family val="2"/>
    </font>
    <font>
      <sz val="11"/>
      <name val="Calibri"/>
      <family val="2"/>
    </font>
    <font>
      <sz val="8"/>
      <name val="Arial"/>
      <family val="2"/>
    </font>
    <font>
      <b/>
      <i/>
      <sz val="8"/>
      <name val="Arial"/>
      <family val="2"/>
    </font>
    <font>
      <i/>
      <sz val="8"/>
      <name val="Arial"/>
      <family val="2"/>
    </font>
    <font>
      <b/>
      <u val="single"/>
      <sz val="8"/>
      <color indexed="8"/>
      <name val="Arial"/>
      <family val="2"/>
    </font>
    <font>
      <b/>
      <i/>
      <u val="single"/>
      <sz val="8"/>
      <color indexed="8"/>
      <name val="Arial"/>
      <family val="2"/>
    </font>
    <font>
      <sz val="9"/>
      <color indexed="8"/>
      <name val="Arial"/>
      <family val="2"/>
    </font>
    <font>
      <b/>
      <sz val="9"/>
      <color indexed="8"/>
      <name val="Arial"/>
      <family val="2"/>
    </font>
    <font>
      <sz val="7"/>
      <name val="Arial"/>
      <family val="2"/>
    </font>
    <font>
      <b/>
      <u val="single"/>
      <sz val="11"/>
      <color indexed="8"/>
      <name val="Calibri"/>
      <family val="2"/>
    </font>
    <font>
      <b/>
      <i/>
      <sz val="10"/>
      <color indexed="8"/>
      <name val="Calibri"/>
      <family val="2"/>
    </font>
    <font>
      <b/>
      <sz val="14"/>
      <name val="Arial CE"/>
      <family val="2"/>
    </font>
    <font>
      <sz val="14"/>
      <color indexed="8"/>
      <name val="Calibri"/>
      <family val="2"/>
    </font>
    <font>
      <sz val="11"/>
      <color indexed="8"/>
      <name val="Times New Roman"/>
      <family val="1"/>
    </font>
    <font>
      <b/>
      <sz val="11"/>
      <color indexed="8"/>
      <name val="Times New Roman"/>
      <family val="1"/>
    </font>
    <font>
      <b/>
      <sz val="12"/>
      <color indexed="8"/>
      <name val="Times New Roman"/>
      <family val="1"/>
    </font>
    <font>
      <sz val="7"/>
      <color indexed="8"/>
      <name val="Times New Roman"/>
      <family val="1"/>
    </font>
    <font>
      <b/>
      <sz val="16"/>
      <color indexed="8"/>
      <name val="Times New Roman"/>
      <family val="1"/>
    </font>
    <font>
      <b/>
      <i/>
      <sz val="12"/>
      <color indexed="8"/>
      <name val="Times New Roman"/>
      <family val="1"/>
    </font>
    <font>
      <sz val="11"/>
      <color indexed="9"/>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name val="Calibri"/>
      <family val="2"/>
    </font>
    <font>
      <b/>
      <i/>
      <sz val="11"/>
      <color indexed="8"/>
      <name val="Calibri"/>
      <family val="2"/>
    </font>
    <font>
      <i/>
      <sz val="11"/>
      <color indexed="8"/>
      <name val="Calibri"/>
      <family val="2"/>
    </font>
    <font>
      <b/>
      <i/>
      <sz val="9"/>
      <color indexed="8"/>
      <name val="Calibri"/>
      <family val="2"/>
    </font>
    <font>
      <b/>
      <sz val="14"/>
      <color indexed="8"/>
      <name val="Calibri"/>
      <family val="2"/>
    </font>
    <font>
      <i/>
      <sz val="9"/>
      <color indexed="8"/>
      <name val="Calibri"/>
      <family val="2"/>
    </font>
    <font>
      <b/>
      <sz val="14"/>
      <color indexed="8"/>
      <name val="Times New Roman"/>
      <family val="1"/>
    </font>
    <font>
      <b/>
      <u val="single"/>
      <sz val="24"/>
      <color indexed="8"/>
      <name val="Times New Roman"/>
      <family val="1"/>
    </font>
    <font>
      <u val="single"/>
      <sz val="11"/>
      <color indexed="12"/>
      <name val="Times New Roman"/>
      <family val="1"/>
    </font>
    <font>
      <sz val="8"/>
      <name val="Segoe U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i/>
      <sz val="11"/>
      <color theme="1"/>
      <name val="Calibri"/>
      <family val="2"/>
    </font>
    <font>
      <i/>
      <sz val="11"/>
      <color theme="1"/>
      <name val="Calibri"/>
      <family val="2"/>
    </font>
    <font>
      <b/>
      <i/>
      <sz val="9"/>
      <color theme="1"/>
      <name val="Calibri"/>
      <family val="2"/>
    </font>
    <font>
      <b/>
      <u val="single"/>
      <sz val="11"/>
      <color theme="1"/>
      <name val="Calibri"/>
      <family val="2"/>
    </font>
    <font>
      <b/>
      <sz val="14"/>
      <color theme="1"/>
      <name val="Calibri"/>
      <family val="2"/>
    </font>
    <font>
      <b/>
      <i/>
      <sz val="10"/>
      <color theme="1"/>
      <name val="Calibri"/>
      <family val="2"/>
    </font>
    <font>
      <i/>
      <sz val="9"/>
      <color theme="1"/>
      <name val="Calibri"/>
      <family val="2"/>
    </font>
    <font>
      <sz val="11"/>
      <color theme="1"/>
      <name val="Times New Roman"/>
      <family val="1"/>
    </font>
    <font>
      <b/>
      <sz val="14"/>
      <color theme="1"/>
      <name val="Times New Roman"/>
      <family val="1"/>
    </font>
    <font>
      <b/>
      <u val="single"/>
      <sz val="24"/>
      <color theme="1"/>
      <name val="Times New Roman"/>
      <family val="1"/>
    </font>
    <font>
      <b/>
      <sz val="12"/>
      <color theme="1"/>
      <name val="Times New Roman"/>
      <family val="1"/>
    </font>
    <font>
      <sz val="12"/>
      <color theme="1"/>
      <name val="Times New Roman"/>
      <family val="1"/>
    </font>
    <font>
      <u val="single"/>
      <sz val="11"/>
      <color theme="10"/>
      <name val="Times New Roman"/>
      <family val="1"/>
    </font>
    <font>
      <b/>
      <i/>
      <sz val="12"/>
      <color theme="1"/>
      <name val="Times New Roman"/>
      <family val="1"/>
    </font>
    <font>
      <b/>
      <u val="single"/>
      <sz val="18"/>
      <color theme="1"/>
      <name val="Calibri"/>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9" tint="0.39998000860214233"/>
        <bgColor indexed="64"/>
      </patternFill>
    </fill>
    <fill>
      <patternFill patternType="solid">
        <fgColor rgb="FFFFCC66"/>
        <bgColor indexed="64"/>
      </patternFill>
    </fill>
    <fill>
      <patternFill patternType="solid">
        <fgColor rgb="FFCCFF99"/>
        <bgColor indexed="64"/>
      </patternFill>
    </fill>
    <fill>
      <patternFill patternType="solid">
        <fgColor rgb="FFCCFF99"/>
        <bgColor indexed="64"/>
      </patternFill>
    </fill>
    <fill>
      <patternFill patternType="solid">
        <fgColor theme="8" tint="0.5999900102615356"/>
        <bgColor indexed="64"/>
      </patternFill>
    </fill>
    <fill>
      <patternFill patternType="solid">
        <fgColor rgb="FFE6FCD0"/>
        <bgColor indexed="64"/>
      </patternFill>
    </fill>
    <fill>
      <patternFill patternType="solid">
        <fgColor theme="9" tint="-0.24997000396251678"/>
        <bgColor indexed="64"/>
      </patternFill>
    </fill>
    <fill>
      <patternFill patternType="solid">
        <fgColor rgb="FF00B0F0"/>
        <bgColor indexed="64"/>
      </patternFill>
    </fill>
    <fill>
      <patternFill patternType="solid">
        <fgColor theme="9" tint="-0.24997000396251678"/>
        <bgColor indexed="64"/>
      </patternFill>
    </fill>
    <fill>
      <patternFill patternType="solid">
        <fgColor indexed="51"/>
        <bgColor indexed="64"/>
      </patternFill>
    </fill>
    <fill>
      <patternFill patternType="solid">
        <fgColor theme="8" tint="0.5999900102615356"/>
        <bgColor indexed="64"/>
      </patternFill>
    </fill>
    <fill>
      <patternFill patternType="solid">
        <fgColor rgb="FFFFFF00"/>
        <bgColor indexed="64"/>
      </patternFill>
    </fill>
    <fill>
      <patternFill patternType="solid">
        <fgColor indexed="51"/>
        <bgColor indexed="64"/>
      </patternFill>
    </fill>
    <fill>
      <patternFill patternType="solid">
        <fgColor indexed="52"/>
        <bgColor indexed="64"/>
      </patternFill>
    </fill>
    <fill>
      <patternFill patternType="solid">
        <fgColor indexed="44"/>
        <bgColor indexed="64"/>
      </patternFill>
    </fill>
    <fill>
      <patternFill patternType="solid">
        <fgColor indexed="44"/>
        <bgColor indexed="64"/>
      </patternFill>
    </fill>
    <fill>
      <patternFill patternType="solid">
        <fgColor theme="3" tint="0.7999799847602844"/>
        <bgColor indexed="64"/>
      </patternFill>
    </fill>
  </fills>
  <borders count="2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border>
    <border>
      <left style="thin"/>
      <right/>
      <top/>
      <bottom style="thin"/>
    </border>
    <border>
      <left/>
      <right style="thin"/>
      <top/>
      <bottom/>
    </border>
    <border>
      <left/>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top style="thin"/>
      <bottom style="thin"/>
    </border>
    <border>
      <left/>
      <right/>
      <top style="thin"/>
      <bottom style="thin"/>
    </border>
    <border>
      <left/>
      <right style="thin"/>
      <top style="thin"/>
      <bottom style="thin"/>
    </border>
    <border>
      <left/>
      <right/>
      <top/>
      <bottom style="thin"/>
    </border>
    <border>
      <left style="thin"/>
      <right/>
      <top style="thin"/>
      <bottom/>
    </border>
    <border>
      <left>
        <color indexed="63"/>
      </left>
      <right/>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0" fillId="0" borderId="0" applyNumberFormat="0" applyFill="0" applyBorder="0" applyAlignment="0" applyProtection="0"/>
    <xf numFmtId="0" fontId="71" fillId="20" borderId="0" applyNumberFormat="0" applyBorder="0" applyAlignment="0" applyProtection="0"/>
    <xf numFmtId="0" fontId="72" fillId="21" borderId="2" applyNumberFormat="0" applyAlignment="0" applyProtection="0"/>
    <xf numFmtId="44" fontId="0" fillId="0" borderId="0" applyFont="0" applyFill="0" applyBorder="0" applyAlignment="0" applyProtection="0"/>
    <xf numFmtId="164" fontId="1" fillId="0" borderId="0" applyFill="0" applyBorder="0" applyAlignment="0" applyProtection="0"/>
    <xf numFmtId="42" fontId="0" fillId="0" borderId="0" applyFont="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22" borderId="0" applyNumberFormat="0" applyBorder="0" applyAlignment="0" applyProtection="0"/>
    <xf numFmtId="0" fontId="2" fillId="0" borderId="0">
      <alignment/>
      <protection/>
    </xf>
    <xf numFmtId="0" fontId="1" fillId="0" borderId="0">
      <alignment/>
      <protection/>
    </xf>
    <xf numFmtId="0" fontId="18" fillId="0" borderId="0">
      <alignment/>
      <protection/>
    </xf>
    <xf numFmtId="0" fontId="2" fillId="0" borderId="0">
      <alignment/>
      <protection/>
    </xf>
    <xf numFmtId="0" fontId="78"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79" fillId="0" borderId="7" applyNumberFormat="0" applyFill="0" applyAlignment="0" applyProtection="0"/>
    <xf numFmtId="0" fontId="80" fillId="24" borderId="0" applyNumberFormat="0" applyBorder="0" applyAlignment="0" applyProtection="0"/>
    <xf numFmtId="0" fontId="81" fillId="0" borderId="0" applyNumberFormat="0" applyFill="0" applyBorder="0" applyAlignment="0" applyProtection="0"/>
    <xf numFmtId="0" fontId="82" fillId="25" borderId="8" applyNumberFormat="0" applyAlignment="0" applyProtection="0"/>
    <xf numFmtId="0" fontId="83" fillId="26" borderId="8" applyNumberFormat="0" applyAlignment="0" applyProtection="0"/>
    <xf numFmtId="0" fontId="84" fillId="26" borderId="9" applyNumberFormat="0" applyAlignment="0" applyProtection="0"/>
    <xf numFmtId="0" fontId="85" fillId="0" borderId="0" applyNumberFormat="0" applyFill="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cellStyleXfs>
  <cellXfs count="365">
    <xf numFmtId="0" fontId="0" fillId="0" borderId="0" xfId="0" applyFont="1" applyAlignment="1">
      <alignment/>
    </xf>
    <xf numFmtId="0" fontId="0" fillId="33" borderId="0" xfId="0" applyFill="1" applyAlignment="1">
      <alignment/>
    </xf>
    <xf numFmtId="0" fontId="1" fillId="0" borderId="0" xfId="49">
      <alignment/>
      <protection/>
    </xf>
    <xf numFmtId="165" fontId="0" fillId="0" borderId="0" xfId="40" applyNumberFormat="1" applyFont="1" applyFill="1" applyBorder="1" applyAlignment="1" applyProtection="1">
      <alignment/>
      <protection/>
    </xf>
    <xf numFmtId="0" fontId="1" fillId="0" borderId="0" xfId="49" applyFill="1">
      <alignment/>
      <protection/>
    </xf>
    <xf numFmtId="0" fontId="1" fillId="34" borderId="0" xfId="49" applyFill="1">
      <alignment/>
      <protection/>
    </xf>
    <xf numFmtId="0" fontId="7" fillId="34" borderId="0" xfId="49" applyFont="1" applyFill="1">
      <alignment/>
      <protection/>
    </xf>
    <xf numFmtId="0" fontId="9" fillId="0" borderId="0" xfId="49" applyFont="1" applyFill="1">
      <alignment/>
      <protection/>
    </xf>
    <xf numFmtId="0" fontId="5" fillId="0" borderId="0" xfId="49" applyFont="1" applyAlignment="1">
      <alignment horizontal="justify"/>
      <protection/>
    </xf>
    <xf numFmtId="0" fontId="9" fillId="0" borderId="0" xfId="49" applyFont="1">
      <alignment/>
      <protection/>
    </xf>
    <xf numFmtId="0" fontId="0" fillId="35" borderId="0" xfId="0" applyFill="1" applyAlignment="1">
      <alignment/>
    </xf>
    <xf numFmtId="0" fontId="69" fillId="35" borderId="0" xfId="0" applyFont="1" applyFill="1" applyAlignment="1">
      <alignment/>
    </xf>
    <xf numFmtId="0" fontId="58" fillId="36" borderId="10" xfId="0" applyFont="1" applyFill="1" applyBorder="1" applyAlignment="1">
      <alignment/>
    </xf>
    <xf numFmtId="0" fontId="18" fillId="35" borderId="0" xfId="50" applyFill="1">
      <alignment/>
      <protection/>
    </xf>
    <xf numFmtId="0" fontId="18" fillId="35" borderId="0" xfId="50" applyFont="1" applyFill="1">
      <alignment/>
      <protection/>
    </xf>
    <xf numFmtId="3" fontId="18" fillId="35" borderId="0" xfId="50" applyNumberFormat="1" applyFont="1" applyFill="1" applyAlignment="1">
      <alignment/>
      <protection/>
    </xf>
    <xf numFmtId="3" fontId="19" fillId="35" borderId="0" xfId="50" applyNumberFormat="1" applyFont="1" applyFill="1">
      <alignment/>
      <protection/>
    </xf>
    <xf numFmtId="0" fontId="20" fillId="35" borderId="0" xfId="50" applyFont="1" applyFill="1">
      <alignment/>
      <protection/>
    </xf>
    <xf numFmtId="0" fontId="0" fillId="37" borderId="10" xfId="0" applyFill="1" applyBorder="1" applyAlignment="1">
      <alignment/>
    </xf>
    <xf numFmtId="0" fontId="13" fillId="34" borderId="0" xfId="49" applyFont="1" applyFill="1">
      <alignment/>
      <protection/>
    </xf>
    <xf numFmtId="3" fontId="1" fillId="34" borderId="10" xfId="49" applyNumberFormat="1" applyFill="1" applyBorder="1">
      <alignment/>
      <protection/>
    </xf>
    <xf numFmtId="10" fontId="1" fillId="34" borderId="10" xfId="49" applyNumberFormat="1" applyFill="1" applyBorder="1">
      <alignment/>
      <protection/>
    </xf>
    <xf numFmtId="3" fontId="0" fillId="0" borderId="10" xfId="0" applyNumberFormat="1" applyFill="1" applyBorder="1" applyAlignment="1">
      <alignment wrapText="1"/>
    </xf>
    <xf numFmtId="165" fontId="0" fillId="35" borderId="0" xfId="40" applyNumberFormat="1" applyFont="1" applyFill="1" applyBorder="1" applyAlignment="1" applyProtection="1">
      <alignment/>
      <protection/>
    </xf>
    <xf numFmtId="0" fontId="1" fillId="35" borderId="0" xfId="49" applyFill="1">
      <alignment/>
      <protection/>
    </xf>
    <xf numFmtId="0" fontId="86" fillId="0" borderId="10" xfId="0" applyFont="1" applyBorder="1" applyAlignment="1">
      <alignment horizontal="center" vertical="center" wrapText="1"/>
    </xf>
    <xf numFmtId="0" fontId="86" fillId="35" borderId="10" xfId="0" applyFont="1" applyFill="1" applyBorder="1" applyAlignment="1">
      <alignment horizontal="center" vertical="center" wrapText="1"/>
    </xf>
    <xf numFmtId="3" fontId="87" fillId="38" borderId="11" xfId="0" applyNumberFormat="1" applyFont="1" applyFill="1" applyBorder="1" applyAlignment="1">
      <alignment horizontal="center" vertical="center"/>
    </xf>
    <xf numFmtId="0" fontId="88" fillId="35" borderId="0" xfId="0" applyFont="1" applyFill="1" applyAlignment="1">
      <alignment/>
    </xf>
    <xf numFmtId="0" fontId="89" fillId="35" borderId="0" xfId="0" applyFont="1" applyFill="1" applyAlignment="1">
      <alignment/>
    </xf>
    <xf numFmtId="3" fontId="0" fillId="0" borderId="10" xfId="0" applyNumberFormat="1" applyFill="1" applyBorder="1" applyAlignment="1">
      <alignment/>
    </xf>
    <xf numFmtId="3" fontId="1" fillId="39" borderId="10" xfId="49" applyNumberFormat="1" applyFill="1" applyBorder="1">
      <alignment/>
      <protection/>
    </xf>
    <xf numFmtId="3" fontId="0" fillId="35" borderId="10" xfId="0" applyNumberFormat="1" applyFill="1" applyBorder="1" applyAlignment="1">
      <alignment/>
    </xf>
    <xf numFmtId="3" fontId="0" fillId="36" borderId="10" xfId="0" applyNumberFormat="1" applyFill="1" applyBorder="1" applyAlignment="1">
      <alignment/>
    </xf>
    <xf numFmtId="0" fontId="69" fillId="35" borderId="0" xfId="0" applyFont="1" applyFill="1" applyAlignment="1">
      <alignment horizontal="center" wrapText="1"/>
    </xf>
    <xf numFmtId="3" fontId="81" fillId="35" borderId="10" xfId="0" applyNumberFormat="1" applyFont="1" applyFill="1" applyBorder="1" applyAlignment="1">
      <alignment/>
    </xf>
    <xf numFmtId="0" fontId="1" fillId="40" borderId="0" xfId="49" applyFont="1" applyFill="1">
      <alignment/>
      <protection/>
    </xf>
    <xf numFmtId="0" fontId="1" fillId="34" borderId="0" xfId="49" applyFont="1" applyFill="1">
      <alignment/>
      <protection/>
    </xf>
    <xf numFmtId="0" fontId="1" fillId="35" borderId="0" xfId="49" applyFont="1" applyFill="1">
      <alignment/>
      <protection/>
    </xf>
    <xf numFmtId="0" fontId="21" fillId="0" borderId="0" xfId="49" applyFont="1">
      <alignment/>
      <protection/>
    </xf>
    <xf numFmtId="0" fontId="3" fillId="35" borderId="0" xfId="0" applyFont="1" applyFill="1" applyAlignment="1">
      <alignment horizontal="center"/>
    </xf>
    <xf numFmtId="0" fontId="90" fillId="35" borderId="0" xfId="0" applyFont="1" applyFill="1" applyAlignment="1">
      <alignment/>
    </xf>
    <xf numFmtId="0" fontId="62" fillId="40" borderId="0" xfId="49" applyFont="1" applyFill="1">
      <alignment/>
      <protection/>
    </xf>
    <xf numFmtId="0" fontId="8" fillId="34" borderId="0" xfId="49" applyFont="1" applyFill="1">
      <alignment/>
      <protection/>
    </xf>
    <xf numFmtId="0" fontId="69" fillId="0" borderId="10" xfId="0" applyFont="1" applyBorder="1" applyAlignment="1">
      <alignment horizontal="center" wrapText="1"/>
    </xf>
    <xf numFmtId="0" fontId="0" fillId="35" borderId="0" xfId="0" applyFill="1" applyAlignment="1">
      <alignment wrapText="1"/>
    </xf>
    <xf numFmtId="0" fontId="91" fillId="35" borderId="0" xfId="0" applyFont="1" applyFill="1" applyAlignment="1">
      <alignment/>
    </xf>
    <xf numFmtId="165" fontId="22" fillId="35" borderId="0" xfId="40" applyNumberFormat="1" applyFont="1" applyFill="1" applyBorder="1" applyAlignment="1" applyProtection="1">
      <alignment/>
      <protection/>
    </xf>
    <xf numFmtId="0" fontId="22" fillId="35" borderId="0" xfId="49" applyFont="1" applyFill="1">
      <alignment/>
      <protection/>
    </xf>
    <xf numFmtId="0" fontId="31" fillId="40" borderId="0" xfId="49" applyFont="1" applyFill="1" applyAlignment="1">
      <alignment wrapText="1"/>
      <protection/>
    </xf>
    <xf numFmtId="3" fontId="58" fillId="36" borderId="10" xfId="0" applyNumberFormat="1" applyFont="1" applyFill="1" applyBorder="1" applyAlignment="1">
      <alignment/>
    </xf>
    <xf numFmtId="3" fontId="0" fillId="35" borderId="0" xfId="0" applyNumberFormat="1" applyFill="1" applyAlignment="1">
      <alignment/>
    </xf>
    <xf numFmtId="3" fontId="3" fillId="35" borderId="0" xfId="0" applyNumberFormat="1" applyFont="1" applyFill="1" applyAlignment="1">
      <alignment horizontal="center"/>
    </xf>
    <xf numFmtId="3" fontId="69" fillId="35" borderId="10" xfId="0" applyNumberFormat="1" applyFont="1" applyFill="1" applyBorder="1" applyAlignment="1">
      <alignment/>
    </xf>
    <xf numFmtId="3" fontId="1" fillId="34" borderId="0" xfId="49" applyNumberFormat="1" applyFill="1">
      <alignment/>
      <protection/>
    </xf>
    <xf numFmtId="3" fontId="0" fillId="38" borderId="10" xfId="0" applyNumberFormat="1" applyFill="1" applyBorder="1" applyAlignment="1">
      <alignment/>
    </xf>
    <xf numFmtId="0" fontId="92" fillId="35" borderId="0" xfId="0" applyFont="1" applyFill="1" applyAlignment="1">
      <alignment/>
    </xf>
    <xf numFmtId="0" fontId="5" fillId="33" borderId="0" xfId="0" applyFont="1" applyFill="1" applyBorder="1" applyAlignment="1">
      <alignment horizontal="left" wrapText="1"/>
    </xf>
    <xf numFmtId="0" fontId="11" fillId="0" borderId="12" xfId="49" applyFont="1" applyBorder="1" applyAlignment="1">
      <alignment vertical="center" wrapText="1"/>
      <protection/>
    </xf>
    <xf numFmtId="0" fontId="11" fillId="0" borderId="13" xfId="49" applyFont="1" applyBorder="1" applyAlignment="1">
      <alignment vertical="center" wrapText="1"/>
      <protection/>
    </xf>
    <xf numFmtId="0" fontId="13" fillId="0" borderId="12" xfId="49" applyFont="1" applyBorder="1" applyAlignment="1">
      <alignment vertical="center" wrapText="1"/>
      <protection/>
    </xf>
    <xf numFmtId="0" fontId="7" fillId="0" borderId="12" xfId="49" applyFont="1" applyBorder="1" applyAlignment="1">
      <alignment vertical="center" wrapText="1"/>
      <protection/>
    </xf>
    <xf numFmtId="49" fontId="11" fillId="0" borderId="11" xfId="49" applyNumberFormat="1" applyFont="1" applyBorder="1" applyAlignment="1">
      <alignment vertical="center" wrapText="1"/>
      <protection/>
    </xf>
    <xf numFmtId="49" fontId="11" fillId="0" borderId="12" xfId="49" applyNumberFormat="1" applyFont="1" applyBorder="1" applyAlignment="1">
      <alignment horizontal="left" vertical="center" wrapText="1"/>
      <protection/>
    </xf>
    <xf numFmtId="49" fontId="11" fillId="0" borderId="12" xfId="49" applyNumberFormat="1" applyFont="1" applyBorder="1" applyAlignment="1">
      <alignment vertical="center" wrapText="1"/>
      <protection/>
    </xf>
    <xf numFmtId="0" fontId="11" fillId="0" borderId="14" xfId="49" applyFont="1" applyBorder="1" applyAlignment="1">
      <alignment vertical="center" wrapText="1"/>
      <protection/>
    </xf>
    <xf numFmtId="0" fontId="13" fillId="0" borderId="14" xfId="49" applyFont="1" applyBorder="1" applyAlignment="1">
      <alignment vertical="center" wrapText="1"/>
      <protection/>
    </xf>
    <xf numFmtId="0" fontId="12" fillId="0" borderId="12" xfId="49" applyFont="1" applyBorder="1" applyAlignment="1">
      <alignment vertical="center" wrapText="1"/>
      <protection/>
    </xf>
    <xf numFmtId="0" fontId="11" fillId="0" borderId="12" xfId="49" applyFont="1" applyBorder="1" applyAlignment="1">
      <alignment horizontal="center" vertical="center" wrapText="1"/>
      <protection/>
    </xf>
    <xf numFmtId="49" fontId="14" fillId="0" borderId="12" xfId="49" applyNumberFormat="1" applyFont="1" applyBorder="1" applyAlignment="1">
      <alignment vertical="center" wrapText="1"/>
      <protection/>
    </xf>
    <xf numFmtId="0" fontId="23" fillId="35" borderId="12" xfId="49" applyFont="1" applyFill="1" applyBorder="1" applyAlignment="1">
      <alignment vertical="center" wrapText="1"/>
      <protection/>
    </xf>
    <xf numFmtId="0" fontId="24" fillId="35" borderId="12" xfId="49" applyFont="1" applyFill="1" applyBorder="1" applyAlignment="1">
      <alignment vertical="center" wrapText="1"/>
      <protection/>
    </xf>
    <xf numFmtId="0" fontId="15" fillId="0" borderId="12" xfId="49" applyFont="1" applyBorder="1" applyAlignment="1">
      <alignment vertical="center" wrapText="1"/>
      <protection/>
    </xf>
    <xf numFmtId="0" fontId="16" fillId="0" borderId="0" xfId="49" applyFont="1" applyFill="1" applyBorder="1" applyAlignment="1">
      <alignment vertical="center"/>
      <protection/>
    </xf>
    <xf numFmtId="0" fontId="1" fillId="0" borderId="0" xfId="49" applyFill="1" applyBorder="1" applyAlignment="1">
      <alignment vertical="center"/>
      <protection/>
    </xf>
    <xf numFmtId="0" fontId="1" fillId="0" borderId="0" xfId="49" applyFill="1" applyBorder="1">
      <alignment/>
      <protection/>
    </xf>
    <xf numFmtId="0" fontId="8" fillId="41" borderId="10" xfId="49" applyFont="1" applyFill="1" applyBorder="1" applyAlignment="1">
      <alignment horizontal="center" vertical="center" wrapText="1"/>
      <protection/>
    </xf>
    <xf numFmtId="0" fontId="7" fillId="41" borderId="10" xfId="49" applyFont="1" applyFill="1" applyBorder="1" applyAlignment="1">
      <alignment horizontal="center" vertical="center" wrapText="1"/>
      <protection/>
    </xf>
    <xf numFmtId="0" fontId="7" fillId="41" borderId="10" xfId="49" applyFont="1" applyFill="1" applyBorder="1" applyAlignment="1">
      <alignment horizontal="center" vertical="center"/>
      <protection/>
    </xf>
    <xf numFmtId="0" fontId="7" fillId="42" borderId="11" xfId="49" applyFont="1" applyFill="1" applyBorder="1" applyAlignment="1">
      <alignment wrapText="1"/>
      <protection/>
    </xf>
    <xf numFmtId="0" fontId="11" fillId="42" borderId="11" xfId="49" applyFont="1" applyFill="1" applyBorder="1">
      <alignment/>
      <protection/>
    </xf>
    <xf numFmtId="0" fontId="11" fillId="42" borderId="10" xfId="49" applyFont="1" applyFill="1" applyBorder="1">
      <alignment/>
      <protection/>
    </xf>
    <xf numFmtId="0" fontId="7" fillId="42" borderId="12" xfId="49" applyFont="1" applyFill="1" applyBorder="1" applyAlignment="1">
      <alignment vertical="center" wrapText="1"/>
      <protection/>
    </xf>
    <xf numFmtId="0" fontId="11" fillId="42" borderId="10" xfId="49" applyFont="1" applyFill="1" applyBorder="1" applyAlignment="1">
      <alignment vertical="center"/>
      <protection/>
    </xf>
    <xf numFmtId="0" fontId="11" fillId="42" borderId="10" xfId="49" applyFont="1" applyFill="1" applyBorder="1" applyAlignment="1">
      <alignment horizontal="center" vertical="center"/>
      <protection/>
    </xf>
    <xf numFmtId="0" fontId="7" fillId="42" borderId="11" xfId="49" applyFont="1" applyFill="1" applyBorder="1" applyAlignment="1">
      <alignment vertical="center" wrapText="1"/>
      <protection/>
    </xf>
    <xf numFmtId="0" fontId="7" fillId="42" borderId="13" xfId="49" applyFont="1" applyFill="1" applyBorder="1" applyAlignment="1">
      <alignment vertical="center" wrapText="1"/>
      <protection/>
    </xf>
    <xf numFmtId="0" fontId="7" fillId="42" borderId="10" xfId="49" applyFont="1" applyFill="1" applyBorder="1" applyAlignment="1">
      <alignment vertical="center" wrapText="1"/>
      <protection/>
    </xf>
    <xf numFmtId="0" fontId="7" fillId="43" borderId="12" xfId="49" applyFont="1" applyFill="1" applyBorder="1" applyAlignment="1">
      <alignment vertical="center" wrapText="1"/>
      <protection/>
    </xf>
    <xf numFmtId="0" fontId="7" fillId="43" borderId="10" xfId="49" applyFont="1" applyFill="1" applyBorder="1" applyAlignment="1">
      <alignment vertical="center" wrapText="1"/>
      <protection/>
    </xf>
    <xf numFmtId="0" fontId="11" fillId="44" borderId="11" xfId="49" applyFont="1" applyFill="1" applyBorder="1" applyAlignment="1">
      <alignment vertical="center" wrapText="1"/>
      <protection/>
    </xf>
    <xf numFmtId="49" fontId="11" fillId="44" borderId="10" xfId="49" applyNumberFormat="1" applyFont="1" applyFill="1" applyBorder="1" applyAlignment="1">
      <alignment vertical="center" wrapText="1"/>
      <protection/>
    </xf>
    <xf numFmtId="0" fontId="11" fillId="44" borderId="10" xfId="49" applyFont="1" applyFill="1" applyBorder="1" applyAlignment="1">
      <alignment horizontal="center" vertical="center"/>
      <protection/>
    </xf>
    <xf numFmtId="0" fontId="11" fillId="45" borderId="10" xfId="49" applyFont="1" applyFill="1" applyBorder="1" applyAlignment="1">
      <alignment horizontal="center" vertical="center"/>
      <protection/>
    </xf>
    <xf numFmtId="0" fontId="11" fillId="12" borderId="10" xfId="49" applyFont="1" applyFill="1" applyBorder="1" applyAlignment="1">
      <alignment vertical="center"/>
      <protection/>
    </xf>
    <xf numFmtId="0" fontId="11" fillId="0" borderId="12" xfId="49" applyFont="1" applyFill="1" applyBorder="1" applyAlignment="1">
      <alignment horizontal="center" vertical="center"/>
      <protection/>
    </xf>
    <xf numFmtId="0" fontId="11" fillId="0" borderId="13" xfId="49" applyFont="1" applyFill="1" applyBorder="1" applyAlignment="1">
      <alignment horizontal="center" vertical="center"/>
      <protection/>
    </xf>
    <xf numFmtId="0" fontId="11" fillId="0" borderId="11" xfId="49" applyFont="1" applyFill="1" applyBorder="1" applyAlignment="1">
      <alignment horizontal="center" vertical="center"/>
      <protection/>
    </xf>
    <xf numFmtId="0" fontId="11" fillId="0" borderId="14" xfId="49" applyFont="1" applyFill="1" applyBorder="1" applyAlignment="1">
      <alignment horizontal="center" vertical="center"/>
      <protection/>
    </xf>
    <xf numFmtId="0" fontId="11" fillId="0" borderId="15" xfId="49" applyFont="1" applyFill="1" applyBorder="1" applyAlignment="1">
      <alignment horizontal="center" vertical="center"/>
      <protection/>
    </xf>
    <xf numFmtId="0" fontId="11" fillId="0" borderId="16" xfId="49" applyFont="1" applyFill="1" applyBorder="1" applyAlignment="1">
      <alignment horizontal="center" vertical="center"/>
      <protection/>
    </xf>
    <xf numFmtId="0" fontId="11" fillId="0" borderId="17" xfId="49" applyFont="1" applyFill="1" applyBorder="1" applyAlignment="1">
      <alignment horizontal="center" vertical="center"/>
      <protection/>
    </xf>
    <xf numFmtId="0" fontId="11" fillId="0" borderId="0" xfId="49" applyFont="1" applyFill="1" applyBorder="1" applyAlignment="1">
      <alignment horizontal="center" vertical="center"/>
      <protection/>
    </xf>
    <xf numFmtId="0" fontId="7" fillId="0" borderId="12" xfId="49" applyFont="1" applyFill="1" applyBorder="1" applyAlignment="1">
      <alignment horizontal="center" vertical="center"/>
      <protection/>
    </xf>
    <xf numFmtId="0" fontId="7" fillId="0" borderId="13" xfId="49" applyFont="1" applyFill="1" applyBorder="1" applyAlignment="1">
      <alignment horizontal="center" vertical="center"/>
      <protection/>
    </xf>
    <xf numFmtId="0" fontId="7" fillId="0" borderId="12" xfId="49" applyFont="1" applyFill="1" applyBorder="1" applyAlignment="1">
      <alignment horizontal="center" vertical="center" wrapText="1"/>
      <protection/>
    </xf>
    <xf numFmtId="0" fontId="0" fillId="0" borderId="12" xfId="0" applyFill="1" applyBorder="1" applyAlignment="1">
      <alignment/>
    </xf>
    <xf numFmtId="0" fontId="0" fillId="0" borderId="13" xfId="0" applyFill="1" applyBorder="1" applyAlignment="1">
      <alignment/>
    </xf>
    <xf numFmtId="0" fontId="7" fillId="43" borderId="10" xfId="49" applyFont="1" applyFill="1" applyBorder="1" applyAlignment="1">
      <alignment horizontal="justify" vertical="center" wrapText="1"/>
      <protection/>
    </xf>
    <xf numFmtId="0" fontId="11" fillId="44" borderId="10" xfId="49" applyFont="1" applyFill="1" applyBorder="1" applyAlignment="1">
      <alignment vertical="center" wrapText="1"/>
      <protection/>
    </xf>
    <xf numFmtId="0" fontId="7" fillId="44" borderId="10" xfId="49" applyFont="1" applyFill="1" applyBorder="1" applyAlignment="1">
      <alignment vertical="center" wrapText="1"/>
      <protection/>
    </xf>
    <xf numFmtId="0" fontId="7" fillId="43" borderId="10" xfId="49" applyFont="1" applyFill="1" applyBorder="1" applyAlignment="1">
      <alignment horizontal="justify" wrapText="1"/>
      <protection/>
    </xf>
    <xf numFmtId="0" fontId="7" fillId="0" borderId="12" xfId="49" applyFont="1" applyBorder="1" applyAlignment="1">
      <alignment wrapText="1"/>
      <protection/>
    </xf>
    <xf numFmtId="0" fontId="11" fillId="0" borderId="14" xfId="49" applyFont="1" applyBorder="1" applyAlignment="1">
      <alignment horizontal="left" vertical="center" wrapText="1" indent="3"/>
      <protection/>
    </xf>
    <xf numFmtId="0" fontId="11" fillId="0" borderId="14" xfId="49" applyFont="1" applyBorder="1" applyAlignment="1">
      <alignment horizontal="left" vertical="center" wrapText="1" indent="2"/>
      <protection/>
    </xf>
    <xf numFmtId="0" fontId="11" fillId="0" borderId="14" xfId="49" applyFont="1" applyBorder="1" applyAlignment="1">
      <alignment horizontal="left" vertical="center" wrapText="1"/>
      <protection/>
    </xf>
    <xf numFmtId="0" fontId="11" fillId="0" borderId="12" xfId="49" applyFont="1" applyBorder="1" applyAlignment="1">
      <alignment horizontal="left" vertical="center" wrapText="1" indent="1"/>
      <protection/>
    </xf>
    <xf numFmtId="0" fontId="11" fillId="0" borderId="12" xfId="49" applyFont="1" applyBorder="1" applyAlignment="1">
      <alignment horizontal="left" vertical="center" wrapText="1" indent="2"/>
      <protection/>
    </xf>
    <xf numFmtId="0" fontId="12" fillId="0" borderId="12" xfId="49" applyFont="1" applyBorder="1" applyAlignment="1">
      <alignment horizontal="left" vertical="center" wrapText="1" indent="2"/>
      <protection/>
    </xf>
    <xf numFmtId="0" fontId="11" fillId="0" borderId="12" xfId="49" applyFont="1" applyBorder="1" applyAlignment="1">
      <alignment horizontal="left" vertical="center" wrapText="1" indent="3"/>
      <protection/>
    </xf>
    <xf numFmtId="0" fontId="11" fillId="0" borderId="12" xfId="49" applyFont="1" applyBorder="1" applyAlignment="1">
      <alignment horizontal="left" vertical="center" wrapText="1" indent="4"/>
      <protection/>
    </xf>
    <xf numFmtId="49" fontId="11" fillId="0" borderId="12" xfId="49" applyNumberFormat="1" applyFont="1" applyBorder="1" applyAlignment="1">
      <alignment horizontal="left" vertical="center" wrapText="1" indent="2"/>
      <protection/>
    </xf>
    <xf numFmtId="49" fontId="11" fillId="0" borderId="13" xfId="49" applyNumberFormat="1" applyFont="1" applyBorder="1" applyAlignment="1">
      <alignment horizontal="left" vertical="center" wrapText="1" indent="2"/>
      <protection/>
    </xf>
    <xf numFmtId="49" fontId="11" fillId="0" borderId="14" xfId="49" applyNumberFormat="1" applyFont="1" applyBorder="1" applyAlignment="1">
      <alignment horizontal="left" vertical="center" wrapText="1" indent="2"/>
      <protection/>
    </xf>
    <xf numFmtId="49" fontId="11" fillId="0" borderId="12" xfId="49" applyNumberFormat="1" applyFont="1" applyBorder="1" applyAlignment="1">
      <alignment horizontal="left" vertical="center" wrapText="1" indent="3"/>
      <protection/>
    </xf>
    <xf numFmtId="0" fontId="11" fillId="0" borderId="13" xfId="49" applyFont="1" applyBorder="1" applyAlignment="1">
      <alignment horizontal="left" vertical="center" wrapText="1" indent="2"/>
      <protection/>
    </xf>
    <xf numFmtId="0" fontId="12" fillId="0" borderId="12" xfId="49" applyFont="1" applyBorder="1" applyAlignment="1">
      <alignment horizontal="left" vertical="center" wrapText="1"/>
      <protection/>
    </xf>
    <xf numFmtId="165" fontId="81" fillId="0" borderId="0" xfId="40" applyNumberFormat="1" applyFont="1" applyFill="1" applyBorder="1" applyAlignment="1" applyProtection="1">
      <alignment wrapText="1"/>
      <protection/>
    </xf>
    <xf numFmtId="165" fontId="81" fillId="0" borderId="0" xfId="40" applyNumberFormat="1" applyFont="1" applyFill="1" applyBorder="1" applyAlignment="1" applyProtection="1">
      <alignment horizontal="left" wrapText="1"/>
      <protection/>
    </xf>
    <xf numFmtId="165" fontId="81" fillId="0" borderId="14" xfId="40" applyNumberFormat="1" applyFont="1" applyFill="1" applyBorder="1" applyAlignment="1" applyProtection="1">
      <alignment horizontal="left"/>
      <protection/>
    </xf>
    <xf numFmtId="0" fontId="13" fillId="46" borderId="10" xfId="49" applyFont="1" applyFill="1" applyBorder="1" applyAlignment="1">
      <alignment vertical="center" wrapText="1"/>
      <protection/>
    </xf>
    <xf numFmtId="0" fontId="13" fillId="46" borderId="10" xfId="49" applyFont="1" applyFill="1" applyBorder="1" applyAlignment="1">
      <alignment horizontal="left" vertical="center" wrapText="1" indent="3"/>
      <protection/>
    </xf>
    <xf numFmtId="0" fontId="18" fillId="37" borderId="10" xfId="50" applyFont="1" applyFill="1" applyBorder="1" applyAlignment="1">
      <alignment horizontal="left" vertical="top" wrapText="1"/>
      <protection/>
    </xf>
    <xf numFmtId="0" fontId="19" fillId="37" borderId="10" xfId="50" applyFont="1" applyFill="1" applyBorder="1" applyAlignment="1">
      <alignment horizontal="left" vertical="top" wrapText="1"/>
      <protection/>
    </xf>
    <xf numFmtId="0" fontId="19" fillId="47" borderId="10" xfId="50" applyFont="1" applyFill="1" applyBorder="1" applyAlignment="1">
      <alignment vertical="center" wrapText="1"/>
      <protection/>
    </xf>
    <xf numFmtId="0" fontId="18" fillId="35" borderId="0" xfId="50" applyFont="1" applyFill="1" applyAlignment="1">
      <alignment horizontal="center" vertical="center" wrapText="1"/>
      <protection/>
    </xf>
    <xf numFmtId="3" fontId="18" fillId="35" borderId="0" xfId="50" applyNumberFormat="1" applyFont="1" applyFill="1" applyAlignment="1">
      <alignment horizontal="center" vertical="center" wrapText="1"/>
      <protection/>
    </xf>
    <xf numFmtId="0" fontId="18" fillId="37" borderId="10" xfId="50" applyFont="1" applyFill="1" applyBorder="1" applyAlignment="1">
      <alignment wrapText="1"/>
      <protection/>
    </xf>
    <xf numFmtId="0" fontId="19" fillId="23" borderId="10" xfId="50" applyFont="1" applyFill="1" applyBorder="1" applyAlignment="1">
      <alignment horizontal="left" vertical="center" wrapText="1"/>
      <protection/>
    </xf>
    <xf numFmtId="3" fontId="18" fillId="23" borderId="10" xfId="50" applyNumberFormat="1" applyFont="1" applyFill="1" applyBorder="1" applyAlignment="1">
      <alignment horizontal="center" vertical="center" wrapText="1"/>
      <protection/>
    </xf>
    <xf numFmtId="0" fontId="18" fillId="37" borderId="10" xfId="50" applyFont="1" applyFill="1" applyBorder="1" applyAlignment="1">
      <alignment vertical="top" wrapText="1"/>
      <protection/>
    </xf>
    <xf numFmtId="3" fontId="19" fillId="23" borderId="10" xfId="50" applyNumberFormat="1" applyFont="1" applyFill="1" applyBorder="1" applyAlignment="1">
      <alignment horizontal="center" vertical="center" wrapText="1"/>
      <protection/>
    </xf>
    <xf numFmtId="3" fontId="18" fillId="48" borderId="10" xfId="50" applyNumberFormat="1" applyFont="1" applyFill="1" applyBorder="1" applyAlignment="1">
      <alignment horizontal="center" vertical="center" wrapText="1"/>
      <protection/>
    </xf>
    <xf numFmtId="3" fontId="18" fillId="47" borderId="10" xfId="50" applyNumberFormat="1" applyFont="1" applyFill="1" applyBorder="1" applyAlignment="1">
      <alignment horizontal="center" vertical="center" wrapText="1"/>
      <protection/>
    </xf>
    <xf numFmtId="3" fontId="18" fillId="36" borderId="10" xfId="50" applyNumberFormat="1" applyFont="1" applyFill="1" applyBorder="1" applyAlignment="1">
      <alignment horizontal="center" vertical="center" wrapText="1"/>
      <protection/>
    </xf>
    <xf numFmtId="3" fontId="18" fillId="37" borderId="10" xfId="50" applyNumberFormat="1" applyFont="1" applyFill="1" applyBorder="1" applyAlignment="1">
      <alignment horizontal="center" vertical="center" wrapText="1"/>
      <protection/>
    </xf>
    <xf numFmtId="3" fontId="19" fillId="47" borderId="10" xfId="50" applyNumberFormat="1" applyFont="1" applyFill="1" applyBorder="1" applyAlignment="1">
      <alignment horizontal="center" vertical="center" wrapText="1"/>
      <protection/>
    </xf>
    <xf numFmtId="3" fontId="19" fillId="49" borderId="10" xfId="50" applyNumberFormat="1" applyFont="1" applyFill="1" applyBorder="1" applyAlignment="1">
      <alignment horizontal="center" vertical="center" wrapText="1"/>
      <protection/>
    </xf>
    <xf numFmtId="3" fontId="18" fillId="35" borderId="0" xfId="50" applyNumberFormat="1" applyFont="1" applyFill="1" applyAlignment="1">
      <alignment horizontal="center" vertical="center"/>
      <protection/>
    </xf>
    <xf numFmtId="3" fontId="19" fillId="36" borderId="10" xfId="50" applyNumberFormat="1" applyFont="1" applyFill="1" applyBorder="1" applyAlignment="1">
      <alignment horizontal="center" vertical="center" wrapText="1"/>
      <protection/>
    </xf>
    <xf numFmtId="0" fontId="19" fillId="47" borderId="10" xfId="50" applyFont="1" applyFill="1" applyBorder="1" applyAlignment="1">
      <alignment horizontal="left" vertical="center" wrapText="1"/>
      <protection/>
    </xf>
    <xf numFmtId="0" fontId="19" fillId="36" borderId="10" xfId="50" applyFont="1" applyFill="1" applyBorder="1" applyAlignment="1">
      <alignment horizontal="left" vertical="center" wrapText="1"/>
      <protection/>
    </xf>
    <xf numFmtId="0" fontId="19" fillId="23" borderId="10" xfId="50" applyFont="1" applyFill="1" applyBorder="1" applyAlignment="1">
      <alignment horizontal="left" vertical="top" wrapText="1"/>
      <protection/>
    </xf>
    <xf numFmtId="0" fontId="20" fillId="0" borderId="0" xfId="50" applyFont="1" applyFill="1">
      <alignment/>
      <protection/>
    </xf>
    <xf numFmtId="3" fontId="18" fillId="0" borderId="0" xfId="50" applyNumberFormat="1" applyFont="1" applyFill="1" applyAlignment="1">
      <alignment horizontal="center" vertical="center"/>
      <protection/>
    </xf>
    <xf numFmtId="3" fontId="1" fillId="0" borderId="0" xfId="49" applyNumberFormat="1">
      <alignment/>
      <protection/>
    </xf>
    <xf numFmtId="3" fontId="5" fillId="33" borderId="0" xfId="0" applyNumberFormat="1" applyFont="1" applyFill="1" applyBorder="1" applyAlignment="1">
      <alignment horizontal="left" wrapText="1"/>
    </xf>
    <xf numFmtId="3" fontId="7" fillId="41" borderId="10" xfId="49" applyNumberFormat="1" applyFont="1" applyFill="1" applyBorder="1" applyAlignment="1">
      <alignment horizontal="center" vertical="center"/>
      <protection/>
    </xf>
    <xf numFmtId="3" fontId="11" fillId="42" borderId="11" xfId="49" applyNumberFormat="1" applyFont="1" applyFill="1" applyBorder="1" applyAlignment="1">
      <alignment horizontal="center"/>
      <protection/>
    </xf>
    <xf numFmtId="3" fontId="11" fillId="43" borderId="10" xfId="49" applyNumberFormat="1" applyFont="1" applyFill="1" applyBorder="1" applyAlignment="1">
      <alignment horizontal="center" vertical="center"/>
      <protection/>
    </xf>
    <xf numFmtId="3" fontId="11" fillId="0" borderId="12" xfId="49" applyNumberFormat="1" applyFont="1" applyFill="1" applyBorder="1" applyAlignment="1">
      <alignment horizontal="center" vertical="center"/>
      <protection/>
    </xf>
    <xf numFmtId="3" fontId="11" fillId="0" borderId="13" xfId="49" applyNumberFormat="1" applyFont="1" applyFill="1" applyBorder="1" applyAlignment="1">
      <alignment horizontal="center" vertical="center"/>
      <protection/>
    </xf>
    <xf numFmtId="3" fontId="11" fillId="44" borderId="10" xfId="49" applyNumberFormat="1" applyFont="1" applyFill="1" applyBorder="1" applyAlignment="1">
      <alignment horizontal="center" vertical="center"/>
      <protection/>
    </xf>
    <xf numFmtId="3" fontId="11" fillId="0" borderId="11" xfId="49" applyNumberFormat="1" applyFont="1" applyFill="1" applyBorder="1" applyAlignment="1">
      <alignment horizontal="center" vertical="center"/>
      <protection/>
    </xf>
    <xf numFmtId="3" fontId="11" fillId="42" borderId="10" xfId="49" applyNumberFormat="1" applyFont="1" applyFill="1" applyBorder="1" applyAlignment="1">
      <alignment horizontal="center" vertical="center"/>
      <protection/>
    </xf>
    <xf numFmtId="3" fontId="11" fillId="0" borderId="16" xfId="49" applyNumberFormat="1" applyFont="1" applyFill="1" applyBorder="1" applyAlignment="1">
      <alignment horizontal="center" vertical="center"/>
      <protection/>
    </xf>
    <xf numFmtId="3" fontId="11" fillId="46" borderId="10" xfId="49" applyNumberFormat="1" applyFont="1" applyFill="1" applyBorder="1" applyAlignment="1">
      <alignment horizontal="center" vertical="center"/>
      <protection/>
    </xf>
    <xf numFmtId="3" fontId="11" fillId="44" borderId="11" xfId="49" applyNumberFormat="1" applyFont="1" applyFill="1" applyBorder="1" applyAlignment="1">
      <alignment horizontal="center" vertical="center"/>
      <protection/>
    </xf>
    <xf numFmtId="3" fontId="0" fillId="0" borderId="0" xfId="40" applyNumberFormat="1" applyFont="1" applyFill="1" applyBorder="1" applyAlignment="1" applyProtection="1">
      <alignment vertical="center"/>
      <protection/>
    </xf>
    <xf numFmtId="3" fontId="5" fillId="33" borderId="0" xfId="0" applyNumberFormat="1" applyFont="1" applyFill="1" applyBorder="1" applyAlignment="1">
      <alignment horizontal="center" vertical="center" wrapText="1"/>
    </xf>
    <xf numFmtId="0" fontId="29" fillId="41" borderId="10" xfId="49" applyFont="1" applyFill="1" applyBorder="1" applyAlignment="1">
      <alignment horizontal="center" vertical="center" wrapText="1"/>
      <protection/>
    </xf>
    <xf numFmtId="3" fontId="29" fillId="41" borderId="10" xfId="49" applyNumberFormat="1" applyFont="1" applyFill="1" applyBorder="1" applyAlignment="1">
      <alignment horizontal="center" vertical="center"/>
      <protection/>
    </xf>
    <xf numFmtId="0" fontId="4" fillId="50" borderId="10" xfId="49" applyFont="1" applyFill="1" applyBorder="1" applyAlignment="1">
      <alignment vertical="center" wrapText="1"/>
      <protection/>
    </xf>
    <xf numFmtId="3" fontId="4" fillId="50" borderId="10" xfId="49" applyNumberFormat="1" applyFont="1" applyFill="1" applyBorder="1" applyAlignment="1">
      <alignment horizontal="center" vertical="center"/>
      <protection/>
    </xf>
    <xf numFmtId="3" fontId="1" fillId="34" borderId="0" xfId="49" applyNumberFormat="1" applyFill="1" applyAlignment="1">
      <alignment horizontal="center" vertical="center"/>
      <protection/>
    </xf>
    <xf numFmtId="165" fontId="0" fillId="0" borderId="0" xfId="40" applyNumberFormat="1" applyFont="1" applyFill="1" applyBorder="1" applyAlignment="1" applyProtection="1">
      <alignment vertical="center"/>
      <protection/>
    </xf>
    <xf numFmtId="0" fontId="1" fillId="0" borderId="0" xfId="49" applyFill="1" applyAlignment="1">
      <alignment vertical="center"/>
      <protection/>
    </xf>
    <xf numFmtId="165" fontId="0" fillId="0" borderId="0" xfId="40" applyNumberFormat="1" applyFont="1" applyFill="1" applyBorder="1" applyAlignment="1" applyProtection="1">
      <alignment/>
      <protection/>
    </xf>
    <xf numFmtId="3" fontId="5" fillId="50" borderId="10" xfId="49" applyNumberFormat="1" applyFont="1" applyFill="1" applyBorder="1" applyAlignment="1">
      <alignment horizontal="center" vertical="center"/>
      <protection/>
    </xf>
    <xf numFmtId="0" fontId="16" fillId="0" borderId="0" xfId="49" applyFont="1" applyFill="1">
      <alignment/>
      <protection/>
    </xf>
    <xf numFmtId="3" fontId="0" fillId="0" borderId="0" xfId="40" applyNumberFormat="1" applyFont="1" applyFill="1" applyBorder="1" applyAlignment="1" applyProtection="1">
      <alignment horizontal="center" vertical="center"/>
      <protection/>
    </xf>
    <xf numFmtId="0" fontId="1" fillId="0" borderId="0" xfId="49" applyAlignment="1">
      <alignment horizontal="center" vertical="center"/>
      <protection/>
    </xf>
    <xf numFmtId="3" fontId="1" fillId="0" borderId="0" xfId="49" applyNumberFormat="1" applyAlignment="1">
      <alignment horizontal="center" vertical="center"/>
      <protection/>
    </xf>
    <xf numFmtId="3" fontId="18" fillId="23" borderId="10" xfId="50" applyNumberFormat="1" applyFont="1" applyFill="1" applyBorder="1" applyAlignment="1">
      <alignment wrapText="1"/>
      <protection/>
    </xf>
    <xf numFmtId="0" fontId="18" fillId="37" borderId="10" xfId="50" applyFont="1" applyFill="1" applyBorder="1" applyAlignment="1">
      <alignment horizontal="left" vertical="center" wrapText="1"/>
      <protection/>
    </xf>
    <xf numFmtId="0" fontId="19" fillId="37" borderId="10" xfId="50" applyFont="1" applyFill="1" applyBorder="1" applyAlignment="1">
      <alignment horizontal="left" vertical="center" wrapText="1"/>
      <protection/>
    </xf>
    <xf numFmtId="0" fontId="18" fillId="35" borderId="0" xfId="50" applyFont="1" applyFill="1" applyBorder="1" applyAlignment="1">
      <alignment horizontal="center" vertical="top" wrapText="1"/>
      <protection/>
    </xf>
    <xf numFmtId="3" fontId="18" fillId="35" borderId="0" xfId="50" applyNumberFormat="1" applyFont="1" applyFill="1" applyBorder="1" applyAlignment="1">
      <alignment horizontal="center" vertical="top" wrapText="1"/>
      <protection/>
    </xf>
    <xf numFmtId="0" fontId="20" fillId="35" borderId="0" xfId="50" applyFont="1" applyFill="1" applyBorder="1">
      <alignment/>
      <protection/>
    </xf>
    <xf numFmtId="3" fontId="18" fillId="35" borderId="0" xfId="50" applyNumberFormat="1" applyFont="1" applyFill="1" applyBorder="1" applyAlignment="1">
      <alignment/>
      <protection/>
    </xf>
    <xf numFmtId="3" fontId="22" fillId="35" borderId="10" xfId="0" applyNumberFormat="1" applyFont="1" applyFill="1" applyBorder="1" applyAlignment="1">
      <alignment/>
    </xf>
    <xf numFmtId="0" fontId="69" fillId="35" borderId="0" xfId="0" applyFont="1" applyFill="1" applyAlignment="1">
      <alignment horizontal="center"/>
    </xf>
    <xf numFmtId="0" fontId="11" fillId="0" borderId="14" xfId="49" applyFont="1" applyBorder="1" applyAlignment="1">
      <alignment wrapText="1"/>
      <protection/>
    </xf>
    <xf numFmtId="0" fontId="11" fillId="0" borderId="12" xfId="49" applyFont="1" applyBorder="1" applyAlignment="1">
      <alignment horizontal="center" vertical="center"/>
      <protection/>
    </xf>
    <xf numFmtId="3" fontId="11" fillId="0" borderId="12" xfId="49" applyNumberFormat="1" applyFont="1" applyBorder="1" applyAlignment="1">
      <alignment horizontal="center" vertical="center"/>
      <protection/>
    </xf>
    <xf numFmtId="3" fontId="11" fillId="42" borderId="11" xfId="49" applyNumberFormat="1" applyFont="1" applyFill="1" applyBorder="1" applyAlignment="1">
      <alignment horizontal="center" vertical="center"/>
      <protection/>
    </xf>
    <xf numFmtId="0" fontId="11" fillId="42" borderId="11" xfId="49" applyFont="1" applyFill="1" applyBorder="1" applyAlignment="1">
      <alignment horizontal="center" vertical="center"/>
      <protection/>
    </xf>
    <xf numFmtId="3" fontId="11" fillId="51" borderId="11" xfId="49" applyNumberFormat="1" applyFont="1" applyFill="1" applyBorder="1" applyAlignment="1">
      <alignment horizontal="center" vertical="center"/>
      <protection/>
    </xf>
    <xf numFmtId="0" fontId="3" fillId="50" borderId="18" xfId="49" applyFont="1" applyFill="1" applyBorder="1" applyAlignment="1">
      <alignment vertical="center" wrapText="1"/>
      <protection/>
    </xf>
    <xf numFmtId="0" fontId="11" fillId="50" borderId="19" xfId="49" applyFont="1" applyFill="1" applyBorder="1" applyAlignment="1">
      <alignment horizontal="center" vertical="center"/>
      <protection/>
    </xf>
    <xf numFmtId="0" fontId="7" fillId="50" borderId="19" xfId="49" applyFont="1" applyFill="1" applyBorder="1" applyAlignment="1">
      <alignment horizontal="center" vertical="center"/>
      <protection/>
    </xf>
    <xf numFmtId="3" fontId="3" fillId="50" borderId="20" xfId="49" applyNumberFormat="1" applyFont="1" applyFill="1" applyBorder="1" applyAlignment="1">
      <alignment horizontal="center" vertical="center"/>
      <protection/>
    </xf>
    <xf numFmtId="3" fontId="29" fillId="41" borderId="10" xfId="49" applyNumberFormat="1" applyFont="1" applyFill="1" applyBorder="1" applyAlignment="1">
      <alignment horizontal="center" vertical="center" wrapText="1"/>
      <protection/>
    </xf>
    <xf numFmtId="3" fontId="11" fillId="45" borderId="10" xfId="49" applyNumberFormat="1" applyFont="1" applyFill="1" applyBorder="1" applyAlignment="1">
      <alignment horizontal="center" vertical="center"/>
      <protection/>
    </xf>
    <xf numFmtId="3" fontId="11" fillId="50" borderId="19" xfId="49" applyNumberFormat="1" applyFont="1" applyFill="1" applyBorder="1" applyAlignment="1">
      <alignment horizontal="center" vertical="center"/>
      <protection/>
    </xf>
    <xf numFmtId="3" fontId="7" fillId="50" borderId="19" xfId="49" applyNumberFormat="1" applyFont="1" applyFill="1" applyBorder="1" applyAlignment="1">
      <alignment horizontal="center" vertical="center"/>
      <protection/>
    </xf>
    <xf numFmtId="3" fontId="1" fillId="0" borderId="0" xfId="49" applyNumberFormat="1" applyFill="1" applyAlignment="1">
      <alignment horizontal="center" vertical="center"/>
      <protection/>
    </xf>
    <xf numFmtId="3" fontId="9" fillId="0" borderId="0" xfId="49" applyNumberFormat="1" applyFont="1" applyAlignment="1">
      <alignment horizontal="center" vertical="center"/>
      <protection/>
    </xf>
    <xf numFmtId="3" fontId="11" fillId="12" borderId="10" xfId="49" applyNumberFormat="1" applyFont="1" applyFill="1" applyBorder="1" applyAlignment="1">
      <alignment horizontal="center" vertical="center"/>
      <protection/>
    </xf>
    <xf numFmtId="3" fontId="11" fillId="42" borderId="13" xfId="49" applyNumberFormat="1" applyFont="1" applyFill="1" applyBorder="1" applyAlignment="1">
      <alignment horizontal="center" vertical="center"/>
      <protection/>
    </xf>
    <xf numFmtId="0" fontId="7" fillId="39" borderId="0" xfId="49" applyFont="1" applyFill="1" applyAlignment="1">
      <alignment horizontal="left" wrapText="1"/>
      <protection/>
    </xf>
    <xf numFmtId="0" fontId="7" fillId="34" borderId="0" xfId="49" applyFont="1" applyFill="1" applyAlignment="1">
      <alignment wrapText="1"/>
      <protection/>
    </xf>
    <xf numFmtId="3" fontId="0" fillId="35" borderId="10" xfId="0" applyNumberFormat="1" applyFont="1" applyFill="1" applyBorder="1" applyAlignment="1">
      <alignment/>
    </xf>
    <xf numFmtId="0" fontId="21" fillId="52" borderId="0" xfId="49" applyFont="1" applyFill="1">
      <alignment/>
      <protection/>
    </xf>
    <xf numFmtId="10" fontId="0" fillId="38" borderId="10" xfId="0" applyNumberFormat="1" applyFill="1" applyBorder="1" applyAlignment="1">
      <alignment/>
    </xf>
    <xf numFmtId="0" fontId="69" fillId="0" borderId="10" xfId="0" applyFont="1" applyFill="1" applyBorder="1" applyAlignment="1">
      <alignment horizontal="center" wrapText="1"/>
    </xf>
    <xf numFmtId="3" fontId="0" fillId="0" borderId="10" xfId="0" applyNumberFormat="1" applyFill="1" applyBorder="1" applyAlignment="1">
      <alignment horizontal="center" vertical="center"/>
    </xf>
    <xf numFmtId="0" fontId="0" fillId="35" borderId="0" xfId="0" applyFill="1" applyAlignment="1">
      <alignment vertical="center" wrapText="1"/>
    </xf>
    <xf numFmtId="0" fontId="69" fillId="36" borderId="10" xfId="0" applyFont="1" applyFill="1" applyBorder="1" applyAlignment="1">
      <alignment wrapText="1"/>
    </xf>
    <xf numFmtId="0" fontId="88" fillId="35" borderId="10" xfId="0" applyFont="1" applyFill="1" applyBorder="1" applyAlignment="1">
      <alignment horizontal="center" wrapText="1"/>
    </xf>
    <xf numFmtId="0" fontId="3" fillId="35" borderId="0" xfId="0" applyFont="1" applyFill="1" applyAlignment="1">
      <alignment horizontal="left"/>
    </xf>
    <xf numFmtId="0" fontId="4" fillId="35" borderId="0" xfId="0" applyFont="1" applyFill="1" applyBorder="1" applyAlignment="1">
      <alignment horizontal="center" wrapText="1"/>
    </xf>
    <xf numFmtId="0" fontId="5" fillId="35" borderId="19" xfId="0" applyFont="1" applyFill="1" applyBorder="1" applyAlignment="1">
      <alignment horizontal="center" vertical="center" wrapText="1"/>
    </xf>
    <xf numFmtId="0" fontId="5" fillId="35" borderId="20" xfId="0" applyFont="1" applyFill="1" applyBorder="1" applyAlignment="1">
      <alignment horizontal="center" vertical="center" wrapText="1"/>
    </xf>
    <xf numFmtId="0" fontId="0" fillId="35" borderId="10" xfId="0" applyFill="1" applyBorder="1" applyAlignment="1">
      <alignment/>
    </xf>
    <xf numFmtId="0" fontId="0" fillId="37" borderId="10" xfId="0" applyFill="1" applyBorder="1" applyAlignment="1">
      <alignment wrapText="1"/>
    </xf>
    <xf numFmtId="0" fontId="58" fillId="48" borderId="10" xfId="0" applyFont="1" applyFill="1" applyBorder="1" applyAlignment="1">
      <alignment/>
    </xf>
    <xf numFmtId="0" fontId="0" fillId="35" borderId="0" xfId="0" applyFill="1" applyAlignment="1">
      <alignment horizontal="center" vertical="center" wrapText="1"/>
    </xf>
    <xf numFmtId="0" fontId="58" fillId="36" borderId="10" xfId="0" applyFont="1" applyFill="1" applyBorder="1" applyAlignment="1">
      <alignment wrapText="1"/>
    </xf>
    <xf numFmtId="0" fontId="2" fillId="0" borderId="0" xfId="0" applyFont="1" applyBorder="1" applyAlignment="1">
      <alignment/>
    </xf>
    <xf numFmtId="3" fontId="1" fillId="0" borderId="0" xfId="49" applyNumberFormat="1" applyFill="1">
      <alignment/>
      <protection/>
    </xf>
    <xf numFmtId="0" fontId="21" fillId="33" borderId="10" xfId="0" applyFont="1" applyFill="1" applyBorder="1" applyAlignment="1">
      <alignment horizontal="center" vertical="center"/>
    </xf>
    <xf numFmtId="0" fontId="0" fillId="33" borderId="10" xfId="0" applyFill="1" applyBorder="1" applyAlignment="1">
      <alignment/>
    </xf>
    <xf numFmtId="0" fontId="86" fillId="35" borderId="0" xfId="0" applyFont="1" applyFill="1" applyAlignment="1">
      <alignment vertical="center"/>
    </xf>
    <xf numFmtId="166" fontId="0" fillId="36" borderId="0" xfId="0" applyNumberFormat="1" applyFill="1" applyAlignment="1">
      <alignment vertical="center"/>
    </xf>
    <xf numFmtId="0" fontId="31" fillId="34" borderId="0" xfId="49" applyFont="1" applyFill="1" applyAlignment="1">
      <alignment wrapText="1"/>
      <protection/>
    </xf>
    <xf numFmtId="0" fontId="32" fillId="33" borderId="0" xfId="0" applyFont="1" applyFill="1" applyAlignment="1">
      <alignment/>
    </xf>
    <xf numFmtId="0" fontId="21" fillId="53" borderId="10" xfId="0" applyFont="1" applyFill="1" applyBorder="1" applyAlignment="1">
      <alignment wrapText="1"/>
    </xf>
    <xf numFmtId="0" fontId="17" fillId="54" borderId="10" xfId="49" applyFont="1" applyFill="1" applyBorder="1" applyAlignment="1">
      <alignment horizontal="center" vertical="center"/>
      <protection/>
    </xf>
    <xf numFmtId="0" fontId="17" fillId="54" borderId="10" xfId="49" applyFont="1" applyFill="1" applyBorder="1" applyAlignment="1">
      <alignment horizontal="center" vertical="center" wrapText="1"/>
      <protection/>
    </xf>
    <xf numFmtId="0" fontId="17" fillId="54" borderId="13" xfId="49" applyFont="1" applyFill="1" applyBorder="1" applyAlignment="1">
      <alignment horizontal="center" vertical="center"/>
      <protection/>
    </xf>
    <xf numFmtId="3" fontId="17" fillId="54" borderId="13" xfId="40" applyNumberFormat="1" applyFont="1" applyFill="1" applyBorder="1" applyAlignment="1" applyProtection="1">
      <alignment horizontal="center" vertical="center"/>
      <protection/>
    </xf>
    <xf numFmtId="0" fontId="11" fillId="55" borderId="11" xfId="49" applyFont="1" applyFill="1" applyBorder="1" applyAlignment="1">
      <alignment vertical="center"/>
      <protection/>
    </xf>
    <xf numFmtId="0" fontId="11" fillId="56" borderId="11" xfId="49" applyFont="1" applyFill="1" applyBorder="1" applyAlignment="1">
      <alignment horizontal="center" vertical="center"/>
      <protection/>
    </xf>
    <xf numFmtId="0" fontId="33" fillId="50" borderId="10" xfId="49" applyFont="1" applyFill="1" applyBorder="1" applyAlignment="1">
      <alignment vertical="center"/>
      <protection/>
    </xf>
    <xf numFmtId="0" fontId="34" fillId="50" borderId="10" xfId="49" applyFont="1" applyFill="1" applyBorder="1" applyAlignment="1">
      <alignment vertical="center"/>
      <protection/>
    </xf>
    <xf numFmtId="3" fontId="33" fillId="50" borderId="10" xfId="40" applyNumberFormat="1" applyFont="1" applyFill="1" applyBorder="1" applyAlignment="1" applyProtection="1">
      <alignment horizontal="center" vertical="center"/>
      <protection/>
    </xf>
    <xf numFmtId="3" fontId="18" fillId="35" borderId="0" xfId="50" applyNumberFormat="1" applyFont="1" applyFill="1" applyAlignment="1">
      <alignment horizontal="right" vertical="center"/>
      <protection/>
    </xf>
    <xf numFmtId="3" fontId="19" fillId="35" borderId="0" xfId="50" applyNumberFormat="1" applyFont="1" applyFill="1" applyAlignment="1">
      <alignment horizontal="right" vertical="center"/>
      <protection/>
    </xf>
    <xf numFmtId="3" fontId="19" fillId="23" borderId="10" xfId="50" applyNumberFormat="1" applyFont="1" applyFill="1" applyBorder="1" applyAlignment="1">
      <alignment horizontal="right" vertical="center" wrapText="1"/>
      <protection/>
    </xf>
    <xf numFmtId="3" fontId="18" fillId="23" borderId="10" xfId="50" applyNumberFormat="1" applyFont="1" applyFill="1" applyBorder="1" applyAlignment="1">
      <alignment horizontal="right" vertical="center" wrapText="1"/>
      <protection/>
    </xf>
    <xf numFmtId="3" fontId="18" fillId="48" borderId="10" xfId="50" applyNumberFormat="1" applyFont="1" applyFill="1" applyBorder="1" applyAlignment="1">
      <alignment horizontal="right" vertical="center" wrapText="1"/>
      <protection/>
    </xf>
    <xf numFmtId="3" fontId="18" fillId="37" borderId="10" xfId="50" applyNumberFormat="1" applyFont="1" applyFill="1" applyBorder="1" applyAlignment="1">
      <alignment horizontal="center" wrapText="1"/>
      <protection/>
    </xf>
    <xf numFmtId="3" fontId="19" fillId="47" borderId="10" xfId="50" applyNumberFormat="1" applyFont="1" applyFill="1" applyBorder="1" applyAlignment="1">
      <alignment horizontal="right" vertical="center" wrapText="1"/>
      <protection/>
    </xf>
    <xf numFmtId="3" fontId="18" fillId="47" borderId="10" xfId="50" applyNumberFormat="1" applyFont="1" applyFill="1" applyBorder="1" applyAlignment="1">
      <alignment horizontal="right" vertical="center" wrapText="1"/>
      <protection/>
    </xf>
    <xf numFmtId="3" fontId="18" fillId="35" borderId="0" xfId="50" applyNumberFormat="1" applyFont="1" applyFill="1" applyBorder="1" applyAlignment="1">
      <alignment horizontal="right" vertical="center" wrapText="1"/>
      <protection/>
    </xf>
    <xf numFmtId="3" fontId="18" fillId="37" borderId="10" xfId="50" applyNumberFormat="1" applyFont="1" applyFill="1" applyBorder="1" applyAlignment="1">
      <alignment horizontal="center" vertical="center"/>
      <protection/>
    </xf>
    <xf numFmtId="3" fontId="18" fillId="35" borderId="0" xfId="50" applyNumberFormat="1" applyFont="1" applyFill="1" applyBorder="1" applyAlignment="1">
      <alignment horizontal="right" vertical="center"/>
      <protection/>
    </xf>
    <xf numFmtId="3" fontId="18" fillId="36" borderId="10" xfId="50" applyNumberFormat="1" applyFont="1" applyFill="1" applyBorder="1" applyAlignment="1">
      <alignment horizontal="right" vertical="center" wrapText="1"/>
      <protection/>
    </xf>
    <xf numFmtId="0" fontId="0" fillId="0" borderId="0" xfId="0" applyAlignment="1">
      <alignment wrapText="1" shrinkToFit="1"/>
    </xf>
    <xf numFmtId="0" fontId="93" fillId="35" borderId="0" xfId="0" applyFont="1" applyFill="1" applyAlignment="1">
      <alignment/>
    </xf>
    <xf numFmtId="0" fontId="94" fillId="35" borderId="0" xfId="0" applyFont="1" applyFill="1" applyAlignment="1">
      <alignment/>
    </xf>
    <xf numFmtId="0" fontId="95" fillId="35" borderId="0" xfId="0" applyFont="1" applyFill="1" applyAlignment="1">
      <alignment horizontal="center" vertical="center"/>
    </xf>
    <xf numFmtId="0" fontId="96" fillId="35" borderId="0" xfId="0" applyFont="1" applyFill="1" applyAlignment="1">
      <alignment horizontal="justify" vertical="center"/>
    </xf>
    <xf numFmtId="0" fontId="97" fillId="35" borderId="0" xfId="0" applyFont="1" applyFill="1" applyAlignment="1">
      <alignment horizontal="justify" vertical="center"/>
    </xf>
    <xf numFmtId="0" fontId="98" fillId="35" borderId="0" xfId="36" applyFont="1" applyFill="1" applyAlignment="1">
      <alignment horizontal="justify" vertical="center"/>
    </xf>
    <xf numFmtId="0" fontId="97" fillId="35" borderId="0" xfId="0" applyFont="1" applyFill="1" applyAlignment="1">
      <alignment horizontal="justify" vertical="center" wrapText="1"/>
    </xf>
    <xf numFmtId="3" fontId="69" fillId="53" borderId="10" xfId="0" applyNumberFormat="1" applyFont="1" applyFill="1" applyBorder="1" applyAlignment="1">
      <alignment horizontal="center" vertical="center"/>
    </xf>
    <xf numFmtId="3" fontId="8" fillId="41" borderId="0" xfId="49" applyNumberFormat="1" applyFont="1" applyFill="1" applyBorder="1" applyAlignment="1">
      <alignment horizontal="center" vertical="center" wrapText="1"/>
      <protection/>
    </xf>
    <xf numFmtId="3" fontId="7" fillId="41" borderId="10" xfId="49" applyNumberFormat="1" applyFont="1" applyFill="1" applyBorder="1" applyAlignment="1">
      <alignment horizontal="center" vertical="center" wrapText="1"/>
      <protection/>
    </xf>
    <xf numFmtId="3" fontId="11" fillId="0" borderId="12" xfId="49" applyNumberFormat="1" applyFont="1" applyBorder="1" applyAlignment="1">
      <alignment horizontal="center" vertical="center" wrapText="1"/>
      <protection/>
    </xf>
    <xf numFmtId="3" fontId="17" fillId="54" borderId="10" xfId="49" applyNumberFormat="1" applyFont="1" applyFill="1" applyBorder="1" applyAlignment="1">
      <alignment horizontal="center" vertical="center" wrapText="1"/>
      <protection/>
    </xf>
    <xf numFmtId="3" fontId="21" fillId="0" borderId="0" xfId="49" applyNumberFormat="1" applyFont="1" applyAlignment="1">
      <alignment horizontal="center"/>
      <protection/>
    </xf>
    <xf numFmtId="3" fontId="5" fillId="33" borderId="0" xfId="0" applyNumberFormat="1" applyFont="1" applyFill="1" applyBorder="1" applyAlignment="1">
      <alignment horizontal="center" wrapText="1"/>
    </xf>
    <xf numFmtId="3" fontId="7" fillId="34" borderId="0" xfId="49" applyNumberFormat="1" applyFont="1" applyFill="1" applyAlignment="1">
      <alignment horizontal="center"/>
      <protection/>
    </xf>
    <xf numFmtId="3" fontId="7" fillId="42" borderId="11" xfId="49" applyNumberFormat="1" applyFont="1" applyFill="1" applyBorder="1" applyAlignment="1">
      <alignment horizontal="center" wrapText="1"/>
      <protection/>
    </xf>
    <xf numFmtId="3" fontId="7" fillId="43" borderId="10" xfId="49" applyNumberFormat="1" applyFont="1" applyFill="1" applyBorder="1" applyAlignment="1">
      <alignment horizontal="center" wrapText="1"/>
      <protection/>
    </xf>
    <xf numFmtId="3" fontId="11" fillId="0" borderId="14" xfId="49" applyNumberFormat="1" applyFont="1" applyBorder="1" applyAlignment="1">
      <alignment horizontal="center" vertical="center" wrapText="1"/>
      <protection/>
    </xf>
    <xf numFmtId="3" fontId="7" fillId="43" borderId="10" xfId="49" applyNumberFormat="1" applyFont="1" applyFill="1" applyBorder="1" applyAlignment="1">
      <alignment horizontal="center" vertical="center" wrapText="1"/>
      <protection/>
    </xf>
    <xf numFmtId="3" fontId="13" fillId="0" borderId="14" xfId="49" applyNumberFormat="1" applyFont="1" applyBorder="1" applyAlignment="1">
      <alignment horizontal="center" vertical="center" wrapText="1"/>
      <protection/>
    </xf>
    <xf numFmtId="3" fontId="13" fillId="0" borderId="12" xfId="49" applyNumberFormat="1" applyFont="1" applyBorder="1" applyAlignment="1">
      <alignment horizontal="center" vertical="center" wrapText="1"/>
      <protection/>
    </xf>
    <xf numFmtId="3" fontId="12" fillId="0" borderId="12" xfId="49" applyNumberFormat="1" applyFont="1" applyBorder="1" applyAlignment="1">
      <alignment horizontal="center" vertical="center" wrapText="1"/>
      <protection/>
    </xf>
    <xf numFmtId="3" fontId="7" fillId="44" borderId="10" xfId="49" applyNumberFormat="1" applyFont="1" applyFill="1" applyBorder="1" applyAlignment="1">
      <alignment horizontal="center" vertical="center" wrapText="1"/>
      <protection/>
    </xf>
    <xf numFmtId="3" fontId="7" fillId="0" borderId="12" xfId="49" applyNumberFormat="1" applyFont="1" applyBorder="1" applyAlignment="1">
      <alignment horizontal="center" vertical="center" wrapText="1"/>
      <protection/>
    </xf>
    <xf numFmtId="3" fontId="11" fillId="0" borderId="13" xfId="49" applyNumberFormat="1" applyFont="1" applyBorder="1" applyAlignment="1">
      <alignment horizontal="center" vertical="center" wrapText="1"/>
      <protection/>
    </xf>
    <xf numFmtId="3" fontId="7" fillId="42" borderId="12" xfId="49" applyNumberFormat="1" applyFont="1" applyFill="1" applyBorder="1" applyAlignment="1">
      <alignment horizontal="center" vertical="center" wrapText="1"/>
      <protection/>
    </xf>
    <xf numFmtId="3" fontId="7" fillId="43" borderId="12" xfId="49" applyNumberFormat="1" applyFont="1" applyFill="1" applyBorder="1" applyAlignment="1">
      <alignment horizontal="center" vertical="center" wrapText="1"/>
      <protection/>
    </xf>
    <xf numFmtId="3" fontId="11" fillId="0" borderId="11" xfId="49" applyNumberFormat="1" applyFont="1" applyBorder="1" applyAlignment="1">
      <alignment horizontal="center" vertical="center" wrapText="1"/>
      <protection/>
    </xf>
    <xf numFmtId="3" fontId="14" fillId="0" borderId="12" xfId="49" applyNumberFormat="1" applyFont="1" applyBorder="1" applyAlignment="1">
      <alignment horizontal="center" vertical="center" wrapText="1"/>
      <protection/>
    </xf>
    <xf numFmtId="3" fontId="7" fillId="42" borderId="10" xfId="49" applyNumberFormat="1" applyFont="1" applyFill="1" applyBorder="1" applyAlignment="1">
      <alignment horizontal="center" vertical="center" wrapText="1"/>
      <protection/>
    </xf>
    <xf numFmtId="3" fontId="13" fillId="46" borderId="10" xfId="49" applyNumberFormat="1" applyFont="1" applyFill="1" applyBorder="1" applyAlignment="1">
      <alignment horizontal="center" vertical="center" wrapText="1"/>
      <protection/>
    </xf>
    <xf numFmtId="3" fontId="23" fillId="35" borderId="12" xfId="49" applyNumberFormat="1" applyFont="1" applyFill="1" applyBorder="1" applyAlignment="1">
      <alignment horizontal="center" vertical="center" wrapText="1"/>
      <protection/>
    </xf>
    <xf numFmtId="3" fontId="24" fillId="35" borderId="12" xfId="49" applyNumberFormat="1" applyFont="1" applyFill="1" applyBorder="1" applyAlignment="1">
      <alignment horizontal="center" vertical="center" wrapText="1"/>
      <protection/>
    </xf>
    <xf numFmtId="3" fontId="7" fillId="42" borderId="11" xfId="49" applyNumberFormat="1" applyFont="1" applyFill="1" applyBorder="1" applyAlignment="1">
      <alignment horizontal="center" vertical="center" wrapText="1"/>
      <protection/>
    </xf>
    <xf numFmtId="3" fontId="11" fillId="44" borderId="10" xfId="49" applyNumberFormat="1" applyFont="1" applyFill="1" applyBorder="1" applyAlignment="1">
      <alignment horizontal="center" vertical="center" wrapText="1"/>
      <protection/>
    </xf>
    <xf numFmtId="3" fontId="7" fillId="42" borderId="13" xfId="49" applyNumberFormat="1" applyFont="1" applyFill="1" applyBorder="1" applyAlignment="1">
      <alignment horizontal="center" vertical="center" wrapText="1"/>
      <protection/>
    </xf>
    <xf numFmtId="3" fontId="7" fillId="0" borderId="12" xfId="49" applyNumberFormat="1" applyFont="1" applyBorder="1" applyAlignment="1">
      <alignment horizontal="center" wrapText="1"/>
      <protection/>
    </xf>
    <xf numFmtId="3" fontId="15" fillId="0" borderId="12" xfId="49" applyNumberFormat="1" applyFont="1" applyBorder="1" applyAlignment="1">
      <alignment horizontal="center" vertical="center" wrapText="1"/>
      <protection/>
    </xf>
    <xf numFmtId="3" fontId="11" fillId="0" borderId="14" xfId="49" applyNumberFormat="1" applyFont="1" applyBorder="1" applyAlignment="1">
      <alignment horizontal="center" wrapText="1"/>
      <protection/>
    </xf>
    <xf numFmtId="3" fontId="11" fillId="44" borderId="11" xfId="49" applyNumberFormat="1" applyFont="1" applyFill="1" applyBorder="1" applyAlignment="1">
      <alignment horizontal="center" vertical="center" wrapText="1"/>
      <protection/>
    </xf>
    <xf numFmtId="3" fontId="11" fillId="0" borderId="16" xfId="49" applyNumberFormat="1" applyFont="1" applyBorder="1" applyAlignment="1">
      <alignment horizontal="center" vertical="center" wrapText="1"/>
      <protection/>
    </xf>
    <xf numFmtId="3" fontId="11" fillId="0" borderId="17" xfId="49" applyNumberFormat="1" applyFont="1" applyBorder="1" applyAlignment="1">
      <alignment horizontal="center" vertical="center" wrapText="1"/>
      <protection/>
    </xf>
    <xf numFmtId="3" fontId="3" fillId="50" borderId="21" xfId="49" applyNumberFormat="1" applyFont="1" applyFill="1" applyBorder="1" applyAlignment="1">
      <alignment horizontal="center" vertical="center" wrapText="1"/>
      <protection/>
    </xf>
    <xf numFmtId="3" fontId="16" fillId="0" borderId="0" xfId="49" applyNumberFormat="1" applyFont="1" applyFill="1" applyBorder="1" applyAlignment="1">
      <alignment horizontal="center" vertical="center"/>
      <protection/>
    </xf>
    <xf numFmtId="3" fontId="11" fillId="44" borderId="22" xfId="49" applyNumberFormat="1" applyFont="1" applyFill="1" applyBorder="1" applyAlignment="1">
      <alignment horizontal="center" vertical="center" wrapText="1"/>
      <protection/>
    </xf>
    <xf numFmtId="3" fontId="33" fillId="50" borderId="10" xfId="49" applyNumberFormat="1" applyFont="1" applyFill="1" applyBorder="1" applyAlignment="1">
      <alignment horizontal="center" vertical="center"/>
      <protection/>
    </xf>
    <xf numFmtId="3" fontId="1" fillId="0" borderId="0" xfId="49" applyNumberFormat="1" applyAlignment="1">
      <alignment horizontal="center"/>
      <protection/>
    </xf>
    <xf numFmtId="3" fontId="4" fillId="50" borderId="10" xfId="49" applyNumberFormat="1" applyFont="1" applyFill="1" applyBorder="1" applyAlignment="1">
      <alignment horizontal="center" vertical="center" wrapText="1"/>
      <protection/>
    </xf>
    <xf numFmtId="3" fontId="0" fillId="0" borderId="0" xfId="40" applyNumberFormat="1" applyFont="1" applyFill="1" applyBorder="1" applyAlignment="1" applyProtection="1">
      <alignment horizontal="center"/>
      <protection/>
    </xf>
    <xf numFmtId="3" fontId="7" fillId="43" borderId="22" xfId="49" applyNumberFormat="1" applyFont="1" applyFill="1" applyBorder="1" applyAlignment="1">
      <alignment horizontal="center" vertical="center" wrapText="1"/>
      <protection/>
    </xf>
    <xf numFmtId="3" fontId="16" fillId="0" borderId="0" xfId="49" applyNumberFormat="1" applyFont="1" applyFill="1" applyAlignment="1">
      <alignment horizontal="center"/>
      <protection/>
    </xf>
    <xf numFmtId="3" fontId="9" fillId="0" borderId="0" xfId="49" applyNumberFormat="1" applyFont="1" applyAlignment="1">
      <alignment horizontal="center"/>
      <protection/>
    </xf>
    <xf numFmtId="0" fontId="19" fillId="23" borderId="10" xfId="50" applyFont="1" applyFill="1" applyBorder="1" applyAlignment="1">
      <alignment horizontal="center" vertical="center" wrapText="1"/>
      <protection/>
    </xf>
    <xf numFmtId="0" fontId="19" fillId="37" borderId="10" xfId="50" applyFont="1" applyFill="1" applyBorder="1" applyAlignment="1">
      <alignment horizontal="center" vertical="center" wrapText="1"/>
      <protection/>
    </xf>
    <xf numFmtId="0" fontId="18" fillId="37" borderId="10" xfId="50" applyFont="1" applyFill="1" applyBorder="1" applyAlignment="1">
      <alignment horizontal="center" vertical="center" wrapText="1"/>
      <protection/>
    </xf>
    <xf numFmtId="0" fontId="19" fillId="47" borderId="10" xfId="50" applyFont="1" applyFill="1" applyBorder="1" applyAlignment="1">
      <alignment horizontal="center" vertical="center" wrapText="1"/>
      <protection/>
    </xf>
    <xf numFmtId="0" fontId="19" fillId="36" borderId="10" xfId="50" applyFont="1" applyFill="1" applyBorder="1" applyAlignment="1">
      <alignment horizontal="center" vertical="center" wrapText="1"/>
      <protection/>
    </xf>
    <xf numFmtId="0" fontId="8" fillId="34" borderId="0" xfId="49" applyFont="1" applyFill="1" applyAlignment="1">
      <alignment horizontal="center" vertical="center"/>
      <protection/>
    </xf>
    <xf numFmtId="0" fontId="13" fillId="34" borderId="0" xfId="49" applyFont="1" applyFill="1" applyAlignment="1">
      <alignment horizontal="center" vertical="center"/>
      <protection/>
    </xf>
    <xf numFmtId="0" fontId="18" fillId="35" borderId="0" xfId="50" applyFont="1" applyFill="1" applyBorder="1" applyAlignment="1">
      <alignment horizontal="center" vertical="center" wrapText="1"/>
      <protection/>
    </xf>
    <xf numFmtId="0" fontId="18" fillId="37" borderId="10" xfId="50" applyFont="1" applyFill="1" applyBorder="1" applyAlignment="1">
      <alignment horizontal="center" vertical="center" wrapText="1"/>
      <protection/>
    </xf>
    <xf numFmtId="0" fontId="20" fillId="35" borderId="0" xfId="50" applyFont="1" applyFill="1" applyBorder="1" applyAlignment="1">
      <alignment horizontal="center" vertical="center"/>
      <protection/>
    </xf>
    <xf numFmtId="0" fontId="18" fillId="35" borderId="0" xfId="50" applyFill="1" applyAlignment="1">
      <alignment horizontal="center" vertical="center"/>
      <protection/>
    </xf>
    <xf numFmtId="0" fontId="20" fillId="0" borderId="0" xfId="50" applyFont="1" applyFill="1" applyAlignment="1">
      <alignment horizontal="center" vertical="center"/>
      <protection/>
    </xf>
    <xf numFmtId="0" fontId="20" fillId="35" borderId="0" xfId="50" applyFont="1" applyFill="1" applyAlignment="1">
      <alignment horizontal="center" vertical="center"/>
      <protection/>
    </xf>
    <xf numFmtId="0" fontId="96" fillId="38" borderId="0" xfId="0" applyFont="1" applyFill="1" applyAlignment="1">
      <alignment horizontal="justify" vertical="center"/>
    </xf>
    <xf numFmtId="0" fontId="97" fillId="38" borderId="0" xfId="0" applyFont="1" applyFill="1" applyAlignment="1">
      <alignment horizontal="justify" vertical="center"/>
    </xf>
    <xf numFmtId="0" fontId="99" fillId="38" borderId="0" xfId="0" applyFont="1" applyFill="1" applyAlignment="1">
      <alignment horizontal="justify" vertical="center"/>
    </xf>
    <xf numFmtId="0" fontId="100" fillId="35" borderId="0" xfId="0" applyFont="1" applyFill="1" applyAlignment="1">
      <alignment/>
    </xf>
    <xf numFmtId="0" fontId="6" fillId="37" borderId="0" xfId="0" applyFont="1" applyFill="1" applyAlignment="1">
      <alignment horizontal="center"/>
    </xf>
    <xf numFmtId="0" fontId="3" fillId="35" borderId="0" xfId="0" applyFont="1" applyFill="1" applyAlignment="1">
      <alignment horizontal="center"/>
    </xf>
    <xf numFmtId="2" fontId="6" fillId="44" borderId="0" xfId="0" applyNumberFormat="1" applyFont="1" applyFill="1" applyAlignment="1">
      <alignment horizontal="center" vertical="center"/>
    </xf>
    <xf numFmtId="0" fontId="86" fillId="35" borderId="11" xfId="0" applyFont="1" applyFill="1" applyBorder="1" applyAlignment="1">
      <alignment horizontal="center" vertical="center" wrapText="1"/>
    </xf>
    <xf numFmtId="0" fontId="86" fillId="35" borderId="13" xfId="0" applyFont="1" applyFill="1" applyBorder="1" applyAlignment="1">
      <alignment horizontal="center" vertical="center" wrapText="1"/>
    </xf>
    <xf numFmtId="0" fontId="62" fillId="40" borderId="0" xfId="49" applyFont="1" applyFill="1" applyAlignment="1">
      <alignment horizontal="center"/>
      <protection/>
    </xf>
    <xf numFmtId="0" fontId="90" fillId="0" borderId="0" xfId="0" applyFont="1" applyAlignment="1">
      <alignment horizontal="center"/>
    </xf>
    <xf numFmtId="0" fontId="62" fillId="40" borderId="0" xfId="49" applyFont="1" applyFill="1" applyAlignment="1">
      <alignment horizontal="center" wrapText="1" shrinkToFit="1"/>
      <protection/>
    </xf>
    <xf numFmtId="0" fontId="0" fillId="0" borderId="0" xfId="0" applyAlignment="1">
      <alignment wrapText="1" shrinkToFit="1"/>
    </xf>
    <xf numFmtId="0" fontId="8" fillId="35" borderId="0" xfId="0" applyFont="1" applyFill="1" applyAlignment="1">
      <alignment horizontal="center" vertical="center"/>
    </xf>
    <xf numFmtId="0" fontId="8" fillId="33" borderId="0" xfId="0" applyFont="1" applyFill="1" applyBorder="1" applyAlignment="1">
      <alignment horizontal="center" vertical="center" wrapText="1"/>
    </xf>
    <xf numFmtId="0" fontId="28" fillId="33" borderId="0" xfId="0" applyFont="1" applyFill="1" applyBorder="1" applyAlignment="1">
      <alignment horizontal="left" wrapText="1"/>
    </xf>
    <xf numFmtId="0" fontId="10" fillId="0" borderId="22" xfId="49" applyFont="1" applyBorder="1" applyAlignment="1">
      <alignment horizontal="left" vertical="center" wrapText="1"/>
      <protection/>
    </xf>
    <xf numFmtId="0" fontId="10" fillId="0" borderId="23" xfId="49" applyFont="1" applyBorder="1" applyAlignment="1">
      <alignment horizontal="left" vertical="center" wrapText="1"/>
      <protection/>
    </xf>
    <xf numFmtId="0" fontId="10" fillId="0" borderId="24" xfId="49" applyFont="1" applyBorder="1" applyAlignment="1">
      <alignment horizontal="left" vertical="center" wrapText="1"/>
      <protection/>
    </xf>
    <xf numFmtId="3" fontId="11" fillId="12" borderId="22" xfId="49" applyNumberFormat="1" applyFont="1" applyFill="1" applyBorder="1" applyAlignment="1">
      <alignment horizontal="center" vertical="center"/>
      <protection/>
    </xf>
    <xf numFmtId="3" fontId="11" fillId="12" borderId="24" xfId="49" applyNumberFormat="1" applyFont="1" applyFill="1" applyBorder="1" applyAlignment="1">
      <alignment horizontal="center" vertical="center"/>
      <protection/>
    </xf>
    <xf numFmtId="0" fontId="0" fillId="33" borderId="0" xfId="0" applyFill="1" applyAlignment="1">
      <alignment horizontal="left" vertical="top" wrapText="1"/>
    </xf>
    <xf numFmtId="0" fontId="13" fillId="57" borderId="25" xfId="49" applyFont="1" applyFill="1" applyBorder="1" applyAlignment="1">
      <alignment horizontal="left" wrapText="1"/>
      <protection/>
    </xf>
    <xf numFmtId="0" fontId="11" fillId="12" borderId="22" xfId="49" applyFont="1" applyFill="1" applyBorder="1" applyAlignment="1">
      <alignment horizontal="center" vertical="center"/>
      <protection/>
    </xf>
    <xf numFmtId="0" fontId="11" fillId="12" borderId="24" xfId="49" applyFont="1" applyFill="1" applyBorder="1" applyAlignment="1">
      <alignment horizontal="center" vertical="center"/>
      <protection/>
    </xf>
    <xf numFmtId="0" fontId="10" fillId="0" borderId="26" xfId="49" applyFont="1" applyBorder="1" applyAlignment="1">
      <alignment horizontal="center" vertical="center" wrapText="1"/>
      <protection/>
    </xf>
    <xf numFmtId="0" fontId="10" fillId="0" borderId="27" xfId="49" applyFont="1" applyBorder="1" applyAlignment="1">
      <alignment horizontal="center" vertical="center" wrapText="1"/>
      <protection/>
    </xf>
    <xf numFmtId="0" fontId="10" fillId="0" borderId="23" xfId="49" applyFont="1" applyBorder="1" applyAlignment="1">
      <alignment horizontal="center" vertical="center" wrapText="1"/>
      <protection/>
    </xf>
    <xf numFmtId="0" fontId="10" fillId="0" borderId="24" xfId="49" applyFont="1" applyBorder="1" applyAlignment="1">
      <alignment horizontal="center" vertical="center" wrapText="1"/>
      <protection/>
    </xf>
    <xf numFmtId="0" fontId="8" fillId="35" borderId="0" xfId="0" applyFont="1" applyFill="1" applyAlignment="1">
      <alignment horizontal="center"/>
    </xf>
    <xf numFmtId="0" fontId="10" fillId="0" borderId="10" xfId="49" applyFont="1" applyBorder="1" applyAlignment="1">
      <alignment horizontal="left" wrapText="1"/>
      <protection/>
    </xf>
    <xf numFmtId="0" fontId="19" fillId="23" borderId="11" xfId="50" applyFont="1" applyFill="1" applyBorder="1" applyAlignment="1">
      <alignment horizontal="center" vertical="center" wrapText="1"/>
      <protection/>
    </xf>
    <xf numFmtId="0" fontId="19" fillId="23" borderId="13" xfId="50" applyFont="1" applyFill="1" applyBorder="1" applyAlignment="1">
      <alignment horizontal="center" vertical="center" wrapText="1"/>
      <protection/>
    </xf>
    <xf numFmtId="0" fontId="13" fillId="39" borderId="0" xfId="49" applyFont="1" applyFill="1" applyAlignment="1">
      <alignment horizontal="left" wrapText="1"/>
      <protection/>
    </xf>
    <xf numFmtId="3" fontId="18" fillId="48" borderId="22" xfId="50" applyNumberFormat="1" applyFont="1" applyFill="1" applyBorder="1" applyAlignment="1">
      <alignment horizontal="center" vertical="center" wrapText="1"/>
      <protection/>
    </xf>
    <xf numFmtId="3" fontId="18" fillId="48" borderId="24" xfId="50" applyNumberFormat="1" applyFont="1" applyFill="1" applyBorder="1" applyAlignment="1">
      <alignment horizontal="center" vertical="center" wrapText="1"/>
      <protection/>
    </xf>
    <xf numFmtId="49" fontId="6" fillId="0" borderId="0" xfId="0" applyNumberFormat="1" applyFont="1" applyFill="1" applyAlignment="1">
      <alignment horizontal="center" vertical="center"/>
    </xf>
    <xf numFmtId="0" fontId="8" fillId="35" borderId="0" xfId="0" applyFont="1" applyFill="1" applyAlignment="1">
      <alignment horizontal="left"/>
    </xf>
    <xf numFmtId="0" fontId="13" fillId="40" borderId="0" xfId="49" applyFont="1" applyFill="1" applyAlignment="1">
      <alignment horizontal="left" wrapText="1"/>
      <protection/>
    </xf>
    <xf numFmtId="0" fontId="0" fillId="35" borderId="0" xfId="0" applyFill="1" applyAlignment="1">
      <alignment horizontal="left" wrapText="1"/>
    </xf>
  </cellXfs>
  <cellStyles count="54">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Měna 2" xfId="40"/>
    <cellStyle name="Currency [0]" xfId="41"/>
    <cellStyle name="Nadpis 1" xfId="42"/>
    <cellStyle name="Nadpis 2" xfId="43"/>
    <cellStyle name="Nadpis 3" xfId="44"/>
    <cellStyle name="Nadpis 4" xfId="45"/>
    <cellStyle name="Název" xfId="46"/>
    <cellStyle name="Neutrální" xfId="47"/>
    <cellStyle name="normální 2" xfId="48"/>
    <cellStyle name="Normální 3" xfId="49"/>
    <cellStyle name="Normální 4" xfId="50"/>
    <cellStyle name="Normální 5" xfId="51"/>
    <cellStyle name="Followed Hyperlink" xfId="52"/>
    <cellStyle name="Poznámka" xfId="53"/>
    <cellStyle name="Percent" xfId="54"/>
    <cellStyle name="Propojená buňka" xfId="55"/>
    <cellStyle name="Správně" xfId="56"/>
    <cellStyle name="Text upozornění" xfId="57"/>
    <cellStyle name="Vstup" xfId="58"/>
    <cellStyle name="Výpočet" xfId="59"/>
    <cellStyle name="Výstup" xfId="60"/>
    <cellStyle name="Vysvětlující text" xfId="61"/>
    <cellStyle name="Zvýraznění 1" xfId="62"/>
    <cellStyle name="Zvýraznění 2" xfId="63"/>
    <cellStyle name="Zvýraznění 3" xfId="64"/>
    <cellStyle name="Zvýraznění 4" xfId="65"/>
    <cellStyle name="Zvýraznění 5" xfId="66"/>
    <cellStyle name="Zvýraznění 6"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2014\3%20velk&#233;%20kolo\Tendry-KD-ZD-OP-II.etapa%20a%20RS\II.kola-ZD-OP-soupisy_II.etapa\RS-PD\Typov&#233;%20studie\Zak&#225;zky\NOV&#201;%20VZORY\Z&#225;pis\D1-sout&#283;&#382;e\DSP-PDPS\Soupis%20prac&#237;%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NOV&#201;%20VZORY\Z&#225;pis\D1-sout&#283;&#382;e\DSP-PDPS\Soupis%20prac&#23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D1:E70"/>
  <sheetViews>
    <sheetView zoomScalePageLayoutView="0" workbookViewId="0" topLeftCell="A55">
      <selection activeCell="D71" sqref="D71"/>
    </sheetView>
  </sheetViews>
  <sheetFormatPr defaultColWidth="9.140625" defaultRowHeight="15"/>
  <cols>
    <col min="1" max="3" width="9.140625" style="260" customWidth="1"/>
    <col min="4" max="4" width="155.421875" style="260" customWidth="1"/>
    <col min="5" max="5" width="116.7109375" style="260" customWidth="1"/>
    <col min="6" max="16384" width="9.140625" style="260" customWidth="1"/>
  </cols>
  <sheetData>
    <row r="1" ht="18.75">
      <c r="D1" s="261" t="s">
        <v>855</v>
      </c>
    </row>
    <row r="2" ht="30">
      <c r="D2" s="262" t="s">
        <v>856</v>
      </c>
    </row>
    <row r="3" ht="15.75">
      <c r="D3" s="263"/>
    </row>
    <row r="4" ht="20.25">
      <c r="D4" s="263" t="s">
        <v>861</v>
      </c>
    </row>
    <row r="5" ht="15.75">
      <c r="D5" s="264" t="s">
        <v>857</v>
      </c>
    </row>
    <row r="6" ht="15.75">
      <c r="D6" s="325" t="s">
        <v>901</v>
      </c>
    </row>
    <row r="7" ht="15.75">
      <c r="D7" s="263"/>
    </row>
    <row r="8" ht="15.75">
      <c r="D8" s="325" t="s">
        <v>858</v>
      </c>
    </row>
    <row r="9" ht="15.75">
      <c r="D9" s="263"/>
    </row>
    <row r="10" ht="15.75">
      <c r="D10" s="263" t="s">
        <v>833</v>
      </c>
    </row>
    <row r="11" ht="15.75">
      <c r="D11" s="263"/>
    </row>
    <row r="12" ht="15.75">
      <c r="D12" s="264" t="s">
        <v>862</v>
      </c>
    </row>
    <row r="13" ht="31.5">
      <c r="D13" s="264" t="s">
        <v>903</v>
      </c>
    </row>
    <row r="14" ht="15.75">
      <c r="D14" s="326" t="s">
        <v>904</v>
      </c>
    </row>
    <row r="15" ht="15.75">
      <c r="D15" s="264" t="s">
        <v>834</v>
      </c>
    </row>
    <row r="16" ht="15.75">
      <c r="D16" s="264"/>
    </row>
    <row r="17" ht="15.75">
      <c r="D17" s="264" t="s">
        <v>863</v>
      </c>
    </row>
    <row r="18" ht="63">
      <c r="D18" s="264" t="s">
        <v>864</v>
      </c>
    </row>
    <row r="19" ht="15.75">
      <c r="D19" s="264"/>
    </row>
    <row r="20" ht="15.75">
      <c r="D20" s="264" t="s">
        <v>865</v>
      </c>
    </row>
    <row r="21" ht="63">
      <c r="D21" s="266" t="s">
        <v>866</v>
      </c>
    </row>
    <row r="22" ht="15.75">
      <c r="D22" s="264" t="s">
        <v>867</v>
      </c>
    </row>
    <row r="23" ht="31.5">
      <c r="D23" s="264" t="s">
        <v>868</v>
      </c>
    </row>
    <row r="24" ht="50.25" customHeight="1">
      <c r="D24" s="264" t="s">
        <v>869</v>
      </c>
    </row>
    <row r="25" ht="44.25" customHeight="1">
      <c r="D25" s="264" t="s">
        <v>870</v>
      </c>
    </row>
    <row r="26" ht="15.75">
      <c r="D26" s="264"/>
    </row>
    <row r="27" ht="15.75">
      <c r="D27" s="264" t="s">
        <v>871</v>
      </c>
    </row>
    <row r="28" ht="31.5">
      <c r="D28" s="264" t="s">
        <v>872</v>
      </c>
    </row>
    <row r="29" ht="15.75">
      <c r="D29" s="264" t="s">
        <v>835</v>
      </c>
    </row>
    <row r="30" ht="31.5">
      <c r="D30" s="264" t="s">
        <v>836</v>
      </c>
    </row>
    <row r="31" ht="31.5">
      <c r="D31" s="264" t="s">
        <v>837</v>
      </c>
    </row>
    <row r="32" ht="60.75">
      <c r="D32" s="264" t="s">
        <v>873</v>
      </c>
    </row>
    <row r="33" ht="63">
      <c r="D33" s="264" t="s">
        <v>874</v>
      </c>
    </row>
    <row r="34" ht="75.75">
      <c r="D34" s="264" t="s">
        <v>875</v>
      </c>
    </row>
    <row r="35" ht="15.75">
      <c r="D35" s="264" t="s">
        <v>876</v>
      </c>
    </row>
    <row r="36" ht="78.75">
      <c r="D36" s="264" t="s">
        <v>838</v>
      </c>
    </row>
    <row r="37" ht="15.75">
      <c r="D37" s="264" t="s">
        <v>877</v>
      </c>
    </row>
    <row r="38" ht="94.5">
      <c r="D38" s="264" t="s">
        <v>839</v>
      </c>
    </row>
    <row r="39" ht="15.75">
      <c r="D39" s="264" t="s">
        <v>879</v>
      </c>
    </row>
    <row r="40" ht="40.5" customHeight="1">
      <c r="D40" s="265" t="s">
        <v>840</v>
      </c>
    </row>
    <row r="41" ht="15.75">
      <c r="D41" s="264" t="s">
        <v>878</v>
      </c>
    </row>
    <row r="42" ht="31.5">
      <c r="D42" s="264" t="s">
        <v>841</v>
      </c>
    </row>
    <row r="43" ht="15.75">
      <c r="D43" s="264"/>
    </row>
    <row r="44" ht="15.75">
      <c r="D44" s="264"/>
    </row>
    <row r="45" ht="15.75">
      <c r="D45" s="327" t="s">
        <v>902</v>
      </c>
    </row>
    <row r="46" ht="15.75">
      <c r="D46" s="264"/>
    </row>
    <row r="47" ht="78.75">
      <c r="D47" s="264" t="s">
        <v>842</v>
      </c>
    </row>
    <row r="48" ht="15.75">
      <c r="D48" s="264"/>
    </row>
    <row r="49" ht="47.25">
      <c r="D49" s="264" t="s">
        <v>843</v>
      </c>
    </row>
    <row r="50" ht="15.75">
      <c r="D50" s="264"/>
    </row>
    <row r="51" ht="15.75">
      <c r="D51" s="263" t="s">
        <v>844</v>
      </c>
    </row>
    <row r="52" ht="63">
      <c r="D52" s="264" t="s">
        <v>860</v>
      </c>
    </row>
    <row r="53" ht="15.75">
      <c r="D53" s="264"/>
    </row>
    <row r="54" ht="15.75">
      <c r="D54" s="263" t="s">
        <v>845</v>
      </c>
    </row>
    <row r="55" ht="15.75">
      <c r="D55" s="264" t="s">
        <v>859</v>
      </c>
    </row>
    <row r="56" ht="15.75">
      <c r="D56" s="326" t="s">
        <v>846</v>
      </c>
    </row>
    <row r="57" ht="15.75">
      <c r="D57" s="264"/>
    </row>
    <row r="58" ht="15.75">
      <c r="D58" s="264" t="s">
        <v>847</v>
      </c>
    </row>
    <row r="59" ht="15.75">
      <c r="D59" s="264"/>
    </row>
    <row r="60" ht="15.75">
      <c r="D60" s="263" t="s">
        <v>848</v>
      </c>
    </row>
    <row r="61" ht="31.5">
      <c r="D61" s="264" t="s">
        <v>849</v>
      </c>
    </row>
    <row r="62" ht="15.75">
      <c r="D62" s="263" t="s">
        <v>850</v>
      </c>
    </row>
    <row r="63" ht="15.75">
      <c r="D63" s="264" t="s">
        <v>851</v>
      </c>
    </row>
    <row r="64" ht="15.75">
      <c r="D64" s="264"/>
    </row>
    <row r="65" ht="15.75">
      <c r="D65" s="263" t="s">
        <v>852</v>
      </c>
    </row>
    <row r="66" ht="31.5">
      <c r="D66" s="264" t="s">
        <v>853</v>
      </c>
    </row>
    <row r="67" ht="15.75">
      <c r="D67" s="264"/>
    </row>
    <row r="68" ht="15.75">
      <c r="D68" s="264"/>
    </row>
    <row r="69" spans="4:5" ht="15.75">
      <c r="D69" s="263" t="s">
        <v>854</v>
      </c>
      <c r="E69" s="264"/>
    </row>
    <row r="70" ht="15.75">
      <c r="D70" s="264" t="s">
        <v>909</v>
      </c>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G30"/>
  <sheetViews>
    <sheetView zoomScale="115" zoomScaleNormal="115" zoomScaleSheetLayoutView="100" zoomScalePageLayoutView="0" workbookViewId="0" topLeftCell="A1">
      <selection activeCell="B31" sqref="B31"/>
    </sheetView>
  </sheetViews>
  <sheetFormatPr defaultColWidth="9.140625" defaultRowHeight="15"/>
  <cols>
    <col min="1" max="1" width="9.140625" style="10" customWidth="1"/>
    <col min="2" max="2" width="43.28125" style="10" customWidth="1"/>
    <col min="3" max="3" width="12.140625" style="51" customWidth="1"/>
    <col min="4" max="4" width="17.00390625" style="51" customWidth="1"/>
    <col min="5" max="5" width="16.28125" style="51" bestFit="1" customWidth="1"/>
    <col min="6" max="6" width="20.28125" style="10" customWidth="1"/>
    <col min="7" max="7" width="17.28125" style="10" customWidth="1"/>
    <col min="8" max="16384" width="9.140625" style="10" customWidth="1"/>
  </cols>
  <sheetData>
    <row r="1" ht="23.25">
      <c r="B1" s="328" t="s">
        <v>905</v>
      </c>
    </row>
    <row r="2" ht="15">
      <c r="B2" s="11"/>
    </row>
    <row r="3" spans="2:5" ht="23.25">
      <c r="B3" s="329" t="str">
        <f>Zadání!D4</f>
        <v>Název  akce:      „III/9999 Horní - Dolní, přeložka“</v>
      </c>
      <c r="C3" s="329"/>
      <c r="D3" s="329"/>
      <c r="E3" s="329"/>
    </row>
    <row r="6" spans="2:5" ht="15.75">
      <c r="B6" s="330" t="s">
        <v>3</v>
      </c>
      <c r="C6" s="330"/>
      <c r="D6" s="330"/>
      <c r="E6" s="330"/>
    </row>
    <row r="7" spans="2:5" ht="15.75">
      <c r="B7" s="40"/>
      <c r="C7" s="52"/>
      <c r="D7" s="52"/>
      <c r="E7" s="52"/>
    </row>
    <row r="8" ht="18.75">
      <c r="B8" s="41" t="s">
        <v>780</v>
      </c>
    </row>
    <row r="9" ht="15">
      <c r="B9" s="11"/>
    </row>
    <row r="10" ht="15">
      <c r="B10" s="11"/>
    </row>
    <row r="11" spans="3:5" ht="15">
      <c r="C11" s="53" t="s">
        <v>390</v>
      </c>
      <c r="D11" s="53" t="s">
        <v>391</v>
      </c>
      <c r="E11" s="53" t="s">
        <v>392</v>
      </c>
    </row>
    <row r="12" spans="2:5" ht="15">
      <c r="B12" s="18" t="s">
        <v>612</v>
      </c>
      <c r="C12" s="212">
        <f>'III.A1) Projektové práce'!E126</f>
        <v>0</v>
      </c>
      <c r="D12" s="32">
        <f>C12*0.21</f>
        <v>0</v>
      </c>
      <c r="E12" s="32">
        <f aca="true" t="shared" si="0" ref="E12:E20">C12+D12</f>
        <v>0</v>
      </c>
    </row>
    <row r="13" spans="2:5" ht="15">
      <c r="B13" s="18" t="s">
        <v>613</v>
      </c>
      <c r="C13" s="212">
        <f>'III.B1) IČ k ÚR'!E29</f>
        <v>0</v>
      </c>
      <c r="D13" s="32">
        <f aca="true" t="shared" si="1" ref="D13:D18">C13*0.21</f>
        <v>0</v>
      </c>
      <c r="E13" s="32">
        <f t="shared" si="0"/>
        <v>0</v>
      </c>
    </row>
    <row r="14" spans="2:5" ht="15">
      <c r="B14" s="18" t="s">
        <v>388</v>
      </c>
      <c r="C14" s="212">
        <f>'III.A2) Projektové práce'!E614</f>
        <v>0</v>
      </c>
      <c r="D14" s="32">
        <f t="shared" si="1"/>
        <v>0</v>
      </c>
      <c r="E14" s="32">
        <f t="shared" si="0"/>
        <v>0</v>
      </c>
    </row>
    <row r="15" spans="2:5" ht="15">
      <c r="B15" s="18" t="s">
        <v>389</v>
      </c>
      <c r="C15" s="212">
        <f>'III.B2) IČ k SP'!E36</f>
        <v>0</v>
      </c>
      <c r="D15" s="32">
        <f t="shared" si="1"/>
        <v>0</v>
      </c>
      <c r="E15" s="32">
        <f t="shared" si="0"/>
        <v>0</v>
      </c>
    </row>
    <row r="16" spans="2:5" ht="15">
      <c r="B16" s="18" t="s">
        <v>787</v>
      </c>
      <c r="C16" s="212">
        <f>'III.A2) Projektové práce'!E647</f>
        <v>0</v>
      </c>
      <c r="D16" s="32">
        <f t="shared" si="1"/>
        <v>0</v>
      </c>
      <c r="E16" s="32">
        <f t="shared" si="0"/>
        <v>0</v>
      </c>
    </row>
    <row r="17" spans="2:7" ht="15">
      <c r="B17" s="18" t="s">
        <v>754</v>
      </c>
      <c r="C17" s="212">
        <f>'III.A1) Projektové práce'!E68</f>
        <v>0</v>
      </c>
      <c r="D17" s="32">
        <f t="shared" si="1"/>
        <v>0</v>
      </c>
      <c r="E17" s="32">
        <f t="shared" si="0"/>
        <v>0</v>
      </c>
      <c r="G17" s="233" t="s">
        <v>790</v>
      </c>
    </row>
    <row r="18" spans="2:7" ht="15">
      <c r="B18" s="18" t="s">
        <v>753</v>
      </c>
      <c r="C18" s="212">
        <f>'III.A1) Projektové práce'!E33</f>
        <v>0</v>
      </c>
      <c r="D18" s="32">
        <f t="shared" si="1"/>
        <v>0</v>
      </c>
      <c r="E18" s="32">
        <f t="shared" si="0"/>
        <v>0</v>
      </c>
      <c r="G18" s="234">
        <f>C19-'II. Sazebník'!C25</f>
        <v>0</v>
      </c>
    </row>
    <row r="19" spans="2:6" ht="45">
      <c r="B19" s="228" t="s">
        <v>777</v>
      </c>
      <c r="C19" s="50">
        <f>SUM(C12:C18)</f>
        <v>0</v>
      </c>
      <c r="D19" s="50" t="s">
        <v>4</v>
      </c>
      <c r="E19" s="50" t="s">
        <v>4</v>
      </c>
      <c r="F19" s="231" t="s">
        <v>789</v>
      </c>
    </row>
    <row r="20" spans="2:6" ht="15">
      <c r="B20" s="18" t="s">
        <v>767</v>
      </c>
      <c r="C20" s="212">
        <f>'IV.C1)TP'!E13</f>
        <v>0</v>
      </c>
      <c r="D20" s="32">
        <f>C20*0.21</f>
        <v>0</v>
      </c>
      <c r="E20" s="32">
        <f t="shared" si="0"/>
        <v>0</v>
      </c>
      <c r="F20" s="232">
        <f>'IV.C1)TP'!D13</f>
        <v>0</v>
      </c>
    </row>
    <row r="21" spans="2:6" s="11" customFormat="1" ht="30">
      <c r="B21" s="228" t="s">
        <v>776</v>
      </c>
      <c r="C21" s="50">
        <f>C19+C20</f>
        <v>0</v>
      </c>
      <c r="D21" s="50" t="s">
        <v>4</v>
      </c>
      <c r="E21" s="50" t="s">
        <v>4</v>
      </c>
      <c r="F21" s="10"/>
    </row>
    <row r="22" spans="2:6" s="11" customFormat="1" ht="15">
      <c r="B22" s="12" t="s">
        <v>786</v>
      </c>
      <c r="C22" s="50" t="s">
        <v>4</v>
      </c>
      <c r="D22" s="50">
        <f>SUM(D12:D20)</f>
        <v>0</v>
      </c>
      <c r="E22" s="50" t="s">
        <v>4</v>
      </c>
      <c r="F22" s="10"/>
    </row>
    <row r="23" spans="2:5" s="11" customFormat="1" ht="15">
      <c r="B23" s="12" t="s">
        <v>393</v>
      </c>
      <c r="C23" s="50" t="s">
        <v>4</v>
      </c>
      <c r="D23" s="50" t="s">
        <v>4</v>
      </c>
      <c r="E23" s="50">
        <f>SUM(E12:E20)</f>
        <v>0</v>
      </c>
    </row>
    <row r="24" spans="2:7" ht="15">
      <c r="B24" s="6"/>
      <c r="C24" s="54"/>
      <c r="D24" s="54"/>
      <c r="E24" s="54"/>
      <c r="F24" s="23"/>
      <c r="G24" s="24"/>
    </row>
    <row r="25" spans="3:5" ht="15">
      <c r="C25" s="229"/>
      <c r="D25" s="229"/>
      <c r="E25" s="229"/>
    </row>
    <row r="26" spans="3:5" ht="15">
      <c r="C26" s="229"/>
      <c r="D26" s="229"/>
      <c r="E26" s="229"/>
    </row>
    <row r="27" spans="3:5" ht="15">
      <c r="C27" s="229"/>
      <c r="D27" s="229"/>
      <c r="E27" s="229"/>
    </row>
    <row r="28" spans="3:5" ht="15">
      <c r="C28" s="229"/>
      <c r="D28" s="229"/>
      <c r="E28" s="229"/>
    </row>
    <row r="29" spans="3:5" ht="15">
      <c r="C29" s="229"/>
      <c r="D29" s="229"/>
      <c r="E29" s="229"/>
    </row>
    <row r="30" spans="3:5" ht="15">
      <c r="C30" s="229"/>
      <c r="D30" s="229"/>
      <c r="E30" s="229"/>
    </row>
  </sheetData>
  <sheetProtection/>
  <mergeCells count="2">
    <mergeCell ref="B3:E3"/>
    <mergeCell ref="B6:E6"/>
  </mergeCells>
  <printOptions horizontalCentered="1"/>
  <pageMargins left="0.7086614173228347" right="0.7086614173228347" top="0.7874015748031497" bottom="0.7874015748031497" header="0.31496062992125984" footer="0.31496062992125984"/>
  <pageSetup fitToHeight="1" fitToWidth="1" horizontalDpi="300" verticalDpi="300" orientation="landscape" paperSize="9" scale="92" r:id="rId1"/>
</worksheet>
</file>

<file path=xl/worksheets/sheet3.xml><?xml version="1.0" encoding="utf-8"?>
<worksheet xmlns="http://schemas.openxmlformats.org/spreadsheetml/2006/main" xmlns:r="http://schemas.openxmlformats.org/officeDocument/2006/relationships">
  <dimension ref="A1:L69"/>
  <sheetViews>
    <sheetView zoomScaleSheetLayoutView="85" zoomScalePageLayoutView="0" workbookViewId="0" topLeftCell="A1">
      <selection activeCell="D18" sqref="D18"/>
    </sheetView>
  </sheetViews>
  <sheetFormatPr defaultColWidth="9.140625" defaultRowHeight="15"/>
  <cols>
    <col min="1" max="1" width="11.421875" style="0" customWidth="1"/>
    <col min="2" max="2" width="15.00390625" style="0" customWidth="1"/>
    <col min="3" max="3" width="35.00390625" style="0" customWidth="1"/>
    <col min="4" max="4" width="17.28125" style="0" customWidth="1"/>
    <col min="5" max="5" width="28.421875" style="0" customWidth="1"/>
    <col min="6" max="6" width="16.421875" style="0" customWidth="1"/>
    <col min="7" max="7" width="18.28125" style="0" customWidth="1"/>
    <col min="8" max="9" width="16.421875" style="0" customWidth="1"/>
    <col min="10" max="10" width="13.7109375" style="0" customWidth="1"/>
    <col min="14" max="14" width="9.8515625" style="0" bestFit="1" customWidth="1"/>
    <col min="15" max="15" width="10.8515625" style="0" bestFit="1" customWidth="1"/>
    <col min="16" max="16" width="10.421875" style="0" bestFit="1" customWidth="1"/>
  </cols>
  <sheetData>
    <row r="1" spans="1:7" ht="18.75">
      <c r="A1" s="335" t="s">
        <v>3</v>
      </c>
      <c r="B1" s="335"/>
      <c r="C1" s="335"/>
      <c r="D1" s="335"/>
      <c r="E1" s="335"/>
      <c r="F1" s="335"/>
      <c r="G1" s="335"/>
    </row>
    <row r="2" spans="1:9" ht="23.25">
      <c r="A2" s="10"/>
      <c r="B2" s="10"/>
      <c r="C2" s="331" t="str">
        <f>Zadání!$D$4</f>
        <v>Název  akce:      „III/9999 Horní - Dolní, přeložka“</v>
      </c>
      <c r="D2" s="331"/>
      <c r="E2" s="331"/>
      <c r="F2" s="331"/>
      <c r="G2" s="23"/>
      <c r="H2" s="24"/>
      <c r="I2" s="24"/>
    </row>
    <row r="3" spans="1:9" ht="18.75">
      <c r="A3" s="336" t="s">
        <v>781</v>
      </c>
      <c r="B3" s="336"/>
      <c r="C3" s="336"/>
      <c r="D3" s="336"/>
      <c r="E3" s="336"/>
      <c r="F3" s="336"/>
      <c r="G3" s="336"/>
      <c r="H3" s="337"/>
      <c r="I3" s="259"/>
    </row>
    <row r="4" spans="1:9" ht="18.75">
      <c r="A4" s="334" t="s">
        <v>908</v>
      </c>
      <c r="B4" s="334"/>
      <c r="C4" s="334"/>
      <c r="D4" s="334"/>
      <c r="E4" s="334"/>
      <c r="F4" s="334"/>
      <c r="G4" s="334"/>
      <c r="H4" s="38"/>
      <c r="I4" s="38"/>
    </row>
    <row r="5" spans="1:9" ht="18.75">
      <c r="A5" s="10"/>
      <c r="B5" s="10"/>
      <c r="C5" s="42"/>
      <c r="D5" s="36"/>
      <c r="E5" s="36"/>
      <c r="F5" s="37"/>
      <c r="G5" s="23"/>
      <c r="H5" s="38"/>
      <c r="I5" s="38"/>
    </row>
    <row r="6" spans="1:9" ht="15">
      <c r="A6" s="10"/>
      <c r="B6" s="10"/>
      <c r="C6" s="213" t="s">
        <v>761</v>
      </c>
      <c r="D6" s="49"/>
      <c r="E6" s="36"/>
      <c r="F6" s="37"/>
      <c r="G6" s="23"/>
      <c r="H6" s="38"/>
      <c r="I6" s="38"/>
    </row>
    <row r="7" spans="1:9" ht="60">
      <c r="A7" s="10"/>
      <c r="B7" s="10"/>
      <c r="C7" s="332" t="s">
        <v>762</v>
      </c>
      <c r="D7" s="44" t="s">
        <v>433</v>
      </c>
      <c r="E7" s="215" t="s">
        <v>782</v>
      </c>
      <c r="F7" s="10"/>
      <c r="G7" s="23"/>
      <c r="H7" s="24"/>
      <c r="I7" s="24"/>
    </row>
    <row r="8" spans="1:9" ht="41.25" customHeight="1">
      <c r="A8" s="10"/>
      <c r="B8" s="10"/>
      <c r="C8" s="333"/>
      <c r="D8" s="216">
        <v>25000000</v>
      </c>
      <c r="E8" s="27"/>
      <c r="F8" s="10"/>
      <c r="G8" s="23"/>
      <c r="H8" s="24"/>
      <c r="I8" s="24"/>
    </row>
    <row r="9" spans="1:11" ht="75">
      <c r="A9" s="10"/>
      <c r="B9" s="10"/>
      <c r="C9" s="25" t="s">
        <v>681</v>
      </c>
      <c r="D9" s="25" t="s">
        <v>783</v>
      </c>
      <c r="E9" s="25" t="s">
        <v>816</v>
      </c>
      <c r="F9" s="25" t="s">
        <v>423</v>
      </c>
      <c r="G9" s="25" t="s">
        <v>817</v>
      </c>
      <c r="H9" s="25" t="s">
        <v>784</v>
      </c>
      <c r="I9" s="25" t="s">
        <v>880</v>
      </c>
      <c r="J9" s="26" t="s">
        <v>434</v>
      </c>
      <c r="K9" s="10"/>
    </row>
    <row r="10" spans="1:11" ht="72.75">
      <c r="A10" s="10"/>
      <c r="B10" s="219" t="s">
        <v>765</v>
      </c>
      <c r="C10" s="22">
        <f>E8*19%</f>
        <v>0</v>
      </c>
      <c r="D10" s="22">
        <f>E8*6%</f>
        <v>0</v>
      </c>
      <c r="E10" s="22">
        <f>D15+D16+D17</f>
        <v>0</v>
      </c>
      <c r="F10" s="22">
        <f>E8*25%</f>
        <v>0</v>
      </c>
      <c r="G10" s="22">
        <f>E15+E16+E17</f>
        <v>0</v>
      </c>
      <c r="H10" s="22">
        <f>E8*4%</f>
        <v>0</v>
      </c>
      <c r="I10" s="22">
        <f>E8*14%</f>
        <v>0</v>
      </c>
      <c r="J10" s="30">
        <f>SUM(F10:I10)</f>
        <v>0</v>
      </c>
      <c r="K10" s="10"/>
    </row>
    <row r="11" spans="1:11" ht="15">
      <c r="A11" s="34"/>
      <c r="B11" s="214"/>
      <c r="C11" s="35">
        <f>$B$11*C10</f>
        <v>0</v>
      </c>
      <c r="D11" s="190" t="s">
        <v>4</v>
      </c>
      <c r="E11" s="190" t="s">
        <v>4</v>
      </c>
      <c r="F11" s="35">
        <f>$B$11*F10</f>
        <v>0</v>
      </c>
      <c r="G11" s="32" t="s">
        <v>4</v>
      </c>
      <c r="H11" s="32" t="s">
        <v>4</v>
      </c>
      <c r="I11" s="35">
        <f>$B$11*I10</f>
        <v>0</v>
      </c>
      <c r="J11" s="35">
        <f>C11+F11+I11</f>
        <v>0</v>
      </c>
      <c r="K11" s="10"/>
    </row>
    <row r="12" spans="1:11" ht="75">
      <c r="A12" s="10"/>
      <c r="B12" s="218" t="s">
        <v>766</v>
      </c>
      <c r="C12" s="33">
        <f>C10-C11</f>
        <v>0</v>
      </c>
      <c r="D12" s="33">
        <f>D10+D18</f>
        <v>0</v>
      </c>
      <c r="E12" s="33">
        <f>E10</f>
        <v>0</v>
      </c>
      <c r="F12" s="33">
        <f>F10-F11</f>
        <v>0</v>
      </c>
      <c r="G12" s="33">
        <f>G10</f>
        <v>0</v>
      </c>
      <c r="H12" s="33">
        <f>H10+E18</f>
        <v>0</v>
      </c>
      <c r="I12" s="33">
        <f>I10-I11</f>
        <v>0</v>
      </c>
      <c r="J12" s="33">
        <f>C12+D12+E12+F12+G12+H12+I12</f>
        <v>0</v>
      </c>
      <c r="K12" s="10"/>
    </row>
    <row r="13" spans="1:9" ht="15">
      <c r="A13" s="10"/>
      <c r="B13" s="10"/>
      <c r="C13" s="56"/>
      <c r="D13" s="10"/>
      <c r="E13" s="49"/>
      <c r="F13" s="10"/>
      <c r="G13" s="10"/>
      <c r="H13" s="10"/>
      <c r="I13" s="10"/>
    </row>
    <row r="14" spans="1:10" ht="15">
      <c r="A14" s="10"/>
      <c r="B14" s="10"/>
      <c r="C14" s="10"/>
      <c r="D14" s="191" t="s">
        <v>680</v>
      </c>
      <c r="E14" s="191" t="s">
        <v>614</v>
      </c>
      <c r="F14" s="10"/>
      <c r="G14" s="10"/>
      <c r="H14" s="10"/>
      <c r="I14" s="10"/>
      <c r="J14" s="10"/>
    </row>
    <row r="15" spans="1:12" ht="15">
      <c r="A15" s="10"/>
      <c r="B15" s="10"/>
      <c r="C15" s="10" t="s">
        <v>435</v>
      </c>
      <c r="D15" s="30">
        <f>'III.A1) Projektové práce'!E121</f>
        <v>0</v>
      </c>
      <c r="E15" s="30">
        <f>'III.A2) Projektové práce'!E583</f>
        <v>0</v>
      </c>
      <c r="F15" s="10" t="s">
        <v>421</v>
      </c>
      <c r="G15" s="10"/>
      <c r="H15" s="10"/>
      <c r="I15" s="10"/>
      <c r="J15" s="10"/>
      <c r="K15" s="10"/>
      <c r="L15" s="10"/>
    </row>
    <row r="16" spans="1:12" ht="30">
      <c r="A16" s="10"/>
      <c r="B16" s="10"/>
      <c r="C16" s="217" t="s">
        <v>774</v>
      </c>
      <c r="D16" s="30">
        <f>'III.A1) Projektové práce'!E112-'III.A1) Projektové práce'!E121-'III.A1) Projektové práce'!E124</f>
        <v>0</v>
      </c>
      <c r="E16" s="30">
        <f>'III.A2) Projektové práce'!E432+'III.A2) Projektové práce'!E542+'III.A2) Projektové práce'!E604</f>
        <v>0</v>
      </c>
      <c r="F16" s="10" t="s">
        <v>421</v>
      </c>
      <c r="G16" s="10"/>
      <c r="H16" s="10"/>
      <c r="I16" s="10"/>
      <c r="J16" s="10"/>
      <c r="K16" s="10"/>
      <c r="L16" s="10"/>
    </row>
    <row r="17" spans="1:12" ht="15">
      <c r="A17" s="10"/>
      <c r="B17" s="10"/>
      <c r="C17" s="10" t="s">
        <v>763</v>
      </c>
      <c r="D17" s="30">
        <f>'III.A1) Projektové práce'!E124+'III.A1) Projektové práce'!E125</f>
        <v>0</v>
      </c>
      <c r="E17" s="30">
        <f>'III.A2) Projektové práce'!E613+'III.A2) Projektové práce'!E611</f>
        <v>0</v>
      </c>
      <c r="F17" s="10" t="s">
        <v>421</v>
      </c>
      <c r="G17" s="51"/>
      <c r="H17" s="10"/>
      <c r="I17" s="10"/>
      <c r="J17" s="10"/>
      <c r="K17" s="10"/>
      <c r="L17" s="10"/>
    </row>
    <row r="18" spans="1:12" ht="30">
      <c r="A18" s="10"/>
      <c r="B18" s="10"/>
      <c r="C18" s="45" t="s">
        <v>785</v>
      </c>
      <c r="D18" s="55"/>
      <c r="E18" s="55"/>
      <c r="F18" s="10" t="s">
        <v>427</v>
      </c>
      <c r="G18" s="51"/>
      <c r="H18" s="10"/>
      <c r="I18" s="10"/>
      <c r="J18" s="10"/>
      <c r="K18" s="10"/>
      <c r="L18" s="10"/>
    </row>
    <row r="19" spans="1:9" ht="15">
      <c r="A19" s="10"/>
      <c r="B19" s="10"/>
      <c r="C19" s="10"/>
      <c r="D19" s="10"/>
      <c r="E19" s="10"/>
      <c r="F19" s="10"/>
      <c r="G19" s="10"/>
      <c r="H19" s="10"/>
      <c r="I19" s="10"/>
    </row>
    <row r="20" spans="1:9" ht="15">
      <c r="A20" s="10"/>
      <c r="B20" s="10"/>
      <c r="C20" s="28" t="s">
        <v>682</v>
      </c>
      <c r="D20" s="10"/>
      <c r="E20" s="10"/>
      <c r="F20" s="10"/>
      <c r="G20" s="10"/>
      <c r="H20" s="10"/>
      <c r="I20" s="10"/>
    </row>
    <row r="21" spans="1:9" ht="15">
      <c r="A21" s="10"/>
      <c r="B21" s="49"/>
      <c r="C21" s="46" t="s">
        <v>764</v>
      </c>
      <c r="D21" s="10"/>
      <c r="E21" s="10"/>
      <c r="F21" s="10"/>
      <c r="G21" s="10"/>
      <c r="H21" s="10"/>
      <c r="I21" s="10"/>
    </row>
    <row r="22" spans="1:9" ht="15">
      <c r="A22" s="10"/>
      <c r="B22" s="49"/>
      <c r="C22" s="46"/>
      <c r="D22" s="10"/>
      <c r="E22" s="10"/>
      <c r="F22" s="10"/>
      <c r="G22" s="10"/>
      <c r="H22" s="10"/>
      <c r="I22" s="10"/>
    </row>
    <row r="23" spans="1:10" ht="15">
      <c r="A23" s="1"/>
      <c r="B23" s="235"/>
      <c r="C23" s="236"/>
      <c r="D23" s="1"/>
      <c r="E23" s="1"/>
      <c r="F23" s="1"/>
      <c r="G23" s="1"/>
      <c r="H23" s="1"/>
      <c r="I23" s="1"/>
      <c r="J23" s="1"/>
    </row>
    <row r="24" spans="1:10" ht="15">
      <c r="A24" s="1"/>
      <c r="B24" s="235"/>
      <c r="C24" s="236"/>
      <c r="D24" s="1"/>
      <c r="E24" s="1"/>
      <c r="F24" s="1"/>
      <c r="G24" s="1"/>
      <c r="H24" s="1"/>
      <c r="I24" s="1"/>
      <c r="J24" s="1"/>
    </row>
    <row r="25" spans="1:10" ht="135">
      <c r="A25" s="1"/>
      <c r="B25" s="237" t="s">
        <v>832</v>
      </c>
      <c r="C25" s="267">
        <f>J12+E32+E36</f>
        <v>0</v>
      </c>
      <c r="D25" s="1"/>
      <c r="E25" s="1"/>
      <c r="F25" s="1"/>
      <c r="G25" s="1"/>
      <c r="H25" s="1"/>
      <c r="I25" s="1"/>
      <c r="J25" s="1"/>
    </row>
    <row r="26" spans="1:9" ht="15">
      <c r="A26" s="10"/>
      <c r="B26" s="10"/>
      <c r="C26" s="10"/>
      <c r="D26" s="10"/>
      <c r="E26" s="10"/>
      <c r="F26" s="10"/>
      <c r="G26" s="10"/>
      <c r="H26" s="10"/>
      <c r="I26" s="10"/>
    </row>
    <row r="27" spans="1:9" ht="15">
      <c r="A27" s="10"/>
      <c r="B27" s="10"/>
      <c r="C27" s="10"/>
      <c r="D27" s="10"/>
      <c r="E27" s="10"/>
      <c r="F27" s="10"/>
      <c r="G27" s="10"/>
      <c r="H27" s="10"/>
      <c r="I27" s="10"/>
    </row>
    <row r="28" spans="1:9" ht="15">
      <c r="A28" s="10"/>
      <c r="B28" s="10"/>
      <c r="C28" s="29" t="s">
        <v>422</v>
      </c>
      <c r="D28" s="10"/>
      <c r="E28" s="10"/>
      <c r="F28" s="10"/>
      <c r="G28" s="10"/>
      <c r="H28" s="10"/>
      <c r="I28" s="10"/>
    </row>
    <row r="29" spans="1:9" ht="15">
      <c r="A29" s="10"/>
      <c r="B29" s="10"/>
      <c r="C29" s="10"/>
      <c r="D29" s="10"/>
      <c r="E29" s="10"/>
      <c r="F29" s="10"/>
      <c r="G29" s="10"/>
      <c r="H29" s="10"/>
      <c r="I29" s="10"/>
    </row>
    <row r="30" spans="1:9" ht="15">
      <c r="A30" s="10"/>
      <c r="B30" s="10"/>
      <c r="C30" s="10"/>
      <c r="D30" s="10"/>
      <c r="E30" s="10"/>
      <c r="F30" s="10"/>
      <c r="G30" s="10"/>
      <c r="H30" s="10"/>
      <c r="I30" s="10"/>
    </row>
    <row r="31" spans="1:9" ht="23.25">
      <c r="A31" s="10"/>
      <c r="B31" s="10"/>
      <c r="C31" s="210" t="s">
        <v>757</v>
      </c>
      <c r="E31" s="31">
        <v>310000</v>
      </c>
      <c r="F31" s="10"/>
      <c r="G31" s="10"/>
      <c r="H31" s="10"/>
      <c r="I31" s="10"/>
    </row>
    <row r="32" spans="1:9" ht="23.25">
      <c r="A32" s="10"/>
      <c r="B32" s="10"/>
      <c r="C32" s="211" t="s">
        <v>759</v>
      </c>
      <c r="D32" s="5"/>
      <c r="E32" s="20">
        <f>'III.A1) Projektové práce'!E33</f>
        <v>0</v>
      </c>
      <c r="F32" s="10"/>
      <c r="G32" s="10"/>
      <c r="H32" s="10"/>
      <c r="I32" s="10"/>
    </row>
    <row r="33" spans="1:9" ht="23.25">
      <c r="A33" s="10"/>
      <c r="B33" s="10"/>
      <c r="C33" s="211" t="s">
        <v>420</v>
      </c>
      <c r="D33" s="5"/>
      <c r="E33" s="21">
        <f>E32/E31</f>
        <v>0</v>
      </c>
      <c r="F33" s="10"/>
      <c r="G33" s="10"/>
      <c r="H33" s="10"/>
      <c r="I33" s="10"/>
    </row>
    <row r="34" spans="1:9" ht="15">
      <c r="A34" s="10"/>
      <c r="B34" s="10"/>
      <c r="C34" s="45"/>
      <c r="D34" s="10"/>
      <c r="E34" s="10"/>
      <c r="F34" s="10"/>
      <c r="G34" s="10"/>
      <c r="H34" s="10"/>
      <c r="I34" s="10"/>
    </row>
    <row r="35" spans="1:9" ht="23.25">
      <c r="A35" s="10"/>
      <c r="B35" s="10"/>
      <c r="C35" s="210" t="s">
        <v>756</v>
      </c>
      <c r="D35" s="5"/>
      <c r="E35" s="31">
        <v>400000</v>
      </c>
      <c r="F35" s="10"/>
      <c r="G35" s="10"/>
      <c r="H35" s="10"/>
      <c r="I35" s="10"/>
    </row>
    <row r="36" spans="1:9" ht="15">
      <c r="A36" s="10"/>
      <c r="B36" s="10"/>
      <c r="C36" s="211" t="s">
        <v>758</v>
      </c>
      <c r="D36" s="5"/>
      <c r="E36" s="20">
        <f>'III.A1) Projektové práce'!E68</f>
        <v>0</v>
      </c>
      <c r="F36" s="10"/>
      <c r="G36" s="10"/>
      <c r="H36" s="10"/>
      <c r="I36" s="10"/>
    </row>
    <row r="37" spans="1:9" ht="23.25">
      <c r="A37" s="10"/>
      <c r="B37" s="10"/>
      <c r="C37" s="211" t="s">
        <v>420</v>
      </c>
      <c r="D37" s="5"/>
      <c r="E37" s="21">
        <f>E36/E35</f>
        <v>0</v>
      </c>
      <c r="F37" s="10"/>
      <c r="G37" s="10"/>
      <c r="H37" s="10"/>
      <c r="I37" s="10"/>
    </row>
    <row r="38" spans="1:9" ht="15">
      <c r="A38" s="10"/>
      <c r="B38" s="10"/>
      <c r="C38" s="45"/>
      <c r="D38" s="10"/>
      <c r="E38" s="10"/>
      <c r="F38" s="10"/>
      <c r="G38" s="10"/>
      <c r="H38" s="10"/>
      <c r="I38" s="10"/>
    </row>
    <row r="39" spans="1:9" ht="23.25">
      <c r="A39" s="10"/>
      <c r="B39" s="10"/>
      <c r="C39" s="210" t="s">
        <v>813</v>
      </c>
      <c r="D39" s="5"/>
      <c r="E39" s="31">
        <v>660000</v>
      </c>
      <c r="F39" s="10"/>
      <c r="G39" s="10"/>
      <c r="H39" s="10"/>
      <c r="I39" s="10"/>
    </row>
    <row r="40" spans="1:9" ht="15">
      <c r="A40" s="10"/>
      <c r="B40" s="10"/>
      <c r="C40" s="211" t="s">
        <v>812</v>
      </c>
      <c r="D40" s="5"/>
      <c r="E40" s="20">
        <f>C12+E12</f>
        <v>0</v>
      </c>
      <c r="F40" s="10"/>
      <c r="G40" s="10"/>
      <c r="H40" s="10"/>
      <c r="I40" s="10"/>
    </row>
    <row r="41" spans="1:9" ht="23.25">
      <c r="A41" s="10"/>
      <c r="B41" s="10"/>
      <c r="C41" s="211" t="s">
        <v>420</v>
      </c>
      <c r="D41" s="5"/>
      <c r="E41" s="21">
        <f>E40/E39</f>
        <v>0</v>
      </c>
      <c r="F41" s="10"/>
      <c r="G41" s="10"/>
      <c r="H41" s="10"/>
      <c r="I41" s="10"/>
    </row>
    <row r="42" spans="1:9" ht="15">
      <c r="A42" s="10"/>
      <c r="B42" s="10"/>
      <c r="C42" s="45"/>
      <c r="D42" s="10"/>
      <c r="E42" s="10"/>
      <c r="F42" s="10"/>
      <c r="G42" s="10"/>
      <c r="H42" s="10"/>
      <c r="I42" s="10"/>
    </row>
    <row r="43" spans="1:9" ht="15">
      <c r="A43" s="10"/>
      <c r="B43" s="10"/>
      <c r="C43" s="45"/>
      <c r="D43" s="10"/>
      <c r="E43" s="10"/>
      <c r="F43" s="10"/>
      <c r="G43" s="10"/>
      <c r="H43" s="10"/>
      <c r="I43" s="10"/>
    </row>
    <row r="44" spans="1:9" ht="23.25">
      <c r="A44" s="10"/>
      <c r="B44" s="10"/>
      <c r="C44" s="210" t="s">
        <v>815</v>
      </c>
      <c r="D44" s="5"/>
      <c r="E44" s="31">
        <v>362000</v>
      </c>
      <c r="F44" s="10"/>
      <c r="G44" s="10"/>
      <c r="H44" s="10"/>
      <c r="I44" s="10"/>
    </row>
    <row r="45" spans="1:9" ht="15">
      <c r="A45" s="10"/>
      <c r="B45" s="10"/>
      <c r="C45" s="211" t="s">
        <v>814</v>
      </c>
      <c r="D45" s="5"/>
      <c r="E45" s="20">
        <f>'III.B1) IČ k ÚR'!E29</f>
        <v>0</v>
      </c>
      <c r="F45" s="10"/>
      <c r="G45" s="10"/>
      <c r="H45" s="10"/>
      <c r="I45" s="10"/>
    </row>
    <row r="46" spans="1:9" ht="23.25">
      <c r="A46" s="10"/>
      <c r="B46" s="10"/>
      <c r="C46" s="211" t="s">
        <v>420</v>
      </c>
      <c r="D46" s="5"/>
      <c r="E46" s="21">
        <f>E45/E44</f>
        <v>0</v>
      </c>
      <c r="F46" s="10"/>
      <c r="G46" s="10"/>
      <c r="H46" s="10"/>
      <c r="I46" s="10"/>
    </row>
    <row r="47" spans="1:9" ht="15">
      <c r="A47" s="10"/>
      <c r="B47" s="10"/>
      <c r="C47" s="45"/>
      <c r="D47" s="10"/>
      <c r="E47" s="10"/>
      <c r="F47" s="10"/>
      <c r="G47" s="10"/>
      <c r="H47" s="10"/>
      <c r="I47" s="10"/>
    </row>
    <row r="48" spans="1:9" ht="15">
      <c r="A48" s="10"/>
      <c r="B48" s="10"/>
      <c r="C48" s="45"/>
      <c r="D48" s="10"/>
      <c r="E48" s="10"/>
      <c r="F48" s="10"/>
      <c r="G48" s="10"/>
      <c r="H48" s="10"/>
      <c r="I48" s="10"/>
    </row>
    <row r="49" spans="1:9" ht="23.25">
      <c r="A49" s="10"/>
      <c r="B49" s="10"/>
      <c r="C49" s="210" t="s">
        <v>793</v>
      </c>
      <c r="D49" s="5"/>
      <c r="E49" s="31">
        <v>1000000</v>
      </c>
      <c r="F49" s="10"/>
      <c r="G49" s="10"/>
      <c r="H49" s="10"/>
      <c r="I49" s="10"/>
    </row>
    <row r="50" spans="1:9" ht="15">
      <c r="A50" s="10"/>
      <c r="B50" s="10"/>
      <c r="C50" s="211" t="s">
        <v>794</v>
      </c>
      <c r="D50" s="5"/>
      <c r="E50" s="20">
        <f>F12+G12</f>
        <v>0</v>
      </c>
      <c r="F50" s="10"/>
      <c r="G50" s="10"/>
      <c r="H50" s="10"/>
      <c r="I50" s="10"/>
    </row>
    <row r="51" spans="1:9" ht="23.25">
      <c r="A51" s="10"/>
      <c r="B51" s="10"/>
      <c r="C51" s="211" t="s">
        <v>420</v>
      </c>
      <c r="D51" s="5"/>
      <c r="E51" s="21">
        <f>E50/E49</f>
        <v>0</v>
      </c>
      <c r="F51" s="10"/>
      <c r="G51" s="10"/>
      <c r="H51" s="10"/>
      <c r="I51" s="10"/>
    </row>
    <row r="52" spans="1:9" ht="15">
      <c r="A52" s="10"/>
      <c r="B52" s="10"/>
      <c r="C52" s="211"/>
      <c r="D52" s="5"/>
      <c r="E52" s="5"/>
      <c r="F52" s="10"/>
      <c r="G52" s="10"/>
      <c r="H52" s="10"/>
      <c r="I52" s="10"/>
    </row>
    <row r="53" spans="1:9" ht="15">
      <c r="A53" s="10"/>
      <c r="B53" s="10"/>
      <c r="C53" s="211"/>
      <c r="D53" s="5"/>
      <c r="E53" s="5"/>
      <c r="F53" s="10"/>
      <c r="G53" s="10"/>
      <c r="H53" s="10"/>
      <c r="I53" s="10"/>
    </row>
    <row r="54" spans="1:9" ht="23.25">
      <c r="A54" s="10"/>
      <c r="B54" s="10"/>
      <c r="C54" s="210" t="s">
        <v>795</v>
      </c>
      <c r="D54" s="5"/>
      <c r="E54" s="31">
        <v>570000</v>
      </c>
      <c r="F54" s="10"/>
      <c r="G54" s="10"/>
      <c r="H54" s="10"/>
      <c r="I54" s="10"/>
    </row>
    <row r="55" spans="1:9" ht="23.25">
      <c r="A55" s="10"/>
      <c r="B55" s="10"/>
      <c r="C55" s="211" t="s">
        <v>760</v>
      </c>
      <c r="D55" s="5"/>
      <c r="E55" s="20">
        <f>'III.B2) IČ k SP'!E36</f>
        <v>0</v>
      </c>
      <c r="F55" s="10"/>
      <c r="G55" s="10"/>
      <c r="H55" s="10"/>
      <c r="I55" s="10"/>
    </row>
    <row r="56" spans="1:9" ht="23.25">
      <c r="A56" s="10"/>
      <c r="B56" s="10"/>
      <c r="C56" s="211" t="s">
        <v>420</v>
      </c>
      <c r="D56" s="5"/>
      <c r="E56" s="21">
        <f>E55/E54</f>
        <v>0</v>
      </c>
      <c r="F56" s="10"/>
      <c r="G56" s="10"/>
      <c r="H56" s="10"/>
      <c r="I56" s="10"/>
    </row>
    <row r="57" spans="1:9" ht="15">
      <c r="A57" s="10"/>
      <c r="B57" s="10"/>
      <c r="C57" s="211"/>
      <c r="D57" s="5"/>
      <c r="E57" s="5"/>
      <c r="F57" s="10"/>
      <c r="G57" s="10"/>
      <c r="H57" s="10"/>
      <c r="I57" s="10"/>
    </row>
    <row r="58" spans="1:9" ht="15">
      <c r="A58" s="10"/>
      <c r="B58" s="10"/>
      <c r="C58" s="211"/>
      <c r="D58" s="5"/>
      <c r="E58" s="5"/>
      <c r="F58" s="10"/>
      <c r="G58" s="10"/>
      <c r="H58" s="10"/>
      <c r="I58" s="10"/>
    </row>
    <row r="59" spans="1:9" ht="23.25">
      <c r="A59" s="10"/>
      <c r="B59" s="10"/>
      <c r="C59" s="210" t="s">
        <v>791</v>
      </c>
      <c r="D59" s="5"/>
      <c r="E59" s="31">
        <v>250000</v>
      </c>
      <c r="F59" s="10"/>
      <c r="G59" s="10"/>
      <c r="H59" s="10"/>
      <c r="I59" s="10"/>
    </row>
    <row r="60" spans="1:9" ht="15">
      <c r="A60" s="10"/>
      <c r="B60" s="10"/>
      <c r="C60" s="211" t="s">
        <v>792</v>
      </c>
      <c r="D60" s="5"/>
      <c r="E60" s="20">
        <f>'III.A2) Projektové práce'!E647</f>
        <v>0</v>
      </c>
      <c r="F60" s="10"/>
      <c r="G60" s="10"/>
      <c r="H60" s="10"/>
      <c r="I60" s="10"/>
    </row>
    <row r="61" spans="1:9" ht="23.25">
      <c r="A61" s="10"/>
      <c r="B61" s="10"/>
      <c r="C61" s="211" t="s">
        <v>420</v>
      </c>
      <c r="D61" s="5"/>
      <c r="E61" s="21">
        <f>E60/E59</f>
        <v>0</v>
      </c>
      <c r="F61" s="10"/>
      <c r="G61" s="10"/>
      <c r="H61" s="10"/>
      <c r="I61" s="10"/>
    </row>
    <row r="62" spans="1:9" ht="30">
      <c r="A62" s="10"/>
      <c r="B62" s="10"/>
      <c r="C62" s="45"/>
      <c r="D62" s="10"/>
      <c r="E62" s="10"/>
      <c r="F62" s="227" t="s">
        <v>779</v>
      </c>
      <c r="G62" s="10"/>
      <c r="H62" s="10"/>
      <c r="I62" s="10"/>
    </row>
    <row r="63" spans="1:9" ht="23.25">
      <c r="A63" s="10"/>
      <c r="B63" s="10"/>
      <c r="C63" s="210" t="s">
        <v>768</v>
      </c>
      <c r="D63" s="5"/>
      <c r="E63" s="31">
        <v>135000</v>
      </c>
      <c r="F63" s="31">
        <v>900</v>
      </c>
      <c r="G63" s="10"/>
      <c r="H63" s="10"/>
      <c r="I63" s="10"/>
    </row>
    <row r="64" spans="1:9" ht="15">
      <c r="A64" s="10"/>
      <c r="B64" s="10"/>
      <c r="C64" s="211" t="s">
        <v>769</v>
      </c>
      <c r="D64" s="5"/>
      <c r="E64" s="20">
        <f>'IV.C1)TP'!E13</f>
        <v>0</v>
      </c>
      <c r="F64" s="20">
        <f>'IV.C1)TP'!D13</f>
        <v>0</v>
      </c>
      <c r="G64" s="10"/>
      <c r="H64" s="10"/>
      <c r="I64" s="10"/>
    </row>
    <row r="65" spans="1:9" ht="23.25">
      <c r="A65" s="10"/>
      <c r="B65" s="10"/>
      <c r="C65" s="211" t="s">
        <v>420</v>
      </c>
      <c r="D65" s="5"/>
      <c r="E65" s="21">
        <f>E64/E63</f>
        <v>0</v>
      </c>
      <c r="F65" s="10"/>
      <c r="G65" s="10"/>
      <c r="H65" s="10"/>
      <c r="I65" s="10"/>
    </row>
    <row r="66" spans="1:9" ht="15">
      <c r="A66" s="10"/>
      <c r="B66" s="10"/>
      <c r="C66" s="211"/>
      <c r="D66" s="5"/>
      <c r="E66" s="21"/>
      <c r="F66" s="10"/>
      <c r="G66" s="10"/>
      <c r="H66" s="10"/>
      <c r="I66" s="10"/>
    </row>
    <row r="67" spans="1:9" ht="23.25">
      <c r="A67" s="10"/>
      <c r="B67" s="10"/>
      <c r="C67" s="210" t="s">
        <v>424</v>
      </c>
      <c r="D67" s="5"/>
      <c r="E67" s="31">
        <f>E59+E49+E39+E35+E31+E63+E54+E44</f>
        <v>3687000</v>
      </c>
      <c r="F67" s="10"/>
      <c r="G67" s="10"/>
      <c r="H67" s="10"/>
      <c r="I67" s="10"/>
    </row>
    <row r="68" spans="1:9" ht="15">
      <c r="A68" s="10"/>
      <c r="B68" s="10"/>
      <c r="C68" s="211" t="s">
        <v>425</v>
      </c>
      <c r="D68" s="5"/>
      <c r="E68" s="20">
        <f>E60+E50+E40+E36+E32+E64+E55+E45</f>
        <v>0</v>
      </c>
      <c r="F68" s="10"/>
      <c r="G68" s="10"/>
      <c r="H68" s="10"/>
      <c r="I68" s="10"/>
    </row>
    <row r="69" spans="1:9" ht="23.25">
      <c r="A69" s="10"/>
      <c r="B69" s="10"/>
      <c r="C69" s="211" t="s">
        <v>420</v>
      </c>
      <c r="D69" s="5"/>
      <c r="E69" s="21">
        <f>E68/E67</f>
        <v>0</v>
      </c>
      <c r="F69" s="10"/>
      <c r="G69" s="10"/>
      <c r="H69" s="10"/>
      <c r="I69" s="10"/>
    </row>
  </sheetData>
  <sheetProtection/>
  <mergeCells count="5">
    <mergeCell ref="C2:F2"/>
    <mergeCell ref="C7:C8"/>
    <mergeCell ref="A4:G4"/>
    <mergeCell ref="A1:G1"/>
    <mergeCell ref="A3:H3"/>
  </mergeCells>
  <printOptions/>
  <pageMargins left="0.5118110236220472" right="0.5118110236220472" top="0.7874015748031497" bottom="0.7874015748031497" header="0.31496062992125984" footer="0.31496062992125984"/>
  <pageSetup horizontalDpi="300" verticalDpi="300" orientation="landscape" paperSize="9" scale="76" r:id="rId1"/>
</worksheet>
</file>

<file path=xl/worksheets/sheet4.xml><?xml version="1.0" encoding="utf-8"?>
<worksheet xmlns="http://schemas.openxmlformats.org/spreadsheetml/2006/main" xmlns:r="http://schemas.openxmlformats.org/officeDocument/2006/relationships">
  <dimension ref="A1:M141"/>
  <sheetViews>
    <sheetView tabSelected="1" zoomScaleSheetLayoutView="100" zoomScalePageLayoutView="0" workbookViewId="0" topLeftCell="A1">
      <selection activeCell="A7" sqref="A7:E7"/>
    </sheetView>
  </sheetViews>
  <sheetFormatPr defaultColWidth="9.140625" defaultRowHeight="15"/>
  <cols>
    <col min="1" max="1" width="60.28125" style="2" customWidth="1"/>
    <col min="2" max="2" width="16.57421875" style="306" customWidth="1"/>
    <col min="3" max="3" width="12.8515625" style="182" customWidth="1"/>
    <col min="4" max="4" width="15.28125" style="182" customWidth="1"/>
    <col min="5" max="5" width="19.7109375" style="182" customWidth="1"/>
    <col min="6" max="6" width="7.28125" style="2" customWidth="1"/>
    <col min="7" max="7" width="10.8515625" style="2" bestFit="1" customWidth="1"/>
    <col min="8" max="8" width="16.421875" style="2" customWidth="1"/>
    <col min="9" max="9" width="11.421875" style="2" bestFit="1" customWidth="1"/>
    <col min="10" max="10" width="11.00390625" style="2" customWidth="1"/>
    <col min="11" max="11" width="9.8515625" style="2" bestFit="1" customWidth="1"/>
    <col min="12" max="16384" width="9.140625" style="2" customWidth="1"/>
  </cols>
  <sheetData>
    <row r="1" spans="1:6" s="4" customFormat="1" ht="18">
      <c r="A1" s="338" t="s">
        <v>3</v>
      </c>
      <c r="B1" s="338"/>
      <c r="C1" s="338"/>
      <c r="D1" s="338"/>
      <c r="E1" s="338"/>
      <c r="F1" s="3"/>
    </row>
    <row r="2" spans="1:6" s="4" customFormat="1" ht="59.25" customHeight="1">
      <c r="A2" s="331" t="str">
        <f>Zadání!D4</f>
        <v>Název  akce:      „III/9999 Horní - Dolní, přeložka“</v>
      </c>
      <c r="B2" s="331"/>
      <c r="C2" s="331"/>
      <c r="D2" s="331"/>
      <c r="E2" s="331"/>
      <c r="F2" s="177"/>
    </row>
    <row r="3" spans="1:6" s="4" customFormat="1" ht="29.25" customHeight="1">
      <c r="A3" s="339" t="s">
        <v>750</v>
      </c>
      <c r="B3" s="339"/>
      <c r="C3" s="339"/>
      <c r="D3" s="339"/>
      <c r="E3" s="339"/>
      <c r="F3" s="3"/>
    </row>
    <row r="4" spans="1:6" s="4" customFormat="1" ht="36" customHeight="1">
      <c r="A4" s="340" t="s">
        <v>0</v>
      </c>
      <c r="B4" s="340"/>
      <c r="C4" s="340"/>
      <c r="D4" s="340"/>
      <c r="E4" s="340"/>
      <c r="F4" s="3"/>
    </row>
    <row r="5" spans="1:6" s="4" customFormat="1" ht="15">
      <c r="A5" s="57"/>
      <c r="B5" s="273"/>
      <c r="C5" s="169"/>
      <c r="D5" s="169"/>
      <c r="E5" s="169"/>
      <c r="F5" s="3"/>
    </row>
    <row r="6" spans="1:6" s="4" customFormat="1" ht="36">
      <c r="A6" s="76" t="s">
        <v>615</v>
      </c>
      <c r="B6" s="268"/>
      <c r="C6" s="169"/>
      <c r="D6" s="169"/>
      <c r="E6" s="169"/>
      <c r="F6" s="3"/>
    </row>
    <row r="7" spans="1:6" s="4" customFormat="1" ht="15">
      <c r="A7" s="347" t="s">
        <v>455</v>
      </c>
      <c r="B7" s="347"/>
      <c r="C7" s="347"/>
      <c r="D7" s="347"/>
      <c r="E7" s="347"/>
      <c r="F7" s="3"/>
    </row>
    <row r="8" spans="1:6" s="4" customFormat="1" ht="15">
      <c r="A8" s="169"/>
      <c r="B8" s="169"/>
      <c r="C8" s="169"/>
      <c r="D8" s="169"/>
      <c r="E8" s="169"/>
      <c r="F8" s="3"/>
    </row>
    <row r="9" spans="1:6" s="4" customFormat="1" ht="36">
      <c r="A9" s="170" t="s">
        <v>451</v>
      </c>
      <c r="B9" s="202" t="s">
        <v>883</v>
      </c>
      <c r="C9" s="171" t="s">
        <v>6</v>
      </c>
      <c r="D9" s="202" t="s">
        <v>7</v>
      </c>
      <c r="E9" s="171" t="s">
        <v>8</v>
      </c>
      <c r="F9" s="3"/>
    </row>
    <row r="10" spans="1:6" ht="15">
      <c r="A10" s="87" t="s">
        <v>616</v>
      </c>
      <c r="B10" s="289">
        <v>4</v>
      </c>
      <c r="C10" s="208"/>
      <c r="D10" s="203"/>
      <c r="E10" s="164">
        <f>C10*D10</f>
        <v>0</v>
      </c>
      <c r="F10" s="3"/>
    </row>
    <row r="11" spans="1:6" ht="15">
      <c r="A11" s="82" t="s">
        <v>617</v>
      </c>
      <c r="B11" s="285"/>
      <c r="C11" s="209"/>
      <c r="D11" s="209"/>
      <c r="E11" s="209">
        <f>SUM(E12:E17)</f>
        <v>0</v>
      </c>
      <c r="F11" s="3"/>
    </row>
    <row r="12" spans="1:6" ht="15">
      <c r="A12" s="89" t="s">
        <v>618</v>
      </c>
      <c r="B12" s="278">
        <v>12</v>
      </c>
      <c r="C12" s="208"/>
      <c r="D12" s="203"/>
      <c r="E12" s="159">
        <f>C12*D12</f>
        <v>0</v>
      </c>
      <c r="F12" s="3"/>
    </row>
    <row r="13" spans="1:6" ht="15">
      <c r="A13" s="89" t="s">
        <v>619</v>
      </c>
      <c r="B13" s="278">
        <v>8</v>
      </c>
      <c r="C13" s="208"/>
      <c r="D13" s="203"/>
      <c r="E13" s="159">
        <f aca="true" t="shared" si="0" ref="E13:E25">C13*D13</f>
        <v>0</v>
      </c>
      <c r="F13" s="3"/>
    </row>
    <row r="14" spans="1:6" ht="15">
      <c r="A14" s="89" t="s">
        <v>620</v>
      </c>
      <c r="B14" s="278">
        <v>8</v>
      </c>
      <c r="C14" s="208"/>
      <c r="D14" s="203"/>
      <c r="E14" s="159">
        <f t="shared" si="0"/>
        <v>0</v>
      </c>
      <c r="F14" s="3"/>
    </row>
    <row r="15" spans="1:6" ht="15">
      <c r="A15" s="89" t="s">
        <v>621</v>
      </c>
      <c r="B15" s="278">
        <v>4</v>
      </c>
      <c r="C15" s="208"/>
      <c r="D15" s="203"/>
      <c r="E15" s="159">
        <f t="shared" si="0"/>
        <v>0</v>
      </c>
      <c r="F15" s="3"/>
    </row>
    <row r="16" spans="1:6" ht="15">
      <c r="A16" s="89" t="s">
        <v>622</v>
      </c>
      <c r="B16" s="278">
        <v>24</v>
      </c>
      <c r="C16" s="208"/>
      <c r="D16" s="203"/>
      <c r="E16" s="159">
        <f t="shared" si="0"/>
        <v>0</v>
      </c>
      <c r="F16" s="3"/>
    </row>
    <row r="17" spans="1:6" ht="15">
      <c r="A17" s="89" t="s">
        <v>623</v>
      </c>
      <c r="B17" s="278">
        <v>32</v>
      </c>
      <c r="C17" s="208"/>
      <c r="D17" s="203"/>
      <c r="E17" s="159">
        <f t="shared" si="0"/>
        <v>0</v>
      </c>
      <c r="F17" s="3"/>
    </row>
    <row r="18" spans="1:6" ht="15">
      <c r="A18" s="82" t="s">
        <v>624</v>
      </c>
      <c r="B18" s="285"/>
      <c r="C18" s="164"/>
      <c r="D18" s="164"/>
      <c r="E18" s="164">
        <f>SUM(E19:E25)</f>
        <v>0</v>
      </c>
      <c r="F18" s="3"/>
    </row>
    <row r="19" spans="1:6" ht="15">
      <c r="A19" s="89" t="s">
        <v>885</v>
      </c>
      <c r="B19" s="278">
        <v>120</v>
      </c>
      <c r="C19" s="208"/>
      <c r="D19" s="203"/>
      <c r="E19" s="159">
        <f t="shared" si="0"/>
        <v>0</v>
      </c>
      <c r="F19" s="3"/>
    </row>
    <row r="20" spans="1:6" ht="15">
      <c r="A20" s="89" t="s">
        <v>625</v>
      </c>
      <c r="B20" s="278">
        <v>4</v>
      </c>
      <c r="C20" s="208"/>
      <c r="D20" s="203"/>
      <c r="E20" s="159">
        <f t="shared" si="0"/>
        <v>0</v>
      </c>
      <c r="F20" s="3"/>
    </row>
    <row r="21" spans="1:6" ht="22.5">
      <c r="A21" s="89" t="s">
        <v>626</v>
      </c>
      <c r="B21" s="278">
        <v>12</v>
      </c>
      <c r="C21" s="208"/>
      <c r="D21" s="203"/>
      <c r="E21" s="159">
        <f t="shared" si="0"/>
        <v>0</v>
      </c>
      <c r="F21" s="3"/>
    </row>
    <row r="22" spans="1:6" ht="15">
      <c r="A22" s="89" t="s">
        <v>627</v>
      </c>
      <c r="B22" s="278">
        <v>4</v>
      </c>
      <c r="C22" s="208"/>
      <c r="D22" s="203"/>
      <c r="E22" s="159">
        <f t="shared" si="0"/>
        <v>0</v>
      </c>
      <c r="F22" s="3"/>
    </row>
    <row r="23" spans="1:6" ht="15">
      <c r="A23" s="89" t="s">
        <v>628</v>
      </c>
      <c r="B23" s="278">
        <v>32</v>
      </c>
      <c r="C23" s="208"/>
      <c r="D23" s="203"/>
      <c r="E23" s="159">
        <f t="shared" si="0"/>
        <v>0</v>
      </c>
      <c r="F23" s="3"/>
    </row>
    <row r="24" spans="1:6" ht="15">
      <c r="A24" s="89" t="s">
        <v>629</v>
      </c>
      <c r="B24" s="278">
        <v>16</v>
      </c>
      <c r="C24" s="208"/>
      <c r="D24" s="203"/>
      <c r="E24" s="159">
        <f t="shared" si="0"/>
        <v>0</v>
      </c>
      <c r="F24" s="3"/>
    </row>
    <row r="25" spans="1:6" ht="15">
      <c r="A25" s="89" t="s">
        <v>630</v>
      </c>
      <c r="B25" s="278">
        <v>3</v>
      </c>
      <c r="C25" s="208"/>
      <c r="D25" s="203"/>
      <c r="E25" s="159">
        <f t="shared" si="0"/>
        <v>0</v>
      </c>
      <c r="F25" s="3"/>
    </row>
    <row r="26" spans="1:6" ht="22.5">
      <c r="A26" s="87" t="s">
        <v>631</v>
      </c>
      <c r="B26" s="289">
        <v>24</v>
      </c>
      <c r="C26" s="208"/>
      <c r="D26" s="203"/>
      <c r="E26" s="164">
        <f>C26*D26</f>
        <v>0</v>
      </c>
      <c r="F26" s="3"/>
    </row>
    <row r="27" spans="1:6" ht="15">
      <c r="A27" s="82" t="s">
        <v>884</v>
      </c>
      <c r="B27" s="285"/>
      <c r="C27" s="164"/>
      <c r="D27" s="164"/>
      <c r="E27" s="164">
        <f>SUM(E28:E32)</f>
        <v>0</v>
      </c>
      <c r="F27" s="3"/>
    </row>
    <row r="28" spans="1:6" s="4" customFormat="1" ht="15">
      <c r="A28" s="89" t="s">
        <v>887</v>
      </c>
      <c r="B28" s="278">
        <v>4</v>
      </c>
      <c r="C28" s="208"/>
      <c r="D28" s="203"/>
      <c r="E28" s="159">
        <f>C28*D28</f>
        <v>0</v>
      </c>
      <c r="F28" s="3"/>
    </row>
    <row r="29" spans="1:6" s="4" customFormat="1" ht="15">
      <c r="A29" s="89" t="s">
        <v>632</v>
      </c>
      <c r="B29" s="278">
        <v>32</v>
      </c>
      <c r="C29" s="208"/>
      <c r="D29" s="203"/>
      <c r="E29" s="159">
        <f>C29*D29</f>
        <v>0</v>
      </c>
      <c r="F29" s="3"/>
    </row>
    <row r="30" spans="1:6" s="4" customFormat="1" ht="15">
      <c r="A30" s="89" t="s">
        <v>633</v>
      </c>
      <c r="B30" s="278">
        <v>16</v>
      </c>
      <c r="C30" s="208"/>
      <c r="D30" s="203"/>
      <c r="E30" s="159">
        <f>C30*D30</f>
        <v>0</v>
      </c>
      <c r="F30" s="3"/>
    </row>
    <row r="31" spans="1:6" s="4" customFormat="1" ht="15">
      <c r="A31" s="89" t="s">
        <v>634</v>
      </c>
      <c r="B31" s="278">
        <v>16</v>
      </c>
      <c r="C31" s="208"/>
      <c r="D31" s="203"/>
      <c r="E31" s="159">
        <f>C31*D31</f>
        <v>0</v>
      </c>
      <c r="F31" s="3"/>
    </row>
    <row r="32" spans="1:6" s="4" customFormat="1" ht="15">
      <c r="A32" s="89" t="s">
        <v>635</v>
      </c>
      <c r="B32" s="278">
        <v>12</v>
      </c>
      <c r="C32" s="208"/>
      <c r="D32" s="203"/>
      <c r="E32" s="159">
        <f>C32*D32</f>
        <v>0</v>
      </c>
      <c r="F32" s="3"/>
    </row>
    <row r="33" spans="1:8" s="4" customFormat="1" ht="15">
      <c r="A33" s="172" t="s">
        <v>747</v>
      </c>
      <c r="B33" s="307"/>
      <c r="C33" s="178"/>
      <c r="D33" s="173"/>
      <c r="E33" s="173">
        <f>E27+E26+E18+E11+E10</f>
        <v>0</v>
      </c>
      <c r="F33" s="3"/>
      <c r="H33" s="230"/>
    </row>
    <row r="34" spans="1:6" s="4" customFormat="1" ht="15">
      <c r="A34" s="3"/>
      <c r="B34" s="308"/>
      <c r="C34" s="180"/>
      <c r="D34" s="180"/>
      <c r="E34" s="180"/>
      <c r="F34" s="3"/>
    </row>
    <row r="35" spans="1:6" s="4" customFormat="1" ht="15">
      <c r="A35" s="3"/>
      <c r="B35" s="308"/>
      <c r="C35" s="180"/>
      <c r="D35" s="180"/>
      <c r="E35" s="180"/>
      <c r="F35" s="3"/>
    </row>
    <row r="36" spans="1:6" s="4" customFormat="1" ht="15">
      <c r="A36" s="3"/>
      <c r="B36" s="308"/>
      <c r="C36" s="180"/>
      <c r="D36" s="180"/>
      <c r="E36" s="180"/>
      <c r="F36" s="3"/>
    </row>
    <row r="37" spans="1:6" s="4" customFormat="1" ht="18">
      <c r="A37" s="76" t="s">
        <v>749</v>
      </c>
      <c r="B37" s="268"/>
      <c r="C37" s="180"/>
      <c r="D37" s="180"/>
      <c r="E37" s="180"/>
      <c r="F37" s="3"/>
    </row>
    <row r="38" spans="1:6" s="4" customFormat="1" ht="15">
      <c r="A38" s="347" t="s">
        <v>455</v>
      </c>
      <c r="B38" s="347"/>
      <c r="C38" s="347"/>
      <c r="D38" s="347"/>
      <c r="E38" s="347"/>
      <c r="F38" s="3"/>
    </row>
    <row r="39" spans="1:6" s="4" customFormat="1" ht="15">
      <c r="A39" s="3"/>
      <c r="B39" s="308"/>
      <c r="C39" s="180"/>
      <c r="D39" s="180"/>
      <c r="E39" s="180"/>
      <c r="F39" s="3"/>
    </row>
    <row r="40" spans="1:6" s="4" customFormat="1" ht="15">
      <c r="A40" s="3"/>
      <c r="B40" s="308"/>
      <c r="C40" s="180"/>
      <c r="D40" s="180"/>
      <c r="E40" s="180"/>
      <c r="F40" s="3"/>
    </row>
    <row r="41" spans="1:5" s="4" customFormat="1" ht="36">
      <c r="A41" s="170" t="s">
        <v>451</v>
      </c>
      <c r="B41" s="202" t="s">
        <v>883</v>
      </c>
      <c r="C41" s="171" t="s">
        <v>6</v>
      </c>
      <c r="D41" s="202" t="s">
        <v>7</v>
      </c>
      <c r="E41" s="171" t="s">
        <v>8</v>
      </c>
    </row>
    <row r="42" spans="1:5" s="4" customFormat="1" ht="15">
      <c r="A42" s="87" t="s">
        <v>739</v>
      </c>
      <c r="B42" s="289">
        <v>1</v>
      </c>
      <c r="C42" s="208"/>
      <c r="D42" s="203"/>
      <c r="E42" s="164">
        <f>C42*D42</f>
        <v>0</v>
      </c>
    </row>
    <row r="43" spans="1:5" s="4" customFormat="1" ht="15">
      <c r="A43" s="87" t="s">
        <v>740</v>
      </c>
      <c r="B43" s="289"/>
      <c r="C43" s="164"/>
      <c r="D43" s="164"/>
      <c r="E43" s="164">
        <f>SUM(E44:E46)</f>
        <v>0</v>
      </c>
    </row>
    <row r="44" spans="1:5" s="4" customFormat="1" ht="15">
      <c r="A44" s="89" t="s">
        <v>738</v>
      </c>
      <c r="B44" s="278">
        <v>2</v>
      </c>
      <c r="C44" s="208"/>
      <c r="D44" s="203"/>
      <c r="E44" s="159">
        <f>C44*D44</f>
        <v>0</v>
      </c>
    </row>
    <row r="45" spans="1:5" s="4" customFormat="1" ht="15">
      <c r="A45" s="89" t="s">
        <v>737</v>
      </c>
      <c r="B45" s="278">
        <v>4</v>
      </c>
      <c r="C45" s="208"/>
      <c r="D45" s="203"/>
      <c r="E45" s="159">
        <f>C45*D45</f>
        <v>0</v>
      </c>
    </row>
    <row r="46" spans="1:5" s="4" customFormat="1" ht="15">
      <c r="A46" s="89" t="s">
        <v>736</v>
      </c>
      <c r="B46" s="278">
        <v>4</v>
      </c>
      <c r="C46" s="208"/>
      <c r="D46" s="203"/>
      <c r="E46" s="159">
        <f>C46*D46</f>
        <v>0</v>
      </c>
    </row>
    <row r="47" spans="1:5" s="4" customFormat="1" ht="15">
      <c r="A47" s="82" t="s">
        <v>741</v>
      </c>
      <c r="B47" s="285"/>
      <c r="C47" s="164"/>
      <c r="D47" s="164"/>
      <c r="E47" s="164">
        <f>SUM(E48:E50)</f>
        <v>0</v>
      </c>
    </row>
    <row r="48" spans="1:5" s="4" customFormat="1" ht="15">
      <c r="A48" s="89" t="s">
        <v>735</v>
      </c>
      <c r="B48" s="278">
        <v>5</v>
      </c>
      <c r="C48" s="208"/>
      <c r="D48" s="203"/>
      <c r="E48" s="159">
        <f>C48*D48</f>
        <v>0</v>
      </c>
    </row>
    <row r="49" spans="1:5" s="4" customFormat="1" ht="15">
      <c r="A49" s="89" t="s">
        <v>734</v>
      </c>
      <c r="B49" s="278">
        <v>4</v>
      </c>
      <c r="C49" s="208"/>
      <c r="D49" s="203"/>
      <c r="E49" s="159">
        <f>C49*D49</f>
        <v>0</v>
      </c>
    </row>
    <row r="50" spans="1:5" s="4" customFormat="1" ht="22.5">
      <c r="A50" s="89" t="s">
        <v>733</v>
      </c>
      <c r="B50" s="278">
        <v>4</v>
      </c>
      <c r="C50" s="208"/>
      <c r="D50" s="203"/>
      <c r="E50" s="159">
        <f>C50*D50</f>
        <v>0</v>
      </c>
    </row>
    <row r="51" spans="1:5" s="4" customFormat="1" ht="22.5">
      <c r="A51" s="82" t="s">
        <v>742</v>
      </c>
      <c r="B51" s="285"/>
      <c r="C51" s="164"/>
      <c r="D51" s="164"/>
      <c r="E51" s="164">
        <f>SUM(E52:E56)</f>
        <v>0</v>
      </c>
    </row>
    <row r="52" spans="1:5" s="4" customFormat="1" ht="22.5">
      <c r="A52" s="89" t="s">
        <v>732</v>
      </c>
      <c r="B52" s="278">
        <v>150</v>
      </c>
      <c r="C52" s="208"/>
      <c r="D52" s="203"/>
      <c r="E52" s="159">
        <f aca="true" t="shared" si="1" ref="E52:E59">C52*D52</f>
        <v>0</v>
      </c>
    </row>
    <row r="53" spans="1:5" s="4" customFormat="1" ht="22.5">
      <c r="A53" s="89" t="s">
        <v>731</v>
      </c>
      <c r="B53" s="278">
        <v>12</v>
      </c>
      <c r="C53" s="208"/>
      <c r="D53" s="203"/>
      <c r="E53" s="159">
        <f t="shared" si="1"/>
        <v>0</v>
      </c>
    </row>
    <row r="54" spans="1:5" s="4" customFormat="1" ht="22.5">
      <c r="A54" s="89" t="s">
        <v>730</v>
      </c>
      <c r="B54" s="278">
        <v>8</v>
      </c>
      <c r="C54" s="208"/>
      <c r="D54" s="203"/>
      <c r="E54" s="159">
        <f t="shared" si="1"/>
        <v>0</v>
      </c>
    </row>
    <row r="55" spans="1:5" s="4" customFormat="1" ht="22.5">
      <c r="A55" s="89" t="s">
        <v>729</v>
      </c>
      <c r="B55" s="278">
        <v>8</v>
      </c>
      <c r="C55" s="208"/>
      <c r="D55" s="203"/>
      <c r="E55" s="159">
        <f t="shared" si="1"/>
        <v>0</v>
      </c>
    </row>
    <row r="56" spans="1:5" s="4" customFormat="1" ht="15">
      <c r="A56" s="89" t="s">
        <v>728</v>
      </c>
      <c r="B56" s="278">
        <v>6</v>
      </c>
      <c r="C56" s="208"/>
      <c r="D56" s="203"/>
      <c r="E56" s="159">
        <f t="shared" si="1"/>
        <v>0</v>
      </c>
    </row>
    <row r="57" spans="1:5" s="4" customFormat="1" ht="15">
      <c r="A57" s="87" t="s">
        <v>743</v>
      </c>
      <c r="B57" s="289">
        <v>6</v>
      </c>
      <c r="C57" s="208"/>
      <c r="D57" s="203"/>
      <c r="E57" s="164">
        <f t="shared" si="1"/>
        <v>0</v>
      </c>
    </row>
    <row r="58" spans="1:5" s="4" customFormat="1" ht="15">
      <c r="A58" s="87" t="s">
        <v>744</v>
      </c>
      <c r="B58" s="289">
        <v>12</v>
      </c>
      <c r="C58" s="208"/>
      <c r="D58" s="203"/>
      <c r="E58" s="164">
        <f t="shared" si="1"/>
        <v>0</v>
      </c>
    </row>
    <row r="59" spans="1:5" s="4" customFormat="1" ht="15">
      <c r="A59" s="87" t="s">
        <v>745</v>
      </c>
      <c r="B59" s="289">
        <v>8</v>
      </c>
      <c r="C59" s="208"/>
      <c r="D59" s="203"/>
      <c r="E59" s="164">
        <f t="shared" si="1"/>
        <v>0</v>
      </c>
    </row>
    <row r="60" spans="1:5" s="4" customFormat="1" ht="15">
      <c r="A60" s="87" t="s">
        <v>746</v>
      </c>
      <c r="B60" s="289"/>
      <c r="C60" s="164"/>
      <c r="D60" s="164"/>
      <c r="E60" s="164">
        <f>SUM(E61:E67)</f>
        <v>0</v>
      </c>
    </row>
    <row r="61" spans="1:5" s="4" customFormat="1" ht="15">
      <c r="A61" s="89" t="s">
        <v>727</v>
      </c>
      <c r="B61" s="278">
        <v>24</v>
      </c>
      <c r="C61" s="208"/>
      <c r="D61" s="203"/>
      <c r="E61" s="159">
        <f aca="true" t="shared" si="2" ref="E61:E67">C61*D61</f>
        <v>0</v>
      </c>
    </row>
    <row r="62" spans="1:5" s="4" customFormat="1" ht="15">
      <c r="A62" s="89" t="s">
        <v>726</v>
      </c>
      <c r="B62" s="278">
        <v>32</v>
      </c>
      <c r="C62" s="208"/>
      <c r="D62" s="203"/>
      <c r="E62" s="159">
        <f t="shared" si="2"/>
        <v>0</v>
      </c>
    </row>
    <row r="63" spans="1:5" s="4" customFormat="1" ht="15">
      <c r="A63" s="89" t="s">
        <v>725</v>
      </c>
      <c r="B63" s="278">
        <v>32</v>
      </c>
      <c r="C63" s="208"/>
      <c r="D63" s="203"/>
      <c r="E63" s="159">
        <f t="shared" si="2"/>
        <v>0</v>
      </c>
    </row>
    <row r="64" spans="1:5" s="4" customFormat="1" ht="15">
      <c r="A64" s="89" t="s">
        <v>724</v>
      </c>
      <c r="B64" s="278">
        <v>120</v>
      </c>
      <c r="C64" s="208"/>
      <c r="D64" s="203"/>
      <c r="E64" s="159">
        <f t="shared" si="2"/>
        <v>0</v>
      </c>
    </row>
    <row r="65" spans="1:5" s="4" customFormat="1" ht="15">
      <c r="A65" s="89" t="s">
        <v>723</v>
      </c>
      <c r="B65" s="278">
        <v>12</v>
      </c>
      <c r="C65" s="208"/>
      <c r="D65" s="203"/>
      <c r="E65" s="159">
        <f t="shared" si="2"/>
        <v>0</v>
      </c>
    </row>
    <row r="66" spans="1:5" s="4" customFormat="1" ht="15">
      <c r="A66" s="89" t="s">
        <v>722</v>
      </c>
      <c r="B66" s="278">
        <v>32</v>
      </c>
      <c r="C66" s="208"/>
      <c r="D66" s="203"/>
      <c r="E66" s="159">
        <f t="shared" si="2"/>
        <v>0</v>
      </c>
    </row>
    <row r="67" spans="1:5" s="4" customFormat="1" ht="15">
      <c r="A67" s="89" t="s">
        <v>721</v>
      </c>
      <c r="B67" s="278">
        <v>12</v>
      </c>
      <c r="C67" s="208"/>
      <c r="D67" s="203"/>
      <c r="E67" s="159">
        <f t="shared" si="2"/>
        <v>0</v>
      </c>
    </row>
    <row r="68" spans="1:8" s="4" customFormat="1" ht="15">
      <c r="A68" s="172" t="s">
        <v>748</v>
      </c>
      <c r="B68" s="307"/>
      <c r="C68" s="178"/>
      <c r="D68" s="173"/>
      <c r="E68" s="173">
        <f>E60+E59+E58+E57+E51+E47+E43+E42</f>
        <v>0</v>
      </c>
      <c r="F68" s="3"/>
      <c r="H68" s="230"/>
    </row>
    <row r="69" spans="1:6" s="4" customFormat="1" ht="15">
      <c r="A69" s="3"/>
      <c r="B69" s="308"/>
      <c r="C69" s="180"/>
      <c r="D69" s="180"/>
      <c r="E69" s="180"/>
      <c r="F69" s="3"/>
    </row>
    <row r="70" spans="1:6" s="4" customFormat="1" ht="15">
      <c r="A70" s="3"/>
      <c r="B70" s="308"/>
      <c r="C70" s="180"/>
      <c r="D70" s="180"/>
      <c r="E70" s="180"/>
      <c r="F70" s="3"/>
    </row>
    <row r="71" spans="1:6" s="4" customFormat="1" ht="15">
      <c r="A71" s="57"/>
      <c r="B71" s="273"/>
      <c r="C71" s="169"/>
      <c r="D71" s="169"/>
      <c r="E71" s="169"/>
      <c r="F71" s="3"/>
    </row>
    <row r="72" spans="1:6" s="4" customFormat="1" ht="9" customHeight="1">
      <c r="A72" s="57"/>
      <c r="B72" s="273"/>
      <c r="C72" s="169"/>
      <c r="D72" s="169"/>
      <c r="E72" s="169"/>
      <c r="F72" s="3"/>
    </row>
    <row r="73" spans="1:6" s="4" customFormat="1" ht="9" customHeight="1">
      <c r="A73" s="57"/>
      <c r="B73" s="273"/>
      <c r="C73" s="169"/>
      <c r="D73" s="169"/>
      <c r="E73" s="169"/>
      <c r="F73" s="3"/>
    </row>
    <row r="74" spans="1:6" s="4" customFormat="1" ht="9" customHeight="1">
      <c r="A74" s="57"/>
      <c r="B74" s="273"/>
      <c r="C74" s="169"/>
      <c r="D74" s="169"/>
      <c r="E74" s="169"/>
      <c r="F74" s="3"/>
    </row>
    <row r="75" spans="1:6" s="4" customFormat="1" ht="19.5" customHeight="1">
      <c r="A75" s="76" t="s">
        <v>636</v>
      </c>
      <c r="B75" s="268"/>
      <c r="C75" s="169"/>
      <c r="D75" s="169"/>
      <c r="E75" s="169"/>
      <c r="F75" s="3"/>
    </row>
    <row r="76" spans="1:6" s="4" customFormat="1" ht="9.75" customHeight="1">
      <c r="A76" s="6"/>
      <c r="B76" s="274"/>
      <c r="C76" s="174"/>
      <c r="D76" s="174"/>
      <c r="E76" s="174"/>
      <c r="F76" s="3"/>
    </row>
    <row r="77" spans="1:13" s="4" customFormat="1" ht="15.75">
      <c r="A77" s="347" t="s">
        <v>455</v>
      </c>
      <c r="B77" s="347"/>
      <c r="C77" s="347"/>
      <c r="D77" s="347"/>
      <c r="E77" s="347"/>
      <c r="F77" s="3"/>
      <c r="M77" s="7"/>
    </row>
    <row r="78" spans="1:6" s="4" customFormat="1" ht="39" customHeight="1">
      <c r="A78" s="82" t="s">
        <v>451</v>
      </c>
      <c r="B78" s="285" t="s">
        <v>883</v>
      </c>
      <c r="C78" s="164" t="s">
        <v>6</v>
      </c>
      <c r="D78" s="164" t="s">
        <v>7</v>
      </c>
      <c r="E78" s="164" t="s">
        <v>8</v>
      </c>
      <c r="F78" s="3"/>
    </row>
    <row r="79" spans="1:6" s="4" customFormat="1" ht="15">
      <c r="A79" s="341" t="s">
        <v>437</v>
      </c>
      <c r="B79" s="342"/>
      <c r="C79" s="342"/>
      <c r="D79" s="342"/>
      <c r="E79" s="343"/>
      <c r="F79" s="3"/>
    </row>
    <row r="80" spans="1:6" s="4" customFormat="1" ht="15">
      <c r="A80" s="82" t="s">
        <v>637</v>
      </c>
      <c r="B80" s="285"/>
      <c r="C80" s="164"/>
      <c r="D80" s="164"/>
      <c r="E80" s="164">
        <f>SUM(E81:E82)</f>
        <v>0</v>
      </c>
      <c r="F80" s="3"/>
    </row>
    <row r="81" spans="1:6" s="4" customFormat="1" ht="15">
      <c r="A81" s="89" t="s">
        <v>1</v>
      </c>
      <c r="B81" s="278">
        <v>2</v>
      </c>
      <c r="C81" s="208"/>
      <c r="D81" s="203"/>
      <c r="E81" s="159">
        <f>C81*D81</f>
        <v>0</v>
      </c>
      <c r="F81" s="3"/>
    </row>
    <row r="82" spans="1:6" s="4" customFormat="1" ht="15">
      <c r="A82" s="89" t="s">
        <v>2</v>
      </c>
      <c r="B82" s="278">
        <v>4</v>
      </c>
      <c r="C82" s="208"/>
      <c r="D82" s="203"/>
      <c r="E82" s="159">
        <f>C82*D82</f>
        <v>0</v>
      </c>
      <c r="F82" s="3"/>
    </row>
    <row r="83" spans="1:6" s="176" customFormat="1" ht="15">
      <c r="A83" s="82" t="s">
        <v>638</v>
      </c>
      <c r="B83" s="285"/>
      <c r="C83" s="164"/>
      <c r="D83" s="164"/>
      <c r="E83" s="164">
        <f>SUM(E84:E86)</f>
        <v>0</v>
      </c>
      <c r="F83" s="175"/>
    </row>
    <row r="84" spans="1:6" s="176" customFormat="1" ht="15">
      <c r="A84" s="89" t="s">
        <v>639</v>
      </c>
      <c r="B84" s="278">
        <v>4</v>
      </c>
      <c r="C84" s="208"/>
      <c r="D84" s="203"/>
      <c r="E84" s="159">
        <f>C84*D84</f>
        <v>0</v>
      </c>
      <c r="F84" s="175"/>
    </row>
    <row r="85" spans="1:6" s="176" customFormat="1" ht="15">
      <c r="A85" s="89" t="s">
        <v>640</v>
      </c>
      <c r="B85" s="278">
        <v>6</v>
      </c>
      <c r="C85" s="208"/>
      <c r="D85" s="203"/>
      <c r="E85" s="159">
        <f>C85*D85</f>
        <v>0</v>
      </c>
      <c r="F85" s="175"/>
    </row>
    <row r="86" spans="1:6" s="176" customFormat="1" ht="15">
      <c r="A86" s="89" t="s">
        <v>641</v>
      </c>
      <c r="B86" s="278">
        <v>4</v>
      </c>
      <c r="C86" s="208"/>
      <c r="D86" s="203"/>
      <c r="E86" s="159">
        <f>C86*D86</f>
        <v>0</v>
      </c>
      <c r="F86" s="175"/>
    </row>
    <row r="87" spans="1:6" s="176" customFormat="1" ht="15">
      <c r="A87" s="82" t="s">
        <v>642</v>
      </c>
      <c r="B87" s="285"/>
      <c r="C87" s="164"/>
      <c r="D87" s="164"/>
      <c r="E87" s="164">
        <f>SUM(E88:E96)</f>
        <v>0</v>
      </c>
      <c r="F87" s="175"/>
    </row>
    <row r="88" spans="1:6" s="176" customFormat="1" ht="22.5">
      <c r="A88" s="89" t="s">
        <v>643</v>
      </c>
      <c r="B88" s="278">
        <v>6</v>
      </c>
      <c r="C88" s="208"/>
      <c r="D88" s="203"/>
      <c r="E88" s="159">
        <f>C88*D88</f>
        <v>0</v>
      </c>
      <c r="F88" s="175"/>
    </row>
    <row r="89" spans="1:6" s="176" customFormat="1" ht="22.5">
      <c r="A89" s="89" t="s">
        <v>644</v>
      </c>
      <c r="B89" s="278">
        <v>4</v>
      </c>
      <c r="C89" s="208"/>
      <c r="D89" s="203"/>
      <c r="E89" s="159">
        <f>C89*D89</f>
        <v>0</v>
      </c>
      <c r="F89" s="175"/>
    </row>
    <row r="90" spans="1:6" s="176" customFormat="1" ht="15">
      <c r="A90" s="89" t="s">
        <v>645</v>
      </c>
      <c r="B90" s="278">
        <v>3</v>
      </c>
      <c r="C90" s="208"/>
      <c r="D90" s="203"/>
      <c r="E90" s="159">
        <f aca="true" t="shared" si="3" ref="E90:E95">C90*D90</f>
        <v>0</v>
      </c>
      <c r="F90" s="175"/>
    </row>
    <row r="91" spans="1:6" s="176" customFormat="1" ht="15">
      <c r="A91" s="89" t="s">
        <v>646</v>
      </c>
      <c r="B91" s="278">
        <v>3</v>
      </c>
      <c r="C91" s="208"/>
      <c r="D91" s="203"/>
      <c r="E91" s="159">
        <f t="shared" si="3"/>
        <v>0</v>
      </c>
      <c r="F91" s="175"/>
    </row>
    <row r="92" spans="1:6" s="176" customFormat="1" ht="15">
      <c r="A92" s="89" t="s">
        <v>647</v>
      </c>
      <c r="B92" s="278">
        <v>4</v>
      </c>
      <c r="C92" s="208"/>
      <c r="D92" s="203"/>
      <c r="E92" s="159">
        <f t="shared" si="3"/>
        <v>0</v>
      </c>
      <c r="F92" s="175"/>
    </row>
    <row r="93" spans="1:6" s="176" customFormat="1" ht="22.5">
      <c r="A93" s="89" t="s">
        <v>648</v>
      </c>
      <c r="B93" s="278">
        <v>4</v>
      </c>
      <c r="C93" s="208"/>
      <c r="D93" s="203"/>
      <c r="E93" s="159">
        <f t="shared" si="3"/>
        <v>0</v>
      </c>
      <c r="F93" s="175"/>
    </row>
    <row r="94" spans="1:6" s="176" customFormat="1" ht="15">
      <c r="A94" s="89" t="s">
        <v>649</v>
      </c>
      <c r="B94" s="278">
        <v>6</v>
      </c>
      <c r="C94" s="208"/>
      <c r="D94" s="203"/>
      <c r="E94" s="159">
        <f t="shared" si="3"/>
        <v>0</v>
      </c>
      <c r="F94" s="175"/>
    </row>
    <row r="95" spans="1:6" s="176" customFormat="1" ht="22.5">
      <c r="A95" s="89" t="s">
        <v>650</v>
      </c>
      <c r="B95" s="278">
        <v>6</v>
      </c>
      <c r="C95" s="208"/>
      <c r="D95" s="203"/>
      <c r="E95" s="159">
        <f t="shared" si="3"/>
        <v>0</v>
      </c>
      <c r="F95" s="175"/>
    </row>
    <row r="96" spans="1:6" s="176" customFormat="1" ht="15">
      <c r="A96" s="89" t="s">
        <v>651</v>
      </c>
      <c r="B96" s="278">
        <v>3</v>
      </c>
      <c r="C96" s="208"/>
      <c r="D96" s="203"/>
      <c r="E96" s="159">
        <f>C96*D96</f>
        <v>0</v>
      </c>
      <c r="F96" s="175"/>
    </row>
    <row r="97" spans="1:8" s="4" customFormat="1" ht="15">
      <c r="A97" s="82" t="s">
        <v>652</v>
      </c>
      <c r="B97" s="285"/>
      <c r="C97" s="164"/>
      <c r="D97" s="164"/>
      <c r="E97" s="164">
        <f>SUM(E98:E110)</f>
        <v>0</v>
      </c>
      <c r="F97" s="3"/>
      <c r="H97" s="230"/>
    </row>
    <row r="98" spans="1:6" s="4" customFormat="1" ht="15">
      <c r="A98" s="89" t="s">
        <v>653</v>
      </c>
      <c r="B98" s="278">
        <v>8</v>
      </c>
      <c r="C98" s="208"/>
      <c r="D98" s="203"/>
      <c r="E98" s="159">
        <f>C98*D98</f>
        <v>0</v>
      </c>
      <c r="F98" s="3"/>
    </row>
    <row r="99" spans="1:6" s="4" customFormat="1" ht="22.5">
      <c r="A99" s="89" t="s">
        <v>654</v>
      </c>
      <c r="B99" s="278">
        <v>16</v>
      </c>
      <c r="C99" s="208"/>
      <c r="D99" s="203"/>
      <c r="E99" s="159">
        <f>C99*D99</f>
        <v>0</v>
      </c>
      <c r="F99" s="3"/>
    </row>
    <row r="100" spans="1:6" s="4" customFormat="1" ht="22.5">
      <c r="A100" s="89" t="s">
        <v>655</v>
      </c>
      <c r="B100" s="278">
        <v>32</v>
      </c>
      <c r="C100" s="208"/>
      <c r="D100" s="203"/>
      <c r="E100" s="159">
        <f aca="true" t="shared" si="4" ref="E100:E109">C100*D100</f>
        <v>0</v>
      </c>
      <c r="F100" s="3"/>
    </row>
    <row r="101" spans="1:6" s="4" customFormat="1" ht="15">
      <c r="A101" s="89" t="s">
        <v>656</v>
      </c>
      <c r="B101" s="278">
        <v>24</v>
      </c>
      <c r="C101" s="208"/>
      <c r="D101" s="203"/>
      <c r="E101" s="159">
        <f t="shared" si="4"/>
        <v>0</v>
      </c>
      <c r="F101" s="3"/>
    </row>
    <row r="102" spans="1:6" s="4" customFormat="1" ht="15">
      <c r="A102" s="89" t="s">
        <v>657</v>
      </c>
      <c r="B102" s="278">
        <v>64</v>
      </c>
      <c r="C102" s="208"/>
      <c r="D102" s="203"/>
      <c r="E102" s="159">
        <f t="shared" si="4"/>
        <v>0</v>
      </c>
      <c r="F102" s="3"/>
    </row>
    <row r="103" spans="1:6" s="4" customFormat="1" ht="15">
      <c r="A103" s="89" t="s">
        <v>658</v>
      </c>
      <c r="B103" s="278">
        <v>24</v>
      </c>
      <c r="C103" s="208"/>
      <c r="D103" s="203"/>
      <c r="E103" s="159">
        <f t="shared" si="4"/>
        <v>0</v>
      </c>
      <c r="F103" s="3"/>
    </row>
    <row r="104" spans="1:6" s="4" customFormat="1" ht="15">
      <c r="A104" s="89" t="s">
        <v>659</v>
      </c>
      <c r="B104" s="278">
        <v>81</v>
      </c>
      <c r="C104" s="208"/>
      <c r="D104" s="203"/>
      <c r="E104" s="159">
        <f t="shared" si="4"/>
        <v>0</v>
      </c>
      <c r="F104" s="3"/>
    </row>
    <row r="105" spans="1:6" s="4" customFormat="1" ht="15">
      <c r="A105" s="89" t="s">
        <v>660</v>
      </c>
      <c r="B105" s="309"/>
      <c r="C105" s="344" t="s">
        <v>810</v>
      </c>
      <c r="D105" s="345"/>
      <c r="E105" s="159"/>
      <c r="F105" s="177"/>
    </row>
    <row r="106" spans="1:6" s="4" customFormat="1" ht="22.5">
      <c r="A106" s="89" t="s">
        <v>661</v>
      </c>
      <c r="B106" s="278">
        <v>32</v>
      </c>
      <c r="C106" s="208"/>
      <c r="D106" s="203"/>
      <c r="E106" s="159">
        <f t="shared" si="4"/>
        <v>0</v>
      </c>
      <c r="F106" s="3"/>
    </row>
    <row r="107" spans="1:6" s="4" customFormat="1" ht="15">
      <c r="A107" s="89" t="s">
        <v>662</v>
      </c>
      <c r="B107" s="278"/>
      <c r="C107" s="344" t="s">
        <v>810</v>
      </c>
      <c r="D107" s="345"/>
      <c r="E107" s="159"/>
      <c r="F107" s="3"/>
    </row>
    <row r="108" spans="1:6" s="4" customFormat="1" ht="15">
      <c r="A108" s="89" t="s">
        <v>663</v>
      </c>
      <c r="B108" s="278">
        <v>48</v>
      </c>
      <c r="C108" s="208"/>
      <c r="D108" s="203"/>
      <c r="E108" s="159">
        <f t="shared" si="4"/>
        <v>0</v>
      </c>
      <c r="F108" s="3"/>
    </row>
    <row r="109" spans="1:6" s="4" customFormat="1" ht="15">
      <c r="A109" s="89" t="s">
        <v>664</v>
      </c>
      <c r="B109" s="278">
        <v>12</v>
      </c>
      <c r="C109" s="208"/>
      <c r="D109" s="203"/>
      <c r="E109" s="159">
        <f t="shared" si="4"/>
        <v>0</v>
      </c>
      <c r="F109" s="3"/>
    </row>
    <row r="110" spans="1:6" s="4" customFormat="1" ht="15">
      <c r="A110" s="89" t="s">
        <v>665</v>
      </c>
      <c r="B110" s="278">
        <v>4</v>
      </c>
      <c r="C110" s="208"/>
      <c r="D110" s="203"/>
      <c r="E110" s="159">
        <f>C110*D110</f>
        <v>0</v>
      </c>
      <c r="F110" s="3"/>
    </row>
    <row r="111" spans="1:6" s="4" customFormat="1" ht="15">
      <c r="A111" s="82" t="s">
        <v>666</v>
      </c>
      <c r="B111" s="285">
        <v>16</v>
      </c>
      <c r="C111" s="208"/>
      <c r="D111" s="203"/>
      <c r="E111" s="164">
        <f>C111*D111</f>
        <v>0</v>
      </c>
      <c r="F111" s="3"/>
    </row>
    <row r="112" spans="1:8" s="4" customFormat="1" ht="15">
      <c r="A112" s="82" t="s">
        <v>667</v>
      </c>
      <c r="B112" s="285"/>
      <c r="C112" s="164"/>
      <c r="D112" s="164"/>
      <c r="E112" s="164">
        <f>SUM(E113:E124)</f>
        <v>0</v>
      </c>
      <c r="F112" s="3"/>
      <c r="H112" s="230"/>
    </row>
    <row r="113" spans="1:6" s="4" customFormat="1" ht="15">
      <c r="A113" s="89" t="s">
        <v>886</v>
      </c>
      <c r="B113" s="278">
        <v>120</v>
      </c>
      <c r="C113" s="208"/>
      <c r="D113" s="203"/>
      <c r="E113" s="159">
        <f aca="true" t="shared" si="5" ref="E113:E119">C113*D113</f>
        <v>0</v>
      </c>
      <c r="F113" s="3"/>
    </row>
    <row r="114" spans="1:6" s="4" customFormat="1" ht="15">
      <c r="A114" s="89" t="s">
        <v>668</v>
      </c>
      <c r="B114" s="278">
        <v>64</v>
      </c>
      <c r="C114" s="208"/>
      <c r="D114" s="203"/>
      <c r="E114" s="159">
        <f t="shared" si="5"/>
        <v>0</v>
      </c>
      <c r="F114" s="3"/>
    </row>
    <row r="115" spans="1:6" s="4" customFormat="1" ht="15">
      <c r="A115" s="89" t="s">
        <v>669</v>
      </c>
      <c r="B115" s="278">
        <v>24</v>
      </c>
      <c r="C115" s="208"/>
      <c r="D115" s="203"/>
      <c r="E115" s="159">
        <f t="shared" si="5"/>
        <v>0</v>
      </c>
      <c r="F115" s="3"/>
    </row>
    <row r="116" spans="1:6" s="4" customFormat="1" ht="15">
      <c r="A116" s="89" t="s">
        <v>670</v>
      </c>
      <c r="B116" s="278">
        <v>24</v>
      </c>
      <c r="C116" s="208"/>
      <c r="D116" s="203"/>
      <c r="E116" s="159">
        <f t="shared" si="5"/>
        <v>0</v>
      </c>
      <c r="F116" s="3"/>
    </row>
    <row r="117" spans="1:6" s="4" customFormat="1" ht="15">
      <c r="A117" s="89" t="s">
        <v>671</v>
      </c>
      <c r="B117" s="278">
        <v>8</v>
      </c>
      <c r="C117" s="208"/>
      <c r="D117" s="203"/>
      <c r="E117" s="159">
        <f t="shared" si="5"/>
        <v>0</v>
      </c>
      <c r="F117" s="3"/>
    </row>
    <row r="118" spans="1:6" s="4" customFormat="1" ht="15">
      <c r="A118" s="89" t="s">
        <v>672</v>
      </c>
      <c r="B118" s="309"/>
      <c r="C118" s="344" t="s">
        <v>810</v>
      </c>
      <c r="D118" s="345"/>
      <c r="E118" s="159"/>
      <c r="F118" s="3"/>
    </row>
    <row r="119" spans="1:6" s="4" customFormat="1" ht="15">
      <c r="A119" s="89" t="s">
        <v>673</v>
      </c>
      <c r="B119" s="278">
        <v>8</v>
      </c>
      <c r="C119" s="208"/>
      <c r="D119" s="203"/>
      <c r="E119" s="159">
        <f t="shared" si="5"/>
        <v>0</v>
      </c>
      <c r="F119" s="3"/>
    </row>
    <row r="120" spans="1:6" s="4" customFormat="1" ht="15">
      <c r="A120" s="89" t="s">
        <v>674</v>
      </c>
      <c r="B120" s="278">
        <v>4</v>
      </c>
      <c r="C120" s="208"/>
      <c r="D120" s="203"/>
      <c r="E120" s="159">
        <f>C120*D120</f>
        <v>0</v>
      </c>
      <c r="F120" s="3"/>
    </row>
    <row r="121" spans="1:6" s="4" customFormat="1" ht="15">
      <c r="A121" s="89" t="s">
        <v>675</v>
      </c>
      <c r="B121" s="278">
        <v>60</v>
      </c>
      <c r="C121" s="208"/>
      <c r="D121" s="203"/>
      <c r="E121" s="159">
        <f>C121*D121</f>
        <v>0</v>
      </c>
      <c r="F121" s="3"/>
    </row>
    <row r="122" spans="1:6" s="4" customFormat="1" ht="15">
      <c r="A122" s="89" t="s">
        <v>676</v>
      </c>
      <c r="B122" s="278">
        <v>32</v>
      </c>
      <c r="C122" s="208"/>
      <c r="D122" s="203"/>
      <c r="E122" s="159">
        <f>C122*D122</f>
        <v>0</v>
      </c>
      <c r="F122" s="3"/>
    </row>
    <row r="123" spans="1:6" s="4" customFormat="1" ht="15">
      <c r="A123" s="89" t="s">
        <v>907</v>
      </c>
      <c r="B123" s="278"/>
      <c r="C123" s="344" t="s">
        <v>810</v>
      </c>
      <c r="D123" s="345"/>
      <c r="E123" s="159"/>
      <c r="F123" s="3"/>
    </row>
    <row r="124" spans="1:6" s="4" customFormat="1" ht="15">
      <c r="A124" s="89" t="s">
        <v>755</v>
      </c>
      <c r="B124" s="309"/>
      <c r="C124" s="344" t="s">
        <v>810</v>
      </c>
      <c r="D124" s="345"/>
      <c r="E124" s="159"/>
      <c r="F124" s="3"/>
    </row>
    <row r="125" spans="1:6" s="4" customFormat="1" ht="15.75" thickBot="1">
      <c r="A125" s="85" t="s">
        <v>677</v>
      </c>
      <c r="B125" s="293">
        <v>35000</v>
      </c>
      <c r="C125" s="195" t="s">
        <v>4</v>
      </c>
      <c r="D125" s="195" t="s">
        <v>4</v>
      </c>
      <c r="E125" s="197"/>
      <c r="F125" s="3"/>
    </row>
    <row r="126" spans="1:6" s="4" customFormat="1" ht="24.75" customHeight="1" thickBot="1">
      <c r="A126" s="198" t="s">
        <v>678</v>
      </c>
      <c r="B126" s="302"/>
      <c r="C126" s="204"/>
      <c r="D126" s="205"/>
      <c r="E126" s="201">
        <f>E125+E112+E111+E97+E87+E83+E80</f>
        <v>0</v>
      </c>
      <c r="F126" s="3"/>
    </row>
    <row r="127" spans="1:6" s="4" customFormat="1" ht="15">
      <c r="A127" s="179"/>
      <c r="B127" s="310"/>
      <c r="C127" s="206"/>
      <c r="D127" s="206"/>
      <c r="E127" s="180"/>
      <c r="F127" s="3"/>
    </row>
    <row r="128" ht="15" customHeight="1"/>
    <row r="129" spans="1:5" ht="47.25" customHeight="1">
      <c r="A129" s="346"/>
      <c r="B129" s="346"/>
      <c r="C129" s="346"/>
      <c r="D129" s="346"/>
      <c r="E129" s="346"/>
    </row>
    <row r="130" ht="30" customHeight="1"/>
    <row r="131" ht="15">
      <c r="H131" s="8"/>
    </row>
    <row r="137" spans="1:13" s="181" customFormat="1" ht="15.75">
      <c r="A137" s="9"/>
      <c r="B137" s="311"/>
      <c r="C137" s="182"/>
      <c r="D137" s="182"/>
      <c r="E137" s="182"/>
      <c r="F137" s="2"/>
      <c r="G137" s="2"/>
      <c r="H137" s="2"/>
      <c r="I137" s="2"/>
      <c r="J137" s="2"/>
      <c r="K137" s="2"/>
      <c r="L137" s="2"/>
      <c r="M137" s="2"/>
    </row>
    <row r="140" spans="1:13" s="181" customFormat="1" ht="15.75">
      <c r="A140" s="2"/>
      <c r="B140" s="306"/>
      <c r="C140" s="207"/>
      <c r="D140" s="182"/>
      <c r="E140" s="182"/>
      <c r="F140" s="2"/>
      <c r="G140" s="2"/>
      <c r="H140" s="2"/>
      <c r="I140" s="2"/>
      <c r="J140" s="2"/>
      <c r="K140" s="2"/>
      <c r="L140" s="2"/>
      <c r="M140" s="2"/>
    </row>
    <row r="141" spans="1:13" s="181" customFormat="1" ht="15.75">
      <c r="A141" s="2"/>
      <c r="B141" s="306"/>
      <c r="C141" s="207"/>
      <c r="D141" s="182"/>
      <c r="E141" s="182"/>
      <c r="F141" s="2"/>
      <c r="G141" s="2"/>
      <c r="H141" s="2"/>
      <c r="I141" s="2"/>
      <c r="J141" s="2"/>
      <c r="K141" s="2"/>
      <c r="L141" s="2"/>
      <c r="M141" s="2"/>
    </row>
  </sheetData>
  <sheetProtection selectLockedCells="1" selectUnlockedCells="1"/>
  <mergeCells count="14">
    <mergeCell ref="C118:D118"/>
    <mergeCell ref="C124:D124"/>
    <mergeCell ref="A129:E129"/>
    <mergeCell ref="A7:E7"/>
    <mergeCell ref="A38:E38"/>
    <mergeCell ref="A77:E77"/>
    <mergeCell ref="C107:D107"/>
    <mergeCell ref="C123:D123"/>
    <mergeCell ref="A1:E1"/>
    <mergeCell ref="A2:E2"/>
    <mergeCell ref="A3:E3"/>
    <mergeCell ref="A4:E4"/>
    <mergeCell ref="A79:E79"/>
    <mergeCell ref="C105:D105"/>
  </mergeCells>
  <printOptions horizontalCentered="1"/>
  <pageMargins left="0.4330708661417323" right="0.2362204724409449" top="0.35433070866141736" bottom="0.35433070866141736" header="0.31496062992125984" footer="0.31496062992125984"/>
  <pageSetup fitToHeight="50" horizontalDpi="300" verticalDpi="300" orientation="portrait" paperSize="9" scale="87" r:id="rId1"/>
</worksheet>
</file>

<file path=xl/worksheets/sheet5.xml><?xml version="1.0" encoding="utf-8"?>
<worksheet xmlns="http://schemas.openxmlformats.org/spreadsheetml/2006/main" xmlns:r="http://schemas.openxmlformats.org/officeDocument/2006/relationships">
  <dimension ref="A1:M647"/>
  <sheetViews>
    <sheetView zoomScaleSheetLayoutView="100" zoomScalePageLayoutView="0" workbookViewId="0" topLeftCell="A647">
      <selection activeCell="E681" sqref="E681"/>
    </sheetView>
  </sheetViews>
  <sheetFormatPr defaultColWidth="9.140625" defaultRowHeight="15"/>
  <cols>
    <col min="1" max="1" width="54.00390625" style="2" customWidth="1"/>
    <col min="2" max="2" width="12.421875" style="306" customWidth="1"/>
    <col min="3" max="3" width="10.8515625" style="2" customWidth="1"/>
    <col min="4" max="4" width="14.421875" style="2" customWidth="1"/>
    <col min="5" max="5" width="19.8515625" style="155" bestFit="1" customWidth="1"/>
    <col min="6" max="6" width="16.7109375" style="2" customWidth="1"/>
    <col min="7" max="7" width="10.8515625" style="2" bestFit="1" customWidth="1"/>
    <col min="8" max="8" width="16.421875" style="2" customWidth="1"/>
    <col min="9" max="9" width="11.421875" style="2" bestFit="1" customWidth="1"/>
    <col min="10" max="10" width="11.00390625" style="2" customWidth="1"/>
    <col min="11" max="11" width="9.8515625" style="2" bestFit="1" customWidth="1"/>
    <col min="12" max="16384" width="9.140625" style="2" customWidth="1"/>
  </cols>
  <sheetData>
    <row r="1" spans="1:2" ht="15">
      <c r="A1" s="39"/>
      <c r="B1" s="272"/>
    </row>
    <row r="2" spans="1:6" s="4" customFormat="1" ht="18">
      <c r="A2" s="354" t="s">
        <v>3</v>
      </c>
      <c r="B2" s="354"/>
      <c r="C2" s="354"/>
      <c r="D2" s="354"/>
      <c r="E2" s="354"/>
      <c r="F2" s="3"/>
    </row>
    <row r="3" spans="1:6" s="4" customFormat="1" ht="59.25" customHeight="1">
      <c r="A3" s="331" t="str">
        <f>Zadání!D4</f>
        <v>Název  akce:      „III/9999 Horní - Dolní, přeložka“</v>
      </c>
      <c r="B3" s="331"/>
      <c r="C3" s="331"/>
      <c r="D3" s="331"/>
      <c r="E3" s="331"/>
      <c r="F3" s="177"/>
    </row>
    <row r="4" spans="1:6" s="4" customFormat="1" ht="36" customHeight="1">
      <c r="A4" s="339" t="s">
        <v>881</v>
      </c>
      <c r="B4" s="339"/>
      <c r="C4" s="339"/>
      <c r="D4" s="339"/>
      <c r="E4" s="339"/>
      <c r="F4" s="3"/>
    </row>
    <row r="5" spans="1:6" s="4" customFormat="1" ht="39" customHeight="1">
      <c r="A5" s="340" t="s">
        <v>0</v>
      </c>
      <c r="B5" s="340"/>
      <c r="C5" s="340"/>
      <c r="D5" s="340"/>
      <c r="E5" s="340"/>
      <c r="F5" s="3"/>
    </row>
    <row r="6" spans="1:6" s="4" customFormat="1" ht="13.5" customHeight="1">
      <c r="A6" s="57"/>
      <c r="B6" s="273"/>
      <c r="C6" s="57"/>
      <c r="D6" s="57"/>
      <c r="E6" s="156"/>
      <c r="F6" s="3"/>
    </row>
    <row r="7" spans="1:6" s="4" customFormat="1" ht="27.75" customHeight="1">
      <c r="A7" s="76" t="s">
        <v>5</v>
      </c>
      <c r="B7" s="268"/>
      <c r="C7" s="57"/>
      <c r="D7" s="57"/>
      <c r="E7" s="156"/>
      <c r="F7" s="3"/>
    </row>
    <row r="8" spans="1:6" s="4" customFormat="1" ht="10.5" customHeight="1">
      <c r="A8" s="6"/>
      <c r="B8" s="274"/>
      <c r="C8" s="5"/>
      <c r="D8" s="5"/>
      <c r="E8" s="54"/>
      <c r="F8" s="3"/>
    </row>
    <row r="9" spans="1:6" s="4" customFormat="1" ht="15" customHeight="1">
      <c r="A9" s="347" t="s">
        <v>455</v>
      </c>
      <c r="B9" s="347"/>
      <c r="C9" s="347"/>
      <c r="D9" s="347"/>
      <c r="E9" s="347"/>
      <c r="F9" s="3"/>
    </row>
    <row r="10" spans="1:13" s="4" customFormat="1" ht="33.75">
      <c r="A10" s="77" t="s">
        <v>451</v>
      </c>
      <c r="B10" s="269" t="s">
        <v>882</v>
      </c>
      <c r="C10" s="78" t="s">
        <v>6</v>
      </c>
      <c r="D10" s="77" t="s">
        <v>7</v>
      </c>
      <c r="E10" s="157" t="s">
        <v>8</v>
      </c>
      <c r="F10" s="3"/>
      <c r="M10" s="7"/>
    </row>
    <row r="11" spans="1:6" s="4" customFormat="1" ht="15">
      <c r="A11" s="355" t="s">
        <v>437</v>
      </c>
      <c r="B11" s="355"/>
      <c r="C11" s="355"/>
      <c r="D11" s="355"/>
      <c r="E11" s="355"/>
      <c r="F11" s="3"/>
    </row>
    <row r="12" spans="1:6" s="4" customFormat="1" ht="15">
      <c r="A12" s="79" t="s">
        <v>9</v>
      </c>
      <c r="B12" s="275"/>
      <c r="C12" s="80"/>
      <c r="D12" s="81"/>
      <c r="E12" s="158">
        <f>SUM(E13:E157)</f>
        <v>0</v>
      </c>
      <c r="F12" s="3"/>
    </row>
    <row r="13" spans="1:6" s="4" customFormat="1" ht="15">
      <c r="A13" s="111" t="s">
        <v>1</v>
      </c>
      <c r="B13" s="276">
        <v>2</v>
      </c>
      <c r="C13" s="94"/>
      <c r="D13" s="93"/>
      <c r="E13" s="159">
        <f>C13*D13</f>
        <v>0</v>
      </c>
      <c r="F13" s="3"/>
    </row>
    <row r="14" spans="1:6" s="4" customFormat="1" ht="15">
      <c r="A14" s="65" t="s">
        <v>465</v>
      </c>
      <c r="B14" s="277"/>
      <c r="C14" s="95"/>
      <c r="D14" s="98"/>
      <c r="E14" s="160"/>
      <c r="F14" s="3"/>
    </row>
    <row r="15" spans="1:6" s="4" customFormat="1" ht="15">
      <c r="A15" s="65" t="s">
        <v>466</v>
      </c>
      <c r="B15" s="277"/>
      <c r="C15" s="95"/>
      <c r="D15" s="98"/>
      <c r="E15" s="160"/>
      <c r="F15" s="3"/>
    </row>
    <row r="16" spans="1:6" s="4" customFormat="1" ht="15">
      <c r="A16" s="65" t="s">
        <v>467</v>
      </c>
      <c r="B16" s="277"/>
      <c r="C16" s="96"/>
      <c r="D16" s="99"/>
      <c r="E16" s="161"/>
      <c r="F16" s="3"/>
    </row>
    <row r="17" spans="1:8" s="4" customFormat="1" ht="15">
      <c r="A17" s="89" t="s">
        <v>2</v>
      </c>
      <c r="B17" s="278">
        <v>4</v>
      </c>
      <c r="C17" s="94"/>
      <c r="D17" s="93"/>
      <c r="E17" s="159">
        <f>C17*D17</f>
        <v>0</v>
      </c>
      <c r="F17" s="3"/>
      <c r="H17" s="230"/>
    </row>
    <row r="18" spans="1:6" s="4" customFormat="1" ht="15">
      <c r="A18" s="66" t="s">
        <v>468</v>
      </c>
      <c r="B18" s="279"/>
      <c r="C18" s="95"/>
      <c r="D18" s="95"/>
      <c r="E18" s="160"/>
      <c r="F18" s="3"/>
    </row>
    <row r="19" spans="1:6" s="4" customFormat="1" ht="15">
      <c r="A19" s="66" t="s">
        <v>469</v>
      </c>
      <c r="B19" s="279"/>
      <c r="C19" s="95"/>
      <c r="D19" s="95"/>
      <c r="E19" s="160"/>
      <c r="F19" s="3"/>
    </row>
    <row r="20" spans="1:6" s="4" customFormat="1" ht="15">
      <c r="A20" s="115" t="s">
        <v>10</v>
      </c>
      <c r="B20" s="277"/>
      <c r="C20" s="95"/>
      <c r="D20" s="95"/>
      <c r="E20" s="160"/>
      <c r="F20" s="3"/>
    </row>
    <row r="21" spans="1:6" s="4" customFormat="1" ht="15">
      <c r="A21" s="115" t="s">
        <v>11</v>
      </c>
      <c r="B21" s="277"/>
      <c r="C21" s="95"/>
      <c r="D21" s="95"/>
      <c r="E21" s="160"/>
      <c r="F21" s="3"/>
    </row>
    <row r="22" spans="1:6" s="4" customFormat="1" ht="15">
      <c r="A22" s="115" t="s">
        <v>12</v>
      </c>
      <c r="B22" s="277"/>
      <c r="C22" s="95"/>
      <c r="D22" s="95"/>
      <c r="E22" s="160"/>
      <c r="F22" s="3"/>
    </row>
    <row r="23" spans="1:6" s="4" customFormat="1" ht="15" customHeight="1">
      <c r="A23" s="66" t="s">
        <v>470</v>
      </c>
      <c r="B23" s="279"/>
      <c r="C23" s="95"/>
      <c r="D23" s="95"/>
      <c r="E23" s="160"/>
      <c r="F23" s="3"/>
    </row>
    <row r="24" spans="1:6" s="4" customFormat="1" ht="15">
      <c r="A24" s="114" t="s">
        <v>458</v>
      </c>
      <c r="B24" s="277"/>
      <c r="C24" s="95"/>
      <c r="D24" s="95"/>
      <c r="E24" s="160"/>
      <c r="F24" s="3"/>
    </row>
    <row r="25" spans="1:6" s="4" customFormat="1" ht="15">
      <c r="A25" s="66" t="s">
        <v>471</v>
      </c>
      <c r="B25" s="279"/>
      <c r="C25" s="95"/>
      <c r="D25" s="95"/>
      <c r="E25" s="160"/>
      <c r="F25" s="3"/>
    </row>
    <row r="26" spans="1:6" s="4" customFormat="1" ht="15">
      <c r="A26" s="66" t="s">
        <v>472</v>
      </c>
      <c r="B26" s="279"/>
      <c r="C26" s="95"/>
      <c r="D26" s="95"/>
      <c r="E26" s="160"/>
      <c r="F26" s="3"/>
    </row>
    <row r="27" spans="1:6" s="4" customFormat="1" ht="15">
      <c r="A27" s="114" t="s">
        <v>459</v>
      </c>
      <c r="B27" s="277"/>
      <c r="C27" s="95"/>
      <c r="D27" s="95"/>
      <c r="E27" s="160"/>
      <c r="F27" s="3"/>
    </row>
    <row r="28" spans="1:6" s="4" customFormat="1" ht="15">
      <c r="A28" s="115" t="s">
        <v>13</v>
      </c>
      <c r="B28" s="277"/>
      <c r="C28" s="95"/>
      <c r="D28" s="95"/>
      <c r="E28" s="160"/>
      <c r="F28" s="3"/>
    </row>
    <row r="29" spans="1:6" s="4" customFormat="1" ht="15" customHeight="1">
      <c r="A29" s="115" t="s">
        <v>460</v>
      </c>
      <c r="B29" s="277"/>
      <c r="C29" s="95"/>
      <c r="D29" s="95"/>
      <c r="E29" s="160"/>
      <c r="F29" s="3"/>
    </row>
    <row r="30" spans="1:6" s="4" customFormat="1" ht="15">
      <c r="A30" s="113" t="s">
        <v>462</v>
      </c>
      <c r="B30" s="277"/>
      <c r="C30" s="95"/>
      <c r="D30" s="95"/>
      <c r="E30" s="160"/>
      <c r="F30" s="3"/>
    </row>
    <row r="31" spans="1:6" s="4" customFormat="1" ht="15">
      <c r="A31" s="113" t="s">
        <v>461</v>
      </c>
      <c r="B31" s="277"/>
      <c r="C31" s="95"/>
      <c r="D31" s="95"/>
      <c r="E31" s="160"/>
      <c r="F31" s="3"/>
    </row>
    <row r="32" spans="1:6" s="4" customFormat="1" ht="15">
      <c r="A32" s="115" t="s">
        <v>14</v>
      </c>
      <c r="B32" s="277"/>
      <c r="C32" s="95"/>
      <c r="D32" s="95"/>
      <c r="E32" s="160"/>
      <c r="F32" s="3"/>
    </row>
    <row r="33" spans="1:6" s="4" customFormat="1" ht="15" customHeight="1">
      <c r="A33" s="115" t="s">
        <v>464</v>
      </c>
      <c r="B33" s="277"/>
      <c r="C33" s="95"/>
      <c r="D33" s="95"/>
      <c r="E33" s="160"/>
      <c r="F33" s="3"/>
    </row>
    <row r="34" spans="1:6" s="4" customFormat="1" ht="15">
      <c r="A34" s="114" t="s">
        <v>463</v>
      </c>
      <c r="B34" s="277"/>
      <c r="C34" s="95"/>
      <c r="D34" s="95"/>
      <c r="E34" s="160"/>
      <c r="F34" s="3"/>
    </row>
    <row r="35" spans="1:6" s="4" customFormat="1" ht="15">
      <c r="A35" s="66" t="s">
        <v>473</v>
      </c>
      <c r="B35" s="279"/>
      <c r="C35" s="95"/>
      <c r="D35" s="95"/>
      <c r="E35" s="160"/>
      <c r="F35" s="3"/>
    </row>
    <row r="36" spans="1:6" s="4" customFormat="1" ht="15">
      <c r="A36" s="115" t="s">
        <v>15</v>
      </c>
      <c r="B36" s="277"/>
      <c r="C36" s="95"/>
      <c r="D36" s="95"/>
      <c r="E36" s="160"/>
      <c r="F36" s="3"/>
    </row>
    <row r="37" spans="1:6" s="4" customFormat="1" ht="15">
      <c r="A37" s="115" t="s">
        <v>16</v>
      </c>
      <c r="B37" s="277"/>
      <c r="C37" s="95"/>
      <c r="D37" s="95"/>
      <c r="E37" s="160"/>
      <c r="F37" s="3"/>
    </row>
    <row r="38" spans="1:6" s="4" customFormat="1" ht="15">
      <c r="A38" s="115" t="s">
        <v>17</v>
      </c>
      <c r="B38" s="277"/>
      <c r="C38" s="95"/>
      <c r="D38" s="95"/>
      <c r="E38" s="160"/>
      <c r="F38" s="3"/>
    </row>
    <row r="39" spans="1:6" s="4" customFormat="1" ht="15">
      <c r="A39" s="115" t="s">
        <v>18</v>
      </c>
      <c r="B39" s="277"/>
      <c r="C39" s="96"/>
      <c r="D39" s="96"/>
      <c r="E39" s="161"/>
      <c r="F39" s="3"/>
    </row>
    <row r="40" spans="1:6" s="4" customFormat="1" ht="15">
      <c r="A40" s="89" t="s">
        <v>19</v>
      </c>
      <c r="B40" s="278">
        <v>4</v>
      </c>
      <c r="C40" s="94"/>
      <c r="D40" s="93"/>
      <c r="E40" s="159">
        <f>C40*D40</f>
        <v>0</v>
      </c>
      <c r="F40" s="3"/>
    </row>
    <row r="41" spans="1:6" s="4" customFormat="1" ht="15">
      <c r="A41" s="60" t="s">
        <v>474</v>
      </c>
      <c r="B41" s="280"/>
      <c r="C41" s="95"/>
      <c r="D41" s="95"/>
      <c r="E41" s="160"/>
      <c r="F41" s="3"/>
    </row>
    <row r="42" spans="1:6" s="4" customFormat="1" ht="15" customHeight="1">
      <c r="A42" s="117" t="s">
        <v>476</v>
      </c>
      <c r="B42" s="270"/>
      <c r="C42" s="95"/>
      <c r="D42" s="95"/>
      <c r="E42" s="160"/>
      <c r="F42" s="3"/>
    </row>
    <row r="43" spans="1:6" s="4" customFormat="1" ht="15">
      <c r="A43" s="117" t="s">
        <v>475</v>
      </c>
      <c r="B43" s="270"/>
      <c r="C43" s="95"/>
      <c r="D43" s="95"/>
      <c r="E43" s="160"/>
      <c r="F43" s="3"/>
    </row>
    <row r="44" spans="1:6" s="4" customFormat="1" ht="15">
      <c r="A44" s="60" t="s">
        <v>20</v>
      </c>
      <c r="B44" s="280"/>
      <c r="C44" s="95"/>
      <c r="D44" s="95"/>
      <c r="E44" s="160"/>
      <c r="F44" s="3"/>
    </row>
    <row r="45" spans="1:6" s="4" customFormat="1" ht="15">
      <c r="A45" s="60" t="s">
        <v>21</v>
      </c>
      <c r="B45" s="280"/>
      <c r="C45" s="95"/>
      <c r="D45" s="95"/>
      <c r="E45" s="160"/>
      <c r="F45" s="3"/>
    </row>
    <row r="46" spans="1:6" s="4" customFormat="1" ht="15">
      <c r="A46" s="60" t="s">
        <v>22</v>
      </c>
      <c r="B46" s="280"/>
      <c r="C46" s="95"/>
      <c r="D46" s="95"/>
      <c r="E46" s="160"/>
      <c r="F46" s="3"/>
    </row>
    <row r="47" spans="1:6" s="4" customFormat="1" ht="15">
      <c r="A47" s="60" t="s">
        <v>23</v>
      </c>
      <c r="B47" s="280"/>
      <c r="C47" s="95"/>
      <c r="D47" s="95"/>
      <c r="E47" s="160"/>
      <c r="F47" s="3"/>
    </row>
    <row r="48" spans="1:6" s="4" customFormat="1" ht="15">
      <c r="A48" s="60" t="s">
        <v>24</v>
      </c>
      <c r="B48" s="280"/>
      <c r="C48" s="95"/>
      <c r="D48" s="95"/>
      <c r="E48" s="160"/>
      <c r="F48" s="3"/>
    </row>
    <row r="49" spans="1:6" s="4" customFormat="1" ht="15" customHeight="1">
      <c r="A49" s="60" t="s">
        <v>25</v>
      </c>
      <c r="B49" s="280"/>
      <c r="C49" s="95"/>
      <c r="D49" s="95"/>
      <c r="E49" s="160"/>
      <c r="F49" s="3"/>
    </row>
    <row r="50" spans="1:6" s="4" customFormat="1" ht="15" customHeight="1">
      <c r="A50" s="117" t="s">
        <v>477</v>
      </c>
      <c r="B50" s="270"/>
      <c r="C50" s="95"/>
      <c r="D50" s="95"/>
      <c r="E50" s="160"/>
      <c r="F50" s="3"/>
    </row>
    <row r="51" spans="1:6" s="4" customFormat="1" ht="15">
      <c r="A51" s="60" t="s">
        <v>26</v>
      </c>
      <c r="B51" s="280"/>
      <c r="C51" s="96"/>
      <c r="D51" s="96"/>
      <c r="E51" s="161"/>
      <c r="F51" s="3"/>
    </row>
    <row r="52" spans="1:6" s="4" customFormat="1" ht="15">
      <c r="A52" s="89" t="s">
        <v>27</v>
      </c>
      <c r="B52" s="278">
        <v>2</v>
      </c>
      <c r="C52" s="94"/>
      <c r="D52" s="93"/>
      <c r="E52" s="159">
        <f>C52*D52</f>
        <v>0</v>
      </c>
      <c r="F52" s="3"/>
    </row>
    <row r="53" spans="1:6" s="4" customFormat="1" ht="15">
      <c r="A53" s="60" t="s">
        <v>478</v>
      </c>
      <c r="B53" s="280"/>
      <c r="C53" s="95"/>
      <c r="D53" s="95"/>
      <c r="E53" s="160"/>
      <c r="F53" s="3"/>
    </row>
    <row r="54" spans="1:6" s="4" customFormat="1" ht="15">
      <c r="A54" s="60" t="s">
        <v>479</v>
      </c>
      <c r="B54" s="280"/>
      <c r="C54" s="95"/>
      <c r="D54" s="95"/>
      <c r="E54" s="160"/>
      <c r="F54" s="3"/>
    </row>
    <row r="55" spans="1:6" s="4" customFormat="1" ht="15" customHeight="1">
      <c r="A55" s="58" t="s">
        <v>480</v>
      </c>
      <c r="B55" s="270"/>
      <c r="C55" s="96"/>
      <c r="D55" s="96"/>
      <c r="E55" s="161"/>
      <c r="F55" s="3"/>
    </row>
    <row r="56" spans="1:6" s="4" customFormat="1" ht="15">
      <c r="A56" s="89" t="s">
        <v>28</v>
      </c>
      <c r="B56" s="278">
        <v>4</v>
      </c>
      <c r="C56" s="94"/>
      <c r="D56" s="93"/>
      <c r="E56" s="159">
        <f>C56*D56</f>
        <v>0</v>
      </c>
      <c r="F56" s="3"/>
    </row>
    <row r="57" spans="1:6" s="4" customFormat="1" ht="15">
      <c r="A57" s="58" t="s">
        <v>481</v>
      </c>
      <c r="B57" s="270"/>
      <c r="C57" s="95"/>
      <c r="D57" s="95"/>
      <c r="E57" s="160"/>
      <c r="F57" s="3"/>
    </row>
    <row r="58" spans="1:6" s="4" customFormat="1" ht="15">
      <c r="A58" s="60" t="s">
        <v>482</v>
      </c>
      <c r="B58" s="280"/>
      <c r="C58" s="95"/>
      <c r="D58" s="95"/>
      <c r="E58" s="160"/>
      <c r="F58" s="3"/>
    </row>
    <row r="59" spans="1:6" s="4" customFormat="1" ht="15">
      <c r="A59" s="58" t="s">
        <v>483</v>
      </c>
      <c r="B59" s="270"/>
      <c r="C59" s="95"/>
      <c r="D59" s="95"/>
      <c r="E59" s="160"/>
      <c r="F59" s="3"/>
    </row>
    <row r="60" spans="1:6" s="4" customFormat="1" ht="15">
      <c r="A60" s="58" t="s">
        <v>484</v>
      </c>
      <c r="B60" s="270"/>
      <c r="C60" s="96"/>
      <c r="D60" s="96"/>
      <c r="E60" s="161"/>
      <c r="F60" s="3"/>
    </row>
    <row r="61" spans="1:6" s="4" customFormat="1" ht="15">
      <c r="A61" s="89" t="s">
        <v>29</v>
      </c>
      <c r="B61" s="278">
        <v>2</v>
      </c>
      <c r="C61" s="94"/>
      <c r="D61" s="93"/>
      <c r="E61" s="159">
        <f>C61*D61</f>
        <v>0</v>
      </c>
      <c r="F61" s="3"/>
    </row>
    <row r="62" spans="1:6" s="4" customFormat="1" ht="15">
      <c r="A62" s="67" t="s">
        <v>486</v>
      </c>
      <c r="B62" s="281"/>
      <c r="C62" s="95"/>
      <c r="D62" s="95"/>
      <c r="E62" s="160"/>
      <c r="F62" s="3"/>
    </row>
    <row r="63" spans="1:6" s="4" customFormat="1" ht="15">
      <c r="A63" s="118" t="s">
        <v>485</v>
      </c>
      <c r="B63" s="281"/>
      <c r="C63" s="95"/>
      <c r="D63" s="95"/>
      <c r="E63" s="160"/>
      <c r="F63" s="3"/>
    </row>
    <row r="64" spans="1:6" s="4" customFormat="1" ht="15">
      <c r="A64" s="118" t="s">
        <v>488</v>
      </c>
      <c r="B64" s="281"/>
      <c r="C64" s="95"/>
      <c r="D64" s="95"/>
      <c r="E64" s="160"/>
      <c r="F64" s="3"/>
    </row>
    <row r="65" spans="1:6" s="4" customFormat="1" ht="15">
      <c r="A65" s="118" t="s">
        <v>487</v>
      </c>
      <c r="B65" s="281"/>
      <c r="C65" s="95"/>
      <c r="D65" s="95"/>
      <c r="E65" s="160"/>
      <c r="F65" s="3"/>
    </row>
    <row r="66" spans="1:6" s="4" customFormat="1" ht="15">
      <c r="A66" s="58" t="s">
        <v>443</v>
      </c>
      <c r="B66" s="270"/>
      <c r="C66" s="95"/>
      <c r="D66" s="95"/>
      <c r="E66" s="160"/>
      <c r="F66" s="3"/>
    </row>
    <row r="67" spans="1:6" s="4" customFormat="1" ht="15">
      <c r="A67" s="58" t="s">
        <v>444</v>
      </c>
      <c r="B67" s="270"/>
      <c r="C67" s="95"/>
      <c r="D67" s="95"/>
      <c r="E67" s="160"/>
      <c r="F67" s="3"/>
    </row>
    <row r="68" spans="1:6" s="4" customFormat="1" ht="15">
      <c r="A68" s="60" t="s">
        <v>489</v>
      </c>
      <c r="B68" s="280"/>
      <c r="C68" s="95"/>
      <c r="D68" s="95"/>
      <c r="E68" s="160"/>
      <c r="F68" s="3"/>
    </row>
    <row r="69" spans="1:6" s="4" customFormat="1" ht="15">
      <c r="A69" s="110" t="s">
        <v>30</v>
      </c>
      <c r="B69" s="282">
        <v>3</v>
      </c>
      <c r="C69" s="94"/>
      <c r="D69" s="93"/>
      <c r="E69" s="162">
        <f>C69*D69</f>
        <v>0</v>
      </c>
      <c r="F69" s="3"/>
    </row>
    <row r="70" spans="1:6" s="4" customFormat="1" ht="15">
      <c r="A70" s="58" t="s">
        <v>490</v>
      </c>
      <c r="B70" s="270"/>
      <c r="C70" s="95"/>
      <c r="D70" s="95"/>
      <c r="E70" s="160"/>
      <c r="F70" s="3"/>
    </row>
    <row r="71" spans="1:6" s="4" customFormat="1" ht="15">
      <c r="A71" s="60" t="s">
        <v>491</v>
      </c>
      <c r="B71" s="280"/>
      <c r="C71" s="96"/>
      <c r="D71" s="96"/>
      <c r="E71" s="161"/>
      <c r="F71" s="3"/>
    </row>
    <row r="72" spans="1:6" s="4" customFormat="1" ht="15">
      <c r="A72" s="89" t="s">
        <v>31</v>
      </c>
      <c r="B72" s="278">
        <v>6</v>
      </c>
      <c r="C72" s="94"/>
      <c r="D72" s="93"/>
      <c r="E72" s="159">
        <f>C72*D72</f>
        <v>0</v>
      </c>
      <c r="F72" s="3"/>
    </row>
    <row r="73" spans="1:6" s="4" customFormat="1" ht="15.75" customHeight="1">
      <c r="A73" s="58" t="s">
        <v>494</v>
      </c>
      <c r="B73" s="270"/>
      <c r="C73" s="95"/>
      <c r="D73" s="103"/>
      <c r="E73" s="160"/>
      <c r="F73" s="3"/>
    </row>
    <row r="74" spans="1:6" s="4" customFormat="1" ht="15.75" customHeight="1">
      <c r="A74" s="58" t="s">
        <v>492</v>
      </c>
      <c r="B74" s="270"/>
      <c r="C74" s="95"/>
      <c r="D74" s="103"/>
      <c r="E74" s="160"/>
      <c r="F74" s="3"/>
    </row>
    <row r="75" spans="1:6" s="4" customFormat="1" ht="15.75" customHeight="1">
      <c r="A75" s="58" t="s">
        <v>493</v>
      </c>
      <c r="B75" s="270"/>
      <c r="C75" s="95"/>
      <c r="D75" s="103"/>
      <c r="E75" s="160"/>
      <c r="F75" s="3"/>
    </row>
    <row r="76" spans="1:6" s="4" customFormat="1" ht="16.5" customHeight="1">
      <c r="A76" s="61" t="s">
        <v>32</v>
      </c>
      <c r="B76" s="283"/>
      <c r="C76" s="95"/>
      <c r="D76" s="103"/>
      <c r="E76" s="160"/>
      <c r="F76" s="3"/>
    </row>
    <row r="77" spans="1:6" s="4" customFormat="1" ht="15">
      <c r="A77" s="58" t="s">
        <v>495</v>
      </c>
      <c r="B77" s="270"/>
      <c r="C77" s="95"/>
      <c r="D77" s="103"/>
      <c r="E77" s="160"/>
      <c r="F77" s="3"/>
    </row>
    <row r="78" spans="1:6" s="4" customFormat="1" ht="15">
      <c r="A78" s="116" t="s">
        <v>496</v>
      </c>
      <c r="B78" s="270"/>
      <c r="C78" s="95"/>
      <c r="D78" s="103"/>
      <c r="E78" s="160"/>
      <c r="F78" s="3"/>
    </row>
    <row r="79" spans="1:6" s="4" customFormat="1" ht="15">
      <c r="A79" s="116" t="s">
        <v>497</v>
      </c>
      <c r="B79" s="270"/>
      <c r="C79" s="95"/>
      <c r="D79" s="103"/>
      <c r="E79" s="160"/>
      <c r="F79" s="3"/>
    </row>
    <row r="80" spans="1:6" s="4" customFormat="1" ht="15">
      <c r="A80" s="58" t="s">
        <v>498</v>
      </c>
      <c r="B80" s="270"/>
      <c r="C80" s="95"/>
      <c r="D80" s="103"/>
      <c r="E80" s="160"/>
      <c r="F80" s="3"/>
    </row>
    <row r="81" spans="1:6" s="4" customFormat="1" ht="15">
      <c r="A81" s="116" t="s">
        <v>499</v>
      </c>
      <c r="B81" s="270"/>
      <c r="C81" s="95"/>
      <c r="D81" s="103"/>
      <c r="E81" s="160"/>
      <c r="F81" s="3"/>
    </row>
    <row r="82" spans="1:6" s="4" customFormat="1" ht="15">
      <c r="A82" s="116" t="s">
        <v>501</v>
      </c>
      <c r="B82" s="270"/>
      <c r="C82" s="95"/>
      <c r="D82" s="103"/>
      <c r="E82" s="160"/>
      <c r="F82" s="3"/>
    </row>
    <row r="83" spans="1:6" s="4" customFormat="1" ht="15">
      <c r="A83" s="119" t="s">
        <v>500</v>
      </c>
      <c r="B83" s="270"/>
      <c r="C83" s="95"/>
      <c r="D83" s="103"/>
      <c r="E83" s="160"/>
      <c r="F83" s="3"/>
    </row>
    <row r="84" spans="1:6" s="4" customFormat="1" ht="15">
      <c r="A84" s="58" t="s">
        <v>502</v>
      </c>
      <c r="B84" s="270"/>
      <c r="C84" s="95"/>
      <c r="D84" s="103"/>
      <c r="E84" s="160"/>
      <c r="F84" s="3"/>
    </row>
    <row r="85" spans="1:6" s="4" customFormat="1" ht="15">
      <c r="A85" s="116" t="s">
        <v>503</v>
      </c>
      <c r="B85" s="270"/>
      <c r="C85" s="95"/>
      <c r="D85" s="103"/>
      <c r="E85" s="160"/>
      <c r="F85" s="3"/>
    </row>
    <row r="86" spans="1:6" s="4" customFormat="1" ht="15">
      <c r="A86" s="60" t="s">
        <v>504</v>
      </c>
      <c r="B86" s="280"/>
      <c r="C86" s="95"/>
      <c r="D86" s="103"/>
      <c r="E86" s="160"/>
      <c r="F86" s="3"/>
    </row>
    <row r="87" spans="1:6" s="4" customFormat="1" ht="15" customHeight="1">
      <c r="A87" s="116" t="s">
        <v>505</v>
      </c>
      <c r="B87" s="270"/>
      <c r="C87" s="95"/>
      <c r="D87" s="103"/>
      <c r="E87" s="160"/>
      <c r="F87" s="3"/>
    </row>
    <row r="88" spans="1:6" s="4" customFormat="1" ht="15">
      <c r="A88" s="119" t="s">
        <v>33</v>
      </c>
      <c r="B88" s="270"/>
      <c r="C88" s="95"/>
      <c r="D88" s="103"/>
      <c r="E88" s="160"/>
      <c r="F88" s="3"/>
    </row>
    <row r="89" spans="1:6" s="4" customFormat="1" ht="15">
      <c r="A89" s="60" t="s">
        <v>507</v>
      </c>
      <c r="B89" s="280"/>
      <c r="C89" s="95"/>
      <c r="D89" s="103"/>
      <c r="E89" s="160"/>
      <c r="F89" s="3"/>
    </row>
    <row r="90" spans="1:6" s="4" customFormat="1" ht="14.25" customHeight="1">
      <c r="A90" s="119" t="s">
        <v>506</v>
      </c>
      <c r="B90" s="270"/>
      <c r="C90" s="95"/>
      <c r="D90" s="103"/>
      <c r="E90" s="160"/>
      <c r="F90" s="3"/>
    </row>
    <row r="91" spans="1:6" s="4" customFormat="1" ht="15">
      <c r="A91" s="116" t="s">
        <v>508</v>
      </c>
      <c r="B91" s="270"/>
      <c r="C91" s="95"/>
      <c r="D91" s="103"/>
      <c r="E91" s="160"/>
      <c r="F91" s="3"/>
    </row>
    <row r="92" spans="1:6" s="4" customFormat="1" ht="15">
      <c r="A92" s="58" t="s">
        <v>509</v>
      </c>
      <c r="B92" s="270"/>
      <c r="C92" s="95"/>
      <c r="D92" s="103"/>
      <c r="E92" s="160"/>
      <c r="F92" s="3"/>
    </row>
    <row r="93" spans="1:6" s="4" customFormat="1" ht="15">
      <c r="A93" s="116" t="s">
        <v>510</v>
      </c>
      <c r="B93" s="270"/>
      <c r="C93" s="95"/>
      <c r="D93" s="103"/>
      <c r="E93" s="160"/>
      <c r="F93" s="3"/>
    </row>
    <row r="94" spans="1:6" s="4" customFormat="1" ht="15">
      <c r="A94" s="119" t="s">
        <v>512</v>
      </c>
      <c r="B94" s="270"/>
      <c r="C94" s="95"/>
      <c r="D94" s="103"/>
      <c r="E94" s="160"/>
      <c r="F94" s="3"/>
    </row>
    <row r="95" spans="1:6" s="4" customFormat="1" ht="15">
      <c r="A95" s="119" t="s">
        <v>511</v>
      </c>
      <c r="B95" s="270"/>
      <c r="C95" s="95"/>
      <c r="D95" s="103"/>
      <c r="E95" s="160"/>
      <c r="F95" s="3"/>
    </row>
    <row r="96" spans="1:6" s="4" customFormat="1" ht="15">
      <c r="A96" s="58" t="s">
        <v>513</v>
      </c>
      <c r="B96" s="270"/>
      <c r="C96" s="95"/>
      <c r="D96" s="103"/>
      <c r="E96" s="160"/>
      <c r="F96" s="3"/>
    </row>
    <row r="97" spans="1:6" s="4" customFormat="1" ht="15" customHeight="1">
      <c r="A97" s="59" t="s">
        <v>514</v>
      </c>
      <c r="B97" s="284"/>
      <c r="C97" s="96"/>
      <c r="D97" s="104"/>
      <c r="E97" s="161"/>
      <c r="F97" s="3"/>
    </row>
    <row r="98" spans="1:6" s="4" customFormat="1" ht="15">
      <c r="A98" s="89" t="s">
        <v>34</v>
      </c>
      <c r="B98" s="278">
        <v>4</v>
      </c>
      <c r="C98" s="94"/>
      <c r="D98" s="93"/>
      <c r="E98" s="159">
        <f>C98*D98</f>
        <v>0</v>
      </c>
      <c r="F98" s="3"/>
    </row>
    <row r="99" spans="1:6" s="4" customFormat="1" ht="22.5">
      <c r="A99" s="58" t="s">
        <v>35</v>
      </c>
      <c r="B99" s="270"/>
      <c r="C99" s="96"/>
      <c r="D99" s="96"/>
      <c r="E99" s="161"/>
      <c r="F99" s="3"/>
    </row>
    <row r="100" spans="1:6" s="4" customFormat="1" ht="15">
      <c r="A100" s="89" t="s">
        <v>36</v>
      </c>
      <c r="B100" s="278">
        <v>2</v>
      </c>
      <c r="C100" s="94"/>
      <c r="D100" s="93"/>
      <c r="E100" s="159">
        <f>C100*D100</f>
        <v>0</v>
      </c>
      <c r="F100" s="3"/>
    </row>
    <row r="101" spans="1:6" s="4" customFormat="1" ht="15">
      <c r="A101" s="61" t="s">
        <v>37</v>
      </c>
      <c r="B101" s="283"/>
      <c r="C101" s="95"/>
      <c r="D101" s="95"/>
      <c r="E101" s="160"/>
      <c r="F101" s="3"/>
    </row>
    <row r="102" spans="1:6" s="4" customFormat="1" ht="15">
      <c r="A102" s="61" t="s">
        <v>38</v>
      </c>
      <c r="B102" s="283"/>
      <c r="C102" s="95"/>
      <c r="D102" s="95"/>
      <c r="E102" s="160"/>
      <c r="F102" s="3"/>
    </row>
    <row r="103" spans="1:6" s="4" customFormat="1" ht="15">
      <c r="A103" s="58" t="s">
        <v>39</v>
      </c>
      <c r="B103" s="270"/>
      <c r="C103" s="95"/>
      <c r="D103" s="95"/>
      <c r="E103" s="160"/>
      <c r="F103" s="3"/>
    </row>
    <row r="104" spans="1:6" s="4" customFormat="1" ht="15">
      <c r="A104" s="58" t="s">
        <v>40</v>
      </c>
      <c r="B104" s="270"/>
      <c r="C104" s="95"/>
      <c r="D104" s="95"/>
      <c r="E104" s="160"/>
      <c r="F104" s="3"/>
    </row>
    <row r="105" spans="1:6" s="4" customFormat="1" ht="15">
      <c r="A105" s="58" t="s">
        <v>41</v>
      </c>
      <c r="B105" s="270"/>
      <c r="C105" s="95"/>
      <c r="D105" s="95"/>
      <c r="E105" s="160"/>
      <c r="F105" s="3"/>
    </row>
    <row r="106" spans="1:6" s="4" customFormat="1" ht="15">
      <c r="A106" s="58" t="s">
        <v>42</v>
      </c>
      <c r="B106" s="270"/>
      <c r="C106" s="96"/>
      <c r="D106" s="96"/>
      <c r="E106" s="161"/>
      <c r="F106" s="3"/>
    </row>
    <row r="107" spans="1:6" s="4" customFormat="1" ht="15">
      <c r="A107" s="89" t="s">
        <v>43</v>
      </c>
      <c r="B107" s="278">
        <v>4</v>
      </c>
      <c r="C107" s="94"/>
      <c r="D107" s="93"/>
      <c r="E107" s="159">
        <f>C107*D107</f>
        <v>0</v>
      </c>
      <c r="F107" s="3"/>
    </row>
    <row r="108" spans="1:6" s="4" customFormat="1" ht="15">
      <c r="A108" s="65" t="s">
        <v>44</v>
      </c>
      <c r="B108" s="277"/>
      <c r="C108" s="97"/>
      <c r="D108" s="97"/>
      <c r="E108" s="163"/>
      <c r="F108" s="3"/>
    </row>
    <row r="109" spans="1:6" s="4" customFormat="1" ht="15">
      <c r="A109" s="65" t="s">
        <v>45</v>
      </c>
      <c r="B109" s="277"/>
      <c r="C109" s="95"/>
      <c r="D109" s="95"/>
      <c r="E109" s="160"/>
      <c r="F109" s="3"/>
    </row>
    <row r="110" spans="1:6" s="4" customFormat="1" ht="15">
      <c r="A110" s="65" t="s">
        <v>46</v>
      </c>
      <c r="B110" s="277"/>
      <c r="C110" s="95"/>
      <c r="D110" s="95"/>
      <c r="E110" s="160"/>
      <c r="F110" s="3"/>
    </row>
    <row r="111" spans="1:6" s="4" customFormat="1" ht="15">
      <c r="A111" s="65" t="s">
        <v>47</v>
      </c>
      <c r="B111" s="277"/>
      <c r="C111" s="95"/>
      <c r="D111" s="95"/>
      <c r="E111" s="160"/>
      <c r="F111" s="3"/>
    </row>
    <row r="112" spans="1:6" s="4" customFormat="1" ht="15">
      <c r="A112" s="65" t="s">
        <v>48</v>
      </c>
      <c r="B112" s="277"/>
      <c r="C112" s="95"/>
      <c r="D112" s="95"/>
      <c r="E112" s="160"/>
      <c r="F112" s="3"/>
    </row>
    <row r="113" spans="1:6" s="4" customFormat="1" ht="15">
      <c r="A113" s="65" t="s">
        <v>49</v>
      </c>
      <c r="B113" s="277"/>
      <c r="C113" s="95"/>
      <c r="D113" s="95"/>
      <c r="E113" s="160"/>
      <c r="F113" s="3"/>
    </row>
    <row r="114" spans="1:6" s="4" customFormat="1" ht="15">
      <c r="A114" s="65" t="s">
        <v>50</v>
      </c>
      <c r="B114" s="277"/>
      <c r="C114" s="95"/>
      <c r="D114" s="95"/>
      <c r="E114" s="160"/>
      <c r="F114" s="3"/>
    </row>
    <row r="115" spans="1:6" s="4" customFormat="1" ht="15">
      <c r="A115" s="65" t="s">
        <v>51</v>
      </c>
      <c r="B115" s="277"/>
      <c r="C115" s="95"/>
      <c r="D115" s="95"/>
      <c r="E115" s="160"/>
      <c r="F115" s="3"/>
    </row>
    <row r="116" spans="1:6" s="4" customFormat="1" ht="15">
      <c r="A116" s="65" t="s">
        <v>515</v>
      </c>
      <c r="B116" s="277"/>
      <c r="C116" s="95"/>
      <c r="D116" s="95"/>
      <c r="E116" s="160"/>
      <c r="F116" s="3"/>
    </row>
    <row r="117" spans="1:6" s="4" customFormat="1" ht="15">
      <c r="A117" s="65" t="s">
        <v>516</v>
      </c>
      <c r="B117" s="277"/>
      <c r="C117" s="96"/>
      <c r="D117" s="96"/>
      <c r="E117" s="161"/>
      <c r="F117" s="3"/>
    </row>
    <row r="118" spans="1:6" s="4" customFormat="1" ht="15">
      <c r="A118" s="89" t="s">
        <v>52</v>
      </c>
      <c r="B118" s="278">
        <v>6</v>
      </c>
      <c r="C118" s="94"/>
      <c r="D118" s="93"/>
      <c r="E118" s="159">
        <f>C118*D118</f>
        <v>0</v>
      </c>
      <c r="F118" s="3"/>
    </row>
    <row r="119" spans="1:6" s="4" customFormat="1" ht="15">
      <c r="A119" s="58" t="s">
        <v>53</v>
      </c>
      <c r="B119" s="270"/>
      <c r="C119" s="95"/>
      <c r="D119" s="95"/>
      <c r="E119" s="160"/>
      <c r="F119" s="3"/>
    </row>
    <row r="120" spans="1:6" s="4" customFormat="1" ht="15">
      <c r="A120" s="58" t="s">
        <v>54</v>
      </c>
      <c r="B120" s="270"/>
      <c r="C120" s="95"/>
      <c r="D120" s="95"/>
      <c r="E120" s="160"/>
      <c r="F120" s="3"/>
    </row>
    <row r="121" spans="1:6" s="4" customFormat="1" ht="15">
      <c r="A121" s="58" t="s">
        <v>55</v>
      </c>
      <c r="B121" s="270"/>
      <c r="C121" s="95"/>
      <c r="D121" s="95"/>
      <c r="E121" s="160"/>
      <c r="F121" s="3"/>
    </row>
    <row r="122" spans="1:6" s="4" customFormat="1" ht="15">
      <c r="A122" s="58" t="s">
        <v>56</v>
      </c>
      <c r="B122" s="270"/>
      <c r="C122" s="95"/>
      <c r="D122" s="95"/>
      <c r="E122" s="160"/>
      <c r="F122" s="3"/>
    </row>
    <row r="123" spans="1:6" s="4" customFormat="1" ht="15">
      <c r="A123" s="58" t="s">
        <v>57</v>
      </c>
      <c r="B123" s="270"/>
      <c r="C123" s="95"/>
      <c r="D123" s="95"/>
      <c r="E123" s="160"/>
      <c r="F123" s="3"/>
    </row>
    <row r="124" spans="1:6" s="4" customFormat="1" ht="15">
      <c r="A124" s="58" t="s">
        <v>58</v>
      </c>
      <c r="B124" s="270"/>
      <c r="C124" s="96"/>
      <c r="D124" s="96"/>
      <c r="E124" s="161"/>
      <c r="F124" s="3"/>
    </row>
    <row r="125" spans="1:6" s="4" customFormat="1" ht="15">
      <c r="A125" s="89" t="s">
        <v>59</v>
      </c>
      <c r="B125" s="278">
        <v>4</v>
      </c>
      <c r="C125" s="94"/>
      <c r="D125" s="93"/>
      <c r="E125" s="159">
        <f>C125*D125</f>
        <v>0</v>
      </c>
      <c r="F125" s="3"/>
    </row>
    <row r="126" spans="1:6" s="4" customFormat="1" ht="33.75">
      <c r="A126" s="58" t="s">
        <v>441</v>
      </c>
      <c r="B126" s="270"/>
      <c r="C126" s="95"/>
      <c r="D126" s="95"/>
      <c r="E126" s="160"/>
      <c r="F126" s="3"/>
    </row>
    <row r="127" spans="1:6" s="4" customFormat="1" ht="15">
      <c r="A127" s="58" t="s">
        <v>60</v>
      </c>
      <c r="B127" s="270"/>
      <c r="C127" s="95"/>
      <c r="D127" s="95"/>
      <c r="E127" s="160"/>
      <c r="F127" s="3"/>
    </row>
    <row r="128" spans="1:6" s="4" customFormat="1" ht="15">
      <c r="A128" s="58" t="s">
        <v>61</v>
      </c>
      <c r="B128" s="270"/>
      <c r="C128" s="95"/>
      <c r="D128" s="95"/>
      <c r="E128" s="160"/>
      <c r="F128" s="3"/>
    </row>
    <row r="129" spans="1:6" s="4" customFormat="1" ht="15">
      <c r="A129" s="58" t="s">
        <v>62</v>
      </c>
      <c r="B129" s="270"/>
      <c r="C129" s="95"/>
      <c r="D129" s="95"/>
      <c r="E129" s="160"/>
      <c r="F129" s="3"/>
    </row>
    <row r="130" spans="1:6" s="4" customFormat="1" ht="15" customHeight="1">
      <c r="A130" s="58" t="s">
        <v>517</v>
      </c>
      <c r="B130" s="270"/>
      <c r="C130" s="95"/>
      <c r="D130" s="95"/>
      <c r="E130" s="160"/>
      <c r="F130" s="3"/>
    </row>
    <row r="131" spans="1:6" s="4" customFormat="1" ht="15">
      <c r="A131" s="58" t="s">
        <v>518</v>
      </c>
      <c r="B131" s="270"/>
      <c r="C131" s="95"/>
      <c r="D131" s="95"/>
      <c r="E131" s="160"/>
      <c r="F131" s="3"/>
    </row>
    <row r="132" spans="1:6" s="4" customFormat="1" ht="15">
      <c r="A132" s="58" t="s">
        <v>63</v>
      </c>
      <c r="B132" s="270"/>
      <c r="C132" s="95"/>
      <c r="D132" s="95"/>
      <c r="E132" s="160"/>
      <c r="F132" s="3"/>
    </row>
    <row r="133" spans="1:6" s="4" customFormat="1" ht="15">
      <c r="A133" s="58" t="s">
        <v>64</v>
      </c>
      <c r="B133" s="270"/>
      <c r="C133" s="95"/>
      <c r="D133" s="95"/>
      <c r="E133" s="160"/>
      <c r="F133" s="3"/>
    </row>
    <row r="134" spans="1:6" s="4" customFormat="1" ht="15">
      <c r="A134" s="58" t="s">
        <v>65</v>
      </c>
      <c r="B134" s="270"/>
      <c r="C134" s="95"/>
      <c r="D134" s="95"/>
      <c r="E134" s="160"/>
      <c r="F134" s="3"/>
    </row>
    <row r="135" spans="1:6" s="4" customFormat="1" ht="15">
      <c r="A135" s="58" t="s">
        <v>66</v>
      </c>
      <c r="B135" s="270"/>
      <c r="C135" s="95"/>
      <c r="D135" s="95"/>
      <c r="E135" s="160"/>
      <c r="F135" s="3"/>
    </row>
    <row r="136" spans="1:6" s="4" customFormat="1" ht="15">
      <c r="A136" s="58" t="s">
        <v>67</v>
      </c>
      <c r="B136" s="270"/>
      <c r="C136" s="95"/>
      <c r="D136" s="95"/>
      <c r="E136" s="160"/>
      <c r="F136" s="3"/>
    </row>
    <row r="137" spans="1:6" s="4" customFormat="1" ht="15">
      <c r="A137" s="58" t="s">
        <v>68</v>
      </c>
      <c r="B137" s="270"/>
      <c r="C137" s="95"/>
      <c r="D137" s="95"/>
      <c r="E137" s="160"/>
      <c r="F137" s="3"/>
    </row>
    <row r="138" spans="1:6" s="4" customFormat="1" ht="15">
      <c r="A138" s="58" t="s">
        <v>69</v>
      </c>
      <c r="B138" s="270"/>
      <c r="C138" s="95"/>
      <c r="D138" s="95"/>
      <c r="E138" s="160"/>
      <c r="F138" s="3"/>
    </row>
    <row r="139" spans="1:6" s="4" customFormat="1" ht="15">
      <c r="A139" s="58" t="s">
        <v>70</v>
      </c>
      <c r="B139" s="270"/>
      <c r="C139" s="95"/>
      <c r="D139" s="95"/>
      <c r="E139" s="160"/>
      <c r="F139" s="3"/>
    </row>
    <row r="140" spans="1:6" s="4" customFormat="1" ht="15">
      <c r="A140" s="58" t="s">
        <v>71</v>
      </c>
      <c r="B140" s="270"/>
      <c r="C140" s="96"/>
      <c r="D140" s="96"/>
      <c r="E140" s="161"/>
      <c r="F140" s="3"/>
    </row>
    <row r="141" spans="1:6" s="4" customFormat="1" ht="15">
      <c r="A141" s="89" t="s">
        <v>72</v>
      </c>
      <c r="B141" s="278">
        <v>6</v>
      </c>
      <c r="C141" s="94"/>
      <c r="D141" s="93"/>
      <c r="E141" s="159">
        <f>C141*D141</f>
        <v>0</v>
      </c>
      <c r="F141" s="3"/>
    </row>
    <row r="142" spans="1:6" s="4" customFormat="1" ht="22.5">
      <c r="A142" s="58" t="s">
        <v>442</v>
      </c>
      <c r="B142" s="270"/>
      <c r="C142" s="95"/>
      <c r="D142" s="95"/>
      <c r="E142" s="160"/>
      <c r="F142" s="3"/>
    </row>
    <row r="143" spans="1:6" s="4" customFormat="1" ht="15">
      <c r="A143" s="58" t="s">
        <v>73</v>
      </c>
      <c r="B143" s="270"/>
      <c r="C143" s="95"/>
      <c r="D143" s="95"/>
      <c r="E143" s="160"/>
      <c r="F143" s="3"/>
    </row>
    <row r="144" spans="1:6" s="4" customFormat="1" ht="15">
      <c r="A144" s="58" t="s">
        <v>74</v>
      </c>
      <c r="B144" s="270"/>
      <c r="C144" s="95"/>
      <c r="D144" s="95"/>
      <c r="E144" s="160"/>
      <c r="F144" s="3"/>
    </row>
    <row r="145" spans="1:6" s="4" customFormat="1" ht="15">
      <c r="A145" s="58" t="s">
        <v>75</v>
      </c>
      <c r="B145" s="270"/>
      <c r="C145" s="95"/>
      <c r="D145" s="95"/>
      <c r="E145" s="160"/>
      <c r="F145" s="3"/>
    </row>
    <row r="146" spans="1:6" s="4" customFormat="1" ht="15">
      <c r="A146" s="58" t="s">
        <v>76</v>
      </c>
      <c r="B146" s="270"/>
      <c r="C146" s="95"/>
      <c r="D146" s="95"/>
      <c r="E146" s="160"/>
      <c r="F146" s="3"/>
    </row>
    <row r="147" spans="1:6" s="4" customFormat="1" ht="15">
      <c r="A147" s="58" t="s">
        <v>77</v>
      </c>
      <c r="B147" s="270"/>
      <c r="C147" s="95"/>
      <c r="D147" s="95"/>
      <c r="E147" s="160"/>
      <c r="F147" s="3"/>
    </row>
    <row r="148" spans="1:6" s="4" customFormat="1" ht="15">
      <c r="A148" s="58" t="s">
        <v>78</v>
      </c>
      <c r="B148" s="270"/>
      <c r="C148" s="96"/>
      <c r="D148" s="96"/>
      <c r="E148" s="161"/>
      <c r="F148" s="3"/>
    </row>
    <row r="149" spans="1:6" s="4" customFormat="1" ht="15">
      <c r="A149" s="110" t="s">
        <v>79</v>
      </c>
      <c r="B149" s="282">
        <v>6</v>
      </c>
      <c r="C149" s="94"/>
      <c r="D149" s="93"/>
      <c r="E149" s="162">
        <f>C149*D149</f>
        <v>0</v>
      </c>
      <c r="F149" s="3"/>
    </row>
    <row r="150" spans="1:6" s="4" customFormat="1" ht="15">
      <c r="A150" s="58" t="s">
        <v>80</v>
      </c>
      <c r="B150" s="270"/>
      <c r="C150" s="95"/>
      <c r="D150" s="95"/>
      <c r="E150" s="160"/>
      <c r="F150" s="3"/>
    </row>
    <row r="151" spans="1:6" s="4" customFormat="1" ht="15">
      <c r="A151" s="58" t="s">
        <v>81</v>
      </c>
      <c r="B151" s="270"/>
      <c r="C151" s="95"/>
      <c r="D151" s="95"/>
      <c r="E151" s="160"/>
      <c r="F151" s="3"/>
    </row>
    <row r="152" spans="1:6" s="4" customFormat="1" ht="15">
      <c r="A152" s="58" t="s">
        <v>521</v>
      </c>
      <c r="B152" s="270"/>
      <c r="C152" s="95"/>
      <c r="D152" s="95"/>
      <c r="E152" s="160"/>
      <c r="F152" s="3"/>
    </row>
    <row r="153" spans="1:6" s="4" customFormat="1" ht="15" customHeight="1">
      <c r="A153" s="119" t="s">
        <v>519</v>
      </c>
      <c r="B153" s="270"/>
      <c r="C153" s="95"/>
      <c r="D153" s="95"/>
      <c r="E153" s="160"/>
      <c r="F153" s="3"/>
    </row>
    <row r="154" spans="1:6" s="4" customFormat="1" ht="15">
      <c r="A154" s="119" t="s">
        <v>520</v>
      </c>
      <c r="B154" s="270"/>
      <c r="C154" s="95"/>
      <c r="D154" s="95"/>
      <c r="E154" s="160"/>
      <c r="F154" s="3"/>
    </row>
    <row r="155" spans="1:6" s="4" customFormat="1" ht="15" customHeight="1">
      <c r="A155" s="58" t="s">
        <v>523</v>
      </c>
      <c r="B155" s="270"/>
      <c r="C155" s="95"/>
      <c r="D155" s="95"/>
      <c r="E155" s="160"/>
      <c r="F155" s="3"/>
    </row>
    <row r="156" spans="1:6" s="4" customFormat="1" ht="15">
      <c r="A156" s="119" t="s">
        <v>522</v>
      </c>
      <c r="B156" s="270"/>
      <c r="C156" s="95"/>
      <c r="D156" s="95"/>
      <c r="E156" s="160"/>
      <c r="F156" s="3"/>
    </row>
    <row r="157" spans="1:6" s="4" customFormat="1" ht="15">
      <c r="A157" s="59" t="s">
        <v>82</v>
      </c>
      <c r="B157" s="284"/>
      <c r="C157" s="96"/>
      <c r="D157" s="96"/>
      <c r="E157" s="161"/>
      <c r="F157" s="3"/>
    </row>
    <row r="158" spans="1:6" s="4" customFormat="1" ht="15">
      <c r="A158" s="82" t="s">
        <v>83</v>
      </c>
      <c r="B158" s="285"/>
      <c r="C158" s="83"/>
      <c r="D158" s="83"/>
      <c r="E158" s="164">
        <f>SUM(E159:E226)</f>
        <v>0</v>
      </c>
      <c r="F158" s="3"/>
    </row>
    <row r="159" spans="1:6" s="4" customFormat="1" ht="15" customHeight="1">
      <c r="A159" s="89" t="s">
        <v>84</v>
      </c>
      <c r="B159" s="278">
        <v>6</v>
      </c>
      <c r="C159" s="94"/>
      <c r="D159" s="93"/>
      <c r="E159" s="159">
        <f>C159*D159</f>
        <v>0</v>
      </c>
      <c r="F159" s="3"/>
    </row>
    <row r="160" spans="1:6" s="4" customFormat="1" ht="15">
      <c r="A160" s="58" t="s">
        <v>85</v>
      </c>
      <c r="B160" s="270"/>
      <c r="C160" s="95"/>
      <c r="D160" s="95"/>
      <c r="E160" s="160"/>
      <c r="F160" s="3"/>
    </row>
    <row r="161" spans="1:6" s="4" customFormat="1" ht="15">
      <c r="A161" s="58" t="s">
        <v>86</v>
      </c>
      <c r="B161" s="270"/>
      <c r="C161" s="95"/>
      <c r="D161" s="95"/>
      <c r="E161" s="160"/>
      <c r="F161" s="3"/>
    </row>
    <row r="162" spans="1:6" s="4" customFormat="1" ht="15">
      <c r="A162" s="58" t="s">
        <v>87</v>
      </c>
      <c r="B162" s="270"/>
      <c r="C162" s="95"/>
      <c r="D162" s="95"/>
      <c r="E162" s="160"/>
      <c r="F162" s="3"/>
    </row>
    <row r="163" spans="1:6" s="4" customFormat="1" ht="15">
      <c r="A163" s="58" t="s">
        <v>88</v>
      </c>
      <c r="B163" s="270"/>
      <c r="C163" s="95"/>
      <c r="D163" s="95"/>
      <c r="E163" s="160"/>
      <c r="F163" s="3"/>
    </row>
    <row r="164" spans="1:6" s="4" customFormat="1" ht="15" customHeight="1">
      <c r="A164" s="58" t="s">
        <v>89</v>
      </c>
      <c r="B164" s="270"/>
      <c r="C164" s="96"/>
      <c r="D164" s="96"/>
      <c r="E164" s="161"/>
      <c r="F164" s="3"/>
    </row>
    <row r="165" spans="1:6" s="4" customFormat="1" ht="33.75">
      <c r="A165" s="89" t="s">
        <v>426</v>
      </c>
      <c r="B165" s="278">
        <v>12</v>
      </c>
      <c r="C165" s="94"/>
      <c r="D165" s="93"/>
      <c r="E165" s="159">
        <f>C165*D165</f>
        <v>0</v>
      </c>
      <c r="F165" s="3"/>
    </row>
    <row r="166" spans="1:6" s="4" customFormat="1" ht="15">
      <c r="A166" s="58" t="s">
        <v>90</v>
      </c>
      <c r="B166" s="270"/>
      <c r="C166" s="95"/>
      <c r="D166" s="95"/>
      <c r="E166" s="160"/>
      <c r="F166" s="3"/>
    </row>
    <row r="167" spans="1:6" s="4" customFormat="1" ht="15">
      <c r="A167" s="58" t="s">
        <v>91</v>
      </c>
      <c r="B167" s="270"/>
      <c r="C167" s="95"/>
      <c r="D167" s="95"/>
      <c r="E167" s="160"/>
      <c r="F167" s="3"/>
    </row>
    <row r="168" spans="1:6" s="4" customFormat="1" ht="15">
      <c r="A168" s="58" t="s">
        <v>525</v>
      </c>
      <c r="B168" s="270"/>
      <c r="C168" s="95"/>
      <c r="D168" s="95"/>
      <c r="E168" s="160"/>
      <c r="F168" s="3"/>
    </row>
    <row r="169" spans="1:6" s="4" customFormat="1" ht="15">
      <c r="A169" s="120" t="s">
        <v>524</v>
      </c>
      <c r="B169" s="270"/>
      <c r="C169" s="95"/>
      <c r="D169" s="95"/>
      <c r="E169" s="160"/>
      <c r="F169" s="3"/>
    </row>
    <row r="170" spans="1:6" s="4" customFormat="1" ht="15">
      <c r="A170" s="58" t="s">
        <v>92</v>
      </c>
      <c r="B170" s="270"/>
      <c r="C170" s="95"/>
      <c r="D170" s="95"/>
      <c r="E170" s="160"/>
      <c r="F170" s="3"/>
    </row>
    <row r="171" spans="1:6" s="4" customFormat="1" ht="15">
      <c r="A171" s="58" t="s">
        <v>527</v>
      </c>
      <c r="B171" s="270"/>
      <c r="C171" s="95"/>
      <c r="D171" s="95"/>
      <c r="E171" s="160"/>
      <c r="F171" s="3"/>
    </row>
    <row r="172" spans="1:6" s="4" customFormat="1" ht="15">
      <c r="A172" s="120" t="s">
        <v>526</v>
      </c>
      <c r="B172" s="270"/>
      <c r="C172" s="95"/>
      <c r="D172" s="95"/>
      <c r="E172" s="160"/>
      <c r="F172" s="3"/>
    </row>
    <row r="173" spans="1:6" s="4" customFormat="1" ht="15">
      <c r="A173" s="58" t="s">
        <v>529</v>
      </c>
      <c r="B173" s="270"/>
      <c r="C173" s="95"/>
      <c r="D173" s="95"/>
      <c r="E173" s="160"/>
      <c r="F173" s="3"/>
    </row>
    <row r="174" spans="1:6" s="4" customFormat="1" ht="15">
      <c r="A174" s="120" t="s">
        <v>528</v>
      </c>
      <c r="B174" s="270"/>
      <c r="C174" s="95"/>
      <c r="D174" s="95"/>
      <c r="E174" s="160"/>
      <c r="F174" s="3"/>
    </row>
    <row r="175" spans="1:6" s="4" customFormat="1" ht="15">
      <c r="A175" s="58" t="s">
        <v>93</v>
      </c>
      <c r="B175" s="270"/>
      <c r="C175" s="95"/>
      <c r="D175" s="95"/>
      <c r="E175" s="160"/>
      <c r="F175" s="3"/>
    </row>
    <row r="176" spans="1:6" s="4" customFormat="1" ht="15" customHeight="1">
      <c r="A176" s="58" t="s">
        <v>531</v>
      </c>
      <c r="B176" s="270"/>
      <c r="C176" s="95"/>
      <c r="D176" s="95"/>
      <c r="E176" s="160"/>
      <c r="F176" s="3"/>
    </row>
    <row r="177" spans="1:6" s="4" customFormat="1" ht="15">
      <c r="A177" s="120" t="s">
        <v>532</v>
      </c>
      <c r="B177" s="270"/>
      <c r="C177" s="95"/>
      <c r="D177" s="95"/>
      <c r="E177" s="160"/>
      <c r="F177" s="3"/>
    </row>
    <row r="178" spans="1:6" s="4" customFormat="1" ht="15">
      <c r="A178" s="120" t="s">
        <v>530</v>
      </c>
      <c r="B178" s="270"/>
      <c r="C178" s="95"/>
      <c r="D178" s="95"/>
      <c r="E178" s="160"/>
      <c r="F178" s="3"/>
    </row>
    <row r="179" spans="1:6" s="4" customFormat="1" ht="15">
      <c r="A179" s="58" t="s">
        <v>94</v>
      </c>
      <c r="B179" s="270"/>
      <c r="C179" s="95"/>
      <c r="D179" s="95"/>
      <c r="E179" s="160"/>
      <c r="F179" s="3"/>
    </row>
    <row r="180" spans="1:6" s="4" customFormat="1" ht="15">
      <c r="A180" s="58" t="s">
        <v>534</v>
      </c>
      <c r="B180" s="270"/>
      <c r="C180" s="95"/>
      <c r="D180" s="95"/>
      <c r="E180" s="160"/>
      <c r="F180" s="3"/>
    </row>
    <row r="181" spans="1:6" s="4" customFormat="1" ht="15" customHeight="1">
      <c r="A181" s="120" t="s">
        <v>533</v>
      </c>
      <c r="B181" s="270"/>
      <c r="C181" s="95"/>
      <c r="D181" s="95"/>
      <c r="E181" s="160"/>
      <c r="F181" s="3"/>
    </row>
    <row r="182" spans="1:6" s="4" customFormat="1" ht="15" customHeight="1">
      <c r="A182" s="120" t="s">
        <v>537</v>
      </c>
      <c r="B182" s="270"/>
      <c r="C182" s="95"/>
      <c r="D182" s="95"/>
      <c r="E182" s="160"/>
      <c r="F182" s="3"/>
    </row>
    <row r="183" spans="1:6" s="4" customFormat="1" ht="15" customHeight="1">
      <c r="A183" s="120" t="s">
        <v>536</v>
      </c>
      <c r="B183" s="270"/>
      <c r="C183" s="95"/>
      <c r="D183" s="95"/>
      <c r="E183" s="160"/>
      <c r="F183" s="3"/>
    </row>
    <row r="184" spans="1:6" s="4" customFormat="1" ht="15" customHeight="1">
      <c r="A184" s="120" t="s">
        <v>535</v>
      </c>
      <c r="B184" s="270"/>
      <c r="C184" s="95"/>
      <c r="D184" s="95"/>
      <c r="E184" s="160"/>
      <c r="F184" s="3"/>
    </row>
    <row r="185" spans="1:6" s="4" customFormat="1" ht="15" customHeight="1">
      <c r="A185" s="59" t="s">
        <v>95</v>
      </c>
      <c r="B185" s="284"/>
      <c r="C185" s="96"/>
      <c r="D185" s="96"/>
      <c r="E185" s="161"/>
      <c r="F185" s="3"/>
    </row>
    <row r="186" spans="1:6" s="4" customFormat="1" ht="15" customHeight="1">
      <c r="A186" s="88" t="s">
        <v>96</v>
      </c>
      <c r="B186" s="286">
        <v>8</v>
      </c>
      <c r="C186" s="94"/>
      <c r="D186" s="93"/>
      <c r="E186" s="159">
        <f>C186*D186</f>
        <v>0</v>
      </c>
      <c r="F186" s="3"/>
    </row>
    <row r="187" spans="1:6" s="4" customFormat="1" ht="15" customHeight="1">
      <c r="A187" s="89" t="s">
        <v>97</v>
      </c>
      <c r="B187" s="278">
        <v>4</v>
      </c>
      <c r="C187" s="94"/>
      <c r="D187" s="93"/>
      <c r="E187" s="159">
        <f>C187*D187</f>
        <v>0</v>
      </c>
      <c r="F187" s="3"/>
    </row>
    <row r="188" spans="1:6" s="4" customFormat="1" ht="15">
      <c r="A188" s="62" t="s">
        <v>538</v>
      </c>
      <c r="B188" s="287"/>
      <c r="C188" s="97"/>
      <c r="D188" s="97"/>
      <c r="E188" s="163"/>
      <c r="F188" s="3"/>
    </row>
    <row r="189" spans="1:6" s="4" customFormat="1" ht="15.75" customHeight="1">
      <c r="A189" s="121" t="s">
        <v>539</v>
      </c>
      <c r="B189" s="270"/>
      <c r="C189" s="95"/>
      <c r="D189" s="95"/>
      <c r="E189" s="160"/>
      <c r="F189" s="3"/>
    </row>
    <row r="190" spans="1:6" s="4" customFormat="1" ht="15.75" customHeight="1">
      <c r="A190" s="121" t="s">
        <v>542</v>
      </c>
      <c r="B190" s="270"/>
      <c r="C190" s="95"/>
      <c r="D190" s="95"/>
      <c r="E190" s="160"/>
      <c r="F190" s="3"/>
    </row>
    <row r="191" spans="1:6" s="4" customFormat="1" ht="15.75" customHeight="1">
      <c r="A191" s="121" t="s">
        <v>541</v>
      </c>
      <c r="B191" s="270"/>
      <c r="C191" s="95"/>
      <c r="D191" s="95"/>
      <c r="E191" s="160"/>
      <c r="F191" s="3"/>
    </row>
    <row r="192" spans="1:6" s="4" customFormat="1" ht="15" customHeight="1">
      <c r="A192" s="121" t="s">
        <v>540</v>
      </c>
      <c r="B192" s="270"/>
      <c r="C192" s="95"/>
      <c r="D192" s="95"/>
      <c r="E192" s="160"/>
      <c r="F192" s="3"/>
    </row>
    <row r="193" spans="1:6" s="4" customFormat="1" ht="15">
      <c r="A193" s="64" t="s">
        <v>544</v>
      </c>
      <c r="B193" s="270"/>
      <c r="C193" s="95"/>
      <c r="D193" s="95"/>
      <c r="E193" s="160"/>
      <c r="F193" s="3"/>
    </row>
    <row r="194" spans="1:6" s="4" customFormat="1" ht="15" customHeight="1">
      <c r="A194" s="121" t="s">
        <v>543</v>
      </c>
      <c r="B194" s="270"/>
      <c r="C194" s="95"/>
      <c r="D194" s="95"/>
      <c r="E194" s="160"/>
      <c r="F194" s="3"/>
    </row>
    <row r="195" spans="1:6" s="4" customFormat="1" ht="15">
      <c r="A195" s="64" t="s">
        <v>545</v>
      </c>
      <c r="B195" s="270"/>
      <c r="C195" s="95"/>
      <c r="D195" s="95"/>
      <c r="E195" s="160"/>
      <c r="F195" s="3"/>
    </row>
    <row r="196" spans="1:6" s="4" customFormat="1" ht="15">
      <c r="A196" s="123" t="s">
        <v>547</v>
      </c>
      <c r="B196" s="277"/>
      <c r="C196" s="95"/>
      <c r="D196" s="100"/>
      <c r="E196" s="165"/>
      <c r="F196" s="3"/>
    </row>
    <row r="197" spans="1:6" s="4" customFormat="1" ht="15">
      <c r="A197" s="122" t="s">
        <v>546</v>
      </c>
      <c r="B197" s="284"/>
      <c r="C197" s="96"/>
      <c r="D197" s="96"/>
      <c r="E197" s="161"/>
      <c r="F197" s="3"/>
    </row>
    <row r="198" spans="1:6" s="4" customFormat="1" ht="15" customHeight="1">
      <c r="A198" s="89" t="s">
        <v>453</v>
      </c>
      <c r="B198" s="278">
        <v>12</v>
      </c>
      <c r="C198" s="94"/>
      <c r="D198" s="93"/>
      <c r="E198" s="159">
        <f>C198*D198</f>
        <v>0</v>
      </c>
      <c r="F198" s="3"/>
    </row>
    <row r="199" spans="1:6" s="4" customFormat="1" ht="22.5">
      <c r="A199" s="62" t="s">
        <v>445</v>
      </c>
      <c r="B199" s="287"/>
      <c r="C199" s="97"/>
      <c r="D199" s="97"/>
      <c r="E199" s="163"/>
      <c r="F199" s="3"/>
    </row>
    <row r="200" spans="1:6" s="4" customFormat="1" ht="15">
      <c r="A200" s="64" t="s">
        <v>549</v>
      </c>
      <c r="B200" s="270"/>
      <c r="C200" s="95"/>
      <c r="D200" s="95"/>
      <c r="E200" s="160"/>
      <c r="F200" s="3"/>
    </row>
    <row r="201" spans="1:6" s="4" customFormat="1" ht="15">
      <c r="A201" s="121" t="s">
        <v>548</v>
      </c>
      <c r="B201" s="270"/>
      <c r="C201" s="95"/>
      <c r="D201" s="95"/>
      <c r="E201" s="160"/>
      <c r="F201" s="3"/>
    </row>
    <row r="202" spans="1:6" s="4" customFormat="1" ht="15">
      <c r="A202" s="64" t="s">
        <v>98</v>
      </c>
      <c r="B202" s="270"/>
      <c r="C202" s="95"/>
      <c r="D202" s="95"/>
      <c r="E202" s="160"/>
      <c r="F202" s="3"/>
    </row>
    <row r="203" spans="1:6" s="4" customFormat="1" ht="15">
      <c r="A203" s="69" t="s">
        <v>99</v>
      </c>
      <c r="B203" s="288"/>
      <c r="C203" s="95"/>
      <c r="D203" s="95"/>
      <c r="E203" s="160"/>
      <c r="F203" s="3"/>
    </row>
    <row r="204" spans="1:6" s="4" customFormat="1" ht="15">
      <c r="A204" s="64" t="s">
        <v>100</v>
      </c>
      <c r="B204" s="270"/>
      <c r="C204" s="95"/>
      <c r="D204" s="95"/>
      <c r="E204" s="160"/>
      <c r="F204" s="3"/>
    </row>
    <row r="205" spans="1:6" s="4" customFormat="1" ht="14.25" customHeight="1">
      <c r="A205" s="64" t="s">
        <v>551</v>
      </c>
      <c r="B205" s="270"/>
      <c r="C205" s="95"/>
      <c r="D205" s="95"/>
      <c r="E205" s="160"/>
      <c r="F205" s="3"/>
    </row>
    <row r="206" spans="1:6" s="4" customFormat="1" ht="14.25" customHeight="1">
      <c r="A206" s="121" t="s">
        <v>550</v>
      </c>
      <c r="B206" s="270"/>
      <c r="C206" s="95"/>
      <c r="D206" s="95"/>
      <c r="E206" s="160"/>
      <c r="F206" s="3"/>
    </row>
    <row r="207" spans="1:6" s="4" customFormat="1" ht="15" customHeight="1">
      <c r="A207" s="121" t="s">
        <v>553</v>
      </c>
      <c r="B207" s="270"/>
      <c r="C207" s="95"/>
      <c r="D207" s="95"/>
      <c r="E207" s="160"/>
      <c r="F207" s="3"/>
    </row>
    <row r="208" spans="1:6" s="4" customFormat="1" ht="14.25" customHeight="1">
      <c r="A208" s="121" t="s">
        <v>552</v>
      </c>
      <c r="B208" s="270"/>
      <c r="C208" s="95"/>
      <c r="D208" s="95"/>
      <c r="E208" s="160"/>
      <c r="F208" s="3"/>
    </row>
    <row r="209" spans="1:6" s="4" customFormat="1" ht="15">
      <c r="A209" s="64" t="s">
        <v>101</v>
      </c>
      <c r="B209" s="270"/>
      <c r="C209" s="95"/>
      <c r="D209" s="95"/>
      <c r="E209" s="160"/>
      <c r="F209" s="3"/>
    </row>
    <row r="210" spans="1:6" s="4" customFormat="1" ht="15">
      <c r="A210" s="64" t="s">
        <v>102</v>
      </c>
      <c r="B210" s="270"/>
      <c r="C210" s="95"/>
      <c r="D210" s="95"/>
      <c r="E210" s="160"/>
      <c r="F210" s="3"/>
    </row>
    <row r="211" spans="1:6" s="4" customFormat="1" ht="15" customHeight="1">
      <c r="A211" s="63" t="s">
        <v>446</v>
      </c>
      <c r="B211" s="270"/>
      <c r="C211" s="95"/>
      <c r="D211" s="95"/>
      <c r="E211" s="160"/>
      <c r="F211" s="3"/>
    </row>
    <row r="212" spans="1:6" s="4" customFormat="1" ht="15">
      <c r="A212" s="64" t="s">
        <v>555</v>
      </c>
      <c r="B212" s="270"/>
      <c r="C212" s="95"/>
      <c r="D212" s="95"/>
      <c r="E212" s="160"/>
      <c r="F212" s="3"/>
    </row>
    <row r="213" spans="1:6" s="4" customFormat="1" ht="15">
      <c r="A213" s="124" t="s">
        <v>554</v>
      </c>
      <c r="B213" s="270"/>
      <c r="C213" s="95"/>
      <c r="D213" s="95"/>
      <c r="E213" s="160"/>
      <c r="F213" s="3"/>
    </row>
    <row r="214" spans="1:6" s="4" customFormat="1" ht="15">
      <c r="A214" s="64" t="s">
        <v>556</v>
      </c>
      <c r="B214" s="270"/>
      <c r="C214" s="95"/>
      <c r="D214" s="95"/>
      <c r="E214" s="160"/>
      <c r="F214" s="3"/>
    </row>
    <row r="215" spans="1:6" s="4" customFormat="1" ht="15">
      <c r="A215" s="69" t="s">
        <v>103</v>
      </c>
      <c r="B215" s="288"/>
      <c r="C215" s="95"/>
      <c r="D215" s="95"/>
      <c r="E215" s="160"/>
      <c r="F215" s="3"/>
    </row>
    <row r="216" spans="1:6" s="4" customFormat="1" ht="15">
      <c r="A216" s="64" t="s">
        <v>558</v>
      </c>
      <c r="B216" s="270"/>
      <c r="C216" s="95"/>
      <c r="D216" s="95"/>
      <c r="E216" s="160"/>
      <c r="F216" s="3"/>
    </row>
    <row r="217" spans="1:6" s="4" customFormat="1" ht="15">
      <c r="A217" s="121" t="s">
        <v>557</v>
      </c>
      <c r="B217" s="270"/>
      <c r="C217" s="95"/>
      <c r="D217" s="95"/>
      <c r="E217" s="160"/>
      <c r="F217" s="3"/>
    </row>
    <row r="218" spans="1:6" s="4" customFormat="1" ht="15.75" customHeight="1">
      <c r="A218" s="64" t="s">
        <v>199</v>
      </c>
      <c r="B218" s="270"/>
      <c r="C218" s="95"/>
      <c r="D218" s="95"/>
      <c r="E218" s="160"/>
      <c r="F218" s="3"/>
    </row>
    <row r="219" spans="1:6" s="4" customFormat="1" ht="15">
      <c r="A219" s="64" t="s">
        <v>200</v>
      </c>
      <c r="B219" s="270"/>
      <c r="C219" s="95"/>
      <c r="D219" s="95"/>
      <c r="E219" s="160"/>
      <c r="F219" s="3"/>
    </row>
    <row r="220" spans="1:6" s="4" customFormat="1" ht="15">
      <c r="A220" s="64" t="s">
        <v>447</v>
      </c>
      <c r="B220" s="270"/>
      <c r="C220" s="95"/>
      <c r="D220" s="95"/>
      <c r="E220" s="160"/>
      <c r="F220" s="3"/>
    </row>
    <row r="221" spans="1:6" s="4" customFormat="1" ht="15">
      <c r="A221" s="64" t="s">
        <v>448</v>
      </c>
      <c r="B221" s="270"/>
      <c r="C221" s="96"/>
      <c r="D221" s="96"/>
      <c r="E221" s="161"/>
      <c r="F221" s="3"/>
    </row>
    <row r="222" spans="1:6" s="4" customFormat="1" ht="15">
      <c r="A222" s="89" t="s">
        <v>454</v>
      </c>
      <c r="B222" s="278">
        <v>2</v>
      </c>
      <c r="C222" s="94"/>
      <c r="D222" s="93"/>
      <c r="E222" s="159">
        <f>C222*D222</f>
        <v>0</v>
      </c>
      <c r="F222" s="3"/>
    </row>
    <row r="223" spans="1:6" s="4" customFormat="1" ht="15">
      <c r="A223" s="58" t="s">
        <v>104</v>
      </c>
      <c r="B223" s="270"/>
      <c r="C223" s="95"/>
      <c r="D223" s="95"/>
      <c r="E223" s="160"/>
      <c r="F223" s="3"/>
    </row>
    <row r="224" spans="1:6" s="4" customFormat="1" ht="15">
      <c r="A224" s="58" t="s">
        <v>105</v>
      </c>
      <c r="B224" s="270"/>
      <c r="C224" s="95"/>
      <c r="D224" s="95"/>
      <c r="E224" s="160"/>
      <c r="F224" s="3"/>
    </row>
    <row r="225" spans="1:6" s="4" customFormat="1" ht="15">
      <c r="A225" s="58" t="s">
        <v>106</v>
      </c>
      <c r="B225" s="270"/>
      <c r="C225" s="95"/>
      <c r="D225" s="95"/>
      <c r="E225" s="160"/>
      <c r="F225" s="3"/>
    </row>
    <row r="226" spans="1:6" s="4" customFormat="1" ht="15">
      <c r="A226" s="58" t="s">
        <v>107</v>
      </c>
      <c r="B226" s="270"/>
      <c r="C226" s="96"/>
      <c r="D226" s="96"/>
      <c r="E226" s="161"/>
      <c r="F226" s="3"/>
    </row>
    <row r="227" spans="1:8" s="4" customFormat="1" ht="19.5" customHeight="1">
      <c r="A227" s="87" t="s">
        <v>108</v>
      </c>
      <c r="B227" s="289"/>
      <c r="C227" s="84"/>
      <c r="D227" s="84"/>
      <c r="E227" s="164">
        <f>E229+E272+E319+E334+E343+E344+E345</f>
        <v>0</v>
      </c>
      <c r="F227" s="3"/>
      <c r="H227" s="230"/>
    </row>
    <row r="228" spans="1:6" s="4" customFormat="1" ht="106.5" customHeight="1">
      <c r="A228" s="59" t="s">
        <v>449</v>
      </c>
      <c r="B228" s="284"/>
      <c r="C228" s="96"/>
      <c r="D228" s="96"/>
      <c r="E228" s="161"/>
      <c r="F228" s="3"/>
    </row>
    <row r="229" spans="1:6" s="4" customFormat="1" ht="15">
      <c r="A229" s="89" t="s">
        <v>109</v>
      </c>
      <c r="B229" s="278"/>
      <c r="C229" s="92"/>
      <c r="D229" s="92"/>
      <c r="E229" s="159">
        <f>E230+E243</f>
        <v>0</v>
      </c>
      <c r="F229" s="3"/>
    </row>
    <row r="230" spans="1:6" s="4" customFormat="1" ht="15">
      <c r="A230" s="130" t="s">
        <v>110</v>
      </c>
      <c r="B230" s="290">
        <v>24</v>
      </c>
      <c r="C230" s="94"/>
      <c r="D230" s="93"/>
      <c r="E230" s="166">
        <f>C230*D230</f>
        <v>0</v>
      </c>
      <c r="F230" s="3"/>
    </row>
    <row r="231" spans="1:6" s="4" customFormat="1" ht="15">
      <c r="A231" s="58" t="s">
        <v>111</v>
      </c>
      <c r="B231" s="270"/>
      <c r="C231" s="95"/>
      <c r="D231" s="95"/>
      <c r="E231" s="160"/>
      <c r="F231" s="3"/>
    </row>
    <row r="232" spans="1:6" s="4" customFormat="1" ht="15">
      <c r="A232" s="58" t="s">
        <v>112</v>
      </c>
      <c r="B232" s="270"/>
      <c r="C232" s="95"/>
      <c r="D232" s="95"/>
      <c r="E232" s="160"/>
      <c r="F232" s="3"/>
    </row>
    <row r="233" spans="1:6" s="4" customFormat="1" ht="15">
      <c r="A233" s="58" t="s">
        <v>113</v>
      </c>
      <c r="B233" s="270"/>
      <c r="C233" s="95"/>
      <c r="D233" s="95"/>
      <c r="E233" s="160"/>
      <c r="F233" s="3"/>
    </row>
    <row r="234" spans="1:6" s="4" customFormat="1" ht="15">
      <c r="A234" s="58" t="s">
        <v>114</v>
      </c>
      <c r="B234" s="270"/>
      <c r="C234" s="95"/>
      <c r="D234" s="95"/>
      <c r="E234" s="160"/>
      <c r="F234" s="3"/>
    </row>
    <row r="235" spans="1:6" s="4" customFormat="1" ht="15">
      <c r="A235" s="58" t="s">
        <v>115</v>
      </c>
      <c r="B235" s="270"/>
      <c r="C235" s="95"/>
      <c r="D235" s="95"/>
      <c r="E235" s="160"/>
      <c r="F235" s="3"/>
    </row>
    <row r="236" spans="1:6" s="4" customFormat="1" ht="15" customHeight="1">
      <c r="A236" s="58" t="s">
        <v>116</v>
      </c>
      <c r="B236" s="270"/>
      <c r="C236" s="95"/>
      <c r="D236" s="95"/>
      <c r="E236" s="160"/>
      <c r="F236" s="3"/>
    </row>
    <row r="237" spans="1:6" s="4" customFormat="1" ht="15" customHeight="1">
      <c r="A237" s="58" t="s">
        <v>560</v>
      </c>
      <c r="B237" s="270"/>
      <c r="C237" s="95"/>
      <c r="D237" s="95"/>
      <c r="E237" s="160"/>
      <c r="F237" s="3"/>
    </row>
    <row r="238" spans="1:6" s="4" customFormat="1" ht="15">
      <c r="A238" s="119" t="s">
        <v>559</v>
      </c>
      <c r="B238" s="270"/>
      <c r="C238" s="95"/>
      <c r="D238" s="95"/>
      <c r="E238" s="160"/>
      <c r="F238" s="3"/>
    </row>
    <row r="239" spans="1:6" s="4" customFormat="1" ht="15">
      <c r="A239" s="58" t="s">
        <v>117</v>
      </c>
      <c r="B239" s="270"/>
      <c r="C239" s="95"/>
      <c r="D239" s="95"/>
      <c r="E239" s="160"/>
      <c r="F239" s="3"/>
    </row>
    <row r="240" spans="1:6" s="4" customFormat="1" ht="15">
      <c r="A240" s="58" t="s">
        <v>118</v>
      </c>
      <c r="B240" s="270"/>
      <c r="C240" s="95"/>
      <c r="D240" s="95"/>
      <c r="E240" s="160"/>
      <c r="F240" s="3"/>
    </row>
    <row r="241" spans="1:6" s="4" customFormat="1" ht="15">
      <c r="A241" s="58" t="s">
        <v>119</v>
      </c>
      <c r="B241" s="270"/>
      <c r="C241" s="95"/>
      <c r="D241" s="95"/>
      <c r="E241" s="160"/>
      <c r="F241" s="3"/>
    </row>
    <row r="242" spans="1:6" s="4" customFormat="1" ht="15">
      <c r="A242" s="119" t="s">
        <v>561</v>
      </c>
      <c r="B242" s="270"/>
      <c r="C242" s="95"/>
      <c r="D242" s="95"/>
      <c r="E242" s="160"/>
      <c r="F242" s="3"/>
    </row>
    <row r="243" spans="1:6" s="4" customFormat="1" ht="15">
      <c r="A243" s="131" t="s">
        <v>120</v>
      </c>
      <c r="B243" s="290">
        <v>130</v>
      </c>
      <c r="C243" s="94"/>
      <c r="D243" s="93"/>
      <c r="E243" s="166">
        <f>C243*D243</f>
        <v>0</v>
      </c>
      <c r="F243" s="3"/>
    </row>
    <row r="244" spans="1:6" s="4" customFormat="1" ht="15">
      <c r="A244" s="60" t="s">
        <v>121</v>
      </c>
      <c r="B244" s="280"/>
      <c r="C244" s="95"/>
      <c r="D244" s="95"/>
      <c r="E244" s="160"/>
      <c r="F244" s="3"/>
    </row>
    <row r="245" spans="1:6" s="4" customFormat="1" ht="15">
      <c r="A245" s="58" t="s">
        <v>122</v>
      </c>
      <c r="B245" s="270"/>
      <c r="C245" s="95"/>
      <c r="D245" s="95"/>
      <c r="E245" s="160"/>
      <c r="F245" s="3"/>
    </row>
    <row r="246" spans="1:6" s="4" customFormat="1" ht="15">
      <c r="A246" s="119" t="s">
        <v>562</v>
      </c>
      <c r="B246" s="270"/>
      <c r="C246" s="95"/>
      <c r="D246" s="95"/>
      <c r="E246" s="160"/>
      <c r="F246" s="3"/>
    </row>
    <row r="247" spans="1:6" s="4" customFormat="1" ht="15">
      <c r="A247" s="60" t="s">
        <v>123</v>
      </c>
      <c r="B247" s="280"/>
      <c r="C247" s="95"/>
      <c r="D247" s="95"/>
      <c r="E247" s="160"/>
      <c r="F247" s="3"/>
    </row>
    <row r="248" spans="1:6" s="48" customFormat="1" ht="15">
      <c r="A248" s="70" t="s">
        <v>429</v>
      </c>
      <c r="B248" s="291"/>
      <c r="C248" s="95"/>
      <c r="D248" s="95"/>
      <c r="E248" s="160"/>
      <c r="F248" s="47"/>
    </row>
    <row r="249" spans="1:6" s="48" customFormat="1" ht="15">
      <c r="A249" s="71" t="s">
        <v>430</v>
      </c>
      <c r="B249" s="292"/>
      <c r="C249" s="95"/>
      <c r="D249" s="95"/>
      <c r="E249" s="160"/>
      <c r="F249" s="47"/>
    </row>
    <row r="250" spans="1:6" s="48" customFormat="1" ht="15">
      <c r="A250" s="70" t="s">
        <v>431</v>
      </c>
      <c r="B250" s="291"/>
      <c r="C250" s="95"/>
      <c r="D250" s="95"/>
      <c r="E250" s="160"/>
      <c r="F250" s="47"/>
    </row>
    <row r="251" spans="1:6" s="4" customFormat="1" ht="15">
      <c r="A251" s="58" t="s">
        <v>564</v>
      </c>
      <c r="B251" s="270"/>
      <c r="C251" s="95"/>
      <c r="D251" s="95"/>
      <c r="E251" s="160"/>
      <c r="F251" s="3"/>
    </row>
    <row r="252" spans="1:6" s="4" customFormat="1" ht="15">
      <c r="A252" s="119" t="s">
        <v>563</v>
      </c>
      <c r="B252" s="270"/>
      <c r="C252" s="95"/>
      <c r="D252" s="95"/>
      <c r="E252" s="160"/>
      <c r="F252" s="3"/>
    </row>
    <row r="253" spans="1:6" s="4" customFormat="1" ht="15">
      <c r="A253" s="58" t="s">
        <v>124</v>
      </c>
      <c r="B253" s="270"/>
      <c r="C253" s="95"/>
      <c r="D253" s="95"/>
      <c r="E253" s="160"/>
      <c r="F253" s="3"/>
    </row>
    <row r="254" spans="1:6" s="4" customFormat="1" ht="15">
      <c r="A254" s="119" t="s">
        <v>565</v>
      </c>
      <c r="B254" s="270"/>
      <c r="C254" s="95"/>
      <c r="D254" s="95"/>
      <c r="E254" s="160"/>
      <c r="F254" s="3"/>
    </row>
    <row r="255" spans="1:6" s="4" customFormat="1" ht="15">
      <c r="A255" s="58" t="s">
        <v>125</v>
      </c>
      <c r="B255" s="270"/>
      <c r="C255" s="95"/>
      <c r="D255" s="95"/>
      <c r="E255" s="160"/>
      <c r="F255" s="3"/>
    </row>
    <row r="256" spans="1:6" s="4" customFormat="1" ht="15">
      <c r="A256" s="60" t="s">
        <v>126</v>
      </c>
      <c r="B256" s="280"/>
      <c r="C256" s="95"/>
      <c r="D256" s="95"/>
      <c r="E256" s="160"/>
      <c r="F256" s="3"/>
    </row>
    <row r="257" spans="1:6" s="48" customFormat="1" ht="15">
      <c r="A257" s="70" t="s">
        <v>432</v>
      </c>
      <c r="B257" s="291"/>
      <c r="C257" s="95"/>
      <c r="D257" s="95"/>
      <c r="E257" s="160"/>
      <c r="F257" s="47"/>
    </row>
    <row r="258" spans="1:6" s="4" customFormat="1" ht="15">
      <c r="A258" s="60" t="s">
        <v>127</v>
      </c>
      <c r="B258" s="280"/>
      <c r="C258" s="95"/>
      <c r="D258" s="95"/>
      <c r="E258" s="160"/>
      <c r="F258" s="3"/>
    </row>
    <row r="259" spans="1:6" s="4" customFormat="1" ht="15">
      <c r="A259" s="60" t="s">
        <v>568</v>
      </c>
      <c r="B259" s="280"/>
      <c r="C259" s="95"/>
      <c r="D259" s="95"/>
      <c r="E259" s="160"/>
      <c r="F259" s="3"/>
    </row>
    <row r="260" spans="1:6" s="4" customFormat="1" ht="15">
      <c r="A260" s="119" t="s">
        <v>566</v>
      </c>
      <c r="B260" s="270"/>
      <c r="C260" s="95"/>
      <c r="D260" s="95"/>
      <c r="E260" s="160"/>
      <c r="F260" s="3"/>
    </row>
    <row r="261" spans="1:6" s="4" customFormat="1" ht="15">
      <c r="A261" s="119" t="s">
        <v>567</v>
      </c>
      <c r="B261" s="270"/>
      <c r="C261" s="95"/>
      <c r="D261" s="95"/>
      <c r="E261" s="160"/>
      <c r="F261" s="3"/>
    </row>
    <row r="262" spans="1:6" s="4" customFormat="1" ht="15">
      <c r="A262" s="60" t="s">
        <v>570</v>
      </c>
      <c r="B262" s="280"/>
      <c r="C262" s="95"/>
      <c r="D262" s="95"/>
      <c r="E262" s="160"/>
      <c r="F262" s="3"/>
    </row>
    <row r="263" spans="1:6" s="4" customFormat="1" ht="15">
      <c r="A263" s="119" t="s">
        <v>569</v>
      </c>
      <c r="B263" s="270"/>
      <c r="C263" s="95"/>
      <c r="D263" s="95"/>
      <c r="E263" s="160"/>
      <c r="F263" s="3"/>
    </row>
    <row r="264" spans="1:6" s="4" customFormat="1" ht="15">
      <c r="A264" s="60" t="s">
        <v>128</v>
      </c>
      <c r="B264" s="280"/>
      <c r="C264" s="95"/>
      <c r="D264" s="95"/>
      <c r="E264" s="160"/>
      <c r="F264" s="3"/>
    </row>
    <row r="265" spans="1:6" s="4" customFormat="1" ht="15">
      <c r="A265" s="58" t="s">
        <v>129</v>
      </c>
      <c r="B265" s="270"/>
      <c r="C265" s="95"/>
      <c r="D265" s="95"/>
      <c r="E265" s="160"/>
      <c r="F265" s="3"/>
    </row>
    <row r="266" spans="1:6" s="4" customFormat="1" ht="15">
      <c r="A266" s="60" t="s">
        <v>130</v>
      </c>
      <c r="B266" s="280"/>
      <c r="C266" s="95"/>
      <c r="D266" s="95"/>
      <c r="E266" s="160"/>
      <c r="F266" s="3"/>
    </row>
    <row r="267" spans="1:6" s="4" customFormat="1" ht="15">
      <c r="A267" s="58" t="s">
        <v>572</v>
      </c>
      <c r="B267" s="270"/>
      <c r="C267" s="95"/>
      <c r="D267" s="95"/>
      <c r="E267" s="160"/>
      <c r="F267" s="3"/>
    </row>
    <row r="268" spans="1:6" s="4" customFormat="1" ht="15">
      <c r="A268" s="119" t="s">
        <v>571</v>
      </c>
      <c r="B268" s="270"/>
      <c r="C268" s="95"/>
      <c r="D268" s="95"/>
      <c r="E268" s="160"/>
      <c r="F268" s="3"/>
    </row>
    <row r="269" spans="1:6" s="4" customFormat="1" ht="15">
      <c r="A269" s="60" t="s">
        <v>131</v>
      </c>
      <c r="B269" s="280"/>
      <c r="C269" s="95"/>
      <c r="D269" s="95"/>
      <c r="E269" s="160"/>
      <c r="F269" s="3"/>
    </row>
    <row r="270" spans="1:6" s="4" customFormat="1" ht="15" customHeight="1">
      <c r="A270" s="65" t="s">
        <v>574</v>
      </c>
      <c r="B270" s="277"/>
      <c r="C270" s="95"/>
      <c r="D270" s="102"/>
      <c r="E270" s="160"/>
      <c r="F270" s="3"/>
    </row>
    <row r="271" spans="1:6" s="4" customFormat="1" ht="15">
      <c r="A271" s="119" t="s">
        <v>573</v>
      </c>
      <c r="B271" s="270"/>
      <c r="C271" s="96"/>
      <c r="D271" s="96"/>
      <c r="E271" s="161"/>
      <c r="F271" s="3"/>
    </row>
    <row r="272" spans="1:6" s="4" customFormat="1" ht="15">
      <c r="A272" s="89" t="s">
        <v>132</v>
      </c>
      <c r="B272" s="278"/>
      <c r="C272" s="92"/>
      <c r="D272" s="92"/>
      <c r="E272" s="159">
        <f>E273+E307</f>
        <v>0</v>
      </c>
      <c r="F272" s="3"/>
    </row>
    <row r="273" spans="1:6" s="4" customFormat="1" ht="15">
      <c r="A273" s="130" t="s">
        <v>133</v>
      </c>
      <c r="B273" s="290">
        <v>8</v>
      </c>
      <c r="C273" s="94"/>
      <c r="D273" s="93"/>
      <c r="E273" s="166">
        <f>C273*D273</f>
        <v>0</v>
      </c>
      <c r="F273" s="3"/>
    </row>
    <row r="274" spans="1:6" s="4" customFormat="1" ht="15">
      <c r="A274" s="60" t="s">
        <v>134</v>
      </c>
      <c r="B274" s="280"/>
      <c r="C274" s="105"/>
      <c r="D274" s="105"/>
      <c r="E274" s="160"/>
      <c r="F274" s="3"/>
    </row>
    <row r="275" spans="1:6" s="4" customFormat="1" ht="15">
      <c r="A275" s="58" t="s">
        <v>135</v>
      </c>
      <c r="B275" s="270"/>
      <c r="C275" s="105"/>
      <c r="D275" s="105"/>
      <c r="E275" s="160"/>
      <c r="F275" s="3"/>
    </row>
    <row r="276" spans="1:6" s="4" customFormat="1" ht="15">
      <c r="A276" s="58" t="s">
        <v>136</v>
      </c>
      <c r="B276" s="270"/>
      <c r="C276" s="105"/>
      <c r="D276" s="105"/>
      <c r="E276" s="160"/>
      <c r="F276" s="3"/>
    </row>
    <row r="277" spans="1:6" s="4" customFormat="1" ht="15">
      <c r="A277" s="58" t="s">
        <v>137</v>
      </c>
      <c r="B277" s="270"/>
      <c r="C277" s="105"/>
      <c r="D277" s="105"/>
      <c r="E277" s="160"/>
      <c r="F277" s="3"/>
    </row>
    <row r="278" spans="1:6" s="4" customFormat="1" ht="15">
      <c r="A278" s="58" t="s">
        <v>138</v>
      </c>
      <c r="B278" s="270"/>
      <c r="C278" s="105"/>
      <c r="D278" s="105"/>
      <c r="E278" s="160"/>
      <c r="F278" s="3"/>
    </row>
    <row r="279" spans="1:6" s="4" customFormat="1" ht="15" customHeight="1">
      <c r="A279" s="58" t="s">
        <v>575</v>
      </c>
      <c r="B279" s="270"/>
      <c r="C279" s="105"/>
      <c r="D279" s="105"/>
      <c r="E279" s="160"/>
      <c r="F279" s="3"/>
    </row>
    <row r="280" spans="1:6" s="4" customFormat="1" ht="15">
      <c r="A280" s="58" t="s">
        <v>139</v>
      </c>
      <c r="B280" s="270"/>
      <c r="C280" s="105"/>
      <c r="D280" s="105"/>
      <c r="E280" s="160"/>
      <c r="F280" s="3"/>
    </row>
    <row r="281" spans="1:6" s="4" customFormat="1" ht="15">
      <c r="A281" s="60" t="s">
        <v>140</v>
      </c>
      <c r="B281" s="280"/>
      <c r="C281" s="105"/>
      <c r="D281" s="105"/>
      <c r="E281" s="160"/>
      <c r="F281" s="3"/>
    </row>
    <row r="282" spans="1:6" s="4" customFormat="1" ht="15">
      <c r="A282" s="58" t="s">
        <v>141</v>
      </c>
      <c r="B282" s="270"/>
      <c r="C282" s="105"/>
      <c r="D282" s="105"/>
      <c r="E282" s="160"/>
      <c r="F282" s="3"/>
    </row>
    <row r="283" spans="1:6" s="4" customFormat="1" ht="15">
      <c r="A283" s="58" t="s">
        <v>142</v>
      </c>
      <c r="B283" s="270"/>
      <c r="C283" s="105"/>
      <c r="D283" s="105"/>
      <c r="E283" s="160"/>
      <c r="F283" s="3"/>
    </row>
    <row r="284" spans="1:6" s="4" customFormat="1" ht="15">
      <c r="A284" s="58" t="s">
        <v>143</v>
      </c>
      <c r="B284" s="270"/>
      <c r="C284" s="105"/>
      <c r="D284" s="105"/>
      <c r="E284" s="160"/>
      <c r="F284" s="3"/>
    </row>
    <row r="285" spans="1:6" s="4" customFormat="1" ht="15">
      <c r="A285" s="58" t="s">
        <v>144</v>
      </c>
      <c r="B285" s="270"/>
      <c r="C285" s="105"/>
      <c r="D285" s="105"/>
      <c r="E285" s="160"/>
      <c r="F285" s="3"/>
    </row>
    <row r="286" spans="1:6" s="4" customFormat="1" ht="15" customHeight="1">
      <c r="A286" s="58" t="s">
        <v>145</v>
      </c>
      <c r="B286" s="270"/>
      <c r="C286" s="105"/>
      <c r="D286" s="105"/>
      <c r="E286" s="160"/>
      <c r="F286" s="3"/>
    </row>
    <row r="287" spans="1:6" s="4" customFormat="1" ht="15">
      <c r="A287" s="60" t="s">
        <v>146</v>
      </c>
      <c r="B287" s="280"/>
      <c r="C287" s="105"/>
      <c r="D287" s="105"/>
      <c r="E287" s="160"/>
      <c r="F287" s="3"/>
    </row>
    <row r="288" spans="1:6" s="4" customFormat="1" ht="15">
      <c r="A288" s="58" t="s">
        <v>147</v>
      </c>
      <c r="B288" s="270"/>
      <c r="C288" s="105"/>
      <c r="D288" s="105"/>
      <c r="E288" s="160"/>
      <c r="F288" s="3"/>
    </row>
    <row r="289" spans="1:6" s="4" customFormat="1" ht="15">
      <c r="A289" s="60" t="s">
        <v>148</v>
      </c>
      <c r="B289" s="280"/>
      <c r="C289" s="105"/>
      <c r="D289" s="105"/>
      <c r="E289" s="160"/>
      <c r="F289" s="3"/>
    </row>
    <row r="290" spans="1:6" s="4" customFormat="1" ht="15">
      <c r="A290" s="60" t="s">
        <v>149</v>
      </c>
      <c r="B290" s="280"/>
      <c r="C290" s="105"/>
      <c r="D290" s="105"/>
      <c r="E290" s="160"/>
      <c r="F290" s="3"/>
    </row>
    <row r="291" spans="1:6" s="4" customFormat="1" ht="15" customHeight="1">
      <c r="A291" s="58" t="s">
        <v>150</v>
      </c>
      <c r="B291" s="270"/>
      <c r="C291" s="105"/>
      <c r="D291" s="105"/>
      <c r="E291" s="160"/>
      <c r="F291" s="3"/>
    </row>
    <row r="292" spans="1:6" s="4" customFormat="1" ht="15">
      <c r="A292" s="119" t="s">
        <v>577</v>
      </c>
      <c r="B292" s="270"/>
      <c r="C292" s="105"/>
      <c r="D292" s="105"/>
      <c r="E292" s="160"/>
      <c r="F292" s="3"/>
    </row>
    <row r="293" spans="1:6" s="4" customFormat="1" ht="15">
      <c r="A293" s="119" t="s">
        <v>576</v>
      </c>
      <c r="B293" s="270"/>
      <c r="C293" s="105"/>
      <c r="D293" s="105"/>
      <c r="E293" s="160"/>
      <c r="F293" s="3"/>
    </row>
    <row r="294" spans="1:6" s="4" customFormat="1" ht="15">
      <c r="A294" s="58" t="s">
        <v>151</v>
      </c>
      <c r="B294" s="270"/>
      <c r="C294" s="105"/>
      <c r="D294" s="105"/>
      <c r="E294" s="160"/>
      <c r="F294" s="3"/>
    </row>
    <row r="295" spans="1:6" s="4" customFormat="1" ht="15">
      <c r="A295" s="60" t="s">
        <v>152</v>
      </c>
      <c r="B295" s="280"/>
      <c r="C295" s="105"/>
      <c r="D295" s="105"/>
      <c r="E295" s="160"/>
      <c r="F295" s="3"/>
    </row>
    <row r="296" spans="1:6" s="4" customFormat="1" ht="15" customHeight="1">
      <c r="A296" s="58" t="s">
        <v>579</v>
      </c>
      <c r="B296" s="270"/>
      <c r="C296" s="105"/>
      <c r="D296" s="105"/>
      <c r="E296" s="160"/>
      <c r="F296" s="3"/>
    </row>
    <row r="297" spans="1:6" s="4" customFormat="1" ht="15">
      <c r="A297" s="119" t="s">
        <v>578</v>
      </c>
      <c r="B297" s="270"/>
      <c r="C297" s="105"/>
      <c r="D297" s="105"/>
      <c r="E297" s="160"/>
      <c r="F297" s="3"/>
    </row>
    <row r="298" spans="1:6" s="4" customFormat="1" ht="15">
      <c r="A298" s="58" t="s">
        <v>153</v>
      </c>
      <c r="B298" s="270"/>
      <c r="C298" s="105"/>
      <c r="D298" s="105"/>
      <c r="E298" s="160"/>
      <c r="F298" s="3"/>
    </row>
    <row r="299" spans="1:6" s="4" customFormat="1" ht="15">
      <c r="A299" s="60" t="s">
        <v>581</v>
      </c>
      <c r="B299" s="280"/>
      <c r="C299" s="105"/>
      <c r="D299" s="105"/>
      <c r="E299" s="160"/>
      <c r="F299" s="3"/>
    </row>
    <row r="300" spans="1:6" s="4" customFormat="1" ht="15">
      <c r="A300" s="118" t="s">
        <v>580</v>
      </c>
      <c r="B300" s="281"/>
      <c r="C300" s="105"/>
      <c r="D300" s="105"/>
      <c r="E300" s="160"/>
      <c r="F300" s="3"/>
    </row>
    <row r="301" spans="1:6" s="4" customFormat="1" ht="15">
      <c r="A301" s="58" t="s">
        <v>154</v>
      </c>
      <c r="B301" s="270"/>
      <c r="C301" s="105"/>
      <c r="D301" s="105"/>
      <c r="E301" s="160"/>
      <c r="F301" s="3"/>
    </row>
    <row r="302" spans="1:6" s="4" customFormat="1" ht="15">
      <c r="A302" s="58" t="s">
        <v>155</v>
      </c>
      <c r="B302" s="270"/>
      <c r="C302" s="105"/>
      <c r="D302" s="105"/>
      <c r="E302" s="160"/>
      <c r="F302" s="3"/>
    </row>
    <row r="303" spans="1:6" s="4" customFormat="1" ht="15">
      <c r="A303" s="58" t="s">
        <v>156</v>
      </c>
      <c r="B303" s="270"/>
      <c r="C303" s="105"/>
      <c r="D303" s="105"/>
      <c r="E303" s="160"/>
      <c r="F303" s="3"/>
    </row>
    <row r="304" spans="1:6" s="4" customFormat="1" ht="15" customHeight="1">
      <c r="A304" s="60" t="s">
        <v>583</v>
      </c>
      <c r="B304" s="280"/>
      <c r="C304" s="105"/>
      <c r="D304" s="105"/>
      <c r="E304" s="160"/>
      <c r="F304" s="3"/>
    </row>
    <row r="305" spans="1:6" s="4" customFormat="1" ht="15">
      <c r="A305" s="118" t="s">
        <v>582</v>
      </c>
      <c r="B305" s="281"/>
      <c r="C305" s="105"/>
      <c r="D305" s="105"/>
      <c r="E305" s="160"/>
      <c r="F305" s="3"/>
    </row>
    <row r="306" spans="1:6" s="4" customFormat="1" ht="33.75">
      <c r="A306" s="61" t="s">
        <v>456</v>
      </c>
      <c r="B306" s="283"/>
      <c r="C306" s="105"/>
      <c r="D306" s="105"/>
      <c r="E306" s="160"/>
      <c r="F306" s="3"/>
    </row>
    <row r="307" spans="1:6" s="4" customFormat="1" ht="15">
      <c r="A307" s="130" t="s">
        <v>157</v>
      </c>
      <c r="B307" s="290">
        <v>64</v>
      </c>
      <c r="C307" s="94"/>
      <c r="D307" s="93"/>
      <c r="E307" s="166">
        <f>C307*D307</f>
        <v>0</v>
      </c>
      <c r="F307" s="3"/>
    </row>
    <row r="308" spans="1:6" s="4" customFormat="1" ht="15">
      <c r="A308" s="60" t="s">
        <v>158</v>
      </c>
      <c r="B308" s="280"/>
      <c r="C308" s="105"/>
      <c r="D308" s="105"/>
      <c r="E308" s="160"/>
      <c r="F308" s="3"/>
    </row>
    <row r="309" spans="1:6" s="4" customFormat="1" ht="15">
      <c r="A309" s="58" t="s">
        <v>159</v>
      </c>
      <c r="B309" s="270"/>
      <c r="C309" s="105"/>
      <c r="D309" s="105"/>
      <c r="E309" s="160"/>
      <c r="F309" s="3"/>
    </row>
    <row r="310" spans="1:6" s="4" customFormat="1" ht="15">
      <c r="A310" s="60" t="s">
        <v>160</v>
      </c>
      <c r="B310" s="280"/>
      <c r="C310" s="105"/>
      <c r="D310" s="105"/>
      <c r="E310" s="160"/>
      <c r="F310" s="3"/>
    </row>
    <row r="311" spans="1:6" s="4" customFormat="1" ht="15">
      <c r="A311" s="60" t="s">
        <v>161</v>
      </c>
      <c r="B311" s="280"/>
      <c r="C311" s="105"/>
      <c r="D311" s="105"/>
      <c r="E311" s="160"/>
      <c r="F311" s="3"/>
    </row>
    <row r="312" spans="1:6" s="4" customFormat="1" ht="15">
      <c r="A312" s="60" t="s">
        <v>162</v>
      </c>
      <c r="B312" s="280"/>
      <c r="C312" s="105"/>
      <c r="D312" s="105"/>
      <c r="E312" s="160"/>
      <c r="F312" s="3"/>
    </row>
    <row r="313" spans="1:6" s="4" customFormat="1" ht="15">
      <c r="A313" s="60" t="s">
        <v>585</v>
      </c>
      <c r="B313" s="280"/>
      <c r="C313" s="105"/>
      <c r="D313" s="105"/>
      <c r="E313" s="160"/>
      <c r="F313" s="3"/>
    </row>
    <row r="314" spans="1:6" s="4" customFormat="1" ht="15">
      <c r="A314" s="117" t="s">
        <v>584</v>
      </c>
      <c r="B314" s="270"/>
      <c r="C314" s="105"/>
      <c r="D314" s="105"/>
      <c r="E314" s="160"/>
      <c r="F314" s="3"/>
    </row>
    <row r="315" spans="1:6" s="4" customFormat="1" ht="15">
      <c r="A315" s="60" t="s">
        <v>163</v>
      </c>
      <c r="B315" s="280"/>
      <c r="C315" s="105"/>
      <c r="D315" s="105"/>
      <c r="E315" s="160"/>
      <c r="F315" s="3"/>
    </row>
    <row r="316" spans="1:6" s="4" customFormat="1" ht="15">
      <c r="A316" s="60" t="s">
        <v>164</v>
      </c>
      <c r="B316" s="280"/>
      <c r="C316" s="105"/>
      <c r="D316" s="105"/>
      <c r="E316" s="160"/>
      <c r="F316" s="3"/>
    </row>
    <row r="317" spans="1:6" s="4" customFormat="1" ht="15">
      <c r="A317" s="60" t="s">
        <v>165</v>
      </c>
      <c r="B317" s="280"/>
      <c r="C317" s="105"/>
      <c r="D317" s="105"/>
      <c r="E317" s="160"/>
      <c r="F317" s="3"/>
    </row>
    <row r="318" spans="1:6" s="4" customFormat="1" ht="15">
      <c r="A318" s="60" t="s">
        <v>457</v>
      </c>
      <c r="B318" s="280"/>
      <c r="C318" s="105"/>
      <c r="D318" s="105"/>
      <c r="E318" s="160"/>
      <c r="F318" s="3"/>
    </row>
    <row r="319" spans="1:6" s="4" customFormat="1" ht="15">
      <c r="A319" s="89" t="s">
        <v>166</v>
      </c>
      <c r="B319" s="278">
        <v>81</v>
      </c>
      <c r="C319" s="94"/>
      <c r="D319" s="93"/>
      <c r="E319" s="159">
        <f>C319*D319</f>
        <v>0</v>
      </c>
      <c r="F319" s="3"/>
    </row>
    <row r="320" spans="1:6" s="4" customFormat="1" ht="15">
      <c r="A320" s="60" t="s">
        <v>167</v>
      </c>
      <c r="B320" s="280"/>
      <c r="C320" s="95"/>
      <c r="D320" s="95"/>
      <c r="E320" s="160"/>
      <c r="F320" s="3"/>
    </row>
    <row r="321" spans="1:6" s="4" customFormat="1" ht="15">
      <c r="A321" s="58" t="s">
        <v>168</v>
      </c>
      <c r="B321" s="270"/>
      <c r="C321" s="95"/>
      <c r="D321" s="95"/>
      <c r="E321" s="160"/>
      <c r="F321" s="3"/>
    </row>
    <row r="322" spans="1:6" s="4" customFormat="1" ht="15">
      <c r="A322" s="58" t="s">
        <v>169</v>
      </c>
      <c r="B322" s="270"/>
      <c r="C322" s="95"/>
      <c r="D322" s="95"/>
      <c r="E322" s="160"/>
      <c r="F322" s="3"/>
    </row>
    <row r="323" spans="1:6" s="4" customFormat="1" ht="15">
      <c r="A323" s="58" t="s">
        <v>170</v>
      </c>
      <c r="B323" s="270"/>
      <c r="C323" s="95"/>
      <c r="D323" s="95"/>
      <c r="E323" s="160"/>
      <c r="F323" s="3"/>
    </row>
    <row r="324" spans="1:6" s="4" customFormat="1" ht="15">
      <c r="A324" s="58" t="s">
        <v>171</v>
      </c>
      <c r="B324" s="270"/>
      <c r="C324" s="95"/>
      <c r="D324" s="95"/>
      <c r="E324" s="160"/>
      <c r="F324" s="3"/>
    </row>
    <row r="325" spans="1:6" s="4" customFormat="1" ht="15">
      <c r="A325" s="60" t="s">
        <v>172</v>
      </c>
      <c r="B325" s="280"/>
      <c r="C325" s="95"/>
      <c r="D325" s="95"/>
      <c r="E325" s="160"/>
      <c r="F325" s="3"/>
    </row>
    <row r="326" spans="1:6" s="4" customFormat="1" ht="15">
      <c r="A326" s="58" t="s">
        <v>173</v>
      </c>
      <c r="B326" s="270"/>
      <c r="C326" s="95"/>
      <c r="D326" s="95"/>
      <c r="E326" s="160"/>
      <c r="F326" s="3"/>
    </row>
    <row r="327" spans="1:6" s="4" customFormat="1" ht="15">
      <c r="A327" s="58" t="s">
        <v>174</v>
      </c>
      <c r="B327" s="270"/>
      <c r="C327" s="95"/>
      <c r="D327" s="95"/>
      <c r="E327" s="160"/>
      <c r="F327" s="3"/>
    </row>
    <row r="328" spans="1:6" s="4" customFormat="1" ht="15">
      <c r="A328" s="60" t="s">
        <v>175</v>
      </c>
      <c r="B328" s="280"/>
      <c r="C328" s="95"/>
      <c r="D328" s="95"/>
      <c r="E328" s="160"/>
      <c r="F328" s="3"/>
    </row>
    <row r="329" spans="1:6" s="4" customFormat="1" ht="15">
      <c r="A329" s="58" t="s">
        <v>587</v>
      </c>
      <c r="B329" s="270"/>
      <c r="C329" s="95"/>
      <c r="D329" s="95"/>
      <c r="E329" s="160"/>
      <c r="F329" s="3"/>
    </row>
    <row r="330" spans="1:6" s="4" customFormat="1" ht="15">
      <c r="A330" s="116" t="s">
        <v>586</v>
      </c>
      <c r="B330" s="270"/>
      <c r="C330" s="95"/>
      <c r="D330" s="95"/>
      <c r="E330" s="160"/>
      <c r="F330" s="3"/>
    </row>
    <row r="331" spans="1:6" s="4" customFormat="1" ht="15">
      <c r="A331" s="58" t="s">
        <v>176</v>
      </c>
      <c r="B331" s="270"/>
      <c r="C331" s="95"/>
      <c r="D331" s="95"/>
      <c r="E331" s="160"/>
      <c r="F331" s="3"/>
    </row>
    <row r="332" spans="1:6" s="4" customFormat="1" ht="15">
      <c r="A332" s="58" t="s">
        <v>177</v>
      </c>
      <c r="B332" s="270"/>
      <c r="C332" s="95"/>
      <c r="D332" s="95"/>
      <c r="E332" s="160"/>
      <c r="F332" s="3"/>
    </row>
    <row r="333" spans="1:6" s="4" customFormat="1" ht="15">
      <c r="A333" s="58" t="s">
        <v>178</v>
      </c>
      <c r="B333" s="270"/>
      <c r="C333" s="96"/>
      <c r="D333" s="96"/>
      <c r="E333" s="161"/>
      <c r="F333" s="3"/>
    </row>
    <row r="334" spans="1:6" s="4" customFormat="1" ht="15">
      <c r="A334" s="89" t="s">
        <v>179</v>
      </c>
      <c r="B334" s="278">
        <v>12</v>
      </c>
      <c r="C334" s="94"/>
      <c r="D334" s="93"/>
      <c r="E334" s="159">
        <f>C334*D334</f>
        <v>0</v>
      </c>
      <c r="F334" s="3"/>
    </row>
    <row r="335" spans="1:6" s="4" customFormat="1" ht="15">
      <c r="A335" s="60" t="s">
        <v>167</v>
      </c>
      <c r="B335" s="280"/>
      <c r="C335" s="95"/>
      <c r="D335" s="95"/>
      <c r="E335" s="160"/>
      <c r="F335" s="3"/>
    </row>
    <row r="336" spans="1:6" s="4" customFormat="1" ht="15">
      <c r="A336" s="117" t="s">
        <v>180</v>
      </c>
      <c r="B336" s="270"/>
      <c r="C336" s="95"/>
      <c r="D336" s="95"/>
      <c r="E336" s="160"/>
      <c r="F336" s="3"/>
    </row>
    <row r="337" spans="1:6" s="4" customFormat="1" ht="15">
      <c r="A337" s="117" t="s">
        <v>181</v>
      </c>
      <c r="B337" s="270"/>
      <c r="C337" s="95"/>
      <c r="D337" s="95"/>
      <c r="E337" s="160"/>
      <c r="F337" s="3"/>
    </row>
    <row r="338" spans="1:6" s="4" customFormat="1" ht="15">
      <c r="A338" s="117" t="s">
        <v>182</v>
      </c>
      <c r="B338" s="270"/>
      <c r="C338" s="95"/>
      <c r="D338" s="95"/>
      <c r="E338" s="160"/>
      <c r="F338" s="3"/>
    </row>
    <row r="339" spans="1:6" s="4" customFormat="1" ht="15">
      <c r="A339" s="60" t="s">
        <v>183</v>
      </c>
      <c r="B339" s="280"/>
      <c r="C339" s="95"/>
      <c r="D339" s="95"/>
      <c r="E339" s="160"/>
      <c r="F339" s="3"/>
    </row>
    <row r="340" spans="1:6" s="4" customFormat="1" ht="15">
      <c r="A340" s="117" t="s">
        <v>184</v>
      </c>
      <c r="B340" s="270"/>
      <c r="C340" s="95"/>
      <c r="D340" s="95"/>
      <c r="E340" s="160"/>
      <c r="F340" s="3"/>
    </row>
    <row r="341" spans="1:6" s="4" customFormat="1" ht="15">
      <c r="A341" s="117" t="s">
        <v>185</v>
      </c>
      <c r="B341" s="270"/>
      <c r="C341" s="95"/>
      <c r="D341" s="95"/>
      <c r="E341" s="160"/>
      <c r="F341" s="3"/>
    </row>
    <row r="342" spans="1:6" s="4" customFormat="1" ht="15">
      <c r="A342" s="125" t="s">
        <v>186</v>
      </c>
      <c r="B342" s="284"/>
      <c r="C342" s="96"/>
      <c r="D342" s="96"/>
      <c r="E342" s="161"/>
      <c r="F342" s="3"/>
    </row>
    <row r="343" spans="1:6" s="4" customFormat="1" ht="15">
      <c r="A343" s="88" t="s">
        <v>439</v>
      </c>
      <c r="B343" s="286"/>
      <c r="C343" s="348" t="s">
        <v>891</v>
      </c>
      <c r="D343" s="349"/>
      <c r="E343" s="159"/>
      <c r="F343" s="3"/>
    </row>
    <row r="344" spans="1:6" s="4" customFormat="1" ht="15">
      <c r="A344" s="89" t="s">
        <v>900</v>
      </c>
      <c r="B344" s="278"/>
      <c r="C344" s="348" t="s">
        <v>891</v>
      </c>
      <c r="D344" s="349"/>
      <c r="E344" s="159"/>
      <c r="F344" s="3"/>
    </row>
    <row r="345" spans="1:6" s="4" customFormat="1" ht="15">
      <c r="A345" s="89" t="s">
        <v>187</v>
      </c>
      <c r="B345" s="278">
        <v>24</v>
      </c>
      <c r="C345" s="94"/>
      <c r="D345" s="93"/>
      <c r="E345" s="159">
        <f>C345*D345</f>
        <v>0</v>
      </c>
      <c r="F345" s="3"/>
    </row>
    <row r="346" spans="1:6" s="4" customFormat="1" ht="15">
      <c r="A346" s="58" t="s">
        <v>188</v>
      </c>
      <c r="B346" s="270"/>
      <c r="C346" s="95"/>
      <c r="D346" s="95"/>
      <c r="E346" s="160"/>
      <c r="F346" s="3"/>
    </row>
    <row r="347" spans="1:6" s="4" customFormat="1" ht="15">
      <c r="A347" s="60" t="s">
        <v>189</v>
      </c>
      <c r="B347" s="280"/>
      <c r="C347" s="95"/>
      <c r="D347" s="95"/>
      <c r="E347" s="160"/>
      <c r="F347" s="3"/>
    </row>
    <row r="348" spans="1:6" s="4" customFormat="1" ht="15">
      <c r="A348" s="116" t="s">
        <v>190</v>
      </c>
      <c r="B348" s="270"/>
      <c r="C348" s="95"/>
      <c r="D348" s="95"/>
      <c r="E348" s="160"/>
      <c r="F348" s="3"/>
    </row>
    <row r="349" spans="1:6" s="4" customFormat="1" ht="15">
      <c r="A349" s="116" t="s">
        <v>191</v>
      </c>
      <c r="B349" s="270"/>
      <c r="C349" s="95"/>
      <c r="D349" s="95"/>
      <c r="E349" s="160"/>
      <c r="F349" s="3"/>
    </row>
    <row r="350" spans="1:6" s="4" customFormat="1" ht="15">
      <c r="A350" s="116" t="s">
        <v>192</v>
      </c>
      <c r="B350" s="270"/>
      <c r="C350" s="95"/>
      <c r="D350" s="95"/>
      <c r="E350" s="160"/>
      <c r="F350" s="3"/>
    </row>
    <row r="351" spans="1:6" s="4" customFormat="1" ht="15">
      <c r="A351" s="116" t="s">
        <v>193</v>
      </c>
      <c r="B351" s="270"/>
      <c r="C351" s="95"/>
      <c r="D351" s="95"/>
      <c r="E351" s="160"/>
      <c r="F351" s="3"/>
    </row>
    <row r="352" spans="1:6" s="4" customFormat="1" ht="15">
      <c r="A352" s="116" t="s">
        <v>194</v>
      </c>
      <c r="B352" s="270"/>
      <c r="C352" s="95"/>
      <c r="D352" s="95"/>
      <c r="E352" s="160"/>
      <c r="F352" s="3"/>
    </row>
    <row r="353" spans="1:6" s="4" customFormat="1" ht="15">
      <c r="A353" s="116" t="s">
        <v>195</v>
      </c>
      <c r="B353" s="270"/>
      <c r="C353" s="95"/>
      <c r="D353" s="95"/>
      <c r="E353" s="160"/>
      <c r="F353" s="3"/>
    </row>
    <row r="354" spans="1:6" s="4" customFormat="1" ht="15">
      <c r="A354" s="60" t="s">
        <v>196</v>
      </c>
      <c r="B354" s="280"/>
      <c r="C354" s="95"/>
      <c r="D354" s="95"/>
      <c r="E354" s="160"/>
      <c r="F354" s="3"/>
    </row>
    <row r="355" spans="1:6" s="4" customFormat="1" ht="15">
      <c r="A355" s="116" t="s">
        <v>197</v>
      </c>
      <c r="B355" s="270"/>
      <c r="C355" s="95"/>
      <c r="D355" s="95"/>
      <c r="E355" s="160"/>
      <c r="F355" s="3"/>
    </row>
    <row r="356" spans="1:6" s="4" customFormat="1" ht="15">
      <c r="A356" s="116" t="s">
        <v>198</v>
      </c>
      <c r="B356" s="270"/>
      <c r="C356" s="95"/>
      <c r="D356" s="95"/>
      <c r="E356" s="160"/>
      <c r="F356" s="3"/>
    </row>
    <row r="357" spans="1:6" s="4" customFormat="1" ht="15">
      <c r="A357" s="116" t="s">
        <v>199</v>
      </c>
      <c r="B357" s="270"/>
      <c r="C357" s="95"/>
      <c r="D357" s="95"/>
      <c r="E357" s="160"/>
      <c r="F357" s="3"/>
    </row>
    <row r="358" spans="1:6" s="4" customFormat="1" ht="15">
      <c r="A358" s="116" t="s">
        <v>200</v>
      </c>
      <c r="B358" s="270"/>
      <c r="C358" s="95"/>
      <c r="D358" s="95"/>
      <c r="E358" s="160"/>
      <c r="F358" s="3"/>
    </row>
    <row r="359" spans="1:6" s="4" customFormat="1" ht="15">
      <c r="A359" s="116" t="s">
        <v>201</v>
      </c>
      <c r="B359" s="270"/>
      <c r="C359" s="95"/>
      <c r="D359" s="95"/>
      <c r="E359" s="160"/>
      <c r="F359" s="3"/>
    </row>
    <row r="360" spans="1:6" s="4" customFormat="1" ht="15">
      <c r="A360" s="116" t="s">
        <v>202</v>
      </c>
      <c r="B360" s="270"/>
      <c r="C360" s="95"/>
      <c r="D360" s="95"/>
      <c r="E360" s="160"/>
      <c r="F360" s="3"/>
    </row>
    <row r="361" spans="1:6" s="4" customFormat="1" ht="15">
      <c r="A361" s="117" t="s">
        <v>203</v>
      </c>
      <c r="B361" s="270"/>
      <c r="C361" s="95"/>
      <c r="D361" s="95"/>
      <c r="E361" s="160"/>
      <c r="F361" s="3"/>
    </row>
    <row r="362" spans="1:6" s="4" customFormat="1" ht="15">
      <c r="A362" s="117" t="s">
        <v>204</v>
      </c>
      <c r="B362" s="270"/>
      <c r="C362" s="95"/>
      <c r="D362" s="95"/>
      <c r="E362" s="160"/>
      <c r="F362" s="3"/>
    </row>
    <row r="363" spans="1:6" s="4" customFormat="1" ht="15">
      <c r="A363" s="116" t="s">
        <v>205</v>
      </c>
      <c r="B363" s="270"/>
      <c r="C363" s="95"/>
      <c r="D363" s="95"/>
      <c r="E363" s="160"/>
      <c r="F363" s="3"/>
    </row>
    <row r="364" spans="1:6" s="4" customFormat="1" ht="15">
      <c r="A364" s="117" t="s">
        <v>206</v>
      </c>
      <c r="B364" s="270"/>
      <c r="C364" s="95"/>
      <c r="D364" s="95"/>
      <c r="E364" s="160"/>
      <c r="F364" s="3"/>
    </row>
    <row r="365" spans="1:6" s="4" customFormat="1" ht="15">
      <c r="A365" s="117" t="s">
        <v>207</v>
      </c>
      <c r="B365" s="270"/>
      <c r="C365" s="95"/>
      <c r="D365" s="95"/>
      <c r="E365" s="160"/>
      <c r="F365" s="3"/>
    </row>
    <row r="366" spans="1:6" s="4" customFormat="1" ht="15">
      <c r="A366" s="126" t="s">
        <v>208</v>
      </c>
      <c r="B366" s="281"/>
      <c r="C366" s="95"/>
      <c r="D366" s="95"/>
      <c r="E366" s="160"/>
      <c r="F366" s="3"/>
    </row>
    <row r="367" spans="1:6" s="4" customFormat="1" ht="15">
      <c r="A367" s="116" t="s">
        <v>209</v>
      </c>
      <c r="B367" s="270"/>
      <c r="C367" s="95"/>
      <c r="D367" s="95"/>
      <c r="E367" s="160"/>
      <c r="F367" s="3"/>
    </row>
    <row r="368" spans="1:6" s="4" customFormat="1" ht="15">
      <c r="A368" s="117" t="s">
        <v>210</v>
      </c>
      <c r="B368" s="270"/>
      <c r="C368" s="95"/>
      <c r="D368" s="95"/>
      <c r="E368" s="160"/>
      <c r="F368" s="3"/>
    </row>
    <row r="369" spans="1:6" s="4" customFormat="1" ht="15">
      <c r="A369" s="116" t="s">
        <v>211</v>
      </c>
      <c r="B369" s="270"/>
      <c r="C369" s="95"/>
      <c r="D369" s="95"/>
      <c r="E369" s="160"/>
      <c r="F369" s="3"/>
    </row>
    <row r="370" spans="1:6" s="4" customFormat="1" ht="15">
      <c r="A370" s="117" t="s">
        <v>212</v>
      </c>
      <c r="B370" s="270"/>
      <c r="C370" s="95"/>
      <c r="D370" s="95"/>
      <c r="E370" s="160"/>
      <c r="F370" s="3"/>
    </row>
    <row r="371" spans="1:6" s="4" customFormat="1" ht="15">
      <c r="A371" s="117" t="s">
        <v>213</v>
      </c>
      <c r="B371" s="270"/>
      <c r="C371" s="95"/>
      <c r="D371" s="95"/>
      <c r="E371" s="160"/>
      <c r="F371" s="3"/>
    </row>
    <row r="372" spans="1:6" s="4" customFormat="1" ht="15">
      <c r="A372" s="117" t="s">
        <v>214</v>
      </c>
      <c r="B372" s="270"/>
      <c r="C372" s="95"/>
      <c r="D372" s="95"/>
      <c r="E372" s="160"/>
      <c r="F372" s="3"/>
    </row>
    <row r="373" spans="1:6" s="4" customFormat="1" ht="15">
      <c r="A373" s="117" t="s">
        <v>215</v>
      </c>
      <c r="B373" s="270"/>
      <c r="C373" s="95"/>
      <c r="D373" s="95"/>
      <c r="E373" s="160"/>
      <c r="F373" s="3"/>
    </row>
    <row r="374" spans="1:6" s="4" customFormat="1" ht="15">
      <c r="A374" s="117" t="s">
        <v>589</v>
      </c>
      <c r="B374" s="270"/>
      <c r="C374" s="95"/>
      <c r="D374" s="95"/>
      <c r="E374" s="160"/>
      <c r="F374" s="3"/>
    </row>
    <row r="375" spans="1:6" s="4" customFormat="1" ht="15">
      <c r="A375" s="117" t="s">
        <v>588</v>
      </c>
      <c r="B375" s="270"/>
      <c r="C375" s="95"/>
      <c r="D375" s="95"/>
      <c r="E375" s="160"/>
      <c r="F375" s="3"/>
    </row>
    <row r="376" spans="1:6" s="4" customFormat="1" ht="15">
      <c r="A376" s="67" t="s">
        <v>216</v>
      </c>
      <c r="B376" s="281"/>
      <c r="C376" s="95"/>
      <c r="D376" s="95"/>
      <c r="E376" s="160"/>
      <c r="F376" s="3"/>
    </row>
    <row r="377" spans="1:6" s="4" customFormat="1" ht="15">
      <c r="A377" s="116" t="s">
        <v>217</v>
      </c>
      <c r="B377" s="270"/>
      <c r="C377" s="95"/>
      <c r="D377" s="95"/>
      <c r="E377" s="160"/>
      <c r="F377" s="3"/>
    </row>
    <row r="378" spans="1:6" s="4" customFormat="1" ht="15">
      <c r="A378" s="117" t="s">
        <v>218</v>
      </c>
      <c r="B378" s="270"/>
      <c r="C378" s="95"/>
      <c r="D378" s="95"/>
      <c r="E378" s="160"/>
      <c r="F378" s="3"/>
    </row>
    <row r="379" spans="1:6" s="4" customFormat="1" ht="15">
      <c r="A379" s="117" t="s">
        <v>219</v>
      </c>
      <c r="B379" s="270"/>
      <c r="C379" s="95"/>
      <c r="D379" s="95"/>
      <c r="E379" s="160"/>
      <c r="F379" s="3"/>
    </row>
    <row r="380" spans="1:6" s="4" customFormat="1" ht="15">
      <c r="A380" s="116" t="s">
        <v>220</v>
      </c>
      <c r="B380" s="270"/>
      <c r="C380" s="95"/>
      <c r="D380" s="95"/>
      <c r="E380" s="160"/>
      <c r="F380" s="3"/>
    </row>
    <row r="381" spans="1:6" s="4" customFormat="1" ht="15">
      <c r="A381" s="117" t="s">
        <v>221</v>
      </c>
      <c r="B381" s="270"/>
      <c r="C381" s="95"/>
      <c r="D381" s="95"/>
      <c r="E381" s="160"/>
      <c r="F381" s="3"/>
    </row>
    <row r="382" spans="1:6" s="4" customFormat="1" ht="15">
      <c r="A382" s="117" t="s">
        <v>222</v>
      </c>
      <c r="B382" s="270"/>
      <c r="C382" s="95"/>
      <c r="D382" s="95"/>
      <c r="E382" s="160"/>
      <c r="F382" s="3"/>
    </row>
    <row r="383" spans="1:6" s="4" customFormat="1" ht="15">
      <c r="A383" s="125" t="s">
        <v>223</v>
      </c>
      <c r="B383" s="284"/>
      <c r="C383" s="96"/>
      <c r="D383" s="96"/>
      <c r="E383" s="161"/>
      <c r="F383" s="3"/>
    </row>
    <row r="384" spans="1:6" s="4" customFormat="1" ht="15">
      <c r="A384" s="82" t="s">
        <v>438</v>
      </c>
      <c r="B384" s="285"/>
      <c r="C384" s="348" t="s">
        <v>891</v>
      </c>
      <c r="D384" s="349"/>
      <c r="E384" s="164"/>
      <c r="F384" s="3"/>
    </row>
    <row r="385" spans="1:6" s="4" customFormat="1" ht="15">
      <c r="A385" s="87" t="s">
        <v>224</v>
      </c>
      <c r="B385" s="289"/>
      <c r="C385" s="84"/>
      <c r="D385" s="84"/>
      <c r="E385" s="164">
        <f>SUM(E387:E412)</f>
        <v>0</v>
      </c>
      <c r="F385" s="3"/>
    </row>
    <row r="386" spans="1:6" s="4" customFormat="1" ht="36.75" customHeight="1">
      <c r="A386" s="59" t="s">
        <v>450</v>
      </c>
      <c r="B386" s="284"/>
      <c r="C386" s="96"/>
      <c r="D386" s="96"/>
      <c r="E386" s="161"/>
      <c r="F386" s="3"/>
    </row>
    <row r="387" spans="1:6" s="4" customFormat="1" ht="15">
      <c r="A387" s="89" t="s">
        <v>225</v>
      </c>
      <c r="B387" s="278">
        <v>8</v>
      </c>
      <c r="C387" s="94"/>
      <c r="D387" s="93"/>
      <c r="E387" s="159">
        <f>C387*D387</f>
        <v>0</v>
      </c>
      <c r="F387" s="3"/>
    </row>
    <row r="388" spans="1:6" s="4" customFormat="1" ht="15">
      <c r="A388" s="58" t="s">
        <v>226</v>
      </c>
      <c r="B388" s="270"/>
      <c r="C388" s="106"/>
      <c r="D388" s="106"/>
      <c r="E388" s="160"/>
      <c r="F388" s="3"/>
    </row>
    <row r="389" spans="1:6" s="4" customFormat="1" ht="15">
      <c r="A389" s="58" t="s">
        <v>227</v>
      </c>
      <c r="B389" s="270"/>
      <c r="C389" s="106"/>
      <c r="D389" s="106"/>
      <c r="E389" s="160"/>
      <c r="F389" s="3"/>
    </row>
    <row r="390" spans="1:6" s="4" customFormat="1" ht="15">
      <c r="A390" s="58" t="s">
        <v>228</v>
      </c>
      <c r="B390" s="270"/>
      <c r="C390" s="106"/>
      <c r="D390" s="106"/>
      <c r="E390" s="160"/>
      <c r="F390" s="3"/>
    </row>
    <row r="391" spans="1:6" s="4" customFormat="1" ht="15">
      <c r="A391" s="64" t="s">
        <v>590</v>
      </c>
      <c r="B391" s="270"/>
      <c r="C391" s="106"/>
      <c r="D391" s="106"/>
      <c r="E391" s="160"/>
      <c r="F391" s="3"/>
    </row>
    <row r="392" spans="1:6" s="4" customFormat="1" ht="15">
      <c r="A392" s="64" t="s">
        <v>591</v>
      </c>
      <c r="B392" s="270"/>
      <c r="C392" s="106"/>
      <c r="D392" s="106"/>
      <c r="E392" s="160"/>
      <c r="F392" s="3"/>
    </row>
    <row r="393" spans="1:6" s="4" customFormat="1" ht="15" customHeight="1">
      <c r="A393" s="64" t="s">
        <v>592</v>
      </c>
      <c r="B393" s="270"/>
      <c r="C393" s="106"/>
      <c r="D393" s="106"/>
      <c r="E393" s="160"/>
      <c r="F393" s="3"/>
    </row>
    <row r="394" spans="1:6" s="4" customFormat="1" ht="15">
      <c r="A394" s="58" t="s">
        <v>229</v>
      </c>
      <c r="B394" s="270"/>
      <c r="C394" s="106"/>
      <c r="D394" s="106"/>
      <c r="E394" s="160"/>
      <c r="F394" s="3"/>
    </row>
    <row r="395" spans="1:6" s="4" customFormat="1" ht="15">
      <c r="A395" s="58" t="s">
        <v>230</v>
      </c>
      <c r="B395" s="270"/>
      <c r="C395" s="106"/>
      <c r="D395" s="106"/>
      <c r="E395" s="160"/>
      <c r="F395" s="3"/>
    </row>
    <row r="396" spans="1:6" s="4" customFormat="1" ht="15">
      <c r="A396" s="58" t="s">
        <v>231</v>
      </c>
      <c r="B396" s="270"/>
      <c r="C396" s="106"/>
      <c r="D396" s="106"/>
      <c r="E396" s="160"/>
      <c r="F396" s="3"/>
    </row>
    <row r="397" spans="1:6" s="4" customFormat="1" ht="15">
      <c r="A397" s="58" t="s">
        <v>232</v>
      </c>
      <c r="B397" s="270"/>
      <c r="C397" s="106"/>
      <c r="D397" s="106"/>
      <c r="E397" s="160"/>
      <c r="F397" s="3"/>
    </row>
    <row r="398" spans="1:6" s="4" customFormat="1" ht="15">
      <c r="A398" s="58" t="s">
        <v>233</v>
      </c>
      <c r="B398" s="270"/>
      <c r="C398" s="106"/>
      <c r="D398" s="106"/>
      <c r="E398" s="160"/>
      <c r="F398" s="3"/>
    </row>
    <row r="399" spans="1:6" s="4" customFormat="1" ht="15">
      <c r="A399" s="58" t="s">
        <v>234</v>
      </c>
      <c r="B399" s="270"/>
      <c r="C399" s="106"/>
      <c r="D399" s="106"/>
      <c r="E399" s="160"/>
      <c r="F399" s="3"/>
    </row>
    <row r="400" spans="1:6" s="4" customFormat="1" ht="15">
      <c r="A400" s="58" t="s">
        <v>235</v>
      </c>
      <c r="B400" s="270"/>
      <c r="C400" s="106"/>
      <c r="D400" s="106"/>
      <c r="E400" s="160"/>
      <c r="F400" s="3"/>
    </row>
    <row r="401" spans="1:6" s="4" customFormat="1" ht="15">
      <c r="A401" s="58" t="s">
        <v>236</v>
      </c>
      <c r="B401" s="270"/>
      <c r="C401" s="106"/>
      <c r="D401" s="106"/>
      <c r="E401" s="160"/>
      <c r="F401" s="3"/>
    </row>
    <row r="402" spans="1:6" s="4" customFormat="1" ht="15">
      <c r="A402" s="58" t="s">
        <v>237</v>
      </c>
      <c r="B402" s="270"/>
      <c r="C402" s="106"/>
      <c r="D402" s="106"/>
      <c r="E402" s="160"/>
      <c r="F402" s="3"/>
    </row>
    <row r="403" spans="1:6" s="4" customFormat="1" ht="15">
      <c r="A403" s="58" t="s">
        <v>238</v>
      </c>
      <c r="B403" s="270"/>
      <c r="C403" s="107"/>
      <c r="D403" s="107"/>
      <c r="E403" s="161"/>
      <c r="F403" s="3"/>
    </row>
    <row r="404" spans="1:6" s="4" customFormat="1" ht="19.5" customHeight="1">
      <c r="A404" s="108" t="s">
        <v>452</v>
      </c>
      <c r="B404" s="278">
        <v>16</v>
      </c>
      <c r="C404" s="94"/>
      <c r="D404" s="93"/>
      <c r="E404" s="159">
        <f>C404*D404</f>
        <v>0</v>
      </c>
      <c r="F404" s="3"/>
    </row>
    <row r="405" spans="1:6" s="4" customFormat="1" ht="15">
      <c r="A405" s="67" t="s">
        <v>239</v>
      </c>
      <c r="B405" s="281"/>
      <c r="C405" s="95"/>
      <c r="D405" s="95"/>
      <c r="E405" s="160"/>
      <c r="F405" s="3"/>
    </row>
    <row r="406" spans="1:6" s="4" customFormat="1" ht="15">
      <c r="A406" s="58" t="s">
        <v>240</v>
      </c>
      <c r="B406" s="270"/>
      <c r="C406" s="95"/>
      <c r="D406" s="95"/>
      <c r="E406" s="160"/>
      <c r="F406" s="3"/>
    </row>
    <row r="407" spans="1:6" s="4" customFormat="1" ht="15" customHeight="1">
      <c r="A407" s="64" t="s">
        <v>593</v>
      </c>
      <c r="B407" s="270"/>
      <c r="C407" s="96"/>
      <c r="D407" s="96"/>
      <c r="E407" s="161"/>
      <c r="F407" s="3"/>
    </row>
    <row r="408" spans="1:6" s="4" customFormat="1" ht="15" customHeight="1">
      <c r="A408" s="89" t="s">
        <v>602</v>
      </c>
      <c r="B408" s="278">
        <v>8</v>
      </c>
      <c r="C408" s="94"/>
      <c r="D408" s="93"/>
      <c r="E408" s="159">
        <f>C408*D408</f>
        <v>0</v>
      </c>
      <c r="F408" s="3"/>
    </row>
    <row r="409" spans="1:6" s="4" customFormat="1" ht="15">
      <c r="A409" s="64" t="s">
        <v>594</v>
      </c>
      <c r="B409" s="270"/>
      <c r="C409" s="95"/>
      <c r="D409" s="95"/>
      <c r="E409" s="160"/>
      <c r="F409" s="3"/>
    </row>
    <row r="410" spans="1:6" s="4" customFormat="1" ht="15">
      <c r="A410" s="122" t="s">
        <v>595</v>
      </c>
      <c r="B410" s="284"/>
      <c r="C410" s="96"/>
      <c r="D410" s="96"/>
      <c r="E410" s="161"/>
      <c r="F410" s="3"/>
    </row>
    <row r="411" spans="1:6" s="4" customFormat="1" ht="15" customHeight="1">
      <c r="A411" s="89" t="s">
        <v>603</v>
      </c>
      <c r="B411" s="278">
        <v>6</v>
      </c>
      <c r="C411" s="94"/>
      <c r="D411" s="93"/>
      <c r="E411" s="159">
        <f>C411*D411</f>
        <v>0</v>
      </c>
      <c r="F411" s="3"/>
    </row>
    <row r="412" spans="1:6" s="4" customFormat="1" ht="15">
      <c r="A412" s="59" t="s">
        <v>241</v>
      </c>
      <c r="B412" s="284"/>
      <c r="C412" s="96"/>
      <c r="D412" s="96"/>
      <c r="E412" s="161"/>
      <c r="F412" s="3"/>
    </row>
    <row r="413" spans="1:6" s="4" customFormat="1" ht="15">
      <c r="A413" s="85" t="s">
        <v>242</v>
      </c>
      <c r="B413" s="293"/>
      <c r="C413" s="83"/>
      <c r="D413" s="83"/>
      <c r="E413" s="164">
        <f>SUM(E414)</f>
        <v>0</v>
      </c>
      <c r="F413" s="3"/>
    </row>
    <row r="414" spans="1:6" s="4" customFormat="1" ht="15">
      <c r="A414" s="109" t="s">
        <v>243</v>
      </c>
      <c r="B414" s="294">
        <v>16</v>
      </c>
      <c r="C414" s="94"/>
      <c r="D414" s="93"/>
      <c r="E414" s="162">
        <f>C414*D414</f>
        <v>0</v>
      </c>
      <c r="F414" s="3"/>
    </row>
    <row r="415" spans="1:6" s="4" customFormat="1" ht="15">
      <c r="A415" s="58" t="s">
        <v>244</v>
      </c>
      <c r="B415" s="270"/>
      <c r="C415" s="95"/>
      <c r="D415" s="95"/>
      <c r="E415" s="160"/>
      <c r="F415" s="3"/>
    </row>
    <row r="416" spans="1:6" s="4" customFormat="1" ht="15">
      <c r="A416" s="60" t="s">
        <v>596</v>
      </c>
      <c r="B416" s="280"/>
      <c r="C416" s="95"/>
      <c r="D416" s="95"/>
      <c r="E416" s="160"/>
      <c r="F416" s="3"/>
    </row>
    <row r="417" spans="1:6" s="4" customFormat="1" ht="15">
      <c r="A417" s="58" t="s">
        <v>245</v>
      </c>
      <c r="B417" s="270"/>
      <c r="C417" s="95"/>
      <c r="D417" s="95"/>
      <c r="E417" s="160"/>
      <c r="F417" s="3"/>
    </row>
    <row r="418" spans="1:6" s="4" customFormat="1" ht="15">
      <c r="A418" s="60" t="s">
        <v>597</v>
      </c>
      <c r="B418" s="280"/>
      <c r="C418" s="95"/>
      <c r="D418" s="95"/>
      <c r="E418" s="160"/>
      <c r="F418" s="3"/>
    </row>
    <row r="419" spans="1:6" s="4" customFormat="1" ht="15">
      <c r="A419" s="58" t="s">
        <v>246</v>
      </c>
      <c r="B419" s="270"/>
      <c r="C419" s="95"/>
      <c r="D419" s="95"/>
      <c r="E419" s="160"/>
      <c r="F419" s="3"/>
    </row>
    <row r="420" spans="1:6" s="4" customFormat="1" ht="15">
      <c r="A420" s="60" t="s">
        <v>598</v>
      </c>
      <c r="B420" s="280"/>
      <c r="C420" s="95"/>
      <c r="D420" s="95"/>
      <c r="E420" s="160"/>
      <c r="F420" s="3"/>
    </row>
    <row r="421" spans="1:6" s="4" customFormat="1" ht="15">
      <c r="A421" s="117" t="s">
        <v>247</v>
      </c>
      <c r="B421" s="270"/>
      <c r="C421" s="95"/>
      <c r="D421" s="95"/>
      <c r="E421" s="160"/>
      <c r="F421" s="3"/>
    </row>
    <row r="422" spans="1:6" s="4" customFormat="1" ht="15">
      <c r="A422" s="117" t="s">
        <v>248</v>
      </c>
      <c r="B422" s="270"/>
      <c r="C422" s="95"/>
      <c r="D422" s="95"/>
      <c r="E422" s="160"/>
      <c r="F422" s="3"/>
    </row>
    <row r="423" spans="1:6" s="4" customFormat="1" ht="15">
      <c r="A423" s="117" t="s">
        <v>249</v>
      </c>
      <c r="B423" s="270"/>
      <c r="C423" s="95"/>
      <c r="D423" s="95"/>
      <c r="E423" s="160"/>
      <c r="F423" s="3"/>
    </row>
    <row r="424" spans="1:6" s="4" customFormat="1" ht="15">
      <c r="A424" s="117" t="s">
        <v>250</v>
      </c>
      <c r="B424" s="270"/>
      <c r="C424" s="95"/>
      <c r="D424" s="95"/>
      <c r="E424" s="160"/>
      <c r="F424" s="3"/>
    </row>
    <row r="425" spans="1:6" s="4" customFormat="1" ht="15">
      <c r="A425" s="117" t="s">
        <v>251</v>
      </c>
      <c r="B425" s="270"/>
      <c r="C425" s="95"/>
      <c r="D425" s="95"/>
      <c r="E425" s="160"/>
      <c r="F425" s="3"/>
    </row>
    <row r="426" spans="1:6" s="4" customFormat="1" ht="15">
      <c r="A426" s="117" t="s">
        <v>252</v>
      </c>
      <c r="B426" s="270"/>
      <c r="C426" s="95"/>
      <c r="D426" s="95"/>
      <c r="E426" s="160"/>
      <c r="F426" s="3"/>
    </row>
    <row r="427" spans="1:6" s="4" customFormat="1" ht="15">
      <c r="A427" s="117" t="s">
        <v>253</v>
      </c>
      <c r="B427" s="270"/>
      <c r="C427" s="95"/>
      <c r="D427" s="95"/>
      <c r="E427" s="160"/>
      <c r="F427" s="3"/>
    </row>
    <row r="428" spans="1:6" s="4" customFormat="1" ht="15">
      <c r="A428" s="117" t="s">
        <v>254</v>
      </c>
      <c r="B428" s="270"/>
      <c r="C428" s="95"/>
      <c r="D428" s="95"/>
      <c r="E428" s="160"/>
      <c r="F428" s="3"/>
    </row>
    <row r="429" spans="1:6" s="4" customFormat="1" ht="22.5">
      <c r="A429" s="125" t="s">
        <v>899</v>
      </c>
      <c r="B429" s="284"/>
      <c r="C429" s="96"/>
      <c r="D429" s="96"/>
      <c r="E429" s="161"/>
      <c r="F429" s="3"/>
    </row>
    <row r="430" spans="1:6" s="4" customFormat="1" ht="15">
      <c r="A430" s="86" t="s">
        <v>255</v>
      </c>
      <c r="B430" s="295"/>
      <c r="C430" s="83"/>
      <c r="D430" s="83"/>
      <c r="E430" s="164">
        <f>E431+E542+E583+E604</f>
        <v>0</v>
      </c>
      <c r="F430" s="3"/>
    </row>
    <row r="431" spans="1:6" s="4" customFormat="1" ht="15">
      <c r="A431" s="85" t="s">
        <v>256</v>
      </c>
      <c r="B431" s="293"/>
      <c r="C431" s="83"/>
      <c r="D431" s="83"/>
      <c r="E431" s="164">
        <f>SUM(E432:E541)</f>
        <v>0</v>
      </c>
      <c r="F431" s="3"/>
    </row>
    <row r="432" spans="1:8" s="4" customFormat="1" ht="15">
      <c r="A432" s="108" t="s">
        <v>257</v>
      </c>
      <c r="B432" s="278">
        <v>130</v>
      </c>
      <c r="C432" s="94"/>
      <c r="D432" s="93"/>
      <c r="E432" s="159">
        <f>C432*D432</f>
        <v>0</v>
      </c>
      <c r="F432" s="3"/>
      <c r="H432" s="230"/>
    </row>
    <row r="433" spans="1:6" s="4" customFormat="1" ht="15">
      <c r="A433" s="58" t="s">
        <v>751</v>
      </c>
      <c r="B433" s="270"/>
      <c r="C433" s="95"/>
      <c r="D433" s="95"/>
      <c r="E433" s="160"/>
      <c r="F433" s="3"/>
    </row>
    <row r="434" spans="1:6" s="4" customFormat="1" ht="15">
      <c r="A434" s="58"/>
      <c r="B434" s="270"/>
      <c r="C434" s="95"/>
      <c r="D434" s="95"/>
      <c r="E434" s="160"/>
      <c r="F434" s="3"/>
    </row>
    <row r="435" spans="1:6" s="4" customFormat="1" ht="15" customHeight="1">
      <c r="A435" s="58" t="s">
        <v>752</v>
      </c>
      <c r="B435" s="270"/>
      <c r="C435" s="95"/>
      <c r="D435" s="95"/>
      <c r="E435" s="160"/>
      <c r="F435" s="3"/>
    </row>
    <row r="436" spans="1:6" s="4" customFormat="1" ht="15" customHeight="1">
      <c r="A436" s="112" t="s">
        <v>258</v>
      </c>
      <c r="B436" s="296"/>
      <c r="C436" s="95"/>
      <c r="D436" s="95"/>
      <c r="E436" s="160"/>
      <c r="F436" s="3"/>
    </row>
    <row r="437" spans="1:6" s="4" customFormat="1" ht="15">
      <c r="A437" s="117" t="s">
        <v>259</v>
      </c>
      <c r="B437" s="270"/>
      <c r="C437" s="95"/>
      <c r="D437" s="95"/>
      <c r="E437" s="160"/>
      <c r="F437" s="3"/>
    </row>
    <row r="438" spans="1:6" s="4" customFormat="1" ht="15">
      <c r="A438" s="58" t="s">
        <v>260</v>
      </c>
      <c r="B438" s="270"/>
      <c r="C438" s="95"/>
      <c r="D438" s="95"/>
      <c r="E438" s="160"/>
      <c r="F438" s="3"/>
    </row>
    <row r="439" spans="1:6" s="4" customFormat="1" ht="15">
      <c r="A439" s="72" t="s">
        <v>261</v>
      </c>
      <c r="B439" s="297"/>
      <c r="C439" s="95"/>
      <c r="D439" s="95"/>
      <c r="E439" s="160"/>
      <c r="F439" s="3"/>
    </row>
    <row r="440" spans="1:6" s="4" customFormat="1" ht="15">
      <c r="A440" s="58" t="s">
        <v>262</v>
      </c>
      <c r="B440" s="270"/>
      <c r="C440" s="95"/>
      <c r="D440" s="95"/>
      <c r="E440" s="160"/>
      <c r="F440" s="3"/>
    </row>
    <row r="441" spans="1:6" s="4" customFormat="1" ht="15">
      <c r="A441" s="58" t="s">
        <v>263</v>
      </c>
      <c r="B441" s="270"/>
      <c r="C441" s="95"/>
      <c r="D441" s="95"/>
      <c r="E441" s="160"/>
      <c r="F441" s="3"/>
    </row>
    <row r="442" spans="1:6" s="4" customFormat="1" ht="15">
      <c r="A442" s="58" t="s">
        <v>264</v>
      </c>
      <c r="B442" s="270"/>
      <c r="C442" s="95"/>
      <c r="D442" s="95"/>
      <c r="E442" s="160"/>
      <c r="F442" s="3"/>
    </row>
    <row r="443" spans="1:6" s="4" customFormat="1" ht="15">
      <c r="A443" s="58" t="s">
        <v>265</v>
      </c>
      <c r="B443" s="270"/>
      <c r="C443" s="95"/>
      <c r="D443" s="95"/>
      <c r="E443" s="160"/>
      <c r="F443" s="3"/>
    </row>
    <row r="444" spans="1:6" s="4" customFormat="1" ht="15">
      <c r="A444" s="58" t="s">
        <v>266</v>
      </c>
      <c r="B444" s="270"/>
      <c r="C444" s="95"/>
      <c r="D444" s="95"/>
      <c r="E444" s="160"/>
      <c r="F444" s="3"/>
    </row>
    <row r="445" spans="1:6" s="4" customFormat="1" ht="27" customHeight="1">
      <c r="A445" s="58" t="s">
        <v>604</v>
      </c>
      <c r="B445" s="270"/>
      <c r="C445" s="95"/>
      <c r="D445" s="95"/>
      <c r="E445" s="160"/>
      <c r="F445" s="127"/>
    </row>
    <row r="446" spans="1:6" s="4" customFormat="1" ht="22.5">
      <c r="A446" s="61" t="s">
        <v>267</v>
      </c>
      <c r="B446" s="283"/>
      <c r="C446" s="95"/>
      <c r="D446" s="95"/>
      <c r="E446" s="160"/>
      <c r="F446" s="3"/>
    </row>
    <row r="447" spans="1:6" s="4" customFormat="1" ht="24.75" customHeight="1">
      <c r="A447" s="58" t="s">
        <v>268</v>
      </c>
      <c r="B447" s="270"/>
      <c r="C447" s="95"/>
      <c r="D447" s="95"/>
      <c r="E447" s="160"/>
      <c r="F447" s="3"/>
    </row>
    <row r="448" spans="1:6" s="4" customFormat="1" ht="15">
      <c r="A448" s="58" t="s">
        <v>269</v>
      </c>
      <c r="B448" s="270"/>
      <c r="C448" s="95"/>
      <c r="D448" s="95"/>
      <c r="E448" s="160"/>
      <c r="F448" s="3"/>
    </row>
    <row r="449" spans="1:6" s="4" customFormat="1" ht="15.75" customHeight="1">
      <c r="A449" s="58" t="s">
        <v>270</v>
      </c>
      <c r="B449" s="270"/>
      <c r="C449" s="95"/>
      <c r="D449" s="95"/>
      <c r="E449" s="160"/>
      <c r="F449" s="3"/>
    </row>
    <row r="450" spans="1:6" s="4" customFormat="1" ht="15">
      <c r="A450" s="58" t="s">
        <v>271</v>
      </c>
      <c r="B450" s="270"/>
      <c r="C450" s="95"/>
      <c r="D450" s="95"/>
      <c r="E450" s="160"/>
      <c r="F450" s="3"/>
    </row>
    <row r="451" spans="1:6" s="4" customFormat="1" ht="15">
      <c r="A451" s="58" t="s">
        <v>272</v>
      </c>
      <c r="B451" s="270"/>
      <c r="C451" s="95"/>
      <c r="D451" s="95"/>
      <c r="E451" s="160"/>
      <c r="F451" s="3"/>
    </row>
    <row r="452" spans="1:6" s="4" customFormat="1" ht="15">
      <c r="A452" s="58" t="s">
        <v>273</v>
      </c>
      <c r="B452" s="270"/>
      <c r="C452" s="95"/>
      <c r="D452" s="95"/>
      <c r="E452" s="160"/>
      <c r="F452" s="3"/>
    </row>
    <row r="453" spans="1:6" s="4" customFormat="1" ht="15">
      <c r="A453" s="58" t="s">
        <v>274</v>
      </c>
      <c r="B453" s="270"/>
      <c r="C453" s="95"/>
      <c r="D453" s="95"/>
      <c r="E453" s="160"/>
      <c r="F453" s="3"/>
    </row>
    <row r="454" spans="1:6" s="4" customFormat="1" ht="15">
      <c r="A454" s="58" t="s">
        <v>275</v>
      </c>
      <c r="B454" s="270"/>
      <c r="C454" s="95"/>
      <c r="D454" s="95"/>
      <c r="E454" s="160"/>
      <c r="F454" s="3"/>
    </row>
    <row r="455" spans="1:6" s="4" customFormat="1" ht="15">
      <c r="A455" s="58" t="s">
        <v>276</v>
      </c>
      <c r="B455" s="270"/>
      <c r="C455" s="95"/>
      <c r="D455" s="95"/>
      <c r="E455" s="160"/>
      <c r="F455" s="3"/>
    </row>
    <row r="456" spans="1:6" s="4" customFormat="1" ht="15" customHeight="1">
      <c r="A456" s="61" t="s">
        <v>277</v>
      </c>
      <c r="B456" s="283"/>
      <c r="C456" s="95"/>
      <c r="D456" s="95"/>
      <c r="E456" s="160"/>
      <c r="F456" s="3"/>
    </row>
    <row r="457" spans="1:6" s="4" customFormat="1" ht="22.5">
      <c r="A457" s="58" t="s">
        <v>599</v>
      </c>
      <c r="B457" s="270"/>
      <c r="C457" s="95"/>
      <c r="D457" s="95"/>
      <c r="E457" s="160"/>
      <c r="F457" s="3"/>
    </row>
    <row r="458" spans="1:6" s="4" customFormat="1" ht="15" customHeight="1">
      <c r="A458" s="61" t="s">
        <v>278</v>
      </c>
      <c r="B458" s="283"/>
      <c r="C458" s="95"/>
      <c r="D458" s="95"/>
      <c r="E458" s="160"/>
      <c r="F458" s="3"/>
    </row>
    <row r="459" spans="1:6" s="4" customFormat="1" ht="15">
      <c r="A459" s="58" t="s">
        <v>279</v>
      </c>
      <c r="B459" s="270"/>
      <c r="C459" s="95"/>
      <c r="D459" s="95"/>
      <c r="E459" s="160"/>
      <c r="F459" s="3"/>
    </row>
    <row r="460" spans="1:6" s="4" customFormat="1" ht="15">
      <c r="A460" s="58" t="s">
        <v>280</v>
      </c>
      <c r="B460" s="270"/>
      <c r="C460" s="95"/>
      <c r="D460" s="95"/>
      <c r="E460" s="160"/>
      <c r="F460" s="3"/>
    </row>
    <row r="461" spans="1:6" s="4" customFormat="1" ht="15">
      <c r="A461" s="58" t="s">
        <v>281</v>
      </c>
      <c r="B461" s="270"/>
      <c r="C461" s="95"/>
      <c r="D461" s="95"/>
      <c r="E461" s="160"/>
      <c r="F461" s="3"/>
    </row>
    <row r="462" spans="1:6" s="4" customFormat="1" ht="15">
      <c r="A462" s="58" t="s">
        <v>282</v>
      </c>
      <c r="B462" s="270"/>
      <c r="C462" s="95"/>
      <c r="D462" s="95"/>
      <c r="E462" s="160"/>
      <c r="F462" s="3"/>
    </row>
    <row r="463" spans="1:6" s="4" customFormat="1" ht="15">
      <c r="A463" s="58" t="s">
        <v>283</v>
      </c>
      <c r="B463" s="270"/>
      <c r="C463" s="95"/>
      <c r="D463" s="95"/>
      <c r="E463" s="160"/>
      <c r="F463" s="3"/>
    </row>
    <row r="464" spans="1:6" s="4" customFormat="1" ht="15">
      <c r="A464" s="58" t="s">
        <v>284</v>
      </c>
      <c r="B464" s="270"/>
      <c r="C464" s="95"/>
      <c r="D464" s="95"/>
      <c r="E464" s="160"/>
      <c r="F464" s="3"/>
    </row>
    <row r="465" spans="1:6" s="4" customFormat="1" ht="15">
      <c r="A465" s="58" t="s">
        <v>285</v>
      </c>
      <c r="B465" s="270"/>
      <c r="C465" s="95"/>
      <c r="D465" s="95"/>
      <c r="E465" s="160"/>
      <c r="F465" s="3"/>
    </row>
    <row r="466" spans="1:6" s="4" customFormat="1" ht="15">
      <c r="A466" s="58" t="s">
        <v>286</v>
      </c>
      <c r="B466" s="270"/>
      <c r="C466" s="95"/>
      <c r="D466" s="95"/>
      <c r="E466" s="160"/>
      <c r="F466" s="3"/>
    </row>
    <row r="467" spans="1:6" s="4" customFormat="1" ht="15">
      <c r="A467" s="58" t="s">
        <v>287</v>
      </c>
      <c r="B467" s="270"/>
      <c r="C467" s="95"/>
      <c r="D467" s="95"/>
      <c r="E467" s="160"/>
      <c r="F467" s="3"/>
    </row>
    <row r="468" spans="1:6" s="4" customFormat="1" ht="15">
      <c r="A468" s="58" t="s">
        <v>288</v>
      </c>
      <c r="B468" s="270"/>
      <c r="C468" s="95"/>
      <c r="D468" s="95"/>
      <c r="E468" s="160"/>
      <c r="F468" s="3"/>
    </row>
    <row r="469" spans="1:6" s="4" customFormat="1" ht="15">
      <c r="A469" s="58" t="s">
        <v>289</v>
      </c>
      <c r="B469" s="270"/>
      <c r="C469" s="95"/>
      <c r="D469" s="95"/>
      <c r="E469" s="160"/>
      <c r="F469" s="3"/>
    </row>
    <row r="470" spans="1:6" s="4" customFormat="1" ht="15">
      <c r="A470" s="58" t="s">
        <v>290</v>
      </c>
      <c r="B470" s="270"/>
      <c r="C470" s="95"/>
      <c r="D470" s="95"/>
      <c r="E470" s="160"/>
      <c r="F470" s="3"/>
    </row>
    <row r="471" spans="1:6" s="4" customFormat="1" ht="15">
      <c r="A471" s="58" t="s">
        <v>291</v>
      </c>
      <c r="B471" s="270"/>
      <c r="C471" s="95"/>
      <c r="D471" s="95"/>
      <c r="E471" s="160"/>
      <c r="F471" s="3"/>
    </row>
    <row r="472" spans="1:6" s="4" customFormat="1" ht="15">
      <c r="A472" s="64" t="s">
        <v>292</v>
      </c>
      <c r="B472" s="270"/>
      <c r="C472" s="95"/>
      <c r="D472" s="95"/>
      <c r="E472" s="160"/>
      <c r="F472" s="3"/>
    </row>
    <row r="473" spans="1:6" s="4" customFormat="1" ht="15">
      <c r="A473" s="58" t="s">
        <v>293</v>
      </c>
      <c r="B473" s="270"/>
      <c r="C473" s="95"/>
      <c r="D473" s="95"/>
      <c r="E473" s="160"/>
      <c r="F473" s="3"/>
    </row>
    <row r="474" spans="1:6" s="4" customFormat="1" ht="15">
      <c r="A474" s="58" t="s">
        <v>294</v>
      </c>
      <c r="B474" s="270"/>
      <c r="C474" s="95"/>
      <c r="D474" s="95"/>
      <c r="E474" s="160"/>
      <c r="F474" s="3"/>
    </row>
    <row r="475" spans="1:6" s="4" customFormat="1" ht="15">
      <c r="A475" s="58" t="s">
        <v>295</v>
      </c>
      <c r="B475" s="270"/>
      <c r="C475" s="95"/>
      <c r="D475" s="95"/>
      <c r="E475" s="160"/>
      <c r="F475" s="3"/>
    </row>
    <row r="476" spans="1:6" s="4" customFormat="1" ht="15.75" customHeight="1">
      <c r="A476" s="61" t="s">
        <v>296</v>
      </c>
      <c r="B476" s="283"/>
      <c r="C476" s="95"/>
      <c r="D476" s="95"/>
      <c r="E476" s="160"/>
      <c r="F476" s="3"/>
    </row>
    <row r="477" spans="1:6" s="4" customFormat="1" ht="15">
      <c r="A477" s="58" t="s">
        <v>297</v>
      </c>
      <c r="B477" s="270"/>
      <c r="C477" s="95"/>
      <c r="D477" s="95"/>
      <c r="E477" s="160"/>
      <c r="F477" s="3"/>
    </row>
    <row r="478" spans="1:6" s="4" customFormat="1" ht="15">
      <c r="A478" s="58" t="s">
        <v>298</v>
      </c>
      <c r="B478" s="270"/>
      <c r="C478" s="95"/>
      <c r="D478" s="95"/>
      <c r="E478" s="160"/>
      <c r="F478" s="3"/>
    </row>
    <row r="479" spans="1:6" s="4" customFormat="1" ht="15">
      <c r="A479" s="58" t="s">
        <v>299</v>
      </c>
      <c r="B479" s="270"/>
      <c r="C479" s="95"/>
      <c r="D479" s="95"/>
      <c r="E479" s="160"/>
      <c r="F479" s="3"/>
    </row>
    <row r="480" spans="1:6" s="4" customFormat="1" ht="15">
      <c r="A480" s="58" t="s">
        <v>300</v>
      </c>
      <c r="B480" s="270"/>
      <c r="C480" s="95"/>
      <c r="D480" s="95"/>
      <c r="E480" s="160"/>
      <c r="F480" s="3"/>
    </row>
    <row r="481" spans="1:6" s="4" customFormat="1" ht="15">
      <c r="A481" s="58" t="s">
        <v>301</v>
      </c>
      <c r="B481" s="270"/>
      <c r="C481" s="95"/>
      <c r="D481" s="95"/>
      <c r="E481" s="160"/>
      <c r="F481" s="3"/>
    </row>
    <row r="482" spans="1:6" s="4" customFormat="1" ht="15">
      <c r="A482" s="58" t="s">
        <v>302</v>
      </c>
      <c r="B482" s="270"/>
      <c r="C482" s="95"/>
      <c r="D482" s="95"/>
      <c r="E482" s="160"/>
      <c r="F482" s="3"/>
    </row>
    <row r="483" spans="1:6" s="4" customFormat="1" ht="15">
      <c r="A483" s="58" t="s">
        <v>303</v>
      </c>
      <c r="B483" s="270"/>
      <c r="C483" s="95"/>
      <c r="D483" s="95"/>
      <c r="E483" s="160"/>
      <c r="F483" s="3"/>
    </row>
    <row r="484" spans="1:6" s="4" customFormat="1" ht="15">
      <c r="A484" s="58" t="s">
        <v>304</v>
      </c>
      <c r="B484" s="270"/>
      <c r="C484" s="95"/>
      <c r="D484" s="95"/>
      <c r="E484" s="160"/>
      <c r="F484" s="3"/>
    </row>
    <row r="485" spans="1:6" s="4" customFormat="1" ht="15">
      <c r="A485" s="58" t="s">
        <v>305</v>
      </c>
      <c r="B485" s="270"/>
      <c r="C485" s="95"/>
      <c r="D485" s="95"/>
      <c r="E485" s="160"/>
      <c r="F485" s="3"/>
    </row>
    <row r="486" spans="1:6" s="4" customFormat="1" ht="15" customHeight="1">
      <c r="A486" s="61" t="s">
        <v>306</v>
      </c>
      <c r="B486" s="283"/>
      <c r="C486" s="95"/>
      <c r="D486" s="95"/>
      <c r="E486" s="160"/>
      <c r="F486" s="3"/>
    </row>
    <row r="487" spans="1:6" s="4" customFormat="1" ht="15">
      <c r="A487" s="58" t="s">
        <v>307</v>
      </c>
      <c r="B487" s="270"/>
      <c r="C487" s="95"/>
      <c r="D487" s="95"/>
      <c r="E487" s="160"/>
      <c r="F487" s="3"/>
    </row>
    <row r="488" spans="1:6" s="4" customFormat="1" ht="15">
      <c r="A488" s="58" t="s">
        <v>308</v>
      </c>
      <c r="B488" s="270"/>
      <c r="C488" s="95"/>
      <c r="D488" s="95"/>
      <c r="E488" s="160"/>
      <c r="F488" s="3"/>
    </row>
    <row r="489" spans="1:6" s="4" customFormat="1" ht="15">
      <c r="A489" s="58" t="s">
        <v>309</v>
      </c>
      <c r="B489" s="270"/>
      <c r="C489" s="95"/>
      <c r="D489" s="95"/>
      <c r="E489" s="160"/>
      <c r="F489" s="3"/>
    </row>
    <row r="490" spans="1:6" s="4" customFormat="1" ht="15">
      <c r="A490" s="116" t="s">
        <v>310</v>
      </c>
      <c r="B490" s="270"/>
      <c r="C490" s="95"/>
      <c r="D490" s="95"/>
      <c r="E490" s="160"/>
      <c r="F490" s="3"/>
    </row>
    <row r="491" spans="1:6" s="4" customFormat="1" ht="15">
      <c r="A491" s="116" t="s">
        <v>311</v>
      </c>
      <c r="B491" s="270"/>
      <c r="C491" s="95"/>
      <c r="D491" s="95"/>
      <c r="E491" s="160"/>
      <c r="F491" s="3"/>
    </row>
    <row r="492" spans="1:6" s="4" customFormat="1" ht="15">
      <c r="A492" s="116" t="s">
        <v>312</v>
      </c>
      <c r="B492" s="270"/>
      <c r="C492" s="95"/>
      <c r="D492" s="95"/>
      <c r="E492" s="160"/>
      <c r="F492" s="3"/>
    </row>
    <row r="493" spans="1:6" s="4" customFormat="1" ht="15">
      <c r="A493" s="116" t="s">
        <v>313</v>
      </c>
      <c r="B493" s="270"/>
      <c r="C493" s="95"/>
      <c r="D493" s="95"/>
      <c r="E493" s="160"/>
      <c r="F493" s="3"/>
    </row>
    <row r="494" spans="1:6" s="4" customFormat="1" ht="15">
      <c r="A494" s="116" t="s">
        <v>314</v>
      </c>
      <c r="B494" s="270"/>
      <c r="C494" s="95"/>
      <c r="D494" s="95"/>
      <c r="E494" s="160"/>
      <c r="F494" s="3"/>
    </row>
    <row r="495" spans="1:6" s="4" customFormat="1" ht="15">
      <c r="A495" s="116" t="s">
        <v>315</v>
      </c>
      <c r="B495" s="270"/>
      <c r="C495" s="95"/>
      <c r="D495" s="95"/>
      <c r="E495" s="160"/>
      <c r="F495" s="3"/>
    </row>
    <row r="496" spans="1:6" s="4" customFormat="1" ht="15">
      <c r="A496" s="116" t="s">
        <v>316</v>
      </c>
      <c r="B496" s="270"/>
      <c r="C496" s="95"/>
      <c r="D496" s="95"/>
      <c r="E496" s="160"/>
      <c r="F496" s="3"/>
    </row>
    <row r="497" spans="1:6" s="4" customFormat="1" ht="15">
      <c r="A497" s="58" t="s">
        <v>317</v>
      </c>
      <c r="B497" s="270"/>
      <c r="C497" s="95"/>
      <c r="D497" s="95"/>
      <c r="E497" s="160"/>
      <c r="F497" s="3"/>
    </row>
    <row r="498" spans="1:6" s="4" customFormat="1" ht="15">
      <c r="A498" s="116" t="s">
        <v>318</v>
      </c>
      <c r="B498" s="270"/>
      <c r="C498" s="95"/>
      <c r="D498" s="95"/>
      <c r="E498" s="160"/>
      <c r="F498" s="3"/>
    </row>
    <row r="499" spans="1:6" s="4" customFormat="1" ht="15">
      <c r="A499" s="58" t="s">
        <v>319</v>
      </c>
      <c r="B499" s="270"/>
      <c r="C499" s="95"/>
      <c r="D499" s="95"/>
      <c r="E499" s="160"/>
      <c r="F499" s="3"/>
    </row>
    <row r="500" spans="1:6" s="4" customFormat="1" ht="15">
      <c r="A500" s="119" t="s">
        <v>320</v>
      </c>
      <c r="B500" s="270"/>
      <c r="C500" s="96"/>
      <c r="D500" s="96"/>
      <c r="E500" s="161"/>
      <c r="F500" s="3"/>
    </row>
    <row r="501" spans="1:6" s="4" customFormat="1" ht="15" customHeight="1">
      <c r="A501" s="89" t="s">
        <v>321</v>
      </c>
      <c r="B501" s="278">
        <v>12</v>
      </c>
      <c r="C501" s="94"/>
      <c r="D501" s="93"/>
      <c r="E501" s="159">
        <f>C501*D501</f>
        <v>0</v>
      </c>
      <c r="F501" s="3"/>
    </row>
    <row r="502" spans="1:6" s="4" customFormat="1" ht="15">
      <c r="A502" s="58" t="s">
        <v>322</v>
      </c>
      <c r="B502" s="270"/>
      <c r="C502" s="95"/>
      <c r="D502" s="95"/>
      <c r="E502" s="160"/>
      <c r="F502" s="3"/>
    </row>
    <row r="503" spans="1:6" s="4" customFormat="1" ht="15">
      <c r="A503" s="116" t="s">
        <v>323</v>
      </c>
      <c r="B503" s="270"/>
      <c r="C503" s="95"/>
      <c r="D503" s="95"/>
      <c r="E503" s="160"/>
      <c r="F503" s="3"/>
    </row>
    <row r="504" spans="1:6" s="4" customFormat="1" ht="15">
      <c r="A504" s="116" t="s">
        <v>324</v>
      </c>
      <c r="B504" s="270"/>
      <c r="C504" s="95"/>
      <c r="D504" s="95"/>
      <c r="E504" s="160"/>
      <c r="F504" s="3"/>
    </row>
    <row r="505" spans="1:6" s="4" customFormat="1" ht="15" customHeight="1">
      <c r="A505" s="116" t="s">
        <v>325</v>
      </c>
      <c r="B505" s="270"/>
      <c r="C505" s="95"/>
      <c r="D505" s="95"/>
      <c r="E505" s="160"/>
      <c r="F505" s="3"/>
    </row>
    <row r="506" spans="1:6" s="4" customFormat="1" ht="15">
      <c r="A506" s="116" t="s">
        <v>326</v>
      </c>
      <c r="B506" s="270"/>
      <c r="C506" s="95"/>
      <c r="D506" s="95"/>
      <c r="E506" s="160"/>
      <c r="F506" s="3"/>
    </row>
    <row r="507" spans="1:6" s="4" customFormat="1" ht="15">
      <c r="A507" s="64" t="s">
        <v>601</v>
      </c>
      <c r="B507" s="270"/>
      <c r="C507" s="95"/>
      <c r="D507" s="95"/>
      <c r="E507" s="160"/>
      <c r="F507" s="3"/>
    </row>
    <row r="508" spans="1:6" s="4" customFormat="1" ht="15">
      <c r="A508" s="124" t="s">
        <v>600</v>
      </c>
      <c r="B508" s="270"/>
      <c r="C508" s="95"/>
      <c r="D508" s="95"/>
      <c r="E508" s="160"/>
      <c r="F508" s="3"/>
    </row>
    <row r="509" spans="1:6" s="4" customFormat="1" ht="15">
      <c r="A509" s="68" t="s">
        <v>327</v>
      </c>
      <c r="B509" s="270"/>
      <c r="C509" s="95"/>
      <c r="D509" s="95"/>
      <c r="E509" s="160"/>
      <c r="F509" s="3"/>
    </row>
    <row r="510" spans="1:6" s="4" customFormat="1" ht="15">
      <c r="A510" s="58" t="s">
        <v>328</v>
      </c>
      <c r="B510" s="270"/>
      <c r="C510" s="95"/>
      <c r="D510" s="95"/>
      <c r="E510" s="160"/>
      <c r="F510" s="3"/>
    </row>
    <row r="511" spans="1:6" s="4" customFormat="1" ht="15">
      <c r="A511" s="58" t="s">
        <v>329</v>
      </c>
      <c r="B511" s="270"/>
      <c r="C511" s="95"/>
      <c r="D511" s="95"/>
      <c r="E511" s="160"/>
      <c r="F511" s="3"/>
    </row>
    <row r="512" spans="1:6" s="4" customFormat="1" ht="15">
      <c r="A512" s="58" t="s">
        <v>330</v>
      </c>
      <c r="B512" s="270"/>
      <c r="C512" s="96"/>
      <c r="D512" s="96"/>
      <c r="E512" s="161"/>
      <c r="F512" s="3"/>
    </row>
    <row r="513" spans="1:6" s="4" customFormat="1" ht="15">
      <c r="A513" s="89" t="s">
        <v>331</v>
      </c>
      <c r="B513" s="278">
        <v>8</v>
      </c>
      <c r="C513" s="94"/>
      <c r="D513" s="93"/>
      <c r="E513" s="159">
        <f>C513*D513</f>
        <v>0</v>
      </c>
      <c r="F513" s="3"/>
    </row>
    <row r="514" spans="1:6" s="4" customFormat="1" ht="15">
      <c r="A514" s="58" t="s">
        <v>332</v>
      </c>
      <c r="B514" s="270"/>
      <c r="C514" s="95"/>
      <c r="D514" s="95"/>
      <c r="E514" s="160"/>
      <c r="F514" s="3"/>
    </row>
    <row r="515" spans="1:6" s="4" customFormat="1" ht="15">
      <c r="A515" s="58" t="s">
        <v>333</v>
      </c>
      <c r="B515" s="270"/>
      <c r="C515" s="95"/>
      <c r="D515" s="95"/>
      <c r="E515" s="160"/>
      <c r="F515" s="3"/>
    </row>
    <row r="516" spans="1:6" s="4" customFormat="1" ht="15">
      <c r="A516" s="58" t="s">
        <v>334</v>
      </c>
      <c r="B516" s="270"/>
      <c r="C516" s="95"/>
      <c r="D516" s="95"/>
      <c r="E516" s="160"/>
      <c r="F516" s="3"/>
    </row>
    <row r="517" spans="1:6" s="4" customFormat="1" ht="15">
      <c r="A517" s="58" t="s">
        <v>335</v>
      </c>
      <c r="B517" s="270"/>
      <c r="C517" s="95"/>
      <c r="D517" s="95"/>
      <c r="E517" s="160"/>
      <c r="F517" s="3"/>
    </row>
    <row r="518" spans="1:6" s="4" customFormat="1" ht="15">
      <c r="A518" s="58" t="s">
        <v>336</v>
      </c>
      <c r="B518" s="270"/>
      <c r="C518" s="95"/>
      <c r="D518" s="95"/>
      <c r="E518" s="160"/>
      <c r="F518" s="3"/>
    </row>
    <row r="519" spans="1:6" s="4" customFormat="1" ht="15">
      <c r="A519" s="58" t="s">
        <v>337</v>
      </c>
      <c r="B519" s="270"/>
      <c r="C519" s="95"/>
      <c r="D519" s="95"/>
      <c r="E519" s="160"/>
      <c r="F519" s="3"/>
    </row>
    <row r="520" spans="1:6" s="4" customFormat="1" ht="15">
      <c r="A520" s="58" t="s">
        <v>338</v>
      </c>
      <c r="B520" s="270"/>
      <c r="C520" s="95"/>
      <c r="D520" s="95"/>
      <c r="E520" s="160"/>
      <c r="F520" s="3"/>
    </row>
    <row r="521" spans="1:6" s="4" customFormat="1" ht="15">
      <c r="A521" s="58" t="s">
        <v>339</v>
      </c>
      <c r="B521" s="270"/>
      <c r="C521" s="95"/>
      <c r="D521" s="95"/>
      <c r="E521" s="160"/>
      <c r="F521" s="3"/>
    </row>
    <row r="522" spans="1:6" s="4" customFormat="1" ht="15">
      <c r="A522" s="58" t="s">
        <v>340</v>
      </c>
      <c r="B522" s="270"/>
      <c r="C522" s="95"/>
      <c r="D522" s="95"/>
      <c r="E522" s="160"/>
      <c r="F522" s="3"/>
    </row>
    <row r="523" spans="1:6" s="4" customFormat="1" ht="15">
      <c r="A523" s="58" t="s">
        <v>341</v>
      </c>
      <c r="B523" s="270"/>
      <c r="C523" s="95"/>
      <c r="D523" s="95"/>
      <c r="E523" s="160"/>
      <c r="F523" s="3"/>
    </row>
    <row r="524" spans="1:6" s="4" customFormat="1" ht="15">
      <c r="A524" s="58" t="s">
        <v>342</v>
      </c>
      <c r="B524" s="270"/>
      <c r="C524" s="95"/>
      <c r="D524" s="95"/>
      <c r="E524" s="160"/>
      <c r="F524" s="3"/>
    </row>
    <row r="525" spans="1:6" s="4" customFormat="1" ht="15">
      <c r="A525" s="58" t="s">
        <v>343</v>
      </c>
      <c r="B525" s="270"/>
      <c r="C525" s="95"/>
      <c r="D525" s="95"/>
      <c r="E525" s="160"/>
      <c r="F525" s="3"/>
    </row>
    <row r="526" spans="1:6" s="4" customFormat="1" ht="15">
      <c r="A526" s="58" t="s">
        <v>344</v>
      </c>
      <c r="B526" s="270"/>
      <c r="C526" s="95"/>
      <c r="D526" s="95"/>
      <c r="E526" s="160"/>
      <c r="F526" s="3"/>
    </row>
    <row r="527" spans="1:6" s="4" customFormat="1" ht="15">
      <c r="A527" s="58" t="s">
        <v>345</v>
      </c>
      <c r="B527" s="270"/>
      <c r="C527" s="95"/>
      <c r="D527" s="95"/>
      <c r="E527" s="160"/>
      <c r="F527" s="3"/>
    </row>
    <row r="528" spans="1:6" s="4" customFormat="1" ht="15">
      <c r="A528" s="58" t="s">
        <v>346</v>
      </c>
      <c r="B528" s="270"/>
      <c r="C528" s="95"/>
      <c r="D528" s="95"/>
      <c r="E528" s="160"/>
      <c r="F528" s="3"/>
    </row>
    <row r="529" spans="1:6" s="4" customFormat="1" ht="15">
      <c r="A529" s="58" t="s">
        <v>347</v>
      </c>
      <c r="B529" s="270"/>
      <c r="C529" s="95"/>
      <c r="D529" s="95"/>
      <c r="E529" s="160"/>
      <c r="F529" s="3"/>
    </row>
    <row r="530" spans="1:6" s="4" customFormat="1" ht="15">
      <c r="A530" s="58" t="s">
        <v>348</v>
      </c>
      <c r="B530" s="270"/>
      <c r="C530" s="95"/>
      <c r="D530" s="95"/>
      <c r="E530" s="160"/>
      <c r="F530" s="3"/>
    </row>
    <row r="531" spans="1:6" s="4" customFormat="1" ht="15">
      <c r="A531" s="58" t="s">
        <v>349</v>
      </c>
      <c r="B531" s="270"/>
      <c r="C531" s="95"/>
      <c r="D531" s="95"/>
      <c r="E531" s="160"/>
      <c r="F531" s="3"/>
    </row>
    <row r="532" spans="1:6" s="4" customFormat="1" ht="15">
      <c r="A532" s="58" t="s">
        <v>350</v>
      </c>
      <c r="B532" s="270"/>
      <c r="C532" s="95"/>
      <c r="D532" s="95"/>
      <c r="E532" s="160"/>
      <c r="F532" s="3"/>
    </row>
    <row r="533" spans="1:6" s="4" customFormat="1" ht="15">
      <c r="A533" s="58" t="s">
        <v>351</v>
      </c>
      <c r="B533" s="270"/>
      <c r="C533" s="95"/>
      <c r="D533" s="95"/>
      <c r="E533" s="160"/>
      <c r="F533" s="3"/>
    </row>
    <row r="534" spans="1:6" s="4" customFormat="1" ht="15">
      <c r="A534" s="58" t="s">
        <v>352</v>
      </c>
      <c r="B534" s="270"/>
      <c r="C534" s="95"/>
      <c r="D534" s="95"/>
      <c r="E534" s="160"/>
      <c r="F534" s="3"/>
    </row>
    <row r="535" spans="1:6" s="4" customFormat="1" ht="15">
      <c r="A535" s="58" t="s">
        <v>353</v>
      </c>
      <c r="B535" s="270"/>
      <c r="C535" s="95"/>
      <c r="D535" s="95"/>
      <c r="E535" s="160"/>
      <c r="F535" s="3"/>
    </row>
    <row r="536" spans="1:6" s="4" customFormat="1" ht="15">
      <c r="A536" s="58" t="s">
        <v>354</v>
      </c>
      <c r="B536" s="270"/>
      <c r="C536" s="96"/>
      <c r="D536" s="96"/>
      <c r="E536" s="161"/>
      <c r="F536" s="3"/>
    </row>
    <row r="537" spans="1:6" s="4" customFormat="1" ht="15">
      <c r="A537" s="89" t="s">
        <v>355</v>
      </c>
      <c r="B537" s="278">
        <v>6</v>
      </c>
      <c r="C537" s="94"/>
      <c r="D537" s="93"/>
      <c r="E537" s="159">
        <f>C537*D537</f>
        <v>0</v>
      </c>
      <c r="F537" s="3"/>
    </row>
    <row r="538" spans="1:6" s="4" customFormat="1" ht="15">
      <c r="A538" s="58" t="s">
        <v>356</v>
      </c>
      <c r="B538" s="270"/>
      <c r="C538" s="95"/>
      <c r="D538" s="95"/>
      <c r="E538" s="160"/>
      <c r="F538" s="3"/>
    </row>
    <row r="539" spans="1:6" s="4" customFormat="1" ht="15">
      <c r="A539" s="58" t="s">
        <v>357</v>
      </c>
      <c r="B539" s="270"/>
      <c r="C539" s="95"/>
      <c r="D539" s="95"/>
      <c r="E539" s="160"/>
      <c r="F539" s="3"/>
    </row>
    <row r="540" spans="1:6" s="4" customFormat="1" ht="15">
      <c r="A540" s="58" t="s">
        <v>358</v>
      </c>
      <c r="B540" s="270"/>
      <c r="C540" s="95"/>
      <c r="D540" s="95"/>
      <c r="E540" s="160"/>
      <c r="F540" s="3"/>
    </row>
    <row r="541" spans="1:6" s="4" customFormat="1" ht="15">
      <c r="A541" s="59" t="s">
        <v>359</v>
      </c>
      <c r="B541" s="284"/>
      <c r="C541" s="96"/>
      <c r="D541" s="96"/>
      <c r="E541" s="161"/>
      <c r="F541" s="3"/>
    </row>
    <row r="542" spans="1:8" s="4" customFormat="1" ht="15">
      <c r="A542" s="82" t="s">
        <v>360</v>
      </c>
      <c r="B542" s="285"/>
      <c r="C542" s="83"/>
      <c r="D542" s="83"/>
      <c r="E542" s="164">
        <f>SUM(E543:E582)</f>
        <v>0</v>
      </c>
      <c r="F542" s="3"/>
      <c r="H542" s="230"/>
    </row>
    <row r="543" spans="1:6" s="4" customFormat="1" ht="15">
      <c r="A543" s="89" t="s">
        <v>361</v>
      </c>
      <c r="B543" s="278">
        <v>12</v>
      </c>
      <c r="C543" s="94"/>
      <c r="D543" s="93"/>
      <c r="E543" s="159">
        <f>C543*D543</f>
        <v>0</v>
      </c>
      <c r="F543" s="3"/>
    </row>
    <row r="544" spans="1:6" s="4" customFormat="1" ht="15">
      <c r="A544" s="58" t="s">
        <v>362</v>
      </c>
      <c r="B544" s="270"/>
      <c r="C544" s="95"/>
      <c r="D544" s="95"/>
      <c r="E544" s="160"/>
      <c r="F544" s="3"/>
    </row>
    <row r="545" spans="1:6" s="4" customFormat="1" ht="15">
      <c r="A545" s="58" t="s">
        <v>363</v>
      </c>
      <c r="B545" s="270"/>
      <c r="C545" s="95"/>
      <c r="D545" s="95"/>
      <c r="E545" s="160"/>
      <c r="F545" s="3"/>
    </row>
    <row r="546" spans="1:6" s="4" customFormat="1" ht="15">
      <c r="A546" s="58" t="s">
        <v>364</v>
      </c>
      <c r="B546" s="270"/>
      <c r="C546" s="95"/>
      <c r="D546" s="95"/>
      <c r="E546" s="160"/>
      <c r="F546" s="3"/>
    </row>
    <row r="547" spans="1:6" s="4" customFormat="1" ht="15">
      <c r="A547" s="58" t="s">
        <v>365</v>
      </c>
      <c r="B547" s="270"/>
      <c r="C547" s="95"/>
      <c r="D547" s="95"/>
      <c r="E547" s="160"/>
      <c r="F547" s="3"/>
    </row>
    <row r="548" spans="1:6" s="4" customFormat="1" ht="15">
      <c r="A548" s="58" t="s">
        <v>366</v>
      </c>
      <c r="B548" s="270"/>
      <c r="C548" s="95"/>
      <c r="D548" s="95"/>
      <c r="E548" s="160"/>
      <c r="F548" s="3"/>
    </row>
    <row r="549" spans="1:6" s="4" customFormat="1" ht="15">
      <c r="A549" s="58" t="s">
        <v>367</v>
      </c>
      <c r="B549" s="270"/>
      <c r="C549" s="95"/>
      <c r="D549" s="95"/>
      <c r="E549" s="160"/>
      <c r="F549" s="3"/>
    </row>
    <row r="550" spans="1:6" s="4" customFormat="1" ht="15">
      <c r="A550" s="58" t="s">
        <v>368</v>
      </c>
      <c r="B550" s="270"/>
      <c r="C550" s="95"/>
      <c r="D550" s="95"/>
      <c r="E550" s="160"/>
      <c r="F550" s="3"/>
    </row>
    <row r="551" spans="1:6" s="4" customFormat="1" ht="15">
      <c r="A551" s="58" t="s">
        <v>369</v>
      </c>
      <c r="B551" s="270"/>
      <c r="C551" s="95"/>
      <c r="D551" s="95"/>
      <c r="E551" s="160"/>
      <c r="F551" s="3"/>
    </row>
    <row r="552" spans="1:6" s="4" customFormat="1" ht="15">
      <c r="A552" s="58" t="s">
        <v>370</v>
      </c>
      <c r="B552" s="270"/>
      <c r="C552" s="95"/>
      <c r="D552" s="95"/>
      <c r="E552" s="160"/>
      <c r="F552" s="3"/>
    </row>
    <row r="553" spans="1:6" s="4" customFormat="1" ht="15">
      <c r="A553" s="58" t="s">
        <v>371</v>
      </c>
      <c r="B553" s="270"/>
      <c r="C553" s="95"/>
      <c r="D553" s="95"/>
      <c r="E553" s="160"/>
      <c r="F553" s="3"/>
    </row>
    <row r="554" spans="1:6" s="4" customFormat="1" ht="15" customHeight="1">
      <c r="A554" s="58" t="s">
        <v>372</v>
      </c>
      <c r="B554" s="270"/>
      <c r="C554" s="95"/>
      <c r="D554" s="95"/>
      <c r="E554" s="160"/>
      <c r="F554" s="3"/>
    </row>
    <row r="555" spans="1:6" s="4" customFormat="1" ht="15">
      <c r="A555" s="58" t="s">
        <v>373</v>
      </c>
      <c r="B555" s="270"/>
      <c r="C555" s="95"/>
      <c r="D555" s="95"/>
      <c r="E555" s="160"/>
      <c r="F555" s="3"/>
    </row>
    <row r="556" spans="1:6" s="4" customFormat="1" ht="15" customHeight="1">
      <c r="A556" s="58" t="s">
        <v>374</v>
      </c>
      <c r="B556" s="270"/>
      <c r="C556" s="95"/>
      <c r="D556" s="95"/>
      <c r="E556" s="160"/>
      <c r="F556" s="3"/>
    </row>
    <row r="557" spans="1:6" s="4" customFormat="1" ht="15">
      <c r="A557" s="58" t="s">
        <v>375</v>
      </c>
      <c r="B557" s="270"/>
      <c r="C557" s="95"/>
      <c r="D557" s="95"/>
      <c r="E557" s="160"/>
      <c r="F557" s="3"/>
    </row>
    <row r="558" spans="1:6" s="4" customFormat="1" ht="15">
      <c r="A558" s="58" t="s">
        <v>376</v>
      </c>
      <c r="B558" s="270"/>
      <c r="C558" s="95"/>
      <c r="D558" s="95"/>
      <c r="E558" s="160"/>
      <c r="F558" s="3"/>
    </row>
    <row r="559" spans="1:6" s="4" customFormat="1" ht="22.5">
      <c r="A559" s="58" t="s">
        <v>377</v>
      </c>
      <c r="B559" s="270"/>
      <c r="C559" s="95"/>
      <c r="D559" s="95"/>
      <c r="E559" s="160"/>
      <c r="F559" s="3"/>
    </row>
    <row r="560" spans="1:6" s="4" customFormat="1" ht="15">
      <c r="A560" s="58" t="s">
        <v>378</v>
      </c>
      <c r="B560" s="270"/>
      <c r="C560" s="95"/>
      <c r="D560" s="95"/>
      <c r="E560" s="160"/>
      <c r="F560" s="3"/>
    </row>
    <row r="561" spans="1:6" s="4" customFormat="1" ht="15">
      <c r="A561" s="58" t="s">
        <v>379</v>
      </c>
      <c r="B561" s="270"/>
      <c r="C561" s="95"/>
      <c r="D561" s="95"/>
      <c r="E561" s="160"/>
      <c r="F561" s="3"/>
    </row>
    <row r="562" spans="1:6" s="4" customFormat="1" ht="15">
      <c r="A562" s="59" t="s">
        <v>380</v>
      </c>
      <c r="B562" s="284"/>
      <c r="C562" s="96"/>
      <c r="D562" s="96"/>
      <c r="E562" s="161"/>
      <c r="F562" s="3"/>
    </row>
    <row r="563" spans="1:6" s="4" customFormat="1" ht="15">
      <c r="A563" s="89" t="s">
        <v>711</v>
      </c>
      <c r="B563" s="278">
        <v>16</v>
      </c>
      <c r="C563" s="94"/>
      <c r="D563" s="93"/>
      <c r="E563" s="159">
        <f>C563*D563</f>
        <v>0</v>
      </c>
      <c r="F563" s="3"/>
    </row>
    <row r="564" spans="1:6" s="4" customFormat="1" ht="15">
      <c r="A564" s="192" t="s">
        <v>712</v>
      </c>
      <c r="B564" s="298"/>
      <c r="C564" s="193"/>
      <c r="D564" s="193"/>
      <c r="E564" s="194"/>
      <c r="F564" s="3"/>
    </row>
    <row r="565" spans="1:6" s="4" customFormat="1" ht="15">
      <c r="A565" s="192" t="s">
        <v>713</v>
      </c>
      <c r="B565" s="298"/>
      <c r="C565" s="193"/>
      <c r="D565" s="193"/>
      <c r="E565" s="194"/>
      <c r="F565" s="3"/>
    </row>
    <row r="566" spans="1:6" s="4" customFormat="1" ht="15">
      <c r="A566" s="192" t="s">
        <v>714</v>
      </c>
      <c r="B566" s="298"/>
      <c r="C566" s="193"/>
      <c r="D566" s="193"/>
      <c r="E566" s="194"/>
      <c r="F566" s="3"/>
    </row>
    <row r="567" spans="1:6" s="4" customFormat="1" ht="15">
      <c r="A567" s="89" t="s">
        <v>715</v>
      </c>
      <c r="B567" s="278">
        <v>12</v>
      </c>
      <c r="C567" s="94"/>
      <c r="D567" s="93"/>
      <c r="E567" s="159">
        <f>C567*D567</f>
        <v>0</v>
      </c>
      <c r="F567" s="3"/>
    </row>
    <row r="568" spans="1:6" s="4" customFormat="1" ht="15">
      <c r="A568" s="192" t="s">
        <v>716</v>
      </c>
      <c r="B568" s="298"/>
      <c r="C568" s="193"/>
      <c r="D568" s="193"/>
      <c r="E568" s="194"/>
      <c r="F568" s="3"/>
    </row>
    <row r="569" spans="1:6" s="4" customFormat="1" ht="15">
      <c r="A569" s="192" t="s">
        <v>717</v>
      </c>
      <c r="B569" s="298"/>
      <c r="C569" s="193"/>
      <c r="D569" s="193"/>
      <c r="E569" s="194"/>
      <c r="F569" s="3"/>
    </row>
    <row r="570" spans="1:6" s="4" customFormat="1" ht="15">
      <c r="A570" s="192" t="s">
        <v>718</v>
      </c>
      <c r="B570" s="298"/>
      <c r="C570" s="193"/>
      <c r="D570" s="193"/>
      <c r="E570" s="194"/>
      <c r="F570" s="3"/>
    </row>
    <row r="571" spans="1:6" s="4" customFormat="1" ht="23.25">
      <c r="A571" s="192" t="s">
        <v>719</v>
      </c>
      <c r="B571" s="298"/>
      <c r="C571" s="193"/>
      <c r="D571" s="193"/>
      <c r="E571" s="194"/>
      <c r="F571" s="3"/>
    </row>
    <row r="572" spans="1:6" s="4" customFormat="1" ht="15">
      <c r="A572" s="192" t="s">
        <v>720</v>
      </c>
      <c r="B572" s="298"/>
      <c r="C572" s="193"/>
      <c r="D572" s="193"/>
      <c r="E572" s="194"/>
      <c r="F572" s="3"/>
    </row>
    <row r="573" spans="1:6" s="4" customFormat="1" ht="15">
      <c r="A573" s="89" t="s">
        <v>683</v>
      </c>
      <c r="B573" s="278">
        <v>10</v>
      </c>
      <c r="C573" s="94"/>
      <c r="D573" s="93"/>
      <c r="E573" s="159">
        <f aca="true" t="shared" si="0" ref="E573:E583">C573*D573</f>
        <v>0</v>
      </c>
      <c r="F573" s="3"/>
    </row>
    <row r="574" spans="1:6" s="4" customFormat="1" ht="15">
      <c r="A574" s="89" t="s">
        <v>684</v>
      </c>
      <c r="B574" s="278">
        <v>24</v>
      </c>
      <c r="C574" s="94"/>
      <c r="D574" s="93"/>
      <c r="E574" s="159">
        <f t="shared" si="0"/>
        <v>0</v>
      </c>
      <c r="F574" s="3"/>
    </row>
    <row r="575" spans="1:6" s="4" customFormat="1" ht="15">
      <c r="A575" s="89" t="s">
        <v>685</v>
      </c>
      <c r="B575" s="278">
        <v>24</v>
      </c>
      <c r="C575" s="94"/>
      <c r="D575" s="93"/>
      <c r="E575" s="159">
        <f t="shared" si="0"/>
        <v>0</v>
      </c>
      <c r="F575" s="3"/>
    </row>
    <row r="576" spans="1:6" s="4" customFormat="1" ht="15">
      <c r="A576" s="89" t="s">
        <v>898</v>
      </c>
      <c r="B576" s="278"/>
      <c r="C576" s="348" t="s">
        <v>891</v>
      </c>
      <c r="D576" s="349"/>
      <c r="E576" s="159"/>
      <c r="F576" s="3"/>
    </row>
    <row r="577" spans="1:6" s="4" customFormat="1" ht="15">
      <c r="A577" s="89" t="s">
        <v>686</v>
      </c>
      <c r="B577" s="278">
        <v>42</v>
      </c>
      <c r="C577" s="94"/>
      <c r="D577" s="93"/>
      <c r="E577" s="159">
        <f t="shared" si="0"/>
        <v>0</v>
      </c>
      <c r="F577" s="3"/>
    </row>
    <row r="578" spans="1:6" s="4" customFormat="1" ht="15">
      <c r="A578" s="89" t="s">
        <v>687</v>
      </c>
      <c r="B578" s="278">
        <v>8</v>
      </c>
      <c r="C578" s="94"/>
      <c r="D578" s="93"/>
      <c r="E578" s="159">
        <f t="shared" si="0"/>
        <v>0</v>
      </c>
      <c r="F578" s="3"/>
    </row>
    <row r="579" spans="1:6" s="4" customFormat="1" ht="15">
      <c r="A579" s="89" t="s">
        <v>897</v>
      </c>
      <c r="B579" s="278">
        <v>200</v>
      </c>
      <c r="C579" s="94"/>
      <c r="D579" s="93"/>
      <c r="E579" s="159">
        <f t="shared" si="0"/>
        <v>0</v>
      </c>
      <c r="F579" s="177"/>
    </row>
    <row r="580" spans="1:6" s="4" customFormat="1" ht="15">
      <c r="A580" s="89" t="s">
        <v>688</v>
      </c>
      <c r="B580" s="278">
        <v>4</v>
      </c>
      <c r="C580" s="94"/>
      <c r="D580" s="93"/>
      <c r="E580" s="159">
        <f t="shared" si="0"/>
        <v>0</v>
      </c>
      <c r="F580" s="3"/>
    </row>
    <row r="581" spans="1:6" s="4" customFormat="1" ht="15">
      <c r="A581" s="89" t="s">
        <v>755</v>
      </c>
      <c r="B581" s="278"/>
      <c r="C581" s="348" t="s">
        <v>891</v>
      </c>
      <c r="D581" s="349"/>
      <c r="E581" s="159"/>
      <c r="F581" s="3"/>
    </row>
    <row r="582" spans="1:6" s="4" customFormat="1" ht="15">
      <c r="A582" s="89" t="s">
        <v>689</v>
      </c>
      <c r="B582" s="278">
        <v>64</v>
      </c>
      <c r="C582" s="94"/>
      <c r="D582" s="93"/>
      <c r="E582" s="159">
        <f t="shared" si="0"/>
        <v>0</v>
      </c>
      <c r="F582" s="3"/>
    </row>
    <row r="583" spans="1:6" s="4" customFormat="1" ht="15">
      <c r="A583" s="82" t="s">
        <v>811</v>
      </c>
      <c r="B583" s="285">
        <v>32</v>
      </c>
      <c r="C583" s="94"/>
      <c r="D583" s="93"/>
      <c r="E583" s="164">
        <f t="shared" si="0"/>
        <v>0</v>
      </c>
      <c r="F583" s="3"/>
    </row>
    <row r="584" spans="1:6" s="4" customFormat="1" ht="15">
      <c r="A584" s="192" t="s">
        <v>690</v>
      </c>
      <c r="B584" s="298"/>
      <c r="C584" s="193"/>
      <c r="D584" s="193"/>
      <c r="E584" s="194"/>
      <c r="F584" s="3"/>
    </row>
    <row r="585" spans="1:6" s="4" customFormat="1" ht="15">
      <c r="A585" s="192" t="s">
        <v>691</v>
      </c>
      <c r="B585" s="298"/>
      <c r="C585" s="193"/>
      <c r="D585" s="193"/>
      <c r="E585" s="194"/>
      <c r="F585" s="3"/>
    </row>
    <row r="586" spans="1:6" s="4" customFormat="1" ht="15">
      <c r="A586" s="192" t="s">
        <v>692</v>
      </c>
      <c r="B586" s="298"/>
      <c r="C586" s="193"/>
      <c r="D586" s="193"/>
      <c r="E586" s="194"/>
      <c r="F586" s="3"/>
    </row>
    <row r="587" spans="1:6" s="4" customFormat="1" ht="15">
      <c r="A587" s="192" t="s">
        <v>693</v>
      </c>
      <c r="B587" s="298"/>
      <c r="C587" s="193"/>
      <c r="D587" s="193"/>
      <c r="E587" s="194"/>
      <c r="F587" s="3"/>
    </row>
    <row r="588" spans="1:6" s="4" customFormat="1" ht="15">
      <c r="A588" s="192" t="s">
        <v>694</v>
      </c>
      <c r="B588" s="298"/>
      <c r="C588" s="193"/>
      <c r="D588" s="193"/>
      <c r="E588" s="194"/>
      <c r="F588" s="3"/>
    </row>
    <row r="589" spans="1:6" s="4" customFormat="1" ht="15">
      <c r="A589" s="192" t="s">
        <v>695</v>
      </c>
      <c r="B589" s="298"/>
      <c r="C589" s="193"/>
      <c r="D589" s="193"/>
      <c r="E589" s="194"/>
      <c r="F589" s="3"/>
    </row>
    <row r="590" spans="1:6" s="4" customFormat="1" ht="15">
      <c r="A590" s="192" t="s">
        <v>696</v>
      </c>
      <c r="B590" s="298"/>
      <c r="C590" s="193"/>
      <c r="D590" s="193"/>
      <c r="E590" s="194"/>
      <c r="F590" s="3"/>
    </row>
    <row r="591" spans="1:6" s="4" customFormat="1" ht="15">
      <c r="A591" s="192" t="s">
        <v>697</v>
      </c>
      <c r="B591" s="298"/>
      <c r="C591" s="193"/>
      <c r="D591" s="193"/>
      <c r="E591" s="194"/>
      <c r="F591" s="3"/>
    </row>
    <row r="592" spans="1:6" s="4" customFormat="1" ht="15">
      <c r="A592" s="192" t="s">
        <v>698</v>
      </c>
      <c r="B592" s="298"/>
      <c r="C592" s="193"/>
      <c r="D592" s="193"/>
      <c r="E592" s="194"/>
      <c r="F592" s="3"/>
    </row>
    <row r="593" spans="1:6" s="4" customFormat="1" ht="15">
      <c r="A593" s="192" t="s">
        <v>699</v>
      </c>
      <c r="B593" s="298"/>
      <c r="C593" s="193"/>
      <c r="D593" s="193"/>
      <c r="E593" s="194"/>
      <c r="F593" s="3"/>
    </row>
    <row r="594" spans="1:6" s="4" customFormat="1" ht="15">
      <c r="A594" s="192" t="s">
        <v>700</v>
      </c>
      <c r="B594" s="298"/>
      <c r="C594" s="193"/>
      <c r="D594" s="193"/>
      <c r="E594" s="194"/>
      <c r="F594" s="3"/>
    </row>
    <row r="595" spans="1:6" s="4" customFormat="1" ht="15">
      <c r="A595" s="192" t="s">
        <v>701</v>
      </c>
      <c r="B595" s="298"/>
      <c r="C595" s="193"/>
      <c r="D595" s="193"/>
      <c r="E595" s="194"/>
      <c r="F595" s="3"/>
    </row>
    <row r="596" spans="1:6" s="4" customFormat="1" ht="15">
      <c r="A596" s="192" t="s">
        <v>702</v>
      </c>
      <c r="B596" s="298"/>
      <c r="C596" s="193"/>
      <c r="D596" s="193"/>
      <c r="E596" s="194"/>
      <c r="F596" s="3"/>
    </row>
    <row r="597" spans="1:6" s="4" customFormat="1" ht="15">
      <c r="A597" s="192" t="s">
        <v>703</v>
      </c>
      <c r="B597" s="298"/>
      <c r="C597" s="193"/>
      <c r="D597" s="193"/>
      <c r="E597" s="194"/>
      <c r="F597" s="3"/>
    </row>
    <row r="598" spans="1:6" s="4" customFormat="1" ht="15">
      <c r="A598" s="192" t="s">
        <v>704</v>
      </c>
      <c r="B598" s="298"/>
      <c r="C598" s="193"/>
      <c r="D598" s="193"/>
      <c r="E598" s="194"/>
      <c r="F598" s="3"/>
    </row>
    <row r="599" spans="1:6" s="4" customFormat="1" ht="26.25">
      <c r="A599" s="192" t="s">
        <v>705</v>
      </c>
      <c r="B599" s="298"/>
      <c r="C599" s="193"/>
      <c r="D599" s="193"/>
      <c r="E599" s="194"/>
      <c r="F599" s="3"/>
    </row>
    <row r="600" spans="1:6" s="4" customFormat="1" ht="15">
      <c r="A600" s="192" t="s">
        <v>706</v>
      </c>
      <c r="B600" s="298"/>
      <c r="C600" s="193"/>
      <c r="D600" s="193"/>
      <c r="E600" s="194"/>
      <c r="F600" s="3"/>
    </row>
    <row r="601" spans="1:6" s="4" customFormat="1" ht="15">
      <c r="A601" s="192" t="s">
        <v>707</v>
      </c>
      <c r="B601" s="298"/>
      <c r="C601" s="193"/>
      <c r="D601" s="193"/>
      <c r="E601" s="194"/>
      <c r="F601" s="3"/>
    </row>
    <row r="602" spans="1:6" s="4" customFormat="1" ht="15">
      <c r="A602" s="192" t="s">
        <v>708</v>
      </c>
      <c r="B602" s="298"/>
      <c r="C602" s="193"/>
      <c r="D602" s="193"/>
      <c r="E602" s="194"/>
      <c r="F602" s="3"/>
    </row>
    <row r="603" spans="1:6" s="4" customFormat="1" ht="15">
      <c r="A603" s="192" t="s">
        <v>709</v>
      </c>
      <c r="B603" s="298"/>
      <c r="C603" s="193"/>
      <c r="D603" s="193"/>
      <c r="E603" s="194"/>
      <c r="F603" s="3"/>
    </row>
    <row r="604" spans="1:8" s="4" customFormat="1" ht="15">
      <c r="A604" s="82" t="s">
        <v>710</v>
      </c>
      <c r="B604" s="285">
        <v>64</v>
      </c>
      <c r="C604" s="94"/>
      <c r="D604" s="93"/>
      <c r="E604" s="164">
        <f>C604*D604</f>
        <v>0</v>
      </c>
      <c r="F604" s="3"/>
      <c r="H604" s="230"/>
    </row>
    <row r="605" spans="1:6" s="4" customFormat="1" ht="15">
      <c r="A605" s="85" t="s">
        <v>381</v>
      </c>
      <c r="B605" s="293"/>
      <c r="C605" s="83"/>
      <c r="D605" s="83"/>
      <c r="E605" s="164">
        <f>SUM(E606)</f>
        <v>0</v>
      </c>
      <c r="F605" s="3"/>
    </row>
    <row r="606" spans="1:6" s="4" customFormat="1" ht="22.5">
      <c r="A606" s="90" t="s">
        <v>382</v>
      </c>
      <c r="B606" s="299">
        <v>24</v>
      </c>
      <c r="C606" s="94"/>
      <c r="D606" s="93"/>
      <c r="E606" s="167">
        <f>C606*D606</f>
        <v>0</v>
      </c>
      <c r="F606" s="3"/>
    </row>
    <row r="607" spans="1:6" s="4" customFormat="1" ht="15">
      <c r="A607" s="58" t="s">
        <v>383</v>
      </c>
      <c r="B607" s="300"/>
      <c r="C607" s="100"/>
      <c r="D607" s="95"/>
      <c r="E607" s="160"/>
      <c r="F607" s="3"/>
    </row>
    <row r="608" spans="1:6" s="4" customFormat="1" ht="15">
      <c r="A608" s="59" t="s">
        <v>440</v>
      </c>
      <c r="B608" s="301"/>
      <c r="C608" s="101"/>
      <c r="D608" s="96"/>
      <c r="E608" s="161"/>
      <c r="F608" s="3"/>
    </row>
    <row r="609" spans="1:6" s="4" customFormat="1" ht="15">
      <c r="A609" s="82" t="s">
        <v>384</v>
      </c>
      <c r="B609" s="285"/>
      <c r="C609" s="83"/>
      <c r="D609" s="83"/>
      <c r="E609" s="164">
        <f>SUM(E610)</f>
        <v>0</v>
      </c>
      <c r="F609" s="3"/>
    </row>
    <row r="610" spans="1:6" s="4" customFormat="1" ht="15">
      <c r="A610" s="90" t="s">
        <v>896</v>
      </c>
      <c r="B610" s="299">
        <v>8</v>
      </c>
      <c r="C610" s="94"/>
      <c r="D610" s="93"/>
      <c r="E610" s="167">
        <f>C610*D610</f>
        <v>0</v>
      </c>
      <c r="F610" s="3"/>
    </row>
    <row r="611" spans="1:8" s="4" customFormat="1" ht="15">
      <c r="A611" s="86" t="s">
        <v>895</v>
      </c>
      <c r="B611" s="295"/>
      <c r="C611" s="83"/>
      <c r="D611" s="83"/>
      <c r="E611" s="164">
        <f>E612</f>
        <v>0</v>
      </c>
      <c r="F611" s="3"/>
      <c r="H611" s="230"/>
    </row>
    <row r="612" spans="1:6" s="4" customFormat="1" ht="15">
      <c r="A612" s="91"/>
      <c r="B612" s="294"/>
      <c r="C612" s="348" t="s">
        <v>891</v>
      </c>
      <c r="D612" s="349"/>
      <c r="E612" s="162"/>
      <c r="F612" s="3"/>
    </row>
    <row r="613" spans="1:7" s="4" customFormat="1" ht="15" customHeight="1" thickBot="1">
      <c r="A613" s="85" t="s">
        <v>419</v>
      </c>
      <c r="B613" s="293">
        <v>64000</v>
      </c>
      <c r="C613" s="196" t="s">
        <v>4</v>
      </c>
      <c r="D613" s="196" t="s">
        <v>4</v>
      </c>
      <c r="E613" s="197"/>
      <c r="F613" s="129"/>
      <c r="G613" s="128"/>
    </row>
    <row r="614" spans="1:6" s="4" customFormat="1" ht="24" customHeight="1" thickBot="1">
      <c r="A614" s="198" t="s">
        <v>417</v>
      </c>
      <c r="B614" s="302"/>
      <c r="C614" s="199"/>
      <c r="D614" s="200"/>
      <c r="E614" s="201">
        <f>E613+E611+E609+E605+E430+E413+E385+E384+E227+E158+E12</f>
        <v>0</v>
      </c>
      <c r="F614" s="3"/>
    </row>
    <row r="615" spans="1:6" s="4" customFormat="1" ht="15">
      <c r="A615" s="73"/>
      <c r="B615" s="303"/>
      <c r="C615" s="74"/>
      <c r="D615" s="74"/>
      <c r="E615" s="168"/>
      <c r="F615" s="3"/>
    </row>
    <row r="616" spans="1:6" s="4" customFormat="1" ht="15">
      <c r="A616" s="73"/>
      <c r="B616" s="303"/>
      <c r="C616" s="74"/>
      <c r="D616" s="74"/>
      <c r="E616" s="168"/>
      <c r="F616" s="3"/>
    </row>
    <row r="617" spans="1:6" s="4" customFormat="1" ht="15">
      <c r="A617" s="73"/>
      <c r="B617" s="303"/>
      <c r="C617" s="74"/>
      <c r="D617" s="74"/>
      <c r="E617" s="168"/>
      <c r="F617" s="3"/>
    </row>
    <row r="618" spans="1:6" s="4" customFormat="1" ht="15">
      <c r="A618" s="73"/>
      <c r="B618" s="303"/>
      <c r="C618" s="74"/>
      <c r="D618" s="74"/>
      <c r="E618" s="168"/>
      <c r="F618" s="3"/>
    </row>
    <row r="619" spans="1:6" s="4" customFormat="1" ht="15">
      <c r="A619" s="73"/>
      <c r="B619" s="303"/>
      <c r="C619" s="74"/>
      <c r="D619" s="74"/>
      <c r="E619" s="168"/>
      <c r="F619" s="3"/>
    </row>
    <row r="620" spans="1:6" s="4" customFormat="1" ht="15">
      <c r="A620" s="73"/>
      <c r="B620" s="303"/>
      <c r="C620" s="74"/>
      <c r="D620" s="74"/>
      <c r="E620" s="168"/>
      <c r="F620" s="3"/>
    </row>
    <row r="621" spans="1:6" s="4" customFormat="1" ht="15">
      <c r="A621" s="73"/>
      <c r="B621" s="303"/>
      <c r="C621" s="74"/>
      <c r="D621" s="74"/>
      <c r="E621" s="168"/>
      <c r="F621" s="3"/>
    </row>
    <row r="622" spans="1:6" s="75" customFormat="1" ht="18">
      <c r="A622" s="76" t="s">
        <v>788</v>
      </c>
      <c r="B622" s="268"/>
      <c r="C622" s="74"/>
      <c r="D622" s="74"/>
      <c r="E622" s="168"/>
      <c r="F622" s="3"/>
    </row>
    <row r="623" spans="1:6" s="4" customFormat="1" ht="15" customHeight="1">
      <c r="A623" s="347" t="s">
        <v>455</v>
      </c>
      <c r="B623" s="347"/>
      <c r="C623" s="347"/>
      <c r="D623" s="347"/>
      <c r="E623" s="347"/>
      <c r="F623" s="3"/>
    </row>
    <row r="624" spans="1:6" s="4" customFormat="1" ht="36">
      <c r="A624" s="238" t="s">
        <v>418</v>
      </c>
      <c r="B624" s="271" t="s">
        <v>882</v>
      </c>
      <c r="C624" s="239" t="s">
        <v>385</v>
      </c>
      <c r="D624" s="240" t="s">
        <v>386</v>
      </c>
      <c r="E624" s="241" t="s">
        <v>436</v>
      </c>
      <c r="F624" s="3"/>
    </row>
    <row r="625" spans="1:6" s="4" customFormat="1" ht="25.5" customHeight="1">
      <c r="A625" s="350" t="s">
        <v>437</v>
      </c>
      <c r="B625" s="351"/>
      <c r="C625" s="352"/>
      <c r="D625" s="352"/>
      <c r="E625" s="353"/>
      <c r="F625" s="3"/>
    </row>
    <row r="626" spans="1:6" s="4" customFormat="1" ht="15">
      <c r="A626" s="86" t="s">
        <v>605</v>
      </c>
      <c r="B626" s="295"/>
      <c r="C626" s="83"/>
      <c r="D626" s="83"/>
      <c r="E626" s="164">
        <f>SUM(E627:E633)</f>
        <v>0</v>
      </c>
      <c r="F626" s="3"/>
    </row>
    <row r="627" spans="1:6" s="4" customFormat="1" ht="15">
      <c r="A627" s="91" t="s">
        <v>803</v>
      </c>
      <c r="B627" s="294">
        <v>4</v>
      </c>
      <c r="C627" s="94"/>
      <c r="D627" s="93"/>
      <c r="E627" s="162">
        <f aca="true" t="shared" si="1" ref="E627:E633">C627*D627</f>
        <v>0</v>
      </c>
      <c r="F627" s="3"/>
    </row>
    <row r="628" spans="1:6" s="4" customFormat="1" ht="15">
      <c r="A628" s="91" t="s">
        <v>606</v>
      </c>
      <c r="B628" s="294">
        <v>6</v>
      </c>
      <c r="C628" s="94"/>
      <c r="D628" s="93"/>
      <c r="E628" s="162">
        <f t="shared" si="1"/>
        <v>0</v>
      </c>
      <c r="F628" s="3"/>
    </row>
    <row r="629" spans="1:6" s="4" customFormat="1" ht="15">
      <c r="A629" s="91" t="s">
        <v>607</v>
      </c>
      <c r="B629" s="294">
        <v>12</v>
      </c>
      <c r="C629" s="94"/>
      <c r="D629" s="93"/>
      <c r="E629" s="162">
        <f t="shared" si="1"/>
        <v>0</v>
      </c>
      <c r="F629" s="3"/>
    </row>
    <row r="630" spans="1:6" s="4" customFormat="1" ht="15">
      <c r="A630" s="91" t="s">
        <v>608</v>
      </c>
      <c r="B630" s="294">
        <v>16</v>
      </c>
      <c r="C630" s="94"/>
      <c r="D630" s="93"/>
      <c r="E630" s="162">
        <f t="shared" si="1"/>
        <v>0</v>
      </c>
      <c r="F630" s="3"/>
    </row>
    <row r="631" spans="1:6" s="4" customFormat="1" ht="15">
      <c r="A631" s="91" t="s">
        <v>609</v>
      </c>
      <c r="B631" s="294">
        <v>6</v>
      </c>
      <c r="C631" s="94"/>
      <c r="D631" s="93"/>
      <c r="E631" s="162">
        <f t="shared" si="1"/>
        <v>0</v>
      </c>
      <c r="F631" s="3"/>
    </row>
    <row r="632" spans="1:6" s="4" customFormat="1" ht="15">
      <c r="A632" s="91" t="s">
        <v>610</v>
      </c>
      <c r="B632" s="294">
        <v>8</v>
      </c>
      <c r="C632" s="94"/>
      <c r="D632" s="93"/>
      <c r="E632" s="162">
        <f t="shared" si="1"/>
        <v>0</v>
      </c>
      <c r="F632" s="3"/>
    </row>
    <row r="633" spans="1:6" s="4" customFormat="1" ht="15">
      <c r="A633" s="91" t="s">
        <v>804</v>
      </c>
      <c r="B633" s="294">
        <v>12</v>
      </c>
      <c r="C633" s="94"/>
      <c r="D633" s="93"/>
      <c r="E633" s="162">
        <f t="shared" si="1"/>
        <v>0</v>
      </c>
      <c r="F633" s="3"/>
    </row>
    <row r="634" spans="1:6" s="4" customFormat="1" ht="15">
      <c r="A634" s="86" t="s">
        <v>611</v>
      </c>
      <c r="B634" s="295"/>
      <c r="C634" s="83"/>
      <c r="D634" s="83"/>
      <c r="E634" s="164">
        <f>SUM(E635:E640)</f>
        <v>0</v>
      </c>
      <c r="F634" s="3"/>
    </row>
    <row r="635" spans="1:6" s="4" customFormat="1" ht="15">
      <c r="A635" s="91" t="s">
        <v>796</v>
      </c>
      <c r="B635" s="294">
        <v>12</v>
      </c>
      <c r="C635" s="94"/>
      <c r="D635" s="93"/>
      <c r="E635" s="162">
        <f aca="true" t="shared" si="2" ref="E635:E645">C635*D635</f>
        <v>0</v>
      </c>
      <c r="F635" s="3"/>
    </row>
    <row r="636" spans="1:6" s="4" customFormat="1" ht="15">
      <c r="A636" s="91" t="s">
        <v>797</v>
      </c>
      <c r="B636" s="294">
        <v>81</v>
      </c>
      <c r="C636" s="94"/>
      <c r="D636" s="93"/>
      <c r="E636" s="162">
        <f t="shared" si="2"/>
        <v>0</v>
      </c>
      <c r="F636" s="3"/>
    </row>
    <row r="637" spans="1:6" s="4" customFormat="1" ht="30" customHeight="1">
      <c r="A637" s="91" t="s">
        <v>798</v>
      </c>
      <c r="B637" s="294">
        <v>24</v>
      </c>
      <c r="C637" s="94"/>
      <c r="D637" s="93"/>
      <c r="E637" s="162">
        <f t="shared" si="2"/>
        <v>0</v>
      </c>
      <c r="F637" s="3"/>
    </row>
    <row r="638" spans="1:6" s="4" customFormat="1" ht="15">
      <c r="A638" s="91" t="s">
        <v>799</v>
      </c>
      <c r="B638" s="294">
        <v>24</v>
      </c>
      <c r="C638" s="94"/>
      <c r="D638" s="93"/>
      <c r="E638" s="162">
        <f t="shared" si="2"/>
        <v>0</v>
      </c>
      <c r="F638" s="3"/>
    </row>
    <row r="639" spans="1:6" s="4" customFormat="1" ht="15">
      <c r="A639" s="91" t="s">
        <v>800</v>
      </c>
      <c r="B639" s="304"/>
      <c r="C639" s="348" t="s">
        <v>810</v>
      </c>
      <c r="D639" s="349"/>
      <c r="E639" s="162"/>
      <c r="F639" s="3"/>
    </row>
    <row r="640" spans="1:6" s="4" customFormat="1" ht="15">
      <c r="A640" s="91" t="s">
        <v>801</v>
      </c>
      <c r="B640" s="294">
        <v>24</v>
      </c>
      <c r="C640" s="94"/>
      <c r="D640" s="93"/>
      <c r="E640" s="162">
        <f t="shared" si="2"/>
        <v>0</v>
      </c>
      <c r="F640" s="3"/>
    </row>
    <row r="641" spans="1:6" s="4" customFormat="1" ht="15">
      <c r="A641" s="85" t="s">
        <v>805</v>
      </c>
      <c r="B641" s="293">
        <v>6</v>
      </c>
      <c r="C641" s="94"/>
      <c r="D641" s="93"/>
      <c r="E641" s="164">
        <f t="shared" si="2"/>
        <v>0</v>
      </c>
      <c r="F641" s="3"/>
    </row>
    <row r="642" spans="1:6" s="4" customFormat="1" ht="15">
      <c r="A642" s="85" t="s">
        <v>806</v>
      </c>
      <c r="B642" s="293">
        <v>24</v>
      </c>
      <c r="C642" s="94"/>
      <c r="D642" s="93"/>
      <c r="E642" s="164">
        <f t="shared" si="2"/>
        <v>0</v>
      </c>
      <c r="F642" s="3"/>
    </row>
    <row r="643" spans="1:6" s="4" customFormat="1" ht="15">
      <c r="A643" s="85" t="s">
        <v>807</v>
      </c>
      <c r="B643" s="293">
        <v>6</v>
      </c>
      <c r="C643" s="94"/>
      <c r="D643" s="93"/>
      <c r="E643" s="164">
        <f t="shared" si="2"/>
        <v>0</v>
      </c>
      <c r="F643" s="3"/>
    </row>
    <row r="644" spans="1:6" s="4" customFormat="1" ht="15">
      <c r="A644" s="85" t="s">
        <v>808</v>
      </c>
      <c r="B644" s="293">
        <v>24</v>
      </c>
      <c r="C644" s="94"/>
      <c r="D644" s="93"/>
      <c r="E644" s="164">
        <f t="shared" si="2"/>
        <v>0</v>
      </c>
      <c r="F644" s="3"/>
    </row>
    <row r="645" spans="1:6" s="4" customFormat="1" ht="15">
      <c r="A645" s="85" t="s">
        <v>809</v>
      </c>
      <c r="B645" s="293">
        <v>8</v>
      </c>
      <c r="C645" s="242"/>
      <c r="D645" s="243"/>
      <c r="E645" s="164">
        <f t="shared" si="2"/>
        <v>0</v>
      </c>
      <c r="F645" s="3"/>
    </row>
    <row r="646" spans="1:6" s="4" customFormat="1" ht="15">
      <c r="A646" s="85" t="s">
        <v>419</v>
      </c>
      <c r="B646" s="293">
        <v>12000</v>
      </c>
      <c r="C646" s="196" t="s">
        <v>4</v>
      </c>
      <c r="D646" s="196" t="s">
        <v>4</v>
      </c>
      <c r="E646" s="197"/>
      <c r="F646" s="3"/>
    </row>
    <row r="647" spans="1:5" ht="18.75">
      <c r="A647" s="244" t="s">
        <v>802</v>
      </c>
      <c r="B647" s="305"/>
      <c r="C647" s="245"/>
      <c r="D647" s="245"/>
      <c r="E647" s="246">
        <f>E626+E634+E641+E642+E643+E644+E646+E645</f>
        <v>0</v>
      </c>
    </row>
  </sheetData>
  <sheetProtection selectLockedCells="1" selectUnlockedCells="1"/>
  <autoFilter ref="A10:E614"/>
  <mergeCells count="15">
    <mergeCell ref="C576:D576"/>
    <mergeCell ref="C581:D581"/>
    <mergeCell ref="C384:D384"/>
    <mergeCell ref="C343:D343"/>
    <mergeCell ref="C344:D344"/>
    <mergeCell ref="C639:D639"/>
    <mergeCell ref="A625:E625"/>
    <mergeCell ref="A9:E9"/>
    <mergeCell ref="A623:E623"/>
    <mergeCell ref="A2:E2"/>
    <mergeCell ref="A3:E3"/>
    <mergeCell ref="A5:E5"/>
    <mergeCell ref="A11:E11"/>
    <mergeCell ref="A4:E4"/>
    <mergeCell ref="C612:D612"/>
  </mergeCells>
  <printOptions horizontalCentered="1"/>
  <pageMargins left="0.4330708661417323" right="0.2362204724409449" top="0.5511811023622047" bottom="0.35433070866141736" header="0.31496062992125984" footer="0.31496062992125984"/>
  <pageSetup horizontalDpi="300" verticalDpi="300" orientation="portrait" paperSize="9" scale="97" r:id="rId1"/>
</worksheet>
</file>

<file path=xl/worksheets/sheet6.xml><?xml version="1.0" encoding="utf-8"?>
<worksheet xmlns="http://schemas.openxmlformats.org/spreadsheetml/2006/main" xmlns:r="http://schemas.openxmlformats.org/officeDocument/2006/relationships">
  <dimension ref="A1:E29"/>
  <sheetViews>
    <sheetView view="pageBreakPreview" zoomScaleSheetLayoutView="100" zoomScalePageLayoutView="0" workbookViewId="0" topLeftCell="A16">
      <selection activeCell="C26" sqref="C26:D27"/>
    </sheetView>
  </sheetViews>
  <sheetFormatPr defaultColWidth="11.57421875" defaultRowHeight="15"/>
  <cols>
    <col min="1" max="1" width="57.8515625" style="13" customWidth="1"/>
    <col min="2" max="2" width="14.140625" style="322" customWidth="1"/>
    <col min="3" max="3" width="11.57421875" style="14" customWidth="1"/>
    <col min="4" max="4" width="15.7109375" style="14" customWidth="1"/>
    <col min="5" max="16384" width="11.57421875" style="13" customWidth="1"/>
  </cols>
  <sheetData>
    <row r="1" spans="1:5" s="1" customFormat="1" ht="27.75" customHeight="1">
      <c r="A1" s="354" t="s">
        <v>3</v>
      </c>
      <c r="B1" s="354"/>
      <c r="C1" s="354"/>
      <c r="D1" s="354"/>
      <c r="E1" s="354"/>
    </row>
    <row r="2" spans="1:5" ht="48" customHeight="1">
      <c r="A2" s="331" t="str">
        <f>Zadání!D4</f>
        <v>Název  akce:      „III/9999 Horní - Dolní, přeložka“</v>
      </c>
      <c r="B2" s="331"/>
      <c r="C2" s="331"/>
      <c r="D2" s="331"/>
      <c r="E2" s="331"/>
    </row>
    <row r="3" spans="1:5" ht="18">
      <c r="A3" s="43" t="s">
        <v>818</v>
      </c>
      <c r="B3" s="317"/>
      <c r="C3" s="247"/>
      <c r="D3" s="248"/>
      <c r="E3" s="15"/>
    </row>
    <row r="4" spans="1:5" ht="18">
      <c r="A4" s="43"/>
      <c r="B4" s="317"/>
      <c r="C4" s="247"/>
      <c r="D4" s="248"/>
      <c r="E4" s="15"/>
    </row>
    <row r="5" spans="1:5" ht="24" customHeight="1">
      <c r="A5" s="358" t="s">
        <v>428</v>
      </c>
      <c r="B5" s="358"/>
      <c r="C5" s="358"/>
      <c r="D5" s="358"/>
      <c r="E5" s="358"/>
    </row>
    <row r="6" spans="1:5" ht="12.75">
      <c r="A6" s="19"/>
      <c r="B6" s="318"/>
      <c r="C6" s="247"/>
      <c r="D6" s="248"/>
      <c r="E6" s="15"/>
    </row>
    <row r="7" spans="1:5" ht="26.25" customHeight="1">
      <c r="A7" s="356" t="s">
        <v>416</v>
      </c>
      <c r="B7" s="356" t="s">
        <v>883</v>
      </c>
      <c r="C7" s="249" t="s">
        <v>397</v>
      </c>
      <c r="D7" s="249" t="s">
        <v>398</v>
      </c>
      <c r="E7" s="141" t="s">
        <v>387</v>
      </c>
    </row>
    <row r="8" spans="1:5" ht="19.5" customHeight="1">
      <c r="A8" s="357"/>
      <c r="B8" s="357"/>
      <c r="C8" s="250" t="s">
        <v>399</v>
      </c>
      <c r="D8" s="250" t="s">
        <v>400</v>
      </c>
      <c r="E8" s="139" t="s">
        <v>394</v>
      </c>
    </row>
    <row r="9" spans="1:5" ht="17.25" customHeight="1">
      <c r="A9" s="138" t="s">
        <v>401</v>
      </c>
      <c r="B9" s="312"/>
      <c r="C9" s="250"/>
      <c r="D9" s="250"/>
      <c r="E9" s="183"/>
    </row>
    <row r="10" spans="1:5" ht="12.75">
      <c r="A10" s="185" t="s">
        <v>819</v>
      </c>
      <c r="B10" s="313">
        <v>4</v>
      </c>
      <c r="C10" s="251"/>
      <c r="D10" s="251"/>
      <c r="E10" s="252">
        <f>C10*D10</f>
        <v>0</v>
      </c>
    </row>
    <row r="11" spans="1:5" ht="12.75">
      <c r="A11" s="184" t="s">
        <v>679</v>
      </c>
      <c r="B11" s="314">
        <v>4</v>
      </c>
      <c r="C11" s="251"/>
      <c r="D11" s="251"/>
      <c r="E11" s="252">
        <f>C11*D11</f>
        <v>0</v>
      </c>
    </row>
    <row r="12" spans="1:5" ht="76.5">
      <c r="A12" s="185" t="s">
        <v>889</v>
      </c>
      <c r="B12" s="313">
        <v>130</v>
      </c>
      <c r="C12" s="251"/>
      <c r="D12" s="251"/>
      <c r="E12" s="145">
        <f>C12*D12</f>
        <v>0</v>
      </c>
    </row>
    <row r="13" spans="1:5" ht="12.75">
      <c r="A13" s="134" t="s">
        <v>403</v>
      </c>
      <c r="B13" s="315"/>
      <c r="C13" s="253"/>
      <c r="D13" s="254"/>
      <c r="E13" s="147">
        <f>SUM(E10:E12)</f>
        <v>0</v>
      </c>
    </row>
    <row r="14" spans="1:5" ht="12.75">
      <c r="A14" s="186"/>
      <c r="B14" s="319"/>
      <c r="C14" s="255"/>
      <c r="D14" s="255"/>
      <c r="E14" s="187"/>
    </row>
    <row r="15" spans="1:5" ht="38.25">
      <c r="A15" s="138" t="s">
        <v>404</v>
      </c>
      <c r="B15" s="312" t="s">
        <v>883</v>
      </c>
      <c r="C15" s="249"/>
      <c r="D15" s="249"/>
      <c r="E15" s="141" t="s">
        <v>407</v>
      </c>
    </row>
    <row r="16" spans="1:5" ht="51">
      <c r="A16" s="137" t="s">
        <v>820</v>
      </c>
      <c r="B16" s="320">
        <v>136</v>
      </c>
      <c r="C16" s="251"/>
      <c r="D16" s="251"/>
      <c r="E16" s="256">
        <f>C16*D16</f>
        <v>0</v>
      </c>
    </row>
    <row r="17" spans="1:5" ht="25.5">
      <c r="A17" s="137" t="s">
        <v>821</v>
      </c>
      <c r="B17" s="320">
        <v>48</v>
      </c>
      <c r="C17" s="251"/>
      <c r="D17" s="251"/>
      <c r="E17" s="256">
        <f>C17*D17</f>
        <v>0</v>
      </c>
    </row>
    <row r="18" spans="1:5" ht="25.5">
      <c r="A18" s="137" t="s">
        <v>822</v>
      </c>
      <c r="B18" s="320">
        <v>18</v>
      </c>
      <c r="C18" s="251"/>
      <c r="D18" s="251"/>
      <c r="E18" s="256">
        <f>C18*D18</f>
        <v>0</v>
      </c>
    </row>
    <row r="19" spans="1:5" ht="12.75">
      <c r="A19" s="134" t="s">
        <v>408</v>
      </c>
      <c r="B19" s="315"/>
      <c r="C19" s="253"/>
      <c r="D19" s="254"/>
      <c r="E19" s="147">
        <f>SUM(E16:E18)</f>
        <v>0</v>
      </c>
    </row>
    <row r="20" spans="1:5" ht="15">
      <c r="A20" s="188"/>
      <c r="B20" s="321"/>
      <c r="C20" s="257"/>
      <c r="D20" s="257"/>
      <c r="E20" s="189"/>
    </row>
    <row r="21" spans="1:5" ht="38.25">
      <c r="A21" s="138" t="s">
        <v>409</v>
      </c>
      <c r="B21" s="312" t="s">
        <v>883</v>
      </c>
      <c r="C21" s="250" t="s">
        <v>405</v>
      </c>
      <c r="D21" s="250" t="s">
        <v>406</v>
      </c>
      <c r="E21" s="139" t="s">
        <v>407</v>
      </c>
    </row>
    <row r="22" spans="1:5" ht="102">
      <c r="A22" s="140" t="s">
        <v>823</v>
      </c>
      <c r="B22" s="314">
        <v>32</v>
      </c>
      <c r="C22" s="251"/>
      <c r="D22" s="251"/>
      <c r="E22" s="145">
        <f>C22*D22</f>
        <v>0</v>
      </c>
    </row>
    <row r="23" spans="1:5" ht="12.75">
      <c r="A23" s="134" t="s">
        <v>411</v>
      </c>
      <c r="B23" s="315"/>
      <c r="C23" s="253"/>
      <c r="D23" s="254"/>
      <c r="E23" s="147">
        <f>SUM(E22)</f>
        <v>0</v>
      </c>
    </row>
    <row r="24" spans="1:5" ht="15">
      <c r="A24" s="188"/>
      <c r="B24" s="321"/>
      <c r="C24" s="257"/>
      <c r="D24" s="257"/>
      <c r="E24" s="189"/>
    </row>
    <row r="25" spans="1:5" ht="38.25">
      <c r="A25" s="138" t="s">
        <v>412</v>
      </c>
      <c r="B25" s="312" t="s">
        <v>883</v>
      </c>
      <c r="C25" s="250" t="s">
        <v>405</v>
      </c>
      <c r="D25" s="250" t="s">
        <v>406</v>
      </c>
      <c r="E25" s="139" t="s">
        <v>407</v>
      </c>
    </row>
    <row r="26" spans="1:5" ht="63.75">
      <c r="A26" s="140" t="s">
        <v>413</v>
      </c>
      <c r="B26" s="314">
        <v>32</v>
      </c>
      <c r="C26" s="251"/>
      <c r="D26" s="251"/>
      <c r="E26" s="145">
        <f>C26*D26</f>
        <v>0</v>
      </c>
    </row>
    <row r="27" spans="1:5" ht="12.75">
      <c r="A27" s="140" t="s">
        <v>824</v>
      </c>
      <c r="B27" s="314">
        <v>48</v>
      </c>
      <c r="C27" s="251"/>
      <c r="D27" s="251"/>
      <c r="E27" s="145">
        <f>C27*D27</f>
        <v>0</v>
      </c>
    </row>
    <row r="28" spans="1:5" ht="12.75">
      <c r="A28" s="134" t="s">
        <v>414</v>
      </c>
      <c r="B28" s="315"/>
      <c r="C28" s="254"/>
      <c r="D28" s="254"/>
      <c r="E28" s="147">
        <f>SUM(E26:E27)</f>
        <v>0</v>
      </c>
    </row>
    <row r="29" spans="1:5" ht="12.75">
      <c r="A29" s="151" t="s">
        <v>415</v>
      </c>
      <c r="B29" s="316"/>
      <c r="C29" s="258"/>
      <c r="D29" s="258"/>
      <c r="E29" s="149">
        <f>E13+E19+E23+E28</f>
        <v>0</v>
      </c>
    </row>
  </sheetData>
  <sheetProtection selectLockedCells="1" selectUnlockedCells="1"/>
  <mergeCells count="5">
    <mergeCell ref="A7:A8"/>
    <mergeCell ref="A1:E1"/>
    <mergeCell ref="A2:E2"/>
    <mergeCell ref="A5:E5"/>
    <mergeCell ref="B7:B8"/>
  </mergeCells>
  <printOptions horizontalCentered="1"/>
  <pageMargins left="0.3937007874015748" right="0.1968503937007874" top="0.4724409448818898" bottom="0.4724409448818898" header="0.7874015748031497" footer="0.7874015748031497"/>
  <pageSetup firstPageNumber="1" useFirstPageNumber="1" horizontalDpi="300" verticalDpi="300" orientation="portrait" paperSize="9" r:id="rId1"/>
  <colBreaks count="1" manualBreakCount="1">
    <brk id="2" max="28" man="1"/>
  </colBreaks>
</worksheet>
</file>

<file path=xl/worksheets/sheet7.xml><?xml version="1.0" encoding="utf-8"?>
<worksheet xmlns="http://schemas.openxmlformats.org/spreadsheetml/2006/main" xmlns:r="http://schemas.openxmlformats.org/officeDocument/2006/relationships">
  <dimension ref="A1:K36"/>
  <sheetViews>
    <sheetView view="pageBreakPreview" zoomScaleSheetLayoutView="100" zoomScalePageLayoutView="0" workbookViewId="0" topLeftCell="A21">
      <selection activeCell="C33" sqref="C33:D36"/>
    </sheetView>
  </sheetViews>
  <sheetFormatPr defaultColWidth="11.57421875" defaultRowHeight="15"/>
  <cols>
    <col min="1" max="1" width="47.140625" style="13" customWidth="1"/>
    <col min="2" max="2" width="17.8515625" style="322" customWidth="1"/>
    <col min="3" max="3" width="11.57421875" style="14" customWidth="1"/>
    <col min="4" max="4" width="16.421875" style="14" customWidth="1"/>
    <col min="5" max="16384" width="11.57421875" style="13" customWidth="1"/>
  </cols>
  <sheetData>
    <row r="1" spans="1:5" s="1" customFormat="1" ht="27.75" customHeight="1">
      <c r="A1" s="362" t="s">
        <v>3</v>
      </c>
      <c r="B1" s="362"/>
      <c r="C1" s="362"/>
      <c r="D1" s="362"/>
      <c r="E1" s="362"/>
    </row>
    <row r="2" spans="1:5" ht="29.25" customHeight="1">
      <c r="A2" s="331" t="str">
        <f>Zadání!D4</f>
        <v>Název  akce:      „III/9999 Horní - Dolní, přeložka“</v>
      </c>
      <c r="B2" s="331"/>
      <c r="C2" s="331"/>
      <c r="D2" s="331"/>
      <c r="E2" s="331"/>
    </row>
    <row r="3" spans="1:5" ht="18">
      <c r="A3" s="43" t="s">
        <v>825</v>
      </c>
      <c r="B3" s="317"/>
      <c r="C3" s="15"/>
      <c r="D3" s="16"/>
      <c r="E3" s="15"/>
    </row>
    <row r="4" spans="1:5" ht="9.75" customHeight="1">
      <c r="A4" s="43"/>
      <c r="B4" s="317"/>
      <c r="C4" s="15"/>
      <c r="D4" s="16"/>
      <c r="E4" s="15"/>
    </row>
    <row r="5" spans="1:5" ht="24" customHeight="1">
      <c r="A5" s="358" t="s">
        <v>428</v>
      </c>
      <c r="B5" s="358"/>
      <c r="C5" s="358"/>
      <c r="D5" s="358"/>
      <c r="E5" s="358"/>
    </row>
    <row r="6" spans="1:5" ht="12.75">
      <c r="A6" s="19"/>
      <c r="B6" s="318"/>
      <c r="C6" s="15"/>
      <c r="D6" s="16"/>
      <c r="E6" s="15"/>
    </row>
    <row r="7" spans="1:5" ht="12.75" customHeight="1">
      <c r="A7" s="356" t="s">
        <v>416</v>
      </c>
      <c r="B7" s="356" t="s">
        <v>883</v>
      </c>
      <c r="C7" s="141" t="s">
        <v>397</v>
      </c>
      <c r="D7" s="141" t="s">
        <v>398</v>
      </c>
      <c r="E7" s="141" t="s">
        <v>387</v>
      </c>
    </row>
    <row r="8" spans="1:11" ht="24" customHeight="1">
      <c r="A8" s="357"/>
      <c r="B8" s="357"/>
      <c r="C8" s="141" t="s">
        <v>399</v>
      </c>
      <c r="D8" s="141" t="s">
        <v>400</v>
      </c>
      <c r="E8" s="141" t="s">
        <v>394</v>
      </c>
      <c r="H8" s="361"/>
      <c r="I8" s="361"/>
      <c r="J8" s="361"/>
      <c r="K8" s="361"/>
    </row>
    <row r="9" spans="1:5" ht="17.25" customHeight="1">
      <c r="A9" s="152" t="s">
        <v>401</v>
      </c>
      <c r="B9" s="312"/>
      <c r="C9" s="139"/>
      <c r="D9" s="139"/>
      <c r="E9" s="139"/>
    </row>
    <row r="10" spans="1:5" ht="96.75" customHeight="1">
      <c r="A10" s="185" t="s">
        <v>826</v>
      </c>
      <c r="B10" s="313">
        <v>4</v>
      </c>
      <c r="C10" s="142"/>
      <c r="D10" s="142"/>
      <c r="E10" s="145">
        <f>C10*D10</f>
        <v>0</v>
      </c>
    </row>
    <row r="11" spans="1:5" ht="12.75">
      <c r="A11" s="132" t="s">
        <v>402</v>
      </c>
      <c r="B11" s="314">
        <v>4</v>
      </c>
      <c r="C11" s="142"/>
      <c r="D11" s="142"/>
      <c r="E11" s="145">
        <f>C11*D11</f>
        <v>0</v>
      </c>
    </row>
    <row r="12" spans="1:5" ht="89.25">
      <c r="A12" s="133" t="s">
        <v>888</v>
      </c>
      <c r="B12" s="313">
        <v>150</v>
      </c>
      <c r="C12" s="142"/>
      <c r="D12" s="142"/>
      <c r="E12" s="145">
        <f>C12*D12</f>
        <v>0</v>
      </c>
    </row>
    <row r="13" spans="1:5" ht="12.75">
      <c r="A13" s="134" t="s">
        <v>403</v>
      </c>
      <c r="B13" s="315"/>
      <c r="C13" s="146"/>
      <c r="D13" s="143"/>
      <c r="E13" s="147">
        <f>SUM(E10:E12)</f>
        <v>0</v>
      </c>
    </row>
    <row r="14" spans="1:5" ht="12.75">
      <c r="A14" s="135"/>
      <c r="B14" s="135"/>
      <c r="C14" s="136"/>
      <c r="D14" s="136"/>
      <c r="E14" s="136"/>
    </row>
    <row r="15" spans="1:5" ht="25.5" customHeight="1">
      <c r="A15" s="138" t="s">
        <v>404</v>
      </c>
      <c r="B15" s="312" t="s">
        <v>883</v>
      </c>
      <c r="C15" s="139" t="s">
        <v>405</v>
      </c>
      <c r="D15" s="139" t="s">
        <v>406</v>
      </c>
      <c r="E15" s="139" t="s">
        <v>407</v>
      </c>
    </row>
    <row r="16" spans="1:5" ht="25.5">
      <c r="A16" s="137" t="s">
        <v>890</v>
      </c>
      <c r="B16" s="320"/>
      <c r="C16" s="320"/>
      <c r="D16" s="320"/>
      <c r="E16" s="320"/>
    </row>
    <row r="17" spans="1:5" ht="25.5">
      <c r="A17" s="137" t="s">
        <v>395</v>
      </c>
      <c r="B17" s="320">
        <v>32</v>
      </c>
      <c r="C17" s="142"/>
      <c r="D17" s="142"/>
      <c r="E17" s="256">
        <f aca="true" t="shared" si="0" ref="E17:E22">C17*D17</f>
        <v>0</v>
      </c>
    </row>
    <row r="18" spans="1:5" ht="25.5">
      <c r="A18" s="137" t="s">
        <v>827</v>
      </c>
      <c r="B18" s="320">
        <v>81</v>
      </c>
      <c r="C18" s="142"/>
      <c r="D18" s="142"/>
      <c r="E18" s="256">
        <f t="shared" si="0"/>
        <v>0</v>
      </c>
    </row>
    <row r="19" spans="1:5" ht="25.5">
      <c r="A19" s="137" t="s">
        <v>828</v>
      </c>
      <c r="B19" s="320">
        <v>81</v>
      </c>
      <c r="C19" s="142"/>
      <c r="D19" s="142"/>
      <c r="E19" s="256">
        <f t="shared" si="0"/>
        <v>0</v>
      </c>
    </row>
    <row r="20" spans="1:5" ht="38.25">
      <c r="A20" s="137" t="s">
        <v>829</v>
      </c>
      <c r="B20" s="320">
        <v>32</v>
      </c>
      <c r="C20" s="142"/>
      <c r="D20" s="142"/>
      <c r="E20" s="256">
        <f t="shared" si="0"/>
        <v>0</v>
      </c>
    </row>
    <row r="21" spans="1:5" ht="25.5">
      <c r="A21" s="137" t="s">
        <v>396</v>
      </c>
      <c r="B21" s="320">
        <v>24</v>
      </c>
      <c r="C21" s="142"/>
      <c r="D21" s="142"/>
      <c r="E21" s="256">
        <f t="shared" si="0"/>
        <v>0</v>
      </c>
    </row>
    <row r="22" spans="1:5" ht="76.5">
      <c r="A22" s="137" t="s">
        <v>892</v>
      </c>
      <c r="B22" s="320">
        <v>180</v>
      </c>
      <c r="C22" s="142"/>
      <c r="D22" s="142"/>
      <c r="E22" s="256">
        <f t="shared" si="0"/>
        <v>0</v>
      </c>
    </row>
    <row r="23" spans="1:5" ht="51">
      <c r="A23" s="137" t="s">
        <v>893</v>
      </c>
      <c r="B23" s="320"/>
      <c r="C23" s="359" t="s">
        <v>891</v>
      </c>
      <c r="D23" s="360"/>
      <c r="E23" s="256"/>
    </row>
    <row r="24" spans="1:5" ht="51">
      <c r="A24" s="137" t="s">
        <v>830</v>
      </c>
      <c r="B24" s="320"/>
      <c r="C24" s="359" t="s">
        <v>891</v>
      </c>
      <c r="D24" s="360"/>
      <c r="E24" s="256"/>
    </row>
    <row r="25" spans="1:5" ht="25.5">
      <c r="A25" s="137" t="s">
        <v>894</v>
      </c>
      <c r="B25" s="320"/>
      <c r="C25" s="359" t="s">
        <v>891</v>
      </c>
      <c r="D25" s="360"/>
      <c r="E25" s="256"/>
    </row>
    <row r="26" spans="1:5" ht="12.75">
      <c r="A26" s="134" t="s">
        <v>408</v>
      </c>
      <c r="B26" s="315"/>
      <c r="C26" s="146"/>
      <c r="D26" s="143"/>
      <c r="E26" s="147">
        <f>SUM(E16:E25)</f>
        <v>0</v>
      </c>
    </row>
    <row r="27" spans="1:5" ht="15">
      <c r="A27" s="153"/>
      <c r="B27" s="323"/>
      <c r="C27" s="154"/>
      <c r="D27" s="154"/>
      <c r="E27" s="154"/>
    </row>
    <row r="28" spans="1:5" ht="38.25">
      <c r="A28" s="138" t="s">
        <v>409</v>
      </c>
      <c r="B28" s="312" t="s">
        <v>883</v>
      </c>
      <c r="C28" s="139" t="s">
        <v>405</v>
      </c>
      <c r="D28" s="139" t="s">
        <v>406</v>
      </c>
      <c r="E28" s="139" t="s">
        <v>407</v>
      </c>
    </row>
    <row r="29" spans="1:5" ht="102">
      <c r="A29" s="140" t="s">
        <v>410</v>
      </c>
      <c r="B29" s="314">
        <v>48</v>
      </c>
      <c r="C29" s="142"/>
      <c r="D29" s="142"/>
      <c r="E29" s="145">
        <f>C29*D29</f>
        <v>0</v>
      </c>
    </row>
    <row r="30" spans="1:5" ht="12.75">
      <c r="A30" s="134" t="s">
        <v>411</v>
      </c>
      <c r="B30" s="315"/>
      <c r="C30" s="146"/>
      <c r="D30" s="143"/>
      <c r="E30" s="147">
        <f>SUM(E29)</f>
        <v>0</v>
      </c>
    </row>
    <row r="31" spans="1:5" ht="15">
      <c r="A31" s="17"/>
      <c r="B31" s="324"/>
      <c r="C31" s="148"/>
      <c r="D31" s="148"/>
      <c r="E31" s="148"/>
    </row>
    <row r="32" spans="1:5" ht="38.25">
      <c r="A32" s="138" t="s">
        <v>412</v>
      </c>
      <c r="B32" s="312" t="s">
        <v>883</v>
      </c>
      <c r="C32" s="139" t="s">
        <v>405</v>
      </c>
      <c r="D32" s="139" t="s">
        <v>406</v>
      </c>
      <c r="E32" s="139" t="s">
        <v>407</v>
      </c>
    </row>
    <row r="33" spans="1:5" ht="63.75">
      <c r="A33" s="140" t="s">
        <v>413</v>
      </c>
      <c r="B33" s="314">
        <v>32</v>
      </c>
      <c r="C33" s="142"/>
      <c r="D33" s="142"/>
      <c r="E33" s="145">
        <f>C33*D33</f>
        <v>0</v>
      </c>
    </row>
    <row r="34" spans="1:5" ht="25.5">
      <c r="A34" s="140" t="s">
        <v>831</v>
      </c>
      <c r="B34" s="314">
        <v>48</v>
      </c>
      <c r="C34" s="142"/>
      <c r="D34" s="142"/>
      <c r="E34" s="145">
        <f>C34*D34</f>
        <v>0</v>
      </c>
    </row>
    <row r="35" spans="1:5" ht="12.75">
      <c r="A35" s="150" t="s">
        <v>414</v>
      </c>
      <c r="B35" s="315"/>
      <c r="C35" s="143"/>
      <c r="D35" s="143"/>
      <c r="E35" s="147">
        <f>SUM(E33:E34)</f>
        <v>0</v>
      </c>
    </row>
    <row r="36" spans="1:5" ht="12.75">
      <c r="A36" s="151" t="s">
        <v>415</v>
      </c>
      <c r="B36" s="316"/>
      <c r="C36" s="144"/>
      <c r="D36" s="144"/>
      <c r="E36" s="149">
        <f>E13+E26+E30+E35</f>
        <v>0</v>
      </c>
    </row>
  </sheetData>
  <sheetProtection selectLockedCells="1" selectUnlockedCells="1"/>
  <mergeCells count="9">
    <mergeCell ref="C25:D25"/>
    <mergeCell ref="A2:E2"/>
    <mergeCell ref="A7:A8"/>
    <mergeCell ref="H8:K8"/>
    <mergeCell ref="A1:E1"/>
    <mergeCell ref="A5:E5"/>
    <mergeCell ref="B7:B8"/>
    <mergeCell ref="C23:D23"/>
    <mergeCell ref="C24:D24"/>
  </mergeCells>
  <printOptions/>
  <pageMargins left="0.5905511811023623" right="0.5905511811023623" top="0.8661417322834646" bottom="0.6692913385826772" header="0.7874015748031497" footer="0.7874015748031497"/>
  <pageSetup firstPageNumber="1" useFirstPageNumber="1"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B5:F15"/>
  <sheetViews>
    <sheetView view="pageBreakPreview" zoomScaleSheetLayoutView="100" zoomScalePageLayoutView="0" workbookViewId="0" topLeftCell="A1">
      <selection activeCell="D13" sqref="D13"/>
    </sheetView>
  </sheetViews>
  <sheetFormatPr defaultColWidth="9.140625" defaultRowHeight="15"/>
  <cols>
    <col min="1" max="1" width="9.140625" style="10" customWidth="1"/>
    <col min="2" max="2" width="25.57421875" style="10" customWidth="1"/>
    <col min="3" max="3" width="17.00390625" style="10" customWidth="1"/>
    <col min="4" max="4" width="13.7109375" style="10" customWidth="1"/>
    <col min="5" max="5" width="12.57421875" style="10" customWidth="1"/>
    <col min="6" max="16384" width="9.140625" style="10" customWidth="1"/>
  </cols>
  <sheetData>
    <row r="5" spans="2:5" ht="15.75">
      <c r="B5" s="220" t="s">
        <v>3</v>
      </c>
      <c r="C5" s="221"/>
      <c r="D5" s="221"/>
      <c r="E5" s="221"/>
    </row>
    <row r="6" spans="2:6" ht="23.25">
      <c r="B6" s="331" t="str">
        <f>Zadání!D4</f>
        <v>Název  akce:      „III/9999 Horní - Dolní, přeložka“</v>
      </c>
      <c r="C6" s="331"/>
      <c r="D6" s="331"/>
      <c r="E6" s="331"/>
      <c r="F6" s="331"/>
    </row>
    <row r="7" spans="2:5" ht="18.75">
      <c r="B7" s="41" t="s">
        <v>775</v>
      </c>
      <c r="C7" s="15"/>
      <c r="D7" s="16"/>
      <c r="E7" s="15"/>
    </row>
    <row r="8" spans="2:5" ht="15">
      <c r="B8" s="11"/>
      <c r="C8" s="15"/>
      <c r="D8" s="16"/>
      <c r="E8" s="15"/>
    </row>
    <row r="9" spans="2:5" ht="15">
      <c r="B9" s="11"/>
      <c r="C9" s="15"/>
      <c r="D9" s="16"/>
      <c r="E9" s="15"/>
    </row>
    <row r="10" spans="2:5" ht="15.75" thickBot="1">
      <c r="B10" s="363" t="s">
        <v>770</v>
      </c>
      <c r="C10" s="363"/>
      <c r="D10" s="363"/>
      <c r="E10" s="363"/>
    </row>
    <row r="11" spans="3:5" ht="39" thickBot="1">
      <c r="C11" s="222" t="s">
        <v>883</v>
      </c>
      <c r="D11" s="222" t="s">
        <v>778</v>
      </c>
      <c r="E11" s="223" t="s">
        <v>771</v>
      </c>
    </row>
    <row r="12" spans="3:5" ht="15">
      <c r="C12" s="32"/>
      <c r="D12" s="224"/>
      <c r="E12" s="224"/>
    </row>
    <row r="13" spans="2:5" ht="45">
      <c r="B13" s="225" t="s">
        <v>906</v>
      </c>
      <c r="C13" s="12">
        <v>150</v>
      </c>
      <c r="D13" s="226"/>
      <c r="E13" s="50">
        <f>C13*D13</f>
        <v>0</v>
      </c>
    </row>
    <row r="14" ht="15">
      <c r="B14" s="12" t="s">
        <v>773</v>
      </c>
    </row>
    <row r="15" spans="2:5" ht="31.5" customHeight="1">
      <c r="B15" s="364" t="s">
        <v>772</v>
      </c>
      <c r="C15" s="364"/>
      <c r="D15" s="364"/>
      <c r="E15" s="364"/>
    </row>
  </sheetData>
  <sheetProtection/>
  <mergeCells count="3">
    <mergeCell ref="B10:E10"/>
    <mergeCell ref="B15:E15"/>
    <mergeCell ref="B6:F6"/>
  </mergeCells>
  <printOptions/>
  <pageMargins left="0.7" right="0.7" top="0.787401575" bottom="0.7874015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2017-02-22T15:49:14Z</dcterms:created>
  <dcterms:modified xsi:type="dcterms:W3CDTF">2018-01-02T17:57:52Z</dcterms:modified>
  <cp:category/>
  <cp:version/>
  <cp:contentType/>
  <cp:contentStatus/>
</cp:coreProperties>
</file>