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PJ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4" sheetId="3" r:id="rId3"/>
    <sheet name="SO 105" sheetId="4" r:id="rId4"/>
    <sheet name="SO 105.1" sheetId="5" r:id="rId5"/>
    <sheet name="SO 106" sheetId="6" r:id="rId6"/>
    <sheet name="SO 107" sheetId="7" r:id="rId7"/>
    <sheet name="SO 108" sheetId="8" r:id="rId8"/>
    <sheet name="SO 191" sheetId="9" r:id="rId9"/>
    <sheet name="SO 301.1" sheetId="10" r:id="rId10"/>
    <sheet name="SO 301.2" sheetId="11" r:id="rId11"/>
    <sheet name="VRN" sheetId="12" r:id="rId12"/>
    <sheet name="SO 421" sheetId="13" r:id="rId13"/>
    <sheet name="SO 431" sheetId="14" r:id="rId14"/>
    <sheet name="SO 901" sheetId="15" r:id="rId15"/>
  </sheets>
  <definedNames/>
  <calcPr/>
  <webPublishing/>
</workbook>
</file>

<file path=xl/sharedStrings.xml><?xml version="1.0" encoding="utf-8"?>
<sst xmlns="http://schemas.openxmlformats.org/spreadsheetml/2006/main" count="3624" uniqueCount="625">
  <si>
    <t>Soupis objektů s DPH</t>
  </si>
  <si>
    <t>Stavba:1518100_STCK - III/1025 Bojov - Klínec, rekonstrukce silnice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</si>
  <si>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</si>
  <si>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</si>
  <si>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</si>
  <si>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</si>
  <si>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</si>
  <si>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</si>
  <si>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</si>
  <si>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</si>
  <si>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</si>
  <si>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</si>
  <si>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</si>
  <si>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</si>
  <si>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Pontex, spol. s r.o.</t>
  </si>
  <si>
    <t>Příloha k formuláři pro ocenění nabídky</t>
  </si>
  <si>
    <t>Stavba</t>
  </si>
  <si>
    <t>číslo a název SO</t>
  </si>
  <si>
    <t>číslo a název rozpočtu:</t>
  </si>
  <si>
    <t>1518100_STCK</t>
  </si>
  <si>
    <t>III/1025 Bojov - Klínec, rekonstrukce silnice</t>
  </si>
  <si>
    <t>SO 000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</si>
  <si>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</si>
  <si>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</si>
  <si>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</si>
  <si>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</si>
  <si>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</si>
  <si>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</si>
  <si>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</si>
  <si>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</si>
  <si>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</si>
  <si>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</si>
  <si>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</si>
  <si>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</si>
  <si>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</si>
  <si>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</si>
  <si>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</si>
  <si>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</si>
  <si>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</si>
  <si>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</si>
  <si>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</si>
  <si>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</si>
  <si>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</si>
  <si>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</si>
  <si>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</si>
  <si>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/>
  </si>
  <si>
    <t>00410R</t>
  </si>
  <si>
    <t xml:space="preserve">Vedlejší náklady
obsahují zejména náklady na:
- ztížené výrobní podmínky související s umístěním stavby, provozními nebo
dopravními omezeními
- uvedení stavbou dotčených ploch a staveništní dopravou dotčených komunikací
do původního nebo projektovaného stavu
- zajištění bezpečnosti při provádění stavby ve smyslu bezpečnosti práce a
ochrany životního prostředí
- likvidace přebytečného stavebního materiálu odpovídajícím způsobem
- péče o nepředané objekty a konstrukce stavby, jejich ošetřování
</t>
  </si>
  <si>
    <t xml:space="preserve">KPL       </t>
  </si>
  <si>
    <t>00420R</t>
  </si>
  <si>
    <t>Ostatní náklady
obsahují zejména náklady na:
- úpravu příslušné dokumentace dle technologických postupů zhotovitele a dle při
provádění díla zjištěných skutečností
- zpracování Plánu havarijních opatření zařízení staveniště a mechanizace
- zpracování Plánu bezpečnosti a ochrany zdraví při práci na staveništi (dle § 15,
odst. 2 zákona č. 309/2006 Sb., kterým se upravují další požadavky BOZP)
- zpracování technologických postupů a plánů kontrol</t>
  </si>
  <si>
    <t>2019_OTSKP</t>
  </si>
  <si>
    <t>02910</t>
  </si>
  <si>
    <t>a</t>
  </si>
  <si>
    <t>OSTATNÍ POŽADAVKY - ZEMĚMĚŘIČSKÁ MĚŘENÍ
vytyčení obvodu stavby, vč.vyhotovení vytyčovacího protokolu stavby,</t>
  </si>
  <si>
    <t>b</t>
  </si>
  <si>
    <t>OSTATNÍ POŽADAVKY - ZEMĚMĚŘIČSKÁ MĚŘENÍ
vytyčení stávajících sítí vč.geodet.zaměření průběhů</t>
  </si>
  <si>
    <t>02911</t>
  </si>
  <si>
    <t>OSTATNÍ POŽADAVKY - GEODETICKÉ ZAMĚŘENÍ
Zaměření skutečného stavu po dokončení stavby vč.zákresu do katastrální mapy a její digitalizace</t>
  </si>
  <si>
    <t>02943</t>
  </si>
  <si>
    <t>OSTATNÍ POŽADAVKY - VYPRACOVÁNÍ RDS
RDS-Z-PDS</t>
  </si>
  <si>
    <t>02944</t>
  </si>
  <si>
    <t>OSTAT POŽADAVKY - DOKUMENTACE SKUTEČ PROVEDENÍ V DIGIT FORMĚ
Skutečného provedení stavby</t>
  </si>
  <si>
    <t>02945</t>
  </si>
  <si>
    <t>OSTAT POŽADAVKY - GEOMETRICKÝ PLÁN
GP pro TZ stavby</t>
  </si>
  <si>
    <t>02946</t>
  </si>
  <si>
    <t>OSTAT POŽADAVKY - FOTODOKUMENTACE</t>
  </si>
  <si>
    <t>02991</t>
  </si>
  <si>
    <t>OSTATNÍ POŽADAVKY - INFORMAČNÍ TABULE
provizorní dopravní značení - kompletní (ozn.stavby)
vč.patních desek, sloupků, kontroly úplnosti během výstavby, vč.odvozu</t>
  </si>
  <si>
    <t xml:space="preserve">KUS       </t>
  </si>
  <si>
    <t>03100</t>
  </si>
  <si>
    <t>ZAŘÍZENÍ STAVENIŠTĚ - ZŘÍZENÍ, PROVOZ, DEMONTÁŽ</t>
  </si>
  <si>
    <t>03720</t>
  </si>
  <si>
    <t>POMOC PRÁCE ZAJIŠŤ NEBO ZŘÍZ REGULACI A OCHRANU DOPRAVY
Inženýrská činnost pro DIO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</si>
  <si>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</si>
  <si>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</si>
  <si>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</si>
  <si>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</si>
  <si>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</si>
  <si>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</si>
  <si>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</si>
  <si>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SO 104</t>
  </si>
  <si>
    <t>Úprava křižovatky silnic III/1025 a III/0042</t>
  </si>
  <si>
    <t>014132</t>
  </si>
  <si>
    <t>POPLATKY ZA SKLÁDKU TYP S-NO (NEBEZPEČNÝ ODPAD)
odstraňované živičné vrstvy a dehtem</t>
  </si>
  <si>
    <t xml:space="preserve">T         </t>
  </si>
  <si>
    <t>015111</t>
  </si>
  <si>
    <t>POPLATKY ZA LIKVIDACŮ ODPADŮ NEKONTAMINOVANÝCH - 17 05 04 VYTĚŽENÉ ZEMINY A HORNINY - I. TŘÍDA TĚŽITELNOSTI</t>
  </si>
  <si>
    <t>015140</t>
  </si>
  <si>
    <t>POPLATKY ZA LIKVIDACŮ ODPADŮ NEKONTAMINOVANÝCH - 17 01 01 BETON Z DEMOLIC OBJEKTŮ, ZÁKLADŮ TV</t>
  </si>
  <si>
    <t>015160</t>
  </si>
  <si>
    <t>POPLATKY ZA LIKVIDACŮ ODPADŮ NEKONTAMINOVANÝCH - 02 01 03 SMÝCENÉ STROMY A KEŘE</t>
  </si>
  <si>
    <t>Zemní práce</t>
  </si>
  <si>
    <t>11130</t>
  </si>
  <si>
    <t>SEJMUTÍ DRNU
vč. odvozu, polatek za skládku v pol. č. 015111</t>
  </si>
  <si>
    <t xml:space="preserve">M2        </t>
  </si>
  <si>
    <t>11201</t>
  </si>
  <si>
    <t>KÁCENÍ STROMŮ D KMENE DO 0,5M S ODSTRANĚNÍM PAŘEZŮ
vč. odvozu a uložení na skládku, poplatek za skládku v pol. č. 015160</t>
  </si>
  <si>
    <t>11332</t>
  </si>
  <si>
    <t>ODSTRANĚNÍ PODKLADŮ ZPEVNĚNÝCH PLOCH Z KAMENIVA NESTMELENÉHO
vč. odvozu a uložení na skládku, poplatek v pol. č. 015111</t>
  </si>
  <si>
    <t xml:space="preserve">M3        </t>
  </si>
  <si>
    <t>11333</t>
  </si>
  <si>
    <t>ODSTRANĚNÍ PODKLADU ZPEVNĚNÝCH PLOCH S ASFALT POJIVEM
vč. odvozu a uložení na skládku, poplatek za skládku v pol. č. 014132</t>
  </si>
  <si>
    <t>11351</t>
  </si>
  <si>
    <t>ODSTRANĚNÍ ZÁHONOVÝCH OBRUBNÍKŮ
vč. odvozu a uložení na skládku, poplatek v pol. č. 015140</t>
  </si>
  <si>
    <t xml:space="preserve">M         </t>
  </si>
  <si>
    <t>11352</t>
  </si>
  <si>
    <t>ODSTRANĚNÍ CHODNÍKOVÝCH A SILNIČNÍCH OBRUBNÍKŮ BETONOVÝCH
vč. odvozu a uložení na skládku, poplatek v pol. č. 015140</t>
  </si>
  <si>
    <t>11353</t>
  </si>
  <si>
    <t>ODSTRANĚNÍ CHODNÍKOVÝCH KAMENNÝCH OBRUBNÍKŮ
vč. odvozu a uložení na místo určení investorem</t>
  </si>
  <si>
    <t>11372</t>
  </si>
  <si>
    <t>FRÉZOVÁNÍ ZPEVNĚNÝCH PLOCH ASFALTOVÝCH
vč. odvozu na skládku, poplatek za skládku v pol. č. 014132</t>
  </si>
  <si>
    <t>113765</t>
  </si>
  <si>
    <t>FRÉZOVÁNÍ DRÁŽKY PRŮŘEZU DO 600MM2 V ASFALTOVÉ VOZOVCE</t>
  </si>
  <si>
    <t>12373</t>
  </si>
  <si>
    <t>ODKOP PRO SPOD STAVBU SILNIC A ŽELEZNIC TŘ. I
vč. odvozu, uložení v pol. č. 17120, poplatek za skládku v pol. 015111</t>
  </si>
  <si>
    <t>13273</t>
  </si>
  <si>
    <t>HLOUBENÍ RÝH ŠÍŘ DO 2M PAŽ I NEPAŽ TŘ. I
vč. odvozu, uložení v pol. č. 17120, poplatek za skládku v pol. 015111</t>
  </si>
  <si>
    <t>17120</t>
  </si>
  <si>
    <t>ULOŽENÍ SYPANINY DO NÁSYPŮ A NA SKLÁDKY BEZ ZHUTNĚNÍ</t>
  </si>
  <si>
    <t>17180</t>
  </si>
  <si>
    <t>ULOŽENÍ SYPANINY DO NÁSYPŮ Z NAKUPOVANÝCH MATERIÁLŮ</t>
  </si>
  <si>
    <t>17481</t>
  </si>
  <si>
    <t>ZÁSYP JAM A RÝH Z NAKUPOVANÝCH MATERIÁLŮ</t>
  </si>
  <si>
    <t>17581</t>
  </si>
  <si>
    <t>OBSYP POTRUBÍ A OBJEKTŮ Z NAKUPOVANÝCH MATERIÁLŮ</t>
  </si>
  <si>
    <t>18110</t>
  </si>
  <si>
    <t>ÚPRAVA PLÁNĚ SE ZHUTNĚNÍM V HORNINĚ TŘ. I</t>
  </si>
  <si>
    <t>Základy</t>
  </si>
  <si>
    <t>21197</t>
  </si>
  <si>
    <t>OPLÁŠTĚNÍ ODVODŇOVACÍCH ŽEBER Z GEOTEXTILIE</t>
  </si>
  <si>
    <t>212635</t>
  </si>
  <si>
    <t>TRATIVODY KOMPL Z TRUB Z PLAST HM DN DO 150MM, RÝHA TŘ I
kompletní, vč. odvozu materiálu, poplatek za skládku v pol. č. 015111</t>
  </si>
  <si>
    <t>21461</t>
  </si>
  <si>
    <t>SEPARAČNÍ GEOTEXTILIE</t>
  </si>
  <si>
    <t>Vodorovné konstrukce</t>
  </si>
  <si>
    <t>451312</t>
  </si>
  <si>
    <t>PODKLADNÍ A VÝPLŇOVÉ VRSTVY Z PROSTÉHO BETONU C12/15</t>
  </si>
  <si>
    <t>45157</t>
  </si>
  <si>
    <t>PODKLADNÍ A VÝPLŇOVÉ VRSTVY Z KAMENIVA TĚŽENÉHO</t>
  </si>
  <si>
    <t>Komunikace</t>
  </si>
  <si>
    <t>561431</t>
  </si>
  <si>
    <t>KAMENIVO ZPEVNĚNÉ CEMENTEM TŘ. I TL. DO 150MM
SC c8/10 tl. 120mm</t>
  </si>
  <si>
    <t>56333</t>
  </si>
  <si>
    <t>VOZOVKOVÉ VRSTVY ZE ŠTĚRKODRTI TL. DO 150MM
tl. 150mm</t>
  </si>
  <si>
    <t>VOZOVKOVÉ VRSTVY ZE ŠTĚRKODRTI TL. DO 150MM
tl. 120mm</t>
  </si>
  <si>
    <t>56334</t>
  </si>
  <si>
    <t>VOZOVKOVÉ VRSTVY ZE ŠTĚRKODRTI TL. DO 200MM
tl. 180mm</t>
  </si>
  <si>
    <t>56335</t>
  </si>
  <si>
    <t>VOZOVKOVÉ VRSTVY ZE ŠTĚRKODRTI TL. DO 250MM
tl. 250mm</t>
  </si>
  <si>
    <t>VOZOVKOVÉ VRSTVY ZE ŠTĚRKODRTI TL. DO 250MM
tl. 0,20m</t>
  </si>
  <si>
    <t>572123</t>
  </si>
  <si>
    <t>INFILTRAČNÍ POSTŘIK Z EMULZE DO 1,0KG/M2
PI-CP 0,6kg/m2</t>
  </si>
  <si>
    <t>572214</t>
  </si>
  <si>
    <t>SPOJOVACÍ POSTŘIK Z MODIFIK EMULZE DO 0,5KG/M2</t>
  </si>
  <si>
    <t>574A21</t>
  </si>
  <si>
    <t>ASFALTOVÝ BETON PRO OBRUSNÉ VRSTVY ACO 8 TL. 30MM
ACO 8 (50/70)</t>
  </si>
  <si>
    <t>574B34</t>
  </si>
  <si>
    <t>ASFALTOVÝ BETON PRO OBRUSNÉ VRSTVY MODIFIK ACO 11+, 11S TL. 40MM
ACO 11+ (PmP 45/80-65)</t>
  </si>
  <si>
    <t>574D56</t>
  </si>
  <si>
    <t>ASFALTOVÝ BETON PRO LOŽNÍ VRSTVY MODIFIK ACL 16+, 16S TL. 60MM
ACL 16+ (PmB 25/55-60)</t>
  </si>
  <si>
    <t>574E46</t>
  </si>
  <si>
    <t>ASFALTOVÝ BETON PRO PODKLADNÍ VRSTVY ACP 16+, 16S TL. 50MM</t>
  </si>
  <si>
    <t>574E56</t>
  </si>
  <si>
    <t>ASFALTOVÝ BETON PRO PODKLADNÍ VRSTVY ACP 16+, 16S TL. 60MM
ACP 16+ (50/70)</t>
  </si>
  <si>
    <t>58222</t>
  </si>
  <si>
    <t>DLÁŽDĚNÉ KRYTY Z DROBNÝCH KOSTEK DO LOŽE Z MC
vč. cementového lože tl. 0,06m</t>
  </si>
  <si>
    <t>582615</t>
  </si>
  <si>
    <t>KRYTY Z BETON DLAŽDIC SE ZÁMKEM BAREV TL 80MM DO LOŽE Z KAM
vč. lože tl. 0,04m</t>
  </si>
  <si>
    <t>58261A</t>
  </si>
  <si>
    <t>KRYTY Z BETON DLAŽDIC SE ZÁMKEM BAREV RELIÉF TL 60MM DO LOŽE Z KAM</t>
  </si>
  <si>
    <t xml:space="preserve">Potrubí    </t>
  </si>
  <si>
    <t>87433</t>
  </si>
  <si>
    <t>POTRUBÍ Z TRUB PLASTOVÝCH ODPADNÍCH DN DO 150MM</t>
  </si>
  <si>
    <t>89712</t>
  </si>
  <si>
    <t>VPUSŤ KANALIZAČNÍ ULIČNÍ KOMPLETNÍ Z BETONOVÝCH DÍLCŮ</t>
  </si>
  <si>
    <t>897543</t>
  </si>
  <si>
    <t>VPUSŤ ODVOD ŽLABŮ Z POLYMERBETONU SV. ŠÍŘKY DO 200MM</t>
  </si>
  <si>
    <t>89921</t>
  </si>
  <si>
    <t>VÝŠKOVÁ ÚPRAVA POKLOPŮ</t>
  </si>
  <si>
    <t>89923</t>
  </si>
  <si>
    <t>VÝŠKOVÁ ÚPRAVA KRYCÍCH HRNCŮ</t>
  </si>
  <si>
    <t>Potrubí</t>
  </si>
  <si>
    <t>Ostatní konstrukce a práce</t>
  </si>
  <si>
    <t>915000</t>
  </si>
  <si>
    <t>R</t>
  </si>
  <si>
    <t>VODOROVNÉ DOPRAVNÍ ZNAČENÍ - PROFILOVANÉ LEPENÉ PÁSY - DOD A POKLÁDKA</t>
  </si>
  <si>
    <t>917212</t>
  </si>
  <si>
    <t>ZÁHONOVÉ OBRUBY Z BETONOVÝCH OBRUBNÍKŮ ŠÍŘ 80MM</t>
  </si>
  <si>
    <t>917224</t>
  </si>
  <si>
    <t>SILNIČNÍ A CHODNÍKOVÉ OBRUBY Z BETONOVÝCH OBRUBNÍKŮ ŠÍŘ 150MM</t>
  </si>
  <si>
    <t>91743</t>
  </si>
  <si>
    <t>CHODNÍKOVÉ OBRUBY Z KAMENNÝCH KRAJNÍKŮ</t>
  </si>
  <si>
    <t>919111</t>
  </si>
  <si>
    <t>ŘEZÁNÍ ASFALTOVÉHO KRYTU VOZOVEK TL DO 50MM
tl. 50mm, vč. případného odklizení odpadu</t>
  </si>
  <si>
    <t>931325</t>
  </si>
  <si>
    <t>TĚSNĚNÍ DILATAČ SPAR ASF ZÁLIVKOU MODIFIK PRŮŘ DO 600MM2</t>
  </si>
  <si>
    <t>93543</t>
  </si>
  <si>
    <t>ŽLABY Z DÍLCŮ Z POLYMERBETONU SVĚTLÉ ŠÍŘKY DO 200MM VČETNĚ MŘÍŽÍ</t>
  </si>
  <si>
    <t>SO 105</t>
  </si>
  <si>
    <t>Obnova krytu vozovky silnice III/1025 Klínec - R4</t>
  </si>
  <si>
    <t>Obnova krytu vozovky silnice III/1025 Klínec - R4 - etapa 1</t>
  </si>
  <si>
    <t>014211</t>
  </si>
  <si>
    <t>POPLATKY ZA ZEMNÍK - ORNICE
nákup ornice</t>
  </si>
  <si>
    <t>02914R</t>
  </si>
  <si>
    <t>OSTATNÍ POŽADAVKY - POSUN BODU VYTYČOVACÍ SÍTĚ</t>
  </si>
  <si>
    <t>11204</t>
  </si>
  <si>
    <t>KÁCENÍ STROMŮ D KMENE DO 0,3M S ODSTRANĚNÍM PAŘEZŮ
vč. odvozu a uložení na skládku, poplatek za skládku v pol. č. 015160</t>
  </si>
  <si>
    <t>FRÉZOVÁNÍ ZPEVNĚNÝCH PLOCH ASFALTOVÝCH
vč. odvozu na skládku, poplatek za skládku v pol. č. 014132 (pol.č. 015130)</t>
  </si>
  <si>
    <t>12573</t>
  </si>
  <si>
    <t>VYKOPÁVKY ZE ZEMNÍKŮ A SKLÁDEK TŘ. I
vč. odvozu, rozprostření v pol. č. 18222 , nákup v pol. č. 014211</t>
  </si>
  <si>
    <t>17380</t>
  </si>
  <si>
    <t>ZEMNÍ KRAJNICE A DOSYPÁVKY Z NAKUPOVANÝCH MATERIÁLŮ</t>
  </si>
  <si>
    <t xml:space="preserve">ZÁSYP JAM A RÝH Z NAKUPOVANÝCH MATERIÁLŮ
zásyp - šd </t>
  </si>
  <si>
    <t>18222</t>
  </si>
  <si>
    <t>ROZPROSTŘENÍ ORNICE VE SVAHU V TL DO 0,15M</t>
  </si>
  <si>
    <t>18241</t>
  </si>
  <si>
    <t>ZALOŽENÍ TRÁVNÍKU RUČNÍM VÝSEVEM</t>
  </si>
  <si>
    <t>27231A</t>
  </si>
  <si>
    <t>ZÁKLADY Z PROSTÉHO BETONU DO C20/25</t>
  </si>
  <si>
    <t>45131A</t>
  </si>
  <si>
    <t>PODKLADNÍ A VÝPLŇOVÉ VRSTVY Z PROSTÉHO BETONU C20/25</t>
  </si>
  <si>
    <t>45152</t>
  </si>
  <si>
    <t>PODKLADNÍ A VÝPLŇOVÉ VRSTVY Z KAMENIVA DRCENÉHO</t>
  </si>
  <si>
    <t>465512</t>
  </si>
  <si>
    <t>DLAŽBY Z LOMOVÉHO KAMENE NA MC</t>
  </si>
  <si>
    <t>VOZOVKOVÉ VRSTVY ZE ŠTĚRKODRTI TL. DO 150MM</t>
  </si>
  <si>
    <t>VOZOVKOVÉ VRSTVY ZE ŠTĚRKODRTI TL. DO 250MM
šd tl.220 mm</t>
  </si>
  <si>
    <t>567534</t>
  </si>
  <si>
    <t>VRST PRO OBNOVU A OPR RECYK ZA STUD CEM A ASF EM TL DO 150MM
RS CA 0/63 tl.150 mm</t>
  </si>
  <si>
    <t>56933</t>
  </si>
  <si>
    <t>ZPEVNĚNÍ KRAJNIC ZE ŠTĚRKODRTI TL. DO 150MM</t>
  </si>
  <si>
    <t>SPOJOVACÍ POSTŘIK Z MODIFIK EMULZE DO 0,5KG/M2
PS-CP 0,35kg/m2</t>
  </si>
  <si>
    <t>ASFALTOVÝ BETON PRO OBRUSNÉ VRSTVY MODIFIK ACO 11+, 11S TL. 40MM
ACO 11+ (PmB 45/80-65)</t>
  </si>
  <si>
    <t>574C06</t>
  </si>
  <si>
    <t>ASFALTOVÝ BETON PRO LOŽNÍ VRSTVY ACL 16+, 16S</t>
  </si>
  <si>
    <t>ASFALTOVÝ BETON PRO LOŽNÍ VRSTVY MODIFIK ACL 16+, 16S TL. 60MM
ACL16+ (PmB 25/55-60) tl. 0,06m</t>
  </si>
  <si>
    <t>89952A</t>
  </si>
  <si>
    <t>OBETONOVÁNÍ POTRUBÍ Z PROSTÉHO BETONU DO C20/25</t>
  </si>
  <si>
    <t>91228</t>
  </si>
  <si>
    <t>SMĚROVÉ SLOUPKY Z PLAST HMOT VČETNĚ ODRAZNÉHO PÁSKU
bílé sloupky</t>
  </si>
  <si>
    <t>SMĚROVÉ SLOUPKY Z PLAST HMOT VČETNĚ ODRAZNÉHO PÁSKU
červené sloupky</t>
  </si>
  <si>
    <t>918358</t>
  </si>
  <si>
    <t>PROPUSTY Z TRUB DN 600MM</t>
  </si>
  <si>
    <t>SO 105.1</t>
  </si>
  <si>
    <t>Obnova krytu vozovky silnice III/1025 Klínec - R4 - etapa 2</t>
  </si>
  <si>
    <t>POPLATKY ZA ZEMNÍK - ORNICE
nákup rekultivační zeminy</t>
  </si>
  <si>
    <t>015130</t>
  </si>
  <si>
    <t>POPLATKY ZA LIKVIDACŮ ODPADŮ NEKONTAMINOVANÝCH - 17 03 02 VYBOURANÝ ASFALTOVÝ BETON BEZ DEHTU</t>
  </si>
  <si>
    <t>11313</t>
  </si>
  <si>
    <t>ODSTRANĚNÍ KRYTU ZPEVNĚNÝCH PLOCH S ASFALTOVÝM POJIVEM
vč. odvozu a uložení na skládku, poplatek z askládku v pol. č. 015130</t>
  </si>
  <si>
    <t>13173</t>
  </si>
  <si>
    <t>HLOUBENÍ JAM ZAPAŽ I NEPAŽ TŘ. I
uložení v pol. č. 17120, poplatek za skládku v pol. č. 015111</t>
  </si>
  <si>
    <t>KAMENIVO ZPEVNĚNÉ CEMENTEM TŘ. I TL. DO 150MM
SC c8/10  tl.120mm</t>
  </si>
  <si>
    <t>VOZOVKOVÉ VRSTVY ZE ŠTĚRKODRTI TL. DO 150MM
tl.150 mm</t>
  </si>
  <si>
    <t>VOZOVKOVÉ VRSTVY ZE ŠTĚRKODRTI TL. DO 200MM
tl 180mm</t>
  </si>
  <si>
    <t>SPOJOVACÍ POSTŘIK Z MODIFIK EMULZE DO 0,5KG/M2
PS-CP 0,35 kg/m2</t>
  </si>
  <si>
    <t>ASFALTOVÝ BETON PRO OBRUSNÉ VRSTVY MODIFIK ACO 11+, 11S TL. 40MM</t>
  </si>
  <si>
    <t>ASFALTOVÝ BETON PRO LOŽNÍ VRSTVY MODIFIK ACL 16+, 16S TL. 60MM</t>
  </si>
  <si>
    <t>ASFALTOVÝ BETON PRO PODKLADNÍ VRSTVY ACP 16+, 16S TL. 60MM</t>
  </si>
  <si>
    <t>89722</t>
  </si>
  <si>
    <t>VPUSŤ KANALIZAČNÍ HORSKÁ KOMPLETNÍ Z BETON DÍLCŮ</t>
  </si>
  <si>
    <t>SMĚROVÉ SLOUPKY Z PLAST HMOT VČETNĚ ODRAZNÉHO PÁSKU</t>
  </si>
  <si>
    <t>SO 106</t>
  </si>
  <si>
    <t>Úprava křižovatky silnic III/1025 a III/11512</t>
  </si>
  <si>
    <t>12110</t>
  </si>
  <si>
    <t>SEJMUTÍ ORNICE NEBO LESNÍ PŮDY
vč. odvozu na dočasnou skládku</t>
  </si>
  <si>
    <t>SO 107</t>
  </si>
  <si>
    <t>Rekonstrukce silnice III/0042, průtah Klínec</t>
  </si>
  <si>
    <t>ODSTRANĚNÍ PODKLADU ZPEVNĚNÝCH PLOCH S ASFALT POJIVEM
vč. odvozu a uložení na skládku, poplatek za skládku v pol. č. 015130</t>
  </si>
  <si>
    <t>FRÉZOVÁNÍ ZPEVNĚNÝCH PLOCH ASFALTOVÝCH
povinný odkup zhotovitelem</t>
  </si>
  <si>
    <t>VOZOVKOVÉ VRSTVY ZE ŠTĚRKODRTI TL. DO 200MM
tl. 200mm</t>
  </si>
  <si>
    <t>VOZOVKOVÉ VRSTVY ZE ŠTĚRKODRTI TL. DO 250MM
tl. 0,22m</t>
  </si>
  <si>
    <t>587206</t>
  </si>
  <si>
    <t>PŘEDLÁŽDĚNÍ KRYTU Z BETONOVÝCH DLAŽDIC SE ZÁMKEM
vč. lože tl 40mm</t>
  </si>
  <si>
    <t>9113A1</t>
  </si>
  <si>
    <t>SVODIDLO OCEL SILNIČ JEDNOSTR, ÚROVEŇ ZADRŽ N1, N2 - DODÁVKA A MONTÁŽ</t>
  </si>
  <si>
    <t>SO 108</t>
  </si>
  <si>
    <t>Rekonstrukce silnice III/0042, Klínec - Líšnice</t>
  </si>
  <si>
    <t>11120</t>
  </si>
  <si>
    <t>ODSTRANĚNÍ KŘOVIN
vč. odvozu a uložení na skládku, polatek za skládku v pol. č. 015160</t>
  </si>
  <si>
    <t>ODSTRANĚNÍ KRYTU ZPEVNĚNÝCH PLOCH S ASFALTOVÝM POJIVEM
vč. odvozu a uložení na skládku, polatek za skládku v pol. č. 015130</t>
  </si>
  <si>
    <t>FRÉZOVÁNÍ ZPEVNĚNÝCH PLOCH ASFALTOVÝCH</t>
  </si>
  <si>
    <t>PODKLADNÍ A VÝPLŇOVÉ VRSTVY Z KAMENIVA DRCENÉHO
ŠD 0-63</t>
  </si>
  <si>
    <t>VOZOVKOVÉ VRSTVY ZE ŠTĚRKODRTI TL. DO 250MM
ŠD tl. 220mm</t>
  </si>
  <si>
    <t>567504</t>
  </si>
  <si>
    <t>VRSTVY PRO OBNOVU A OPRAVY RECYK ZA STUDENA CEM A ASF EMULZÍ
RS CA 0/63</t>
  </si>
  <si>
    <t>INFILTRAČNÍ POSTŘIK Z EMULZE DO 1,0KG/M2
PI-CP 0,6 kg/m2</t>
  </si>
  <si>
    <t>DLÁŽDĚNÉ KRYTY Z DROBNÝCH KOSTEK DO LOŽE Z MC</t>
  </si>
  <si>
    <t>91238</t>
  </si>
  <si>
    <t>SMĚROVÉ SLOUPKY Z PLAST HMOT - NÁSTAVCE NA SVODIDLA VČETNĚ ODRAZNÉHO PÁSKU</t>
  </si>
  <si>
    <t>TĚSNĚNÍ DILATAČ SPAR ASF ZÁLIVKOU MODIFIK PRŮŘ DO 600MM2
zálivka N1 40x12mm</t>
  </si>
  <si>
    <t>966358</t>
  </si>
  <si>
    <t>BOURÁNÍ PROPUSTŮ Z TRUB DN DO 600MM</t>
  </si>
  <si>
    <t>SO 191</t>
  </si>
  <si>
    <t>Trvalé dopravní značení</t>
  </si>
  <si>
    <t>914131</t>
  </si>
  <si>
    <t>DOPRAVNÍ ZNAČKY ZÁKLADNÍ VELIKOSTI OCELOVÉ FÓLIE TŘ 2 - DODÁVKA A MONTÁŽ
kompletní, vč. sloupků</t>
  </si>
  <si>
    <t>914133</t>
  </si>
  <si>
    <t>DOPRAVNÍ ZNAČKY ZÁKLADNÍ VELIKOSTI OCELOVÉ FÓLIE TŘ 2 - DEMONTÁŽ</t>
  </si>
  <si>
    <t>914731</t>
  </si>
  <si>
    <t>STÁLÁ DOPRAV ZAŘÍZ Z3 OCEL S FÓLIÍ TŘ 2 DODÁVKA A MONTÁŽ
Z3</t>
  </si>
  <si>
    <t>915111</t>
  </si>
  <si>
    <t>VODOROVNÉ DOPRAVNÍ ZNAČENÍ BARVOU HLADKÉ - DODÁVKA A POKLÁDKA</t>
  </si>
  <si>
    <t>915221</t>
  </si>
  <si>
    <t>VODOR DOPRAV ZNAČ PLASTEM STRUKTURÁLNÍ NEHLUČNÉ - DOD A POKLÁDKA</t>
  </si>
  <si>
    <t>SO 301</t>
  </si>
  <si>
    <t>Dešťová kanalizace v obci Klínec, část 1</t>
  </si>
  <si>
    <t>SO 301.1</t>
  </si>
  <si>
    <t>Stoka 1</t>
  </si>
  <si>
    <t>CS ÚRS 2019 01</t>
  </si>
  <si>
    <t>115001103</t>
  </si>
  <si>
    <t>Převedení vody potrubím DN do 250
Převedení vody potrubím průměru DN přes 150 do 250</t>
  </si>
  <si>
    <t>115101201</t>
  </si>
  <si>
    <t>Čerpání vody na dopravní výšku do 10 m průměrný přítok do 500 l/min
Čerpání vody na dopravní výšku do 10 m s uvažovaným průměrným přítokem do 500 l/min</t>
  </si>
  <si>
    <t xml:space="preserve">HOD       </t>
  </si>
  <si>
    <t>115101301</t>
  </si>
  <si>
    <t>Pohotovost čerpací soupravy pro dopravní výšku do 10 m přítok do 500 l/min
Pohotovost záložní čerpací soupravy pro dopravní výšku do 10 m s uvažovaným průměrným přítokem do 500 l/min</t>
  </si>
  <si>
    <t xml:space="preserve">DEN       </t>
  </si>
  <si>
    <t>119001401</t>
  </si>
  <si>
    <t>Dočasné zajištění potrubí ocelového nebo litinového DN do 200 mm
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</si>
  <si>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119001405</t>
  </si>
  <si>
    <t>Dočasné zajištění potrubí z PE DN do 200 mm
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</si>
  <si>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119001412</t>
  </si>
  <si>
    <t>Dočasné zajištění potrubí betonového, ŽB nebo kameninového DN do 500 mm
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</si>
  <si>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119001422</t>
  </si>
  <si>
    <t>Dočasné zajištění kabelů a kabelových tratí z 6 volně ložených kabelů
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</si>
  <si>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119003131</t>
  </si>
  <si>
    <t>Výstražná páska pro zabezpečení výkopu zřízení
Pomocné konstrukce při zabezpečení výkopu svislé výstražná páska zřízení</t>
  </si>
  <si>
    <t>119003132</t>
  </si>
  <si>
    <t>Výstražná páska pro zabezpečení výkopu odstranění
Pomocné konstrukce při zabezpečení výkopu svislé výstražná páska odstranění</t>
  </si>
  <si>
    <t>130001101</t>
  </si>
  <si>
    <t>Příplatek za ztížení vykopávky v blízkosti podzemního vedení
Příplatek k cenám hloubených vykopávek za ztížení vykopávky  v blízkosti podzemního vedení nebo výbušnin pro jakoukoliv třídu horniny</t>
  </si>
  <si>
    <t>131201102</t>
  </si>
  <si>
    <t>Hloubení jam nezapažených v hornině tř. 3 objemu do 1000 m3
Hloubení nezapažených jam a zářezů s urovnáním dna do předepsaného profilu a spádu v hornině tř. 3 přes 100 do 1 000 m3</t>
  </si>
  <si>
    <t>131201109</t>
  </si>
  <si>
    <t>Příplatek za lepivost u hloubení jam nezapažených v hornině tř. 3
Hloubení nezapažených jam a zářezů s urovnáním dna do předepsaného profilu a spádu Příplatek k cenám za lepivost horniny tř. 3</t>
  </si>
  <si>
    <t>131301102</t>
  </si>
  <si>
    <t>Hloubení jam nezapažených v hornině tř. 4 objemu do 1000 m3
Hloubení nezapažených jam a zářezů s urovnáním dna do předepsaného profilu a spádu v hornině tř. 4 přes 100 do 1 000 m3</t>
  </si>
  <si>
    <t>131301109</t>
  </si>
  <si>
    <t>Příplatek za lepivost u hloubení jam nezapažených v hornině tř. 4
Hloubení nezapažených jam a zářezů s urovnáním dna do předepsaného profilu a spádu Příplatek k cenám za lepivost horniny tř. 4</t>
  </si>
  <si>
    <t>132201202</t>
  </si>
  <si>
    <t>Hloubení rýh š do 2000 mm v hornině tř. 3 objemu do 1000 m3
Hloubení zapažených i nezapažených rýh šířky přes 600 do 2 000 mm  s urovnáním dna do předepsaného profilu a spádu v hornině tř. 3 přes 100 do 1 000 m3</t>
  </si>
  <si>
    <t>132201209</t>
  </si>
  <si>
    <t>Příplatek za lepivost k hloubení rýh š do 2000 mm v hornině tř. 3
Hloubení zapažených i nezapažených rýh šířky přes 600 do 2 000 mm  s urovnáním dna do předepsaného profilu a spádu v hornině tř. 3 Příplatek k cenám za lepivost horniny tř. 3</t>
  </si>
  <si>
    <t>132301202</t>
  </si>
  <si>
    <t>Hloubení rýh š do 2000 mm v hornině tř. 4 objemu do 1000 m3
Hloubení zapažených i nezapažených rýh šířky přes 600 do 2 000 mm  s urovnáním dna do předepsaného profilu a spádu v hornině tř. 4 přes 100 do 1 000 m3</t>
  </si>
  <si>
    <t>132301209</t>
  </si>
  <si>
    <t>Příplatek za lepivost k hloubení rýh š do 2000 mm v hornině tř. 4
Hloubení zapažených i nezapažených rýh šířky přes 600 do 2 000 mm  s urovnáním dna do předepsaného profilu a spádu v hornině tř. 4 Příplatek k cenám za lepivost horniny tř. 4</t>
  </si>
  <si>
    <t>132312102</t>
  </si>
  <si>
    <t>Hloubení rýh š do 600 mm ručním nebo pneum nářadím v nesoudržných horninách tř. 4
Hloubení zapažených i nezapažených rýh šířky do 600 mm ručním nebo pneumatickým nářadím  s urovnáním dna do předepsaného profilu a spádu v horninách tř. 4 nesoudržných</t>
  </si>
  <si>
    <t>132312109</t>
  </si>
  <si>
    <t>Příplatek za lepivost u hloubení rýh š do 600 mm ručním nebo pneum nářadím v hornině tř. 4
Hloubení zapažených i nezapažených rýh šířky do 600 mm ručním nebo pneumatickým nářadím  s urovnáním dna do předepsaného profilu a spádu v horninách tř. 4 Příplatek k cenám za lepivost horniny tř. 4</t>
  </si>
  <si>
    <t>137526457R</t>
  </si>
  <si>
    <t>Sondy pro ověření polohy stávajících inženýrských sítí
Sondy pro ověření polohy stávajících inženýrských sítí</t>
  </si>
  <si>
    <t>151101101</t>
  </si>
  <si>
    <t>Zřízení příložného pažení a rozepření stěn rýh hl do 2 m
Zřízení pažení a rozepření stěn rýh pro podzemní vedení pro všechny šířky rýhy  příložné pro jakoukoliv mezerovitost, hloubky do 2 m</t>
  </si>
  <si>
    <t>151101102</t>
  </si>
  <si>
    <t>Zřízení příložného pažení a rozepření stěn rýh hl do 4 m
Zřízení pažení a rozepření stěn rýh pro podzemní vedení pro všechny šířky rýhy  příložné pro jakoukoliv mezerovitost, hloubky do 4 m</t>
  </si>
  <si>
    <t>151101111</t>
  </si>
  <si>
    <t>Odstranění příložného pažení a rozepření stěn rýh hl do 2 m
Odstranění pažení a rozepření stěn rýh pro podzemní vedení s uložením materiálu na vzdálenost do 3 m od kraje výkopu příložné, hloubky do 2 m</t>
  </si>
  <si>
    <t>151101112</t>
  </si>
  <si>
    <t>Odstranění příložného pažení a rozepření stěn rýh hl do 4 m
Odstranění pažení a rozepření stěn rýh pro podzemní vedení s uložením materiálu na vzdálenost do 3 m od kraje výkopu příložné, hloubky přes 2 do 4 m</t>
  </si>
  <si>
    <t>161101101</t>
  </si>
  <si>
    <t>Svislé přemístění výkopku z horniny tř. 1 až 4 hl výkopu do 2,5 m
Svislé přemístění výkopku  bez naložení do dopravní nádoby avšak s vyprázdněním dopravní nádoby na hromadu nebo do dopravního prostředku z horniny tř. 1 až 4, při hloubce výkopu přes 1 do 2,5 m</t>
  </si>
  <si>
    <t>162301101</t>
  </si>
  <si>
    <t>Vodorovné přemístění do 500 m výkopku/sypaniny z horniny tř. 1 až 4
Vodorovné přemístění výkopku nebo sypaniny po suchu  na obvyklém dopravním prostředku, bez naložení výkopku, avšak se složením bez rozhrnutí z horniny tř. 1 až 4 na vzdálenost přes 50 do 500 m</t>
  </si>
  <si>
    <t>162701105</t>
  </si>
  <si>
    <t>Vodorovné přemístění do 10000 m výkopku/sypaniny z horniny tř. 1 až 4
Vodorovné přemístění výkopku nebo sypaniny po suchu 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</si>
  <si>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</si>
  <si>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
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</si>
  <si>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167101102</t>
  </si>
  <si>
    <t>Nakládání výkopku z hornin tř. 1 až 4 přes 100 m3
Nakládání, skládání a překládání neulehlého výkopku nebo sypaniny  nakládání, množství přes 100 m3, z hornin tř. 1 až 4</t>
  </si>
  <si>
    <t>171201201</t>
  </si>
  <si>
    <t>Uložení sypaniny na skládky
Uložení sypaniny  na skládky</t>
  </si>
  <si>
    <t>171201211</t>
  </si>
  <si>
    <t>Poplatek za uložení stavebního odpadu - zeminy a kameniva na skládce
Poplatek za uložení stavebního odpadu na skládce (skládkovné) zeminy a kameniva zatříděného do Katalogu odpadů pod kódem 170 504</t>
  </si>
  <si>
    <t>1712012110R</t>
  </si>
  <si>
    <t>Poplatek za uložení stavebního odpadu - zeminy a kameniva na dočasné meziskládce
Poplatek za uložení stavebního odpadu - zeminy a kameniva na dočasné meziskládce</t>
  </si>
  <si>
    <t>174101101</t>
  </si>
  <si>
    <t>Zásyp jam, šachet rýh nebo kolem objektů sypaninou se zhutněním
Zásyp sypaninou z jakékoliv horniny  s uložením výkopku ve vrstvách se zhutněním jam, šachet, rýh nebo kolem objektů v těchto vykopávkách</t>
  </si>
  <si>
    <t>175111101</t>
  </si>
  <si>
    <t>Obsypání potrubí ručně sypaninou bez prohození sítem, uloženou do 3 m
Obsypání potrubí ručně sypaninou z vhodných hornin tř. 1 až 4 nebo materiálem připraveným podél výkopu ve vzdálenosti do 3 m od jeho kraje, pro jakoukoliv hloubku výkopu a míru zhutnění bez prohození sypaniny sítem</t>
  </si>
  <si>
    <t>175151101</t>
  </si>
  <si>
    <t>Obsypání potrubí strojně sypaninou bez prohození, uloženou do 3 m
Obsypání potrubí strojně sypaninou z vhodných hornin tř. 1 až 4 nebo materiálem připraveným podél výkopu ve vzdálenosti do 3 m od jeho kraje, pro jakoukoliv hloubku výkopu a míru zhutnění bez prohození sypaniny</t>
  </si>
  <si>
    <t>181951102</t>
  </si>
  <si>
    <t>Úprava pláně v hornině tř. 1 až 4 se zhutněním
Úprava pláně vyrovnáním výškových rozdílů  v hornině tř. 1 až 4 se zhutněním</t>
  </si>
  <si>
    <t>58337331</t>
  </si>
  <si>
    <t>štěrkopísek frakce 0/22
štěrkopísek frakce 0/22</t>
  </si>
  <si>
    <t>Zakládání</t>
  </si>
  <si>
    <t>211561111</t>
  </si>
  <si>
    <t>Výplň odvodňovacích žeber nebo trativodů kamenivem hrubým drceným frakce 4 až 16 mm
Výplň kamenivem do rýh odvodňovacích žeber nebo trativodů  bez zhutnění, s úpravou povrchu výplně kamenivem hrubým drceným frakce 4 až 16 mm</t>
  </si>
  <si>
    <t>212752212</t>
  </si>
  <si>
    <t>Trativod z drenážních trubek plastových flexibilních D do 100 mm včetně lože otevřený výkop
Trativody z drenážních trubek se zřízením štěrkopískového lože pod trubky a s jejich obsypem v průměrném celkovém množství do 0,15 m3/m v otevřeném výkopu z trubek plastových flexibilních D přes 65 do 100 mm</t>
  </si>
  <si>
    <t>451541111</t>
  </si>
  <si>
    <t>Lože pod potrubí otevřený výkop ze štěrkodrtě
Lože pod potrubí, stoky a drobné objekty v otevřeném výkopu ze štěrkodrtě 0-63 mm</t>
  </si>
  <si>
    <t>451573111</t>
  </si>
  <si>
    <t>Lože pod potrubí otevřený výkop ze štěrkopísku
Lože pod potrubí, stoky a drobné objekty v otevřeném výkopu z písku a štěrkopísku do 63 mm</t>
  </si>
  <si>
    <t>452311131</t>
  </si>
  <si>
    <t>Podkladní desky z betonu prostého tř. C 12/15 otevřený výkop
Podkladní a zajišťovací konstrukce z betonu prostého v otevřeném výkopu desky pod potrubí, stoky a drobné objekty z betonu tř. C 12/15</t>
  </si>
  <si>
    <t>452351101</t>
  </si>
  <si>
    <t>Bednění podkladních desek nebo bloků nebo sedlového lože otevřený výkop
Bednění podkladních a zajišťovacích konstrukcí v otevřeném výkopu desek nebo sedlových loží pod potrubí, stoky a drobné objekty</t>
  </si>
  <si>
    <t>Trubní vedení</t>
  </si>
  <si>
    <t>28611364</t>
  </si>
  <si>
    <t>koleno kanalizace PVC KG 200x15°
koleno kanalizace PVC KG 200x15°</t>
  </si>
  <si>
    <t>28611365</t>
  </si>
  <si>
    <t>koleno kanalizace PVC KG 200x30°
koleno kanalizace PVC KG 200x30°</t>
  </si>
  <si>
    <t>28611366</t>
  </si>
  <si>
    <t>koleno kanalizace PVC KG 200x45°
koleno kanalizace PVC KG 200x45°</t>
  </si>
  <si>
    <t>28611373</t>
  </si>
  <si>
    <t>koleno kanalizace PVC KG 300x15°
koleno kanalizace PVC KG 300x15°</t>
  </si>
  <si>
    <t>28611374</t>
  </si>
  <si>
    <t>koleno kanalizace PVC KG 300x30°
koleno kanalizace PVC KG 300x30°</t>
  </si>
  <si>
    <t>28611375</t>
  </si>
  <si>
    <t>koleno kanalizace PVC KG 300x45°
koleno kanalizace PVC KG 300x45°</t>
  </si>
  <si>
    <t>28611396</t>
  </si>
  <si>
    <t>odbočka kanalizační PVC s hrdlem 200/200/45°
odbočka kanalizační PVC s hrdlem 200/200/45°</t>
  </si>
  <si>
    <t>28611442</t>
  </si>
  <si>
    <t>odbočka kanalizační plastová s hrdlem KG 315/200/87°
odbočka kanalizační plastová s hrdlem KG 315/200/87°</t>
  </si>
  <si>
    <t>59223357R</t>
  </si>
  <si>
    <t>dno betonové s výtokem TBV-Q 450/330/1a PVC DN 200
dno betonové s výtokem TBV-Q 450/330/1a PVC DN 200</t>
  </si>
  <si>
    <t>59223358R</t>
  </si>
  <si>
    <t>středová skruž betonová TBV-Q 450/295/6a
středová skruž betonová TBV-Q 450/295/6a</t>
  </si>
  <si>
    <t>59223359.CB</t>
  </si>
  <si>
    <t>horní skruž betonová TBV-Q 450/295/5b
horní skruž betonová TBV-Q 450/295/5b</t>
  </si>
  <si>
    <t>59223360.CB</t>
  </si>
  <si>
    <t>vyrovnávací prstenec betonový TBV-Q 390/60/10a
vyrovnávací prstenec betonový TBV-Q 390/60/10a</t>
  </si>
  <si>
    <t>59223361.CB</t>
  </si>
  <si>
    <t>prstenec betonový pro uchycení koše TBV 450-500/170
prstenec betonový pro uchycení koše TBV 450-500/170</t>
  </si>
  <si>
    <t>59223363.CB</t>
  </si>
  <si>
    <t>kalový koš DIN 4052, tvar A4 výšky 600mm
kalový koš DIN 4052, tvar A4 výšky 600mm</t>
  </si>
  <si>
    <t>59223401R</t>
  </si>
  <si>
    <t>rám zabetonovaný DIN 19583-9 530/406 mm
rám zabetonovaný DIN 19583-9 530/406 mm</t>
  </si>
  <si>
    <t>59223402R</t>
  </si>
  <si>
    <t>mříž M1 D400 DIN 19583-13 500/500mm
mříž M1 D400 DIN 19583-13 500/500mm</t>
  </si>
  <si>
    <t>871355241</t>
  </si>
  <si>
    <t>Kanalizační potrubí z tvrdého PVC vícevrstvé tuhost třídy SN12 DN 200
Kanalizační potrubí z tvrdého PVC v otevřeném výkopu ve sklonu do 20 %, hladkého plnostěnného vícevrstvého, tuhost třídy SN 12 DN 200</t>
  </si>
  <si>
    <t>871375241</t>
  </si>
  <si>
    <t>Kanalizační potrubí z tvrdého PVC vícevrstvé tuhost třídy SN12 DN 300
Kanalizační potrubí z tvrdého PVC v otevřeném výkopu ve sklonu do 20 %, hladkého plnostěnného vícevrstvého, tuhost třídy SN 12 DN 300</t>
  </si>
  <si>
    <t>877355211</t>
  </si>
  <si>
    <t>Montáž tvarovek z tvrdého PVC-systém KG nebo z polypropylenu-systém KG 2000 jednoosé DN 200
Montáž tvarovek na kanalizačním potrubí z trub z plastu  z tvrdého PVC nebo z polypropylenu v otevřeném výkopu jednoosých DN 200</t>
  </si>
  <si>
    <t>877355221</t>
  </si>
  <si>
    <t>Montáž tvarovek z tvrdého PVC-systém KG nebo z polypropylenu-systém KG 2000 dvouosé DN 200
Montáž tvarovek na kanalizačním potrubí z trub z plastu  z tvrdého PVC nebo z polypropylenu v otevřeném výkopu dvouosých DN 200</t>
  </si>
  <si>
    <t>877375211</t>
  </si>
  <si>
    <t>Montáž tvarovek z tvrdého PVC-systém KG nebo z polypropylenu-systém KG 2000 jednoosé DN 315
Montáž tvarovek na kanalizačním potrubí z trub z plastu  z tvrdého PVC nebo z polypropylenu v otevřeném výkopu jednoosých DN 315</t>
  </si>
  <si>
    <t>877375221</t>
  </si>
  <si>
    <t>Montáž tvarovek z tvrdého PVC-systém KG nebo z polypropylenu-systém KG 2000 dvouosé DN 315
Montáž tvarovek na kanalizačním potrubí z trub z plastu  z tvrdého PVC nebo z polypropylenu v otevřeném výkopu dvouosých DN 315</t>
  </si>
  <si>
    <t>892352121</t>
  </si>
  <si>
    <t>Tlaková zkouška vzduchem potrubí DN 200 těsnícím vakem ucpávkovým
Tlakové zkoušky vzduchem těsnícími vaky ucpávkovými DN 200</t>
  </si>
  <si>
    <t xml:space="preserve">ÚSEK      </t>
  </si>
  <si>
    <t>892372121</t>
  </si>
  <si>
    <t>Tlaková zkouška vzduchem potrubí DN 300 těsnícím vakem ucpávkovým
Tlakové zkoušky vzduchem těsnícími vaky ucpávkovými DN 300</t>
  </si>
  <si>
    <t>892562574R</t>
  </si>
  <si>
    <t>Tlaková zkouška šachet
Tlaková zkouška šachet</t>
  </si>
  <si>
    <t>894412145R</t>
  </si>
  <si>
    <t>Šachta kanalizační celoprefabrikovaná na potrubí DN300, průměrná výška 51-100cm vč. dodávky prefa dílců a poklopu
Šachta kanalizační celoprefabrikovaná na potrubí DN300, průměrná výška 101-150cm vč. dodávky prefa dílců a poklopu</t>
  </si>
  <si>
    <t>894412146R</t>
  </si>
  <si>
    <t>Šachta kanalizační celoprefabrikovaná na potrubí DN300, průměrná výška 101-150cm vč. dodávky prefa dílců a poklopu
Šachta kanalizační celoprefabrikovaná na potrubí DN300, průměrná výška 101-150cm vč. dodávky prefa dílců a poklopu</t>
  </si>
  <si>
    <t>894412147R</t>
  </si>
  <si>
    <t>Šachta kanalizační celoprefabrikovaná na potrubí DN300, průměrná výška 151-200cm vč. dodávky prefa dílců a poklopu
Šachta kanalizační celoprefabrikovaná na potrubí DN300, průměrná výška 151-200cm vč. dodávky prefa dílců a poklopu</t>
  </si>
  <si>
    <t>894412148R</t>
  </si>
  <si>
    <t>Šachta kanalizační celoprefabrikovaná na potrubí DN300, průměrná výška 201-250cm vč. dodávky prefa dílců a poklopu
Šachta kanalizační celoprefabrikovaná na potrubí DN300, průměrná výška 201-250cm vč. dodávky prefa dílců a poklopu</t>
  </si>
  <si>
    <t>894412149R</t>
  </si>
  <si>
    <t>Šachta kanalizační celoprefabrikovaná na potrubí DN300, průměrná výška 251-300cm vč. dodávky prefa dílců a poklopu
Šachta kanalizační celoprefabrikovaná na potrubí DN300, průměrná výška 251-300cm vč. dodávky prefa dílců a poklopu</t>
  </si>
  <si>
    <t>895941111</t>
  </si>
  <si>
    <t>Zřízení vpusti kanalizační uliční z betonových dílců typ UV-50 normální
Zřízení vpusti kanalizační  uliční z betonových dílců typ UV-50 normální</t>
  </si>
  <si>
    <t>895971144R</t>
  </si>
  <si>
    <t>Zasakovací box z polypropylenu PP bez revize pro vsakování jednořadá galerie objemu do 150 m3
Zasakovací box z polypropylenu PP bez revize pro vsakování jednořadá galerie objemu do 150 m3</t>
  </si>
  <si>
    <t xml:space="preserve">SOUBOR    </t>
  </si>
  <si>
    <t>899203112</t>
  </si>
  <si>
    <t>Osazení mříží litinových včetně rámů a košů na bahno pro třídu zatížení B12, C250
Osazení mříží litinových včetně rámů a košů na bahno pro třídu zatížení B125, C250</t>
  </si>
  <si>
    <t>899722113</t>
  </si>
  <si>
    <t>Krytí potrubí z plastů výstražnou fólií z PVC 34cm
Krytí potrubí z plastů výstražnou fólií z PVC šířky 34cm</t>
  </si>
  <si>
    <t>899722114</t>
  </si>
  <si>
    <t>Krytí potrubí z plastů výstražnou fólií z PVC 40 cm
Krytí potrubí z plastů výstražnou fólií z PVC šířky 40 cm</t>
  </si>
  <si>
    <t>Ostatní konstrukce a práce, bourání</t>
  </si>
  <si>
    <t>935210027R</t>
  </si>
  <si>
    <t>Provedení výústního objektu dlažbou do betonu
Provedení výústního objektu dlažbou do betonu</t>
  </si>
  <si>
    <t>Přesun hmot</t>
  </si>
  <si>
    <t>998</t>
  </si>
  <si>
    <t>998276101</t>
  </si>
  <si>
    <t>Přesun hmot pro trubní vedení z trub z plastických hmot otevřený výkop
Přesun hmot pro trubní vedení hloubené z trub z plastických hmot nebo sklolaminátových pro vodovody nebo kanalizace v otevřeném výkopu dopravní vzdálenost do 15 m</t>
  </si>
  <si>
    <t>998276124</t>
  </si>
  <si>
    <t>Příplatek k přesunu hmot pro trubní vedení z trub z plastických hmot za zvětšený přesun do 500 m
Přesun hmot pro trubní vedení hloubené z trub z plastických hmot nebo sklolaminátových Příplatek k cenám za zvětšený přesun přes vymezenou největší dopravní vzdálenost do 500 m</t>
  </si>
  <si>
    <t>Hodinové zúčtovací sazby</t>
  </si>
  <si>
    <t>HZS</t>
  </si>
  <si>
    <t>HZS2222</t>
  </si>
  <si>
    <t>Hodinová zúčtovací sazba elektrikář odborný
Hodinové zúčtovací sazby profesí PSV  provádění stavebních instalací elektrikář odborný</t>
  </si>
  <si>
    <t>SO 301.2</t>
  </si>
  <si>
    <t>Stoka 2</t>
  </si>
  <si>
    <t>171201211R</t>
  </si>
  <si>
    <t>895931112R</t>
  </si>
  <si>
    <t>Vpusti kanalizačních horské z betonu prostého C12/15 velikosti 1400/1600 mm včetně litinové mříže se zámkem
Vpusti kanalizačních horské z betonu prostého C12/15 velikosti 1400/1600 mm včetně litinové mříže se zámkem</t>
  </si>
  <si>
    <t>895971143R</t>
  </si>
  <si>
    <t>Zasakovací box z polypropylenu PP bez revize pro vsakování jednořadá galerie objemu do 50 m3
Zasakovací box z polypropylenu PP bez revize pro vsakování jednořadá galerie objemu do 50 m3</t>
  </si>
  <si>
    <t>VRN</t>
  </si>
  <si>
    <t>Vedlejší rozpočtové náklady</t>
  </si>
  <si>
    <t>Průzkumné, geodetické a projektové práce</t>
  </si>
  <si>
    <t>VRN1</t>
  </si>
  <si>
    <t>012002000</t>
  </si>
  <si>
    <t>Geodetické práce
Geodetické práce</t>
  </si>
  <si>
    <t>013254000</t>
  </si>
  <si>
    <t>Dokumentace skutečného provedení stavby
Dokumentace skutečného provedení stavby</t>
  </si>
  <si>
    <t>Zařízení staveniště</t>
  </si>
  <si>
    <t>VRN3</t>
  </si>
  <si>
    <t>030001000</t>
  </si>
  <si>
    <t>Zařízení staveniště
Zařízení staveniště</t>
  </si>
  <si>
    <t>Inženýrská činnost</t>
  </si>
  <si>
    <t>VRN4</t>
  </si>
  <si>
    <t>043002000</t>
  </si>
  <si>
    <t>Zkoušky a ostatní měření
Zkoušky a ostatní měření</t>
  </si>
  <si>
    <t>Územní vlivy</t>
  </si>
  <si>
    <t>VRN6</t>
  </si>
  <si>
    <t>060001000</t>
  </si>
  <si>
    <t>Územní vlivy
Územní vlivy</t>
  </si>
  <si>
    <t>Provozní vlivy</t>
  </si>
  <si>
    <t>VRN7</t>
  </si>
  <si>
    <t>070001000</t>
  </si>
  <si>
    <t>Provozní vlivy
Provozní vlivy</t>
  </si>
  <si>
    <t>SO 421</t>
  </si>
  <si>
    <t>Přeložka přípojky nn TJ Klínec</t>
  </si>
  <si>
    <t>OSTATNÍ POŽADAVKY - ZEMĚMĚŘIČSKÁ MĚŘENÍ
vytyčení nového kabelu
zaměření skutečného provedení</t>
  </si>
  <si>
    <t>OSTATNÍ POŽADAVKY - VYPRACOVÁNÍ RDS</t>
  </si>
  <si>
    <t>OSTAT POŽADAVKY - DOKUMENTACE SKUTEČ PROVEDENÍ V DIGIT FORMĚ
v digitální i tištěné formě</t>
  </si>
  <si>
    <t xml:space="preserve">HLOUBENÍ RÝH ŠÍŘ DO 2M PAŽ I NEPAŽ TŘ. I
kabelová rýha 35x80 cm - 11m
kabelová rýha pro 35x80 cm v délce cca 64m je součástí SO 431
</t>
  </si>
  <si>
    <t>132738</t>
  </si>
  <si>
    <t>HLOUBENÍ RÝH ŠÍŘ DO 2M PAŽ I NEPAŽ TŘ. I, ODVOZ DO 20KM
kabelová rýha 35x80 cm
kabelová rýha pro 35x80 cm v délce cca 64m je součástí SO 431</t>
  </si>
  <si>
    <t>ULOŽENÍ SYPANINY DO NÁSYPŮ A NA SKLÁDKY BEZ ZHUTNĚNÍ
přebytečná zemina, složení na skládce</t>
  </si>
  <si>
    <t>17411</t>
  </si>
  <si>
    <t>ZÁSYP JAM A RÝH ZEMINOU SE ZHUTNĚNÍM</t>
  </si>
  <si>
    <t>OBSYP POTRUBÍ A OBJEKTŮ Z NAKUPOVANÝCH MATERIÁLŮ
pískové lože</t>
  </si>
  <si>
    <t>2018_OTSKP</t>
  </si>
  <si>
    <t>18210</t>
  </si>
  <si>
    <t>ÚPRAVA POVRCHŮ SROVNÁNÍM ÚZEMÍ
srovnání kabelové rýhy po hutněném záhozu</t>
  </si>
  <si>
    <t>Přidružená stavební výroba</t>
  </si>
  <si>
    <t>702331</t>
  </si>
  <si>
    <t>ZAKRYTÍ KABELŮ PLASTOVOU DESKOU/PÁSEM ŠÍŘKY DO 20 CM
červená
červená v délce cca 64m je součástí SO 431</t>
  </si>
  <si>
    <t>742256</t>
  </si>
  <si>
    <t>VEDENÍ VENKOVNÍ NN, KOTEVNÍ SVORKA VČETNĚ UPEVNĚNÍ</t>
  </si>
  <si>
    <t>742258</t>
  </si>
  <si>
    <t>VEDENÍ VENKOVNÍ NN, KABELOVÝ SVOD
svod do kabelového vedení</t>
  </si>
  <si>
    <t>742G11</t>
  </si>
  <si>
    <t>KABEL NN DVOU- A TŘÍŽÍLOVÝ CU S PLASTOVOU IZOLACÍ DO 2,5 MM2
kabel CYKY 2-Ox1,5</t>
  </si>
  <si>
    <t>742H12</t>
  </si>
  <si>
    <t xml:space="preserve">KABEL NN ČTYŘ- A PĚTIŽÍLOVÝ CU S PLASTOVOU IZOLACÍ OD 4 DO 16 MM2
kabel CYKY 4-Jx16 mm
</t>
  </si>
  <si>
    <t>742L11</t>
  </si>
  <si>
    <t>UKONČENÍ DVOU AŽ PĚTIŽÍLOVÉHO KABELU V ROZVADĚČI NEBO NA PŘÍSTROJI DO 2,5 MM2
kabelová koncovka pro 4-vodičové zakončení do 2x1,5</t>
  </si>
  <si>
    <t>742L12</t>
  </si>
  <si>
    <t>UKONČENÍ DVOU AŽ PĚTIŽÍLOVÉHO KABELU V ROZVADĚČI NEBO NA PŘÍSTROJI OD 4 DO 16 MM2
kabelová koncovka pro 4-vodičové zakončení do 4x16</t>
  </si>
  <si>
    <t>743C11</t>
  </si>
  <si>
    <t>SKŘÍŇ PŘÍPOJKOVÁ POJISTKOVÁ NA STOŽÁR/STĚNU NEBO DO VÝKLENKU DO 63 A, DO 50 MM2, S 1-2 SADAMI JISTÍCÍCH PRVKŮ
SP 100
dodávka a montáž</t>
  </si>
  <si>
    <t>747213</t>
  </si>
  <si>
    <t>CELKOVÁ PROHLÍDKA, ZKOUŠENÍ, MĚŘENÍ A VYHOTOVENÍ VÝCHOZÍ REVIZNÍ ZPRÁVY, PRO OBJEM IN PŘES 500 DO 1000 TIS. KČ</t>
  </si>
  <si>
    <t>SO 431</t>
  </si>
  <si>
    <t>Přeložka veřejného osvětlení</t>
  </si>
  <si>
    <t>POPLATKY ZA LIKVIDACŮ ODPADŮ NEKONTAMINOVANÝCH - 17 01 01 BETON Z DEMOLIC OBJEKTŮ, ZÁKLADŮ TV
základy stožárů</t>
  </si>
  <si>
    <t>OSTATNÍ POŽADAVKY - ZEMĚMĚŘIČSKÁ MĚŘENÍ
vytyčení nového VO
zaměření skutečného provedení</t>
  </si>
  <si>
    <t xml:space="preserve">HLOUBENÍ JAM ZAPAŽ I NEPAŽ TŘ. I
pro rozpojovací skříň </t>
  </si>
  <si>
    <t>131738</t>
  </si>
  <si>
    <t xml:space="preserve">HLOUBENÍ JAM ZAPAŽ I NEPAŽ TŘ. I, ODVOZ DO 20KM
základy stožárů </t>
  </si>
  <si>
    <t>HLOUBENÍ RÝH ŠÍŘ DO 2M PAŽ I NEPAŽ TŘ. I
kabelová rýha 35x80 cm</t>
  </si>
  <si>
    <t>HLOUBENÍ RÝH ŠÍŘ DO 2M PAŽ I NEPAŽ TŘ. I, ODVOZ DO 20KM
kabelová rýha 35x80 cm</t>
  </si>
  <si>
    <t>272314</t>
  </si>
  <si>
    <t>ZÁKLADY Z PROSTÉHO BETONU DO C25/30
základ stožárů VO, včeně pouzdra a chrániček na kabel
beton C25/30 - XF2</t>
  </si>
  <si>
    <t>272315</t>
  </si>
  <si>
    <t>ZÁKLADY Z PROSTÉHO BETONU DO C30/37
beton C30/37-XF4</t>
  </si>
  <si>
    <t>ZAKRYTÍ KABELŮ PLASTOVOU DESKOU/PÁSEM ŠÍŘKY DO 20 CM
červená</t>
  </si>
  <si>
    <t>742211</t>
  </si>
  <si>
    <t>VEDENÍ VENKOVNÍ NN, SLOUP DO 9/10 KN
betonový předpjatý sloup EPV 9/6
dodávka a montáž</t>
  </si>
  <si>
    <t>742H22</t>
  </si>
  <si>
    <t>KABEL NN ČTYŘ- A PĚTIŽÍLOVÝ AL S PLASTOVOU IZOLACÍ OD 4 DO 16 MM2
kabel AYKY 4-Jx16 (na betonovém stožáru)</t>
  </si>
  <si>
    <t>742Z22</t>
  </si>
  <si>
    <t>DEMONTÁŽ VENKOVNÍHO VEDENÍ NN (4X)</t>
  </si>
  <si>
    <t>742Z23</t>
  </si>
  <si>
    <t>DEMONTÁŽ KABELOVÉHO VEDENÍ NN
stávajícího kabelu vč. odvozu a ekologické likvidace</t>
  </si>
  <si>
    <t>743122</t>
  </si>
  <si>
    <t>A</t>
  </si>
  <si>
    <t xml:space="preserve">OSVĚTLOVACÍ STOŽÁR PEVNÝ ŽÁROVĚ ZINKOVANÝ DÉLKY PŘES 6,5 DO 12 M
stožár osvětlovací silniční 8m, 
vetknutý, bezpatic., ocel., třístupň., žár. zik., např. stožár U8-159/133/114
dodávka a montáž
     vč. svorkovnice se svork. poj. 4A
     připojovací kabel svítidla CYKY 3x1,5. </t>
  </si>
  <si>
    <t>743312</t>
  </si>
  <si>
    <t xml:space="preserve">VÝLOŽNÍK PRO MONTÁŽ SVÍTIDLA NA STOŽÁR JEDNORAMENNÝ DÉLKA VYLOŽENÍ PŘES 1 DO 2 M
žárově zinkovaný dl. 1,5m např. J1-1500
 - dodávka a montáž
</t>
  </si>
  <si>
    <t>743313</t>
  </si>
  <si>
    <t>VÝLOŽNÍK PRO MONTÁŽ SVÍTIDLA NA STOŽÁR JEDNORAMENNÝ DÉLKA VYLOŽENÍ PŘES 2 M
žárově zinkovaný dl. 2,5m např. J1-2500
 - dodávka a montáž</t>
  </si>
  <si>
    <t>743342</t>
  </si>
  <si>
    <t>VÝLOŽNÍK PRO MONTÁŽ SVÍTIDLA NA STĚNU/BETONOVÝ STOŽÁR DÉLKA VYLOŽENÍ PŘES 1 DO 2 M
raménko pro svítidlo např. TRBC 1500</t>
  </si>
  <si>
    <t>743554</t>
  </si>
  <si>
    <t>SVÍTIDLO VENKOVNÍ VŠEOBECNÉ LED, MIN. IP 44, PŘES 45 W
svítidlo s LED zdrojem světla 63W/3000K/6840lm, např. Phillips Luma BGP623, DM10
dodávka a montáž</t>
  </si>
  <si>
    <t xml:space="preserve">SKŘÍŇ PŘÍPOJKOVÁ POJISTKOVÁ NA STOŽÁR/STĚNU NEBO DO VÝKLENKU DO 63 A, DO 50 MM2, S 1-2 SADAMI JISTÍCÍCH PRVKŮ
pojistková skříň např. SP100
dodávka a montáž </t>
  </si>
  <si>
    <t>743D12</t>
  </si>
  <si>
    <t>SKŘÍŇ PŘÍPOJKOVÁ POJISTKOVÁ KOMPAKTNÍ PILÍŘOVÁ DO 63 A, DO 50 MM2, SE 3-4 SADAMI JISTÍCÍCH PRVKŮ
rozpojovací skříň
vč. pojistkových spodků dodávka a montáž</t>
  </si>
  <si>
    <t>743Z11</t>
  </si>
  <si>
    <t xml:space="preserve">DEMONTÁŽ OSVĚTLOVACÍHO STOŽÁRU ULIČNÍHO VÝŠKY DO 15 M
stožár, patice, výložník, svorkovnice včetně odvozu </t>
  </si>
  <si>
    <t>743Z35</t>
  </si>
  <si>
    <t>DEMONTÁŽ SVÍTIDLA Z OSVĚTLOVACÍHO STOŽÁRU VÝŠKY DO 15 M
demontáž stávajícího svítidla vč. předání sprácvi</t>
  </si>
  <si>
    <t>74D217</t>
  </si>
  <si>
    <t>SVOD NN KABELU ZE STOŽÁRU TV DO ZEMĚ VČETNĚ KRYTU
žár. zinkovaná trubka na bet. stožár 54/41
dodávka a montáž</t>
  </si>
  <si>
    <t>74F424</t>
  </si>
  <si>
    <t>DEMONTÁŽ BETONOVÝCH STOŽÁRŮ
včetně odvozu správci</t>
  </si>
  <si>
    <t>75IG51</t>
  </si>
  <si>
    <t>VEDENÍ UZEMŇOVACÍ NA POVRCHU Z FEZN DRÁTU DO 120 MM2
propojení stožáru a strojeného zemniče, drát FeZn pr. 10 mm, včetně svorek</t>
  </si>
  <si>
    <t>75IG71</t>
  </si>
  <si>
    <t>VEDENÍ UZEMŇOVACÍ V ZEMI Z FEZN DRÁTU PRŮMĚRU DO 10 MM
FeZn pr. 10, včetně svorek
dodávka a montáž</t>
  </si>
  <si>
    <t>75L16X</t>
  </si>
  <si>
    <t>ROZHLASOVÉ PŘÍSLUŠENSTVÍ - MONTÁŽ
opětovná montáž stávajícího rozhlasu</t>
  </si>
  <si>
    <t>75L16Y</t>
  </si>
  <si>
    <t xml:space="preserve">ROZHLASOVÉ PŘÍSLUŠENSTVÍ - DEMONTÁŽ
provizorní demontáž stávajícího rozhlasu z betonového stožáru, po dobu stavby uskladnit
</t>
  </si>
  <si>
    <t>78311</t>
  </si>
  <si>
    <t>PROTIKOROZ OCHRANA OCEL KONSTR NÁTĚREM JEDNOVRST
ochranný antikorozní nátěr spodní části osvětlovacích stožárů RENOLAK ALN) -
vně i uvnitř</t>
  </si>
  <si>
    <t>87614</t>
  </si>
  <si>
    <t>CHRÁNIČKY Z TRUB PLAST DN DO 40MM
chránička HDPE/LDPE do základu stožáru, profil 40/33</t>
  </si>
  <si>
    <t>87615</t>
  </si>
  <si>
    <t>CHRÁNIČKY Z TRUB PLAST DN DO 50MM
chránička HDPE/LDPE do základu stožáru, profil 50/41</t>
  </si>
  <si>
    <t>87627</t>
  </si>
  <si>
    <t>CHRÁNIČKY Z TRUB PLASTOVÝCH DN DO 100MM
chránička HDPE/LDPE 110/94 vč. zatahovacího lanka</t>
  </si>
  <si>
    <t>899522</t>
  </si>
  <si>
    <t>OBETONOVÁNÍ POTRUBÍ Z PROSTÉHO BETONU DO C12/15
podkladní beton C12/15-X0</t>
  </si>
  <si>
    <t>899524</t>
  </si>
  <si>
    <t>OBETONOVÁNÍ POTRUBÍ Z PROSTÉHO BETONU DO C25/30
beton C25/30-XA1</t>
  </si>
  <si>
    <t>966118</t>
  </si>
  <si>
    <t>BOURÁNÍ KONSTRUKCÍ Z BETON DÍLCŮ S ODVOZEM DO 20KM
základů</t>
  </si>
  <si>
    <t>SO 901</t>
  </si>
  <si>
    <t>DIO</t>
  </si>
  <si>
    <t>02710</t>
  </si>
  <si>
    <t>POMOC PRÁCE ZŘÍZ NEBO ZAJIŠŤ OBJÍŽĎKY A PŘÍSTUP CESTY
"Oprava objízdných tras po provedení stavby stanoveno jako 5% z celkových stavebních nákladů řady 100 a 200, zaokr. na celé tisíce Kč bez DPH, čerpáno způsobem a v rozsahu dle pokynů investora"</t>
  </si>
  <si>
    <t>02720</t>
  </si>
  <si>
    <t>POMOC PRÁCE ZŘÍZ NEBO ZAJIŠŤ REGULACI A OCHRANU DOPRAVY
dopravní značení kompletní - SDZ  montáž s přesunem, nájem, demontáž, VDZ pokládka, odstranění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</si>
</sst>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2" ht="12.75" customHeight="1">
      <c r="A1" s="5" t="s">
        <v>13</v>
      </c>
      <c t="s">
        <v>14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SUM(C11:C24)</f>
      </c>
      <c r="G7" t="s">
        <v>6</v>
      </c>
      <c>
        <v>15</v>
      </c>
    </row>
    <row r="8" spans="2:8" ht="12.75" customHeight="1">
      <c r="B8" s="3" t="s">
        <v>4</v>
      </c>
      <c s="2">
        <f>SUM(E11:E24)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21</v>
      </c>
      <c s="7" t="s">
        <v>22</v>
      </c>
      <c s="13">
        <f>'SO 000'!I35</f>
      </c>
      <c s="13">
        <f>'SO 000'!P35</f>
      </c>
      <c s="13">
        <f>C11+D11</f>
      </c>
    </row>
    <row r="12" spans="1:5" ht="12.75" customHeight="1">
      <c r="A12" s="7" t="s">
        <v>81</v>
      </c>
      <c s="7" t="s">
        <v>82</v>
      </c>
      <c s="13">
        <f>'SO 104'!I95</f>
      </c>
      <c s="13">
        <f>'SO 104'!P95</f>
      </c>
      <c s="13">
        <f>C12+D12</f>
      </c>
    </row>
    <row r="13" spans="1:5" ht="12.75" customHeight="1">
      <c r="A13" s="7" t="s">
        <v>199</v>
      </c>
      <c s="7" t="s">
        <v>201</v>
      </c>
      <c s="13">
        <f>'SO 105'!I86</f>
      </c>
      <c s="13">
        <f>'SO 105'!P86</f>
      </c>
      <c s="13">
        <f>C13+D13</f>
      </c>
    </row>
    <row r="14" spans="1:5" ht="12.75" customHeight="1">
      <c r="A14" s="7" t="s">
        <v>244</v>
      </c>
      <c s="7" t="s">
        <v>245</v>
      </c>
      <c s="13">
        <f>'SO 105.1'!I83</f>
      </c>
      <c s="13">
        <f>'SO 105.1'!P83</f>
      </c>
      <c s="13">
        <f>C14+D14</f>
      </c>
    </row>
    <row r="15" spans="1:5" ht="12.75" customHeight="1">
      <c r="A15" s="7" t="s">
        <v>263</v>
      </c>
      <c s="7" t="s">
        <v>264</v>
      </c>
      <c s="13">
        <f>'SO 106'!I83</f>
      </c>
      <c s="13">
        <f>'SO 106'!P83</f>
      </c>
      <c s="13">
        <f>C15+D15</f>
      </c>
    </row>
    <row r="16" spans="1:5" ht="12.75" customHeight="1">
      <c r="A16" s="7" t="s">
        <v>267</v>
      </c>
      <c s="7" t="s">
        <v>268</v>
      </c>
      <c s="13">
        <f>'SO 107'!I95</f>
      </c>
      <c s="13">
        <f>'SO 107'!P95</f>
      </c>
      <c s="13">
        <f>C16+D16</f>
      </c>
    </row>
    <row r="17" spans="1:5" ht="12.75" customHeight="1">
      <c r="A17" s="7" t="s">
        <v>277</v>
      </c>
      <c s="7" t="s">
        <v>278</v>
      </c>
      <c s="13">
        <f>'SO 108'!I94</f>
      </c>
      <c s="13">
        <f>'SO 108'!P94</f>
      </c>
      <c s="13">
        <f>C17+D17</f>
      </c>
    </row>
    <row r="18" spans="1:5" ht="12.75" customHeight="1">
      <c r="A18" s="7" t="s">
        <v>294</v>
      </c>
      <c s="7" t="s">
        <v>295</v>
      </c>
      <c s="13">
        <f>'SO 191'!I28</f>
      </c>
      <c s="13">
        <f>'SO 191'!P28</f>
      </c>
      <c s="13">
        <f>C18+D18</f>
      </c>
    </row>
    <row r="19" spans="1:5" ht="12.75" customHeight="1">
      <c r="A19" s="7" t="s">
        <v>308</v>
      </c>
      <c s="7" t="s">
        <v>309</v>
      </c>
      <c s="13">
        <f>'SO 301.1'!I124</f>
      </c>
      <c s="13">
        <f>'SO 301.1'!P124</f>
      </c>
      <c s="13">
        <f>C19+D19</f>
      </c>
    </row>
    <row r="20" spans="1:5" ht="12.75" customHeight="1">
      <c r="A20" s="7" t="s">
        <v>488</v>
      </c>
      <c s="7" t="s">
        <v>489</v>
      </c>
      <c s="13">
        <f>'SO 301.2'!I116</f>
      </c>
      <c s="13">
        <f>'SO 301.2'!P116</f>
      </c>
      <c s="13">
        <f>C20+D20</f>
      </c>
    </row>
    <row r="21" spans="1:5" ht="12.75" customHeight="1">
      <c r="A21" s="7" t="s">
        <v>495</v>
      </c>
      <c s="7" t="s">
        <v>496</v>
      </c>
      <c s="13">
        <f>VRN!I41</f>
      </c>
      <c s="13">
        <f>VRN!P41</f>
      </c>
      <c s="13">
        <f>C21+D21</f>
      </c>
    </row>
    <row r="22" spans="1:5" ht="12.75" customHeight="1">
      <c r="A22" s="7" t="s">
        <v>519</v>
      </c>
      <c s="7" t="s">
        <v>520</v>
      </c>
      <c s="13">
        <f>'SO 421'!I48</f>
      </c>
      <c s="13">
        <f>'SO 421'!P48</f>
      </c>
      <c s="13">
        <f>C22+D22</f>
      </c>
    </row>
    <row r="23" spans="1:5" ht="12.75" customHeight="1">
      <c r="A23" s="7" t="s">
        <v>553</v>
      </c>
      <c s="7" t="s">
        <v>554</v>
      </c>
      <c s="13">
        <f>'SO 431'!I84</f>
      </c>
      <c s="13">
        <f>'SO 431'!P84</f>
      </c>
      <c s="13">
        <f>C23+D23</f>
      </c>
    </row>
    <row r="24" spans="1:5" ht="12.75" customHeight="1">
      <c r="A24" s="7" t="s">
        <v>619</v>
      </c>
      <c s="7" t="s">
        <v>620</v>
      </c>
      <c s="13">
        <f>'SO 901'!I25</f>
      </c>
      <c s="13">
        <f>'SO 901'!P25</f>
      </c>
      <c s="13">
        <f>C24+D24</f>
      </c>
    </row>
  </sheetData>
  <sheetProtection formatColumns="0"/>
  <hyperlinks>
    <hyperlink ref="A11" location="#'SO 000'!A1" tooltip="Odkaz na stranku objektu [SO 000]" display="SO 000"/>
    <hyperlink ref="A12" location="#'SO 104'!A1" tooltip="Odkaz na stranku objektu [SO 104]" display="SO 104"/>
    <hyperlink ref="A13" location="#'SO 105'!A1" tooltip="Odkaz na stranku objektu [SO 105]" display="SO 105"/>
    <hyperlink ref="A14" location="#'SO 105.1'!A1" tooltip="Odkaz na stranku objektu [SO 105.1]" display="SO 105.1"/>
    <hyperlink ref="A15" location="#'SO 106'!A1" tooltip="Odkaz na stranku objektu [SO 106]" display="SO 106"/>
    <hyperlink ref="A16" location="#'SO 107'!A1" tooltip="Odkaz na stranku objektu [SO 107]" display="SO 107"/>
    <hyperlink ref="A17" location="#'SO 108'!A1" tooltip="Odkaz na stranku objektu [SO 108]" display="SO 108"/>
    <hyperlink ref="A18" location="#'SO 191'!A1" tooltip="Odkaz na stranku objektu [SO 191]" display="SO 191"/>
    <hyperlink ref="A19" location="#'SO 301.1'!A1" tooltip="Odkaz na stranku objektu [SO 301.1]" display="SO 301.1"/>
    <hyperlink ref="A20" location="#'SO 301.2'!A1" tooltip="Odkaz na stranku objektu [SO 301.2]" display="SO 301.2"/>
    <hyperlink ref="A21" location="#'VRN'!A1" tooltip="Odkaz na stranku objektu [VRN]" display="VRN"/>
    <hyperlink ref="A22" location="#'SO 421'!A1" tooltip="Odkaz na stranku objektu [SO 421]" display="SO 421"/>
    <hyperlink ref="A23" location="#'SO 431'!A1" tooltip="Odkaz na stranku objektu [SO 431]" display="SO 431"/>
    <hyperlink ref="A24" location="#'SO 901'!A1" tooltip="Odkaz na stranku objektu [SO 901]" display="SO 90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306</v>
      </c>
      <c s="5"/>
      <c s="5" t="s">
        <v>307</v>
      </c>
    </row>
    <row r="6" spans="1:5" ht="12.75" customHeight="1">
      <c r="A6" t="s">
        <v>18</v>
      </c>
      <c r="C6" s="5" t="s">
        <v>308</v>
      </c>
      <c s="5"/>
      <c s="5" t="s">
        <v>309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24</v>
      </c>
      <c s="9"/>
      <c s="9" t="s">
        <v>92</v>
      </c>
      <c s="9"/>
      <c s="11"/>
      <c s="9"/>
      <c s="11"/>
    </row>
    <row r="12" spans="1:16" ht="12.75">
      <c r="A12" s="7">
        <v>1</v>
      </c>
      <c s="7" t="s">
        <v>310</v>
      </c>
      <c s="7" t="s">
        <v>311</v>
      </c>
      <c s="7" t="s">
        <v>45</v>
      </c>
      <c s="7" t="s">
        <v>312</v>
      </c>
      <c s="7" t="s">
        <v>105</v>
      </c>
      <c s="10">
        <v>55.536</v>
      </c>
      <c s="14">
        <v>536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310</v>
      </c>
      <c s="7" t="s">
        <v>313</v>
      </c>
      <c s="7" t="s">
        <v>45</v>
      </c>
      <c s="7" t="s">
        <v>314</v>
      </c>
      <c s="7" t="s">
        <v>315</v>
      </c>
      <c s="10">
        <v>1332.864</v>
      </c>
      <c s="14">
        <v>70.7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310</v>
      </c>
      <c s="7" t="s">
        <v>316</v>
      </c>
      <c s="7" t="s">
        <v>45</v>
      </c>
      <c s="7" t="s">
        <v>317</v>
      </c>
      <c s="7" t="s">
        <v>318</v>
      </c>
      <c s="10">
        <v>55.536</v>
      </c>
      <c s="14">
        <v>44.3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310</v>
      </c>
      <c s="7" t="s">
        <v>319</v>
      </c>
      <c s="7" t="s">
        <v>45</v>
      </c>
      <c s="7" t="s">
        <v>320</v>
      </c>
      <c s="7" t="s">
        <v>105</v>
      </c>
      <c s="10">
        <v>17.355</v>
      </c>
      <c s="14">
        <v>273</v>
      </c>
      <c s="13">
        <f>ROUND((H15*G15),2)</f>
      </c>
      <c r="O15">
        <f>rekapitulace!H8</f>
      </c>
      <c>
        <f>O15/100*I15</f>
      </c>
    </row>
    <row r="16" spans="1:16" ht="12.75">
      <c r="A16" s="7">
        <v>5</v>
      </c>
      <c s="7" t="s">
        <v>310</v>
      </c>
      <c s="7" t="s">
        <v>321</v>
      </c>
      <c s="7" t="s">
        <v>45</v>
      </c>
      <c s="7" t="s">
        <v>322</v>
      </c>
      <c s="7" t="s">
        <v>105</v>
      </c>
      <c s="10">
        <v>17.355</v>
      </c>
      <c s="14">
        <v>229</v>
      </c>
      <c s="13">
        <f>ROUND((H16*G16),2)</f>
      </c>
      <c r="O16">
        <f>rekapitulace!H8</f>
      </c>
      <c>
        <f>O16/100*I16</f>
      </c>
    </row>
    <row r="17" spans="1:16" ht="12.75">
      <c r="A17" s="7">
        <v>6</v>
      </c>
      <c s="7" t="s">
        <v>310</v>
      </c>
      <c s="7" t="s">
        <v>323</v>
      </c>
      <c s="7" t="s">
        <v>45</v>
      </c>
      <c s="7" t="s">
        <v>324</v>
      </c>
      <c s="7" t="s">
        <v>105</v>
      </c>
      <c s="10">
        <v>22.909</v>
      </c>
      <c s="14">
        <v>430</v>
      </c>
      <c s="13">
        <f>ROUND((H17*G17),2)</f>
      </c>
      <c r="O17">
        <f>rekapitulace!H8</f>
      </c>
      <c>
        <f>O17/100*I17</f>
      </c>
    </row>
    <row r="18" spans="1:16" ht="12.75">
      <c r="A18" s="7">
        <v>7</v>
      </c>
      <c s="7" t="s">
        <v>310</v>
      </c>
      <c s="7" t="s">
        <v>325</v>
      </c>
      <c s="7" t="s">
        <v>45</v>
      </c>
      <c s="7" t="s">
        <v>326</v>
      </c>
      <c s="7" t="s">
        <v>105</v>
      </c>
      <c s="10">
        <v>32.35</v>
      </c>
      <c s="14">
        <v>300</v>
      </c>
      <c s="13">
        <f>ROUND((H18*G18),2)</f>
      </c>
      <c r="O18">
        <f>rekapitulace!H8</f>
      </c>
      <c>
        <f>O18/100*I18</f>
      </c>
    </row>
    <row r="19" spans="1:16" ht="12.75">
      <c r="A19" s="7">
        <v>8</v>
      </c>
      <c s="7" t="s">
        <v>310</v>
      </c>
      <c s="7" t="s">
        <v>327</v>
      </c>
      <c s="7" t="s">
        <v>45</v>
      </c>
      <c s="7" t="s">
        <v>328</v>
      </c>
      <c s="7" t="s">
        <v>105</v>
      </c>
      <c s="10">
        <v>748.611</v>
      </c>
      <c s="14">
        <v>28.8</v>
      </c>
      <c s="13">
        <f>ROUND((H19*G19),2)</f>
      </c>
      <c r="O19">
        <f>rekapitulace!H8</f>
      </c>
      <c>
        <f>O19/100*I19</f>
      </c>
    </row>
    <row r="20" spans="1:16" ht="12.75">
      <c r="A20" s="7">
        <v>9</v>
      </c>
      <c s="7" t="s">
        <v>310</v>
      </c>
      <c s="7" t="s">
        <v>329</v>
      </c>
      <c s="7" t="s">
        <v>45</v>
      </c>
      <c s="7" t="s">
        <v>330</v>
      </c>
      <c s="7" t="s">
        <v>105</v>
      </c>
      <c s="10">
        <v>748.611</v>
      </c>
      <c s="14">
        <v>11.6</v>
      </c>
      <c s="13">
        <f>ROUND((H20*G20),2)</f>
      </c>
      <c r="O20">
        <f>rekapitulace!H8</f>
      </c>
      <c>
        <f>O20/100*I20</f>
      </c>
    </row>
    <row r="21" spans="1:16" ht="12.75">
      <c r="A21" s="7">
        <v>10</v>
      </c>
      <c s="7" t="s">
        <v>310</v>
      </c>
      <c s="7" t="s">
        <v>331</v>
      </c>
      <c s="7" t="s">
        <v>45</v>
      </c>
      <c s="7" t="s">
        <v>332</v>
      </c>
      <c s="7" t="s">
        <v>100</v>
      </c>
      <c s="10">
        <v>305.499</v>
      </c>
      <c s="14">
        <v>453</v>
      </c>
      <c s="13">
        <f>ROUND((H21*G21),2)</f>
      </c>
      <c r="O21">
        <f>rekapitulace!H8</f>
      </c>
      <c>
        <f>O21/100*I21</f>
      </c>
    </row>
    <row r="22" spans="1:16" ht="12.75">
      <c r="A22" s="7">
        <v>11</v>
      </c>
      <c s="7" t="s">
        <v>310</v>
      </c>
      <c s="7" t="s">
        <v>333</v>
      </c>
      <c s="7" t="s">
        <v>45</v>
      </c>
      <c s="7" t="s">
        <v>334</v>
      </c>
      <c s="7" t="s">
        <v>100</v>
      </c>
      <c s="10">
        <v>289.05</v>
      </c>
      <c s="14">
        <v>174</v>
      </c>
      <c s="13">
        <f>ROUND((H22*G22),2)</f>
      </c>
      <c r="O22">
        <f>rekapitulace!H8</f>
      </c>
      <c>
        <f>O22/100*I22</f>
      </c>
    </row>
    <row r="23" spans="1:16" ht="12.75">
      <c r="A23" s="7">
        <v>12</v>
      </c>
      <c s="7" t="s">
        <v>310</v>
      </c>
      <c s="7" t="s">
        <v>335</v>
      </c>
      <c s="7" t="s">
        <v>45</v>
      </c>
      <c s="7" t="s">
        <v>336</v>
      </c>
      <c s="7" t="s">
        <v>100</v>
      </c>
      <c s="10">
        <v>144.525</v>
      </c>
      <c s="14">
        <v>23</v>
      </c>
      <c s="13">
        <f>ROUND((H23*G23),2)</f>
      </c>
      <c r="O23">
        <f>rekapitulace!H8</f>
      </c>
      <c>
        <f>O23/100*I23</f>
      </c>
    </row>
    <row r="24" spans="1:16" ht="12.75">
      <c r="A24" s="7">
        <v>13</v>
      </c>
      <c s="7" t="s">
        <v>310</v>
      </c>
      <c s="7" t="s">
        <v>337</v>
      </c>
      <c s="7" t="s">
        <v>45</v>
      </c>
      <c s="7" t="s">
        <v>338</v>
      </c>
      <c s="7" t="s">
        <v>100</v>
      </c>
      <c s="10">
        <v>123.879</v>
      </c>
      <c s="14">
        <v>213</v>
      </c>
      <c s="13">
        <f>ROUND((H24*G24),2)</f>
      </c>
      <c r="O24">
        <f>rekapitulace!H8</f>
      </c>
      <c>
        <f>O24/100*I24</f>
      </c>
    </row>
    <row r="25" spans="1:16" ht="12.75">
      <c r="A25" s="7">
        <v>14</v>
      </c>
      <c s="7" t="s">
        <v>310</v>
      </c>
      <c s="7" t="s">
        <v>339</v>
      </c>
      <c s="7" t="s">
        <v>45</v>
      </c>
      <c s="7" t="s">
        <v>340</v>
      </c>
      <c s="7" t="s">
        <v>100</v>
      </c>
      <c s="10">
        <v>61.939</v>
      </c>
      <c s="14">
        <v>48.5</v>
      </c>
      <c s="13">
        <f>ROUND((H25*G25),2)</f>
      </c>
      <c r="O25">
        <f>rekapitulace!H8</f>
      </c>
      <c>
        <f>O25/100*I25</f>
      </c>
    </row>
    <row r="26" spans="1:16" ht="12.75">
      <c r="A26" s="7">
        <v>15</v>
      </c>
      <c s="7" t="s">
        <v>310</v>
      </c>
      <c s="7" t="s">
        <v>341</v>
      </c>
      <c s="7" t="s">
        <v>45</v>
      </c>
      <c s="7" t="s">
        <v>342</v>
      </c>
      <c s="7" t="s">
        <v>100</v>
      </c>
      <c s="10">
        <v>566.348</v>
      </c>
      <c s="14">
        <v>269</v>
      </c>
      <c s="13">
        <f>ROUND((H26*G26),2)</f>
      </c>
      <c r="O26">
        <f>rekapitulace!H8</f>
      </c>
      <c>
        <f>O26/100*I26</f>
      </c>
    </row>
    <row r="27" spans="1:16" ht="12.75">
      <c r="A27" s="7">
        <v>16</v>
      </c>
      <c s="7" t="s">
        <v>310</v>
      </c>
      <c s="7" t="s">
        <v>343</v>
      </c>
      <c s="7" t="s">
        <v>45</v>
      </c>
      <c s="7" t="s">
        <v>344</v>
      </c>
      <c s="7" t="s">
        <v>100</v>
      </c>
      <c s="10">
        <v>283.174</v>
      </c>
      <c s="14">
        <v>27.5</v>
      </c>
      <c s="13">
        <f>ROUND((H27*G27),2)</f>
      </c>
      <c r="O27">
        <f>rekapitulace!H8</f>
      </c>
      <c>
        <f>O27/100*I27</f>
      </c>
    </row>
    <row r="28" spans="1:16" ht="12.75">
      <c r="A28" s="7">
        <v>17</v>
      </c>
      <c s="7" t="s">
        <v>310</v>
      </c>
      <c s="7" t="s">
        <v>345</v>
      </c>
      <c s="7" t="s">
        <v>45</v>
      </c>
      <c s="7" t="s">
        <v>346</v>
      </c>
      <c s="7" t="s">
        <v>100</v>
      </c>
      <c s="10">
        <v>242.721</v>
      </c>
      <c s="14">
        <v>608</v>
      </c>
      <c s="13">
        <f>ROUND((H28*G28),2)</f>
      </c>
      <c r="O28">
        <f>rekapitulace!H8</f>
      </c>
      <c>
        <f>O28/100*I28</f>
      </c>
    </row>
    <row r="29" spans="1:16" ht="12.75">
      <c r="A29" s="7">
        <v>18</v>
      </c>
      <c s="7" t="s">
        <v>310</v>
      </c>
      <c s="7" t="s">
        <v>347</v>
      </c>
      <c s="7" t="s">
        <v>45</v>
      </c>
      <c s="7" t="s">
        <v>348</v>
      </c>
      <c s="7" t="s">
        <v>100</v>
      </c>
      <c s="10">
        <v>121.361</v>
      </c>
      <c s="14">
        <v>66.6</v>
      </c>
      <c s="13">
        <f>ROUND((H29*G29),2)</f>
      </c>
      <c r="O29">
        <f>rekapitulace!H8</f>
      </c>
      <c>
        <f>O29/100*I29</f>
      </c>
    </row>
    <row r="30" spans="1:16" ht="12.75">
      <c r="A30" s="7">
        <v>19</v>
      </c>
      <c s="7" t="s">
        <v>310</v>
      </c>
      <c s="7" t="s">
        <v>349</v>
      </c>
      <c s="7" t="s">
        <v>45</v>
      </c>
      <c s="7" t="s">
        <v>350</v>
      </c>
      <c s="7" t="s">
        <v>100</v>
      </c>
      <c s="10">
        <v>53.716</v>
      </c>
      <c s="14">
        <v>1490</v>
      </c>
      <c s="13">
        <f>ROUND((H30*G30),2)</f>
      </c>
      <c r="O30">
        <f>rekapitulace!H8</f>
      </c>
      <c>
        <f>O30/100*I30</f>
      </c>
    </row>
    <row r="31" spans="1:16" ht="12.75">
      <c r="A31" s="7">
        <v>20</v>
      </c>
      <c s="7" t="s">
        <v>310</v>
      </c>
      <c s="7" t="s">
        <v>351</v>
      </c>
      <c s="7" t="s">
        <v>45</v>
      </c>
      <c s="7" t="s">
        <v>352</v>
      </c>
      <c s="7" t="s">
        <v>100</v>
      </c>
      <c s="10">
        <v>26.858</v>
      </c>
      <c s="14">
        <v>300</v>
      </c>
      <c s="13">
        <f>ROUND((H31*G31),2)</f>
      </c>
      <c r="O31">
        <f>rekapitulace!H8</f>
      </c>
      <c>
        <f>O31/100*I31</f>
      </c>
    </row>
    <row r="32" spans="1:16" ht="12.75">
      <c r="A32" s="7">
        <v>21</v>
      </c>
      <c s="7" t="s">
        <v>45</v>
      </c>
      <c s="7" t="s">
        <v>353</v>
      </c>
      <c s="7" t="s">
        <v>45</v>
      </c>
      <c s="7" t="s">
        <v>354</v>
      </c>
      <c s="7" t="s">
        <v>69</v>
      </c>
      <c s="10">
        <v>6.942</v>
      </c>
      <c s="14">
        <v>8000</v>
      </c>
      <c s="13">
        <f>ROUND((H32*G32),2)</f>
      </c>
      <c r="O32">
        <f>rekapitulace!H8</f>
      </c>
      <c>
        <f>O32/100*I32</f>
      </c>
    </row>
    <row r="33" spans="1:16" ht="12.75">
      <c r="A33" s="7">
        <v>22</v>
      </c>
      <c s="7" t="s">
        <v>310</v>
      </c>
      <c s="7" t="s">
        <v>355</v>
      </c>
      <c s="7" t="s">
        <v>45</v>
      </c>
      <c s="7" t="s">
        <v>356</v>
      </c>
      <c s="7" t="s">
        <v>95</v>
      </c>
      <c s="10">
        <v>69.734</v>
      </c>
      <c s="14">
        <v>105</v>
      </c>
      <c s="13">
        <f>ROUND((H33*G33),2)</f>
      </c>
      <c r="O33">
        <f>rekapitulace!H8</f>
      </c>
      <c>
        <f>O33/100*I33</f>
      </c>
    </row>
    <row r="34" spans="1:16" ht="12.75">
      <c r="A34" s="7">
        <v>23</v>
      </c>
      <c s="7" t="s">
        <v>310</v>
      </c>
      <c s="7" t="s">
        <v>357</v>
      </c>
      <c s="7" t="s">
        <v>45</v>
      </c>
      <c s="7" t="s">
        <v>358</v>
      </c>
      <c s="7" t="s">
        <v>95</v>
      </c>
      <c s="10">
        <v>1478.626</v>
      </c>
      <c s="14">
        <v>186</v>
      </c>
      <c s="13">
        <f>ROUND((H34*G34),2)</f>
      </c>
      <c r="O34">
        <f>rekapitulace!H8</f>
      </c>
      <c>
        <f>O34/100*I34</f>
      </c>
    </row>
    <row r="35" spans="1:16" ht="12.75">
      <c r="A35" s="7">
        <v>24</v>
      </c>
      <c s="7" t="s">
        <v>310</v>
      </c>
      <c s="7" t="s">
        <v>359</v>
      </c>
      <c s="7" t="s">
        <v>45</v>
      </c>
      <c s="7" t="s">
        <v>360</v>
      </c>
      <c s="7" t="s">
        <v>95</v>
      </c>
      <c s="10">
        <v>69.734</v>
      </c>
      <c s="14">
        <v>61.3</v>
      </c>
      <c s="13">
        <f>ROUND((H35*G35),2)</f>
      </c>
      <c r="O35">
        <f>rekapitulace!H8</f>
      </c>
      <c>
        <f>O35/100*I35</f>
      </c>
    </row>
    <row r="36" spans="1:16" ht="12.75">
      <c r="A36" s="7">
        <v>25</v>
      </c>
      <c s="7" t="s">
        <v>310</v>
      </c>
      <c s="7" t="s">
        <v>361</v>
      </c>
      <c s="7" t="s">
        <v>45</v>
      </c>
      <c s="7" t="s">
        <v>362</v>
      </c>
      <c s="7" t="s">
        <v>95</v>
      </c>
      <c s="10">
        <v>1478.626</v>
      </c>
      <c s="14">
        <v>92.8</v>
      </c>
      <c s="13">
        <f>ROUND((H36*G36),2)</f>
      </c>
      <c r="O36">
        <f>rekapitulace!H8</f>
      </c>
      <c>
        <f>O36/100*I36</f>
      </c>
    </row>
    <row r="37" spans="1:16" ht="12.75">
      <c r="A37" s="7">
        <v>26</v>
      </c>
      <c s="7" t="s">
        <v>310</v>
      </c>
      <c s="7" t="s">
        <v>363</v>
      </c>
      <c s="7" t="s">
        <v>45</v>
      </c>
      <c s="7" t="s">
        <v>364</v>
      </c>
      <c s="7" t="s">
        <v>100</v>
      </c>
      <c s="10">
        <v>1221.997</v>
      </c>
      <c s="14">
        <v>88.7</v>
      </c>
      <c s="13">
        <f>ROUND((H37*G37),2)</f>
      </c>
      <c r="O37">
        <f>rekapitulace!H8</f>
      </c>
      <c>
        <f>O37/100*I37</f>
      </c>
    </row>
    <row r="38" spans="1:16" ht="12.75">
      <c r="A38" s="7">
        <v>27</v>
      </c>
      <c s="7" t="s">
        <v>310</v>
      </c>
      <c s="7" t="s">
        <v>365</v>
      </c>
      <c s="7" t="s">
        <v>45</v>
      </c>
      <c s="7" t="s">
        <v>366</v>
      </c>
      <c s="7" t="s">
        <v>100</v>
      </c>
      <c s="10">
        <v>2047.244</v>
      </c>
      <c s="14">
        <v>71.1</v>
      </c>
      <c s="13">
        <f>ROUND((H38*G38),2)</f>
      </c>
      <c r="O38">
        <f>rekapitulace!H8</f>
      </c>
      <c>
        <f>O38/100*I38</f>
      </c>
    </row>
    <row r="39" spans="1:16" ht="12.75">
      <c r="A39" s="7">
        <v>28</v>
      </c>
      <c s="7" t="s">
        <v>310</v>
      </c>
      <c s="7" t="s">
        <v>367</v>
      </c>
      <c s="7" t="s">
        <v>45</v>
      </c>
      <c s="7" t="s">
        <v>368</v>
      </c>
      <c s="7" t="s">
        <v>100</v>
      </c>
      <c s="10">
        <v>504.181</v>
      </c>
      <c s="14">
        <v>262</v>
      </c>
      <c s="13">
        <f>ROUND((H39*G39),2)</f>
      </c>
      <c r="O39">
        <f>rekapitulace!H8</f>
      </c>
      <c>
        <f>O39/100*I39</f>
      </c>
    </row>
    <row r="40" spans="1:16" ht="12.75">
      <c r="A40" s="7">
        <v>29</v>
      </c>
      <c s="7" t="s">
        <v>310</v>
      </c>
      <c s="7" t="s">
        <v>369</v>
      </c>
      <c s="7" t="s">
        <v>45</v>
      </c>
      <c s="7" t="s">
        <v>370</v>
      </c>
      <c s="7" t="s">
        <v>100</v>
      </c>
      <c s="10">
        <v>5041.815</v>
      </c>
      <c s="14">
        <v>20.2</v>
      </c>
      <c s="13">
        <f>ROUND((H40*G40),2)</f>
      </c>
      <c r="O40">
        <f>rekapitulace!H8</f>
      </c>
      <c>
        <f>O40/100*I40</f>
      </c>
    </row>
    <row r="41" spans="1:16" ht="12.75">
      <c r="A41" s="7">
        <v>30</v>
      </c>
      <c s="7" t="s">
        <v>310</v>
      </c>
      <c s="7" t="s">
        <v>371</v>
      </c>
      <c s="7" t="s">
        <v>45</v>
      </c>
      <c s="7" t="s">
        <v>372</v>
      </c>
      <c s="7" t="s">
        <v>100</v>
      </c>
      <c s="10">
        <v>1275.713</v>
      </c>
      <c s="14">
        <v>61.8</v>
      </c>
      <c s="13">
        <f>ROUND((H41*G41),2)</f>
      </c>
      <c r="O41">
        <f>rekapitulace!H8</f>
      </c>
      <c>
        <f>O41/100*I41</f>
      </c>
    </row>
    <row r="42" spans="1:16" ht="12.75">
      <c r="A42" s="7">
        <v>31</v>
      </c>
      <c s="7" t="s">
        <v>310</v>
      </c>
      <c s="7" t="s">
        <v>373</v>
      </c>
      <c s="7" t="s">
        <v>45</v>
      </c>
      <c s="7" t="s">
        <v>374</v>
      </c>
      <c s="7" t="s">
        <v>100</v>
      </c>
      <c s="10">
        <v>504.181</v>
      </c>
      <c s="14">
        <v>17.2</v>
      </c>
      <c s="13">
        <f>ROUND((H42*G42),2)</f>
      </c>
      <c r="O42">
        <f>rekapitulace!H8</f>
      </c>
      <c>
        <f>O42/100*I42</f>
      </c>
    </row>
    <row r="43" spans="1:16" ht="12.75">
      <c r="A43" s="7">
        <v>32</v>
      </c>
      <c s="7" t="s">
        <v>310</v>
      </c>
      <c s="7" t="s">
        <v>375</v>
      </c>
      <c s="7" t="s">
        <v>45</v>
      </c>
      <c s="7" t="s">
        <v>376</v>
      </c>
      <c s="7" t="s">
        <v>85</v>
      </c>
      <c s="10">
        <v>932.735</v>
      </c>
      <c s="14">
        <v>290</v>
      </c>
      <c s="13">
        <f>ROUND((H43*G43),2)</f>
      </c>
      <c r="O43">
        <f>rekapitulace!H8</f>
      </c>
      <c>
        <f>O43/100*I43</f>
      </c>
    </row>
    <row r="44" spans="1:16" ht="12.75">
      <c r="A44" s="7">
        <v>33</v>
      </c>
      <c s="7" t="s">
        <v>45</v>
      </c>
      <c s="7" t="s">
        <v>377</v>
      </c>
      <c s="7" t="s">
        <v>45</v>
      </c>
      <c s="7" t="s">
        <v>378</v>
      </c>
      <c s="7" t="s">
        <v>85</v>
      </c>
      <c s="10">
        <v>1275.713</v>
      </c>
      <c s="14">
        <v>95</v>
      </c>
      <c s="13">
        <f>ROUND((H44*G44),2)</f>
      </c>
      <c r="O44">
        <f>rekapitulace!H8</f>
      </c>
      <c>
        <f>O44/100*I44</f>
      </c>
    </row>
    <row r="45" spans="1:16" ht="12.75">
      <c r="A45" s="7">
        <v>34</v>
      </c>
      <c s="7" t="s">
        <v>310</v>
      </c>
      <c s="7" t="s">
        <v>379</v>
      </c>
      <c s="7" t="s">
        <v>45</v>
      </c>
      <c s="7" t="s">
        <v>380</v>
      </c>
      <c s="7" t="s">
        <v>100</v>
      </c>
      <c s="10">
        <v>771.531</v>
      </c>
      <c s="14">
        <v>95</v>
      </c>
      <c s="13">
        <f>ROUND((H45*G45),2)</f>
      </c>
      <c r="O45">
        <f>rekapitulace!H8</f>
      </c>
      <c>
        <f>O45/100*I45</f>
      </c>
    </row>
    <row r="46" spans="1:16" ht="12.75">
      <c r="A46" s="7">
        <v>35</v>
      </c>
      <c s="7" t="s">
        <v>310</v>
      </c>
      <c s="7" t="s">
        <v>381</v>
      </c>
      <c s="7" t="s">
        <v>45</v>
      </c>
      <c s="7" t="s">
        <v>382</v>
      </c>
      <c s="7" t="s">
        <v>100</v>
      </c>
      <c s="10">
        <v>72.95</v>
      </c>
      <c s="14">
        <v>402</v>
      </c>
      <c s="13">
        <f>ROUND((H46*G46),2)</f>
      </c>
      <c r="O46">
        <f>rekapitulace!H8</f>
      </c>
      <c>
        <f>O46/100*I46</f>
      </c>
    </row>
    <row r="47" spans="1:16" ht="12.75">
      <c r="A47" s="7">
        <v>36</v>
      </c>
      <c s="7" t="s">
        <v>310</v>
      </c>
      <c s="7" t="s">
        <v>383</v>
      </c>
      <c s="7" t="s">
        <v>45</v>
      </c>
      <c s="7" t="s">
        <v>384</v>
      </c>
      <c s="7" t="s">
        <v>100</v>
      </c>
      <c s="10">
        <v>243.166</v>
      </c>
      <c s="14">
        <v>206</v>
      </c>
      <c s="13">
        <f>ROUND((H47*G47),2)</f>
      </c>
      <c r="O47">
        <f>rekapitulace!H8</f>
      </c>
      <c>
        <f>O47/100*I47</f>
      </c>
    </row>
    <row r="48" spans="1:16" ht="12.75">
      <c r="A48" s="7">
        <v>37</v>
      </c>
      <c s="7" t="s">
        <v>310</v>
      </c>
      <c s="7" t="s">
        <v>385</v>
      </c>
      <c s="7" t="s">
        <v>45</v>
      </c>
      <c s="7" t="s">
        <v>386</v>
      </c>
      <c s="7" t="s">
        <v>95</v>
      </c>
      <c s="10">
        <v>625.46</v>
      </c>
      <c s="14">
        <v>11.4</v>
      </c>
      <c s="13">
        <f>ROUND((H48*G48),2)</f>
      </c>
      <c r="O48">
        <f>rekapitulace!H8</f>
      </c>
      <c>
        <f>O48/100*I48</f>
      </c>
    </row>
    <row r="49" spans="1:16" ht="12.75">
      <c r="A49" s="7">
        <v>52</v>
      </c>
      <c s="7" t="s">
        <v>310</v>
      </c>
      <c s="7" t="s">
        <v>387</v>
      </c>
      <c s="7" t="s">
        <v>45</v>
      </c>
      <c s="7" t="s">
        <v>388</v>
      </c>
      <c s="7" t="s">
        <v>85</v>
      </c>
      <c s="10">
        <v>488.763</v>
      </c>
      <c s="14">
        <v>260</v>
      </c>
      <c s="13">
        <f>ROUND((H49*G49),2)</f>
      </c>
      <c r="O49">
        <f>rekapitulace!H8</f>
      </c>
      <c>
        <f>O49/100*I49</f>
      </c>
    </row>
    <row r="50" spans="1:16" ht="12.75" customHeight="1">
      <c r="A50" s="15"/>
      <c s="15"/>
      <c s="15" t="s">
        <v>24</v>
      </c>
      <c s="15"/>
      <c s="15" t="s">
        <v>92</v>
      </c>
      <c s="15"/>
      <c s="15"/>
      <c s="15"/>
      <c s="15">
        <f>SUM(I12:I49)</f>
      </c>
      <c r="P50">
        <f>ROUND(SUM(P12:P49),2)</f>
      </c>
    </row>
    <row r="52" spans="1:9" ht="12.75" customHeight="1">
      <c r="A52" s="9"/>
      <c s="9"/>
      <c s="9" t="s">
        <v>35</v>
      </c>
      <c s="9"/>
      <c s="9" t="s">
        <v>389</v>
      </c>
      <c s="9"/>
      <c s="11"/>
      <c s="9"/>
      <c s="11"/>
    </row>
    <row r="53" spans="1:16" ht="12.75">
      <c r="A53" s="7">
        <v>38</v>
      </c>
      <c s="7" t="s">
        <v>310</v>
      </c>
      <c s="7" t="s">
        <v>390</v>
      </c>
      <c s="7" t="s">
        <v>45</v>
      </c>
      <c s="7" t="s">
        <v>391</v>
      </c>
      <c s="7" t="s">
        <v>100</v>
      </c>
      <c s="10">
        <v>27.518</v>
      </c>
      <c s="14">
        <v>1090</v>
      </c>
      <c s="13">
        <f>ROUND((H53*G53),2)</f>
      </c>
      <c r="O53">
        <f>rekapitulace!H8</f>
      </c>
      <c>
        <f>O53/100*I53</f>
      </c>
    </row>
    <row r="54" spans="1:16" ht="12.75">
      <c r="A54" s="7">
        <v>39</v>
      </c>
      <c s="7" t="s">
        <v>310</v>
      </c>
      <c s="7" t="s">
        <v>392</v>
      </c>
      <c s="7" t="s">
        <v>45</v>
      </c>
      <c s="7" t="s">
        <v>393</v>
      </c>
      <c s="7" t="s">
        <v>105</v>
      </c>
      <c s="10">
        <v>318.999</v>
      </c>
      <c s="14">
        <v>170</v>
      </c>
      <c s="13">
        <f>ROUND((H54*G54),2)</f>
      </c>
      <c r="O54">
        <f>rekapitulace!H8</f>
      </c>
      <c>
        <f>O54/100*I54</f>
      </c>
    </row>
    <row r="55" spans="1:16" ht="12.75" customHeight="1">
      <c r="A55" s="15"/>
      <c s="15"/>
      <c s="15" t="s">
        <v>35</v>
      </c>
      <c s="15"/>
      <c s="15" t="s">
        <v>389</v>
      </c>
      <c s="15"/>
      <c s="15"/>
      <c s="15"/>
      <c s="15">
        <f>SUM(I53:I54)</f>
      </c>
      <c r="P55">
        <f>ROUND(SUM(P53:P54),2)</f>
      </c>
    </row>
    <row r="57" spans="1:9" ht="12.75" customHeight="1">
      <c r="A57" s="9"/>
      <c s="9"/>
      <c s="9" t="s">
        <v>37</v>
      </c>
      <c s="9"/>
      <c s="9" t="s">
        <v>135</v>
      </c>
      <c s="9"/>
      <c s="11"/>
      <c s="9"/>
      <c s="11"/>
    </row>
    <row r="58" spans="1:16" ht="12.75">
      <c r="A58" s="7">
        <v>48</v>
      </c>
      <c s="7" t="s">
        <v>310</v>
      </c>
      <c s="7" t="s">
        <v>394</v>
      </c>
      <c s="7" t="s">
        <v>45</v>
      </c>
      <c s="7" t="s">
        <v>395</v>
      </c>
      <c s="7" t="s">
        <v>100</v>
      </c>
      <c s="10">
        <v>3.332</v>
      </c>
      <c s="14">
        <v>900</v>
      </c>
      <c s="13">
        <f>ROUND((H58*G58),2)</f>
      </c>
      <c r="O58">
        <f>rekapitulace!H8</f>
      </c>
      <c>
        <f>O58/100*I58</f>
      </c>
    </row>
    <row r="59" spans="1:16" ht="12.75">
      <c r="A59" s="7">
        <v>49</v>
      </c>
      <c s="7" t="s">
        <v>310</v>
      </c>
      <c s="7" t="s">
        <v>396</v>
      </c>
      <c s="7" t="s">
        <v>45</v>
      </c>
      <c s="7" t="s">
        <v>397</v>
      </c>
      <c s="7" t="s">
        <v>100</v>
      </c>
      <c s="10">
        <v>66.517</v>
      </c>
      <c s="14">
        <v>864</v>
      </c>
      <c s="13">
        <f>ROUND((H59*G59),2)</f>
      </c>
      <c r="O59">
        <f>rekapitulace!H8</f>
      </c>
      <c>
        <f>O59/100*I59</f>
      </c>
    </row>
    <row r="60" spans="1:16" ht="12.75">
      <c r="A60" s="7">
        <v>50</v>
      </c>
      <c s="7" t="s">
        <v>310</v>
      </c>
      <c s="7" t="s">
        <v>398</v>
      </c>
      <c s="7" t="s">
        <v>45</v>
      </c>
      <c s="7" t="s">
        <v>399</v>
      </c>
      <c s="7" t="s">
        <v>100</v>
      </c>
      <c s="10">
        <v>6.109</v>
      </c>
      <c s="14">
        <v>2740</v>
      </c>
      <c s="13">
        <f>ROUND((H60*G60),2)</f>
      </c>
      <c r="O60">
        <f>rekapitulace!H8</f>
      </c>
      <c>
        <f>O60/100*I60</f>
      </c>
    </row>
    <row r="61" spans="1:16" ht="12.75">
      <c r="A61" s="7">
        <v>51</v>
      </c>
      <c s="7" t="s">
        <v>310</v>
      </c>
      <c s="7" t="s">
        <v>400</v>
      </c>
      <c s="7" t="s">
        <v>45</v>
      </c>
      <c s="7" t="s">
        <v>401</v>
      </c>
      <c s="7" t="s">
        <v>95</v>
      </c>
      <c s="10">
        <v>14.439</v>
      </c>
      <c s="14">
        <v>335</v>
      </c>
      <c s="13">
        <f>ROUND((H61*G61),2)</f>
      </c>
      <c r="O61">
        <f>rekapitulace!H8</f>
      </c>
      <c>
        <f>O61/100*I61</f>
      </c>
    </row>
    <row r="62" spans="1:16" ht="12.75" customHeight="1">
      <c r="A62" s="15"/>
      <c s="15"/>
      <c s="15" t="s">
        <v>37</v>
      </c>
      <c s="15"/>
      <c s="15" t="s">
        <v>135</v>
      </c>
      <c s="15"/>
      <c s="15"/>
      <c s="15"/>
      <c s="15">
        <f>SUM(I58:I61)</f>
      </c>
      <c r="P62">
        <f>ROUND(SUM(P58:P61),2)</f>
      </c>
    </row>
    <row r="64" spans="1:9" ht="12.75" customHeight="1">
      <c r="A64" s="9"/>
      <c s="9"/>
      <c s="9" t="s">
        <v>41</v>
      </c>
      <c s="9"/>
      <c s="9" t="s">
        <v>402</v>
      </c>
      <c s="9"/>
      <c s="11"/>
      <c s="9"/>
      <c s="11"/>
    </row>
    <row r="65" spans="1:16" ht="12.75">
      <c r="A65" s="7">
        <v>40</v>
      </c>
      <c s="7" t="s">
        <v>310</v>
      </c>
      <c s="7" t="s">
        <v>403</v>
      </c>
      <c s="7" t="s">
        <v>45</v>
      </c>
      <c s="7" t="s">
        <v>404</v>
      </c>
      <c s="7" t="s">
        <v>69</v>
      </c>
      <c s="10">
        <v>24.991</v>
      </c>
      <c s="14">
        <v>222</v>
      </c>
      <c s="13">
        <f>ROUND((H65*G65),2)</f>
      </c>
      <c r="O65">
        <f>rekapitulace!H8</f>
      </c>
      <c>
        <f>O65/100*I65</f>
      </c>
    </row>
    <row r="66" spans="1:16" ht="12.75">
      <c r="A66" s="7">
        <v>41</v>
      </c>
      <c s="7" t="s">
        <v>310</v>
      </c>
      <c s="7" t="s">
        <v>405</v>
      </c>
      <c s="7" t="s">
        <v>45</v>
      </c>
      <c s="7" t="s">
        <v>406</v>
      </c>
      <c s="7" t="s">
        <v>69</v>
      </c>
      <c s="10">
        <v>8.33</v>
      </c>
      <c s="14">
        <v>242</v>
      </c>
      <c s="13">
        <f>ROUND((H66*G66),2)</f>
      </c>
      <c r="O66">
        <f>rekapitulace!H8</f>
      </c>
      <c>
        <f>O66/100*I66</f>
      </c>
    </row>
    <row r="67" spans="1:16" ht="12.75">
      <c r="A67" s="7">
        <v>42</v>
      </c>
      <c s="7" t="s">
        <v>310</v>
      </c>
      <c s="7" t="s">
        <v>407</v>
      </c>
      <c s="7" t="s">
        <v>45</v>
      </c>
      <c s="7" t="s">
        <v>408</v>
      </c>
      <c s="7" t="s">
        <v>69</v>
      </c>
      <c s="10">
        <v>12.496</v>
      </c>
      <c s="14">
        <v>269</v>
      </c>
      <c s="13">
        <f>ROUND((H67*G67),2)</f>
      </c>
      <c r="O67">
        <f>rekapitulace!H8</f>
      </c>
      <c>
        <f>O67/100*I67</f>
      </c>
    </row>
    <row r="68" spans="1:16" ht="12.75">
      <c r="A68" s="7">
        <v>43</v>
      </c>
      <c s="7" t="s">
        <v>310</v>
      </c>
      <c s="7" t="s">
        <v>409</v>
      </c>
      <c s="7" t="s">
        <v>45</v>
      </c>
      <c s="7" t="s">
        <v>410</v>
      </c>
      <c s="7" t="s">
        <v>69</v>
      </c>
      <c s="10">
        <v>2.083</v>
      </c>
      <c s="14">
        <v>890</v>
      </c>
      <c s="13">
        <f>ROUND((H68*G68),2)</f>
      </c>
      <c r="O68">
        <f>rekapitulace!H8</f>
      </c>
      <c>
        <f>O68/100*I68</f>
      </c>
    </row>
    <row r="69" spans="1:16" ht="12.75">
      <c r="A69" s="7">
        <v>44</v>
      </c>
      <c s="7" t="s">
        <v>310</v>
      </c>
      <c s="7" t="s">
        <v>411</v>
      </c>
      <c s="7" t="s">
        <v>45</v>
      </c>
      <c s="7" t="s">
        <v>412</v>
      </c>
      <c s="7" t="s">
        <v>69</v>
      </c>
      <c s="10">
        <v>2.083</v>
      </c>
      <c s="14">
        <v>909</v>
      </c>
      <c s="13">
        <f>ROUND((H69*G69),2)</f>
      </c>
      <c r="O69">
        <f>rekapitulace!H8</f>
      </c>
      <c>
        <f>O69/100*I69</f>
      </c>
    </row>
    <row r="70" spans="1:16" ht="12.75">
      <c r="A70" s="7">
        <v>45</v>
      </c>
      <c s="7" t="s">
        <v>310</v>
      </c>
      <c s="7" t="s">
        <v>413</v>
      </c>
      <c s="7" t="s">
        <v>45</v>
      </c>
      <c s="7" t="s">
        <v>414</v>
      </c>
      <c s="7" t="s">
        <v>69</v>
      </c>
      <c s="10">
        <v>1.388</v>
      </c>
      <c s="14">
        <v>1160</v>
      </c>
      <c s="13">
        <f>ROUND((H70*G70),2)</f>
      </c>
      <c r="O70">
        <f>rekapitulace!H8</f>
      </c>
      <c>
        <f>O70/100*I70</f>
      </c>
    </row>
    <row r="71" spans="1:16" ht="12.75">
      <c r="A71" s="7">
        <v>46</v>
      </c>
      <c s="7" t="s">
        <v>310</v>
      </c>
      <c s="7" t="s">
        <v>415</v>
      </c>
      <c s="7" t="s">
        <v>45</v>
      </c>
      <c s="7" t="s">
        <v>416</v>
      </c>
      <c s="7" t="s">
        <v>69</v>
      </c>
      <c s="10">
        <v>0.694</v>
      </c>
      <c s="14">
        <v>512</v>
      </c>
      <c s="13">
        <f>ROUND((H71*G71),2)</f>
      </c>
      <c r="O71">
        <f>rekapitulace!H8</f>
      </c>
      <c>
        <f>O71/100*I71</f>
      </c>
    </row>
    <row r="72" spans="1:16" ht="12.75">
      <c r="A72" s="7">
        <v>47</v>
      </c>
      <c s="7" t="s">
        <v>310</v>
      </c>
      <c s="7" t="s">
        <v>417</v>
      </c>
      <c s="7" t="s">
        <v>45</v>
      </c>
      <c s="7" t="s">
        <v>418</v>
      </c>
      <c s="7" t="s">
        <v>69</v>
      </c>
      <c s="10">
        <v>10.413</v>
      </c>
      <c s="14">
        <v>2930</v>
      </c>
      <c s="13">
        <f>ROUND((H72*G72),2)</f>
      </c>
      <c r="O72">
        <f>rekapitulace!H8</f>
      </c>
      <c>
        <f>O72/100*I72</f>
      </c>
    </row>
    <row r="73" spans="1:16" ht="12.75">
      <c r="A73" s="7">
        <v>53</v>
      </c>
      <c s="7" t="s">
        <v>45</v>
      </c>
      <c s="7" t="s">
        <v>419</v>
      </c>
      <c s="7" t="s">
        <v>45</v>
      </c>
      <c s="7" t="s">
        <v>420</v>
      </c>
      <c s="7" t="s">
        <v>69</v>
      </c>
      <c s="10">
        <v>11.107</v>
      </c>
      <c s="14">
        <v>656</v>
      </c>
      <c s="13">
        <f>ROUND((H73*G73),2)</f>
      </c>
      <c r="O73">
        <f>rekapitulace!H8</f>
      </c>
      <c>
        <f>O73/100*I73</f>
      </c>
    </row>
    <row r="74" spans="1:16" ht="12.75">
      <c r="A74" s="7">
        <v>54</v>
      </c>
      <c s="7" t="s">
        <v>45</v>
      </c>
      <c s="7" t="s">
        <v>421</v>
      </c>
      <c s="7" t="s">
        <v>45</v>
      </c>
      <c s="7" t="s">
        <v>422</v>
      </c>
      <c s="7" t="s">
        <v>69</v>
      </c>
      <c s="10">
        <v>11.107</v>
      </c>
      <c s="14">
        <v>395</v>
      </c>
      <c s="13">
        <f>ROUND((H74*G74),2)</f>
      </c>
      <c r="O74">
        <f>rekapitulace!H8</f>
      </c>
      <c>
        <f>O74/100*I74</f>
      </c>
    </row>
    <row r="75" spans="1:16" ht="12.75">
      <c r="A75" s="7">
        <v>55</v>
      </c>
      <c s="7" t="s">
        <v>45</v>
      </c>
      <c s="7" t="s">
        <v>423</v>
      </c>
      <c s="7" t="s">
        <v>45</v>
      </c>
      <c s="7" t="s">
        <v>424</v>
      </c>
      <c s="7" t="s">
        <v>69</v>
      </c>
      <c s="10">
        <v>11.107</v>
      </c>
      <c s="14">
        <v>395</v>
      </c>
      <c s="13">
        <f>ROUND((H75*G75),2)</f>
      </c>
      <c r="O75">
        <f>rekapitulace!H8</f>
      </c>
      <c>
        <f>O75/100*I75</f>
      </c>
    </row>
    <row r="76" spans="1:16" ht="12.75">
      <c r="A76" s="7">
        <v>56</v>
      </c>
      <c s="7" t="s">
        <v>45</v>
      </c>
      <c s="7" t="s">
        <v>425</v>
      </c>
      <c s="7" t="s">
        <v>45</v>
      </c>
      <c s="7" t="s">
        <v>426</v>
      </c>
      <c s="7" t="s">
        <v>69</v>
      </c>
      <c s="10">
        <v>11.107</v>
      </c>
      <c s="14">
        <v>260</v>
      </c>
      <c s="13">
        <f>ROUND((H76*G76),2)</f>
      </c>
      <c r="O76">
        <f>rekapitulace!H8</f>
      </c>
      <c>
        <f>O76/100*I76</f>
      </c>
    </row>
    <row r="77" spans="1:16" ht="12.75">
      <c r="A77" s="7">
        <v>57</v>
      </c>
      <c s="7" t="s">
        <v>45</v>
      </c>
      <c s="7" t="s">
        <v>427</v>
      </c>
      <c s="7" t="s">
        <v>45</v>
      </c>
      <c s="7" t="s">
        <v>428</v>
      </c>
      <c s="7" t="s">
        <v>69</v>
      </c>
      <c s="10">
        <v>11.107</v>
      </c>
      <c s="14">
        <v>360</v>
      </c>
      <c s="13">
        <f>ROUND((H77*G77),2)</f>
      </c>
      <c r="O77">
        <f>rekapitulace!H8</f>
      </c>
      <c>
        <f>O77/100*I77</f>
      </c>
    </row>
    <row r="78" spans="1:16" ht="12.75">
      <c r="A78" s="7">
        <v>58</v>
      </c>
      <c s="7" t="s">
        <v>45</v>
      </c>
      <c s="7" t="s">
        <v>429</v>
      </c>
      <c s="7" t="s">
        <v>45</v>
      </c>
      <c s="7" t="s">
        <v>430</v>
      </c>
      <c s="7" t="s">
        <v>69</v>
      </c>
      <c s="10">
        <v>11.107</v>
      </c>
      <c s="14">
        <v>669.99</v>
      </c>
      <c s="13">
        <f>ROUND((H78*G78),2)</f>
      </c>
      <c r="O78">
        <f>rekapitulace!H8</f>
      </c>
      <c>
        <f>O78/100*I78</f>
      </c>
    </row>
    <row r="79" spans="1:16" ht="12.75">
      <c r="A79" s="7">
        <v>59</v>
      </c>
      <c s="7" t="s">
        <v>45</v>
      </c>
      <c s="7" t="s">
        <v>431</v>
      </c>
      <c s="7" t="s">
        <v>45</v>
      </c>
      <c s="7" t="s">
        <v>432</v>
      </c>
      <c s="7" t="s">
        <v>69</v>
      </c>
      <c s="10">
        <v>11.107</v>
      </c>
      <c s="14">
        <v>4501.1</v>
      </c>
      <c s="13">
        <f>ROUND((H79*G79),2)</f>
      </c>
      <c r="O79">
        <f>rekapitulace!H8</f>
      </c>
      <c>
        <f>O79/100*I79</f>
      </c>
    </row>
    <row r="80" spans="1:16" ht="12.75">
      <c r="A80" s="7">
        <v>60</v>
      </c>
      <c s="7" t="s">
        <v>45</v>
      </c>
      <c s="7" t="s">
        <v>433</v>
      </c>
      <c s="7" t="s">
        <v>45</v>
      </c>
      <c s="7" t="s">
        <v>434</v>
      </c>
      <c s="7" t="s">
        <v>69</v>
      </c>
      <c s="10">
        <v>11.107</v>
      </c>
      <c s="14">
        <v>4559.75</v>
      </c>
      <c s="13">
        <f>ROUND((H80*G80),2)</f>
      </c>
      <c r="O80">
        <f>rekapitulace!H8</f>
      </c>
      <c>
        <f>O80/100*I80</f>
      </c>
    </row>
    <row r="81" spans="1:16" ht="12.75">
      <c r="A81" s="7">
        <v>61</v>
      </c>
      <c s="7" t="s">
        <v>310</v>
      </c>
      <c s="7" t="s">
        <v>435</v>
      </c>
      <c s="7" t="s">
        <v>45</v>
      </c>
      <c s="7" t="s">
        <v>436</v>
      </c>
      <c s="7" t="s">
        <v>105</v>
      </c>
      <c s="10">
        <v>66.067</v>
      </c>
      <c s="14">
        <v>550</v>
      </c>
      <c s="13">
        <f>ROUND((H81*G81),2)</f>
      </c>
      <c r="O81">
        <f>rekapitulace!H8</f>
      </c>
      <c>
        <f>O81/100*I81</f>
      </c>
    </row>
    <row r="82" spans="1:16" ht="12.75">
      <c r="A82" s="7">
        <v>62</v>
      </c>
      <c s="7" t="s">
        <v>310</v>
      </c>
      <c s="7" t="s">
        <v>437</v>
      </c>
      <c s="7" t="s">
        <v>45</v>
      </c>
      <c s="7" t="s">
        <v>438</v>
      </c>
      <c s="7" t="s">
        <v>105</v>
      </c>
      <c s="10">
        <v>289.842</v>
      </c>
      <c s="14">
        <v>1120</v>
      </c>
      <c s="13">
        <f>ROUND((H82*G82),2)</f>
      </c>
      <c r="O82">
        <f>rekapitulace!H8</f>
      </c>
      <c>
        <f>O82/100*I82</f>
      </c>
    </row>
    <row r="83" spans="1:16" ht="12.75">
      <c r="A83" s="7">
        <v>63</v>
      </c>
      <c s="7" t="s">
        <v>310</v>
      </c>
      <c s="7" t="s">
        <v>439</v>
      </c>
      <c s="7" t="s">
        <v>45</v>
      </c>
      <c s="7" t="s">
        <v>440</v>
      </c>
      <c s="7" t="s">
        <v>69</v>
      </c>
      <c s="10">
        <v>45.817</v>
      </c>
      <c s="14">
        <v>226</v>
      </c>
      <c s="13">
        <f>ROUND((H83*G83),2)</f>
      </c>
      <c r="O83">
        <f>rekapitulace!H8</f>
      </c>
      <c>
        <f>O83/100*I83</f>
      </c>
    </row>
    <row r="84" spans="1:16" ht="12.75">
      <c r="A84" s="7">
        <v>64</v>
      </c>
      <c s="7" t="s">
        <v>310</v>
      </c>
      <c s="7" t="s">
        <v>441</v>
      </c>
      <c s="7" t="s">
        <v>45</v>
      </c>
      <c s="7" t="s">
        <v>442</v>
      </c>
      <c s="7" t="s">
        <v>69</v>
      </c>
      <c s="10">
        <v>0.694</v>
      </c>
      <c s="14">
        <v>374</v>
      </c>
      <c s="13">
        <f>ROUND((H84*G84),2)</f>
      </c>
      <c r="O84">
        <f>rekapitulace!H8</f>
      </c>
      <c>
        <f>O84/100*I84</f>
      </c>
    </row>
    <row r="85" spans="1:16" ht="12.75">
      <c r="A85" s="7">
        <v>65</v>
      </c>
      <c s="7" t="s">
        <v>310</v>
      </c>
      <c s="7" t="s">
        <v>443</v>
      </c>
      <c s="7" t="s">
        <v>45</v>
      </c>
      <c s="7" t="s">
        <v>444</v>
      </c>
      <c s="7" t="s">
        <v>69</v>
      </c>
      <c s="10">
        <v>5.554</v>
      </c>
      <c s="14">
        <v>369</v>
      </c>
      <c s="13">
        <f>ROUND((H85*G85),2)</f>
      </c>
      <c r="O85">
        <f>rekapitulace!H8</f>
      </c>
      <c>
        <f>O85/100*I85</f>
      </c>
    </row>
    <row r="86" spans="1:16" ht="12.75">
      <c r="A86" s="7">
        <v>66</v>
      </c>
      <c s="7" t="s">
        <v>310</v>
      </c>
      <c s="7" t="s">
        <v>445</v>
      </c>
      <c s="7" t="s">
        <v>45</v>
      </c>
      <c s="7" t="s">
        <v>446</v>
      </c>
      <c s="7" t="s">
        <v>69</v>
      </c>
      <c s="10">
        <v>10.413</v>
      </c>
      <c s="14">
        <v>569</v>
      </c>
      <c s="13">
        <f>ROUND((H86*G86),2)</f>
      </c>
      <c r="O86">
        <f>rekapitulace!H8</f>
      </c>
      <c>
        <f>O86/100*I86</f>
      </c>
    </row>
    <row r="87" spans="1:16" ht="12.75">
      <c r="A87" s="7">
        <v>67</v>
      </c>
      <c s="7" t="s">
        <v>310</v>
      </c>
      <c s="7" t="s">
        <v>447</v>
      </c>
      <c s="7" t="s">
        <v>45</v>
      </c>
      <c s="7" t="s">
        <v>448</v>
      </c>
      <c s="7" t="s">
        <v>449</v>
      </c>
      <c s="10">
        <v>12.496</v>
      </c>
      <c s="14">
        <v>714</v>
      </c>
      <c s="13">
        <f>ROUND((H87*G87),2)</f>
      </c>
      <c r="O87">
        <f>rekapitulace!H8</f>
      </c>
      <c>
        <f>O87/100*I87</f>
      </c>
    </row>
    <row r="88" spans="1:16" ht="12.75">
      <c r="A88" s="7">
        <v>68</v>
      </c>
      <c s="7" t="s">
        <v>310</v>
      </c>
      <c s="7" t="s">
        <v>450</v>
      </c>
      <c s="7" t="s">
        <v>45</v>
      </c>
      <c s="7" t="s">
        <v>451</v>
      </c>
      <c s="7" t="s">
        <v>449</v>
      </c>
      <c s="10">
        <v>8.33</v>
      </c>
      <c s="14">
        <v>932</v>
      </c>
      <c s="13">
        <f>ROUND((H88*G88),2)</f>
      </c>
      <c r="O88">
        <f>rekapitulace!H8</f>
      </c>
      <c>
        <f>O88/100*I88</f>
      </c>
    </row>
    <row r="89" spans="1:16" ht="12.75">
      <c r="A89" s="7">
        <v>69</v>
      </c>
      <c s="7" t="s">
        <v>45</v>
      </c>
      <c s="7" t="s">
        <v>452</v>
      </c>
      <c s="7" t="s">
        <v>45</v>
      </c>
      <c s="7" t="s">
        <v>453</v>
      </c>
      <c s="7" t="s">
        <v>69</v>
      </c>
      <c s="10">
        <v>8.33</v>
      </c>
      <c s="14">
        <v>5500</v>
      </c>
      <c s="13">
        <f>ROUND((H89*G89),2)</f>
      </c>
      <c r="O89">
        <f>rekapitulace!H8</f>
      </c>
      <c>
        <f>O89/100*I89</f>
      </c>
    </row>
    <row r="90" spans="1:16" ht="12.75">
      <c r="A90" s="7">
        <v>70</v>
      </c>
      <c s="7" t="s">
        <v>45</v>
      </c>
      <c s="7" t="s">
        <v>454</v>
      </c>
      <c s="7" t="s">
        <v>45</v>
      </c>
      <c s="7" t="s">
        <v>455</v>
      </c>
      <c s="7" t="s">
        <v>48</v>
      </c>
      <c s="10">
        <v>0.694</v>
      </c>
      <c s="14">
        <v>21615</v>
      </c>
      <c s="13">
        <f>ROUND((H90*G90),2)</f>
      </c>
      <c r="O90">
        <f>rekapitulace!H8</f>
      </c>
      <c>
        <f>O90/100*I90</f>
      </c>
    </row>
    <row r="91" spans="1:16" ht="12.75">
      <c r="A91" s="7">
        <v>71</v>
      </c>
      <c s="7" t="s">
        <v>45</v>
      </c>
      <c s="7" t="s">
        <v>456</v>
      </c>
      <c s="7" t="s">
        <v>45</v>
      </c>
      <c s="7" t="s">
        <v>457</v>
      </c>
      <c s="7" t="s">
        <v>48</v>
      </c>
      <c s="10">
        <v>0.694</v>
      </c>
      <c s="14">
        <v>26745</v>
      </c>
      <c s="13">
        <f>ROUND((H91*G91),2)</f>
      </c>
      <c r="O91">
        <f>rekapitulace!H8</f>
      </c>
      <c>
        <f>O91/100*I91</f>
      </c>
    </row>
    <row r="92" spans="1:16" ht="12.75">
      <c r="A92" s="7">
        <v>72</v>
      </c>
      <c s="7" t="s">
        <v>45</v>
      </c>
      <c s="7" t="s">
        <v>458</v>
      </c>
      <c s="7" t="s">
        <v>45</v>
      </c>
      <c s="7" t="s">
        <v>459</v>
      </c>
      <c s="7" t="s">
        <v>48</v>
      </c>
      <c s="10">
        <v>1.388</v>
      </c>
      <c s="14">
        <v>30985</v>
      </c>
      <c s="13">
        <f>ROUND((H92*G92),2)</f>
      </c>
      <c r="O92">
        <f>rekapitulace!H8</f>
      </c>
      <c>
        <f>O92/100*I92</f>
      </c>
    </row>
    <row r="93" spans="1:16" ht="12.75">
      <c r="A93" s="7">
        <v>73</v>
      </c>
      <c s="7" t="s">
        <v>45</v>
      </c>
      <c s="7" t="s">
        <v>460</v>
      </c>
      <c s="7" t="s">
        <v>45</v>
      </c>
      <c s="7" t="s">
        <v>461</v>
      </c>
      <c s="7" t="s">
        <v>48</v>
      </c>
      <c s="10">
        <v>4.859</v>
      </c>
      <c s="14">
        <v>35615</v>
      </c>
      <c s="13">
        <f>ROUND((H93*G93),2)</f>
      </c>
      <c r="O93">
        <f>rekapitulace!H8</f>
      </c>
      <c>
        <f>O93/100*I93</f>
      </c>
    </row>
    <row r="94" spans="1:16" ht="12.75">
      <c r="A94" s="7">
        <v>74</v>
      </c>
      <c s="7" t="s">
        <v>45</v>
      </c>
      <c s="7" t="s">
        <v>462</v>
      </c>
      <c s="7" t="s">
        <v>45</v>
      </c>
      <c s="7" t="s">
        <v>463</v>
      </c>
      <c s="7" t="s">
        <v>48</v>
      </c>
      <c s="10">
        <v>0.694</v>
      </c>
      <c s="14">
        <v>39247</v>
      </c>
      <c s="13">
        <f>ROUND((H94*G94),2)</f>
      </c>
      <c r="O94">
        <f>rekapitulace!H8</f>
      </c>
      <c>
        <f>O94/100*I94</f>
      </c>
    </row>
    <row r="95" spans="1:16" ht="12.75">
      <c r="A95" s="7">
        <v>75</v>
      </c>
      <c s="7" t="s">
        <v>310</v>
      </c>
      <c s="7" t="s">
        <v>464</v>
      </c>
      <c s="7" t="s">
        <v>45</v>
      </c>
      <c s="7" t="s">
        <v>465</v>
      </c>
      <c s="7" t="s">
        <v>69</v>
      </c>
      <c s="10">
        <v>11.107</v>
      </c>
      <c s="14">
        <v>1290</v>
      </c>
      <c s="13">
        <f>ROUND((H95*G95),2)</f>
      </c>
      <c r="O95">
        <f>rekapitulace!H8</f>
      </c>
      <c>
        <f>O95/100*I95</f>
      </c>
    </row>
    <row r="96" spans="1:16" ht="12.75">
      <c r="A96" s="7">
        <v>76</v>
      </c>
      <c s="7" t="s">
        <v>45</v>
      </c>
      <c s="7" t="s">
        <v>466</v>
      </c>
      <c s="7" t="s">
        <v>45</v>
      </c>
      <c s="7" t="s">
        <v>467</v>
      </c>
      <c s="7" t="s">
        <v>468</v>
      </c>
      <c s="10">
        <v>0.694</v>
      </c>
      <c s="14">
        <v>682271</v>
      </c>
      <c s="13">
        <f>ROUND((H96*G96),2)</f>
      </c>
      <c r="O96">
        <f>rekapitulace!H8</f>
      </c>
      <c>
        <f>O96/100*I96</f>
      </c>
    </row>
    <row r="97" spans="1:16" ht="12.75">
      <c r="A97" s="7">
        <v>77</v>
      </c>
      <c s="7" t="s">
        <v>310</v>
      </c>
      <c s="7" t="s">
        <v>469</v>
      </c>
      <c s="7" t="s">
        <v>45</v>
      </c>
      <c s="7" t="s">
        <v>470</v>
      </c>
      <c s="7" t="s">
        <v>69</v>
      </c>
      <c s="10">
        <v>11.107</v>
      </c>
      <c s="14">
        <v>1090</v>
      </c>
      <c s="13">
        <f>ROUND((H97*G97),2)</f>
      </c>
      <c r="O97">
        <f>rekapitulace!H8</f>
      </c>
      <c>
        <f>O97/100*I97</f>
      </c>
    </row>
    <row r="98" spans="1:16" ht="12.75">
      <c r="A98" s="7">
        <v>78</v>
      </c>
      <c s="7" t="s">
        <v>310</v>
      </c>
      <c s="7" t="s">
        <v>471</v>
      </c>
      <c s="7" t="s">
        <v>45</v>
      </c>
      <c s="7" t="s">
        <v>472</v>
      </c>
      <c s="7" t="s">
        <v>105</v>
      </c>
      <c s="10">
        <v>66.067</v>
      </c>
      <c s="14">
        <v>12.3</v>
      </c>
      <c s="13">
        <f>ROUND((H98*G98),2)</f>
      </c>
      <c r="O98">
        <f>rekapitulace!H8</f>
      </c>
      <c>
        <f>O98/100*I98</f>
      </c>
    </row>
    <row r="99" spans="1:16" ht="12.75">
      <c r="A99" s="7">
        <v>79</v>
      </c>
      <c s="7" t="s">
        <v>310</v>
      </c>
      <c s="7" t="s">
        <v>473</v>
      </c>
      <c s="7" t="s">
        <v>45</v>
      </c>
      <c s="7" t="s">
        <v>474</v>
      </c>
      <c s="7" t="s">
        <v>105</v>
      </c>
      <c s="10">
        <v>289.842</v>
      </c>
      <c s="14">
        <v>16</v>
      </c>
      <c s="13">
        <f>ROUND((H99*G99),2)</f>
      </c>
      <c r="O99">
        <f>rekapitulace!H8</f>
      </c>
      <c>
        <f>O99/100*I99</f>
      </c>
    </row>
    <row r="100" spans="1:16" ht="12.75" customHeight="1">
      <c r="A100" s="15"/>
      <c s="15"/>
      <c s="15" t="s">
        <v>41</v>
      </c>
      <c s="15"/>
      <c s="15" t="s">
        <v>402</v>
      </c>
      <c s="15"/>
      <c s="15"/>
      <c s="15"/>
      <c s="15">
        <f>SUM(I65:I99)</f>
      </c>
      <c r="P100">
        <f>ROUND(SUM(P65:P99),2)</f>
      </c>
    </row>
    <row r="102" spans="1:9" ht="12.75" customHeight="1">
      <c r="A102" s="9"/>
      <c s="9"/>
      <c s="9" t="s">
        <v>42</v>
      </c>
      <c s="9"/>
      <c s="9" t="s">
        <v>475</v>
      </c>
      <c s="9"/>
      <c s="11"/>
      <c s="9"/>
      <c s="11"/>
    </row>
    <row r="103" spans="1:16" ht="12.75">
      <c r="A103" s="7">
        <v>80</v>
      </c>
      <c s="7" t="s">
        <v>45</v>
      </c>
      <c s="7" t="s">
        <v>476</v>
      </c>
      <c s="7" t="s">
        <v>45</v>
      </c>
      <c s="7" t="s">
        <v>477</v>
      </c>
      <c s="7" t="s">
        <v>48</v>
      </c>
      <c s="10">
        <v>0.694</v>
      </c>
      <c s="14">
        <v>125750</v>
      </c>
      <c s="13">
        <f>ROUND((H103*G103),2)</f>
      </c>
      <c r="O103">
        <f>rekapitulace!H8</f>
      </c>
      <c>
        <f>O103/100*I103</f>
      </c>
    </row>
    <row r="104" spans="1:16" ht="12.75" customHeight="1">
      <c r="A104" s="15"/>
      <c s="15"/>
      <c s="15" t="s">
        <v>42</v>
      </c>
      <c s="15"/>
      <c s="15" t="s">
        <v>475</v>
      </c>
      <c s="15"/>
      <c s="15"/>
      <c s="15"/>
      <c s="15">
        <f>SUM(I103:I103)</f>
      </c>
      <c r="P104">
        <f>ROUND(SUM(P103:P103),2)</f>
      </c>
    </row>
    <row r="106" spans="1:9" ht="12.75" customHeight="1">
      <c r="A106" s="9"/>
      <c s="9"/>
      <c s="9" t="s">
        <v>479</v>
      </c>
      <c s="9"/>
      <c s="9" t="s">
        <v>478</v>
      </c>
      <c s="9"/>
      <c s="11"/>
      <c s="9"/>
      <c s="11"/>
    </row>
    <row r="107" spans="1:16" ht="12.75">
      <c r="A107" s="7">
        <v>81</v>
      </c>
      <c s="7" t="s">
        <v>310</v>
      </c>
      <c s="7" t="s">
        <v>480</v>
      </c>
      <c s="7" t="s">
        <v>45</v>
      </c>
      <c s="7" t="s">
        <v>481</v>
      </c>
      <c s="7" t="s">
        <v>85</v>
      </c>
      <c s="10">
        <v>114.755</v>
      </c>
      <c s="14">
        <v>947</v>
      </c>
      <c s="13">
        <f>ROUND((H107*G107),2)</f>
      </c>
      <c r="O107">
        <f>rekapitulace!H8</f>
      </c>
      <c>
        <f>O107/100*I107</f>
      </c>
    </row>
    <row r="108" spans="1:16" ht="12.75">
      <c r="A108" s="7">
        <v>82</v>
      </c>
      <c s="7" t="s">
        <v>310</v>
      </c>
      <c s="7" t="s">
        <v>482</v>
      </c>
      <c s="7" t="s">
        <v>45</v>
      </c>
      <c s="7" t="s">
        <v>483</v>
      </c>
      <c s="7" t="s">
        <v>85</v>
      </c>
      <c s="10">
        <v>114.755</v>
      </c>
      <c s="14">
        <v>799</v>
      </c>
      <c s="13">
        <f>ROUND((H108*G108),2)</f>
      </c>
      <c r="O108">
        <f>rekapitulace!H8</f>
      </c>
      <c>
        <f>O108/100*I108</f>
      </c>
    </row>
    <row r="109" spans="1:16" ht="12.75" customHeight="1">
      <c r="A109" s="15"/>
      <c s="15"/>
      <c s="15" t="s">
        <v>479</v>
      </c>
      <c s="15"/>
      <c s="15" t="s">
        <v>478</v>
      </c>
      <c s="15"/>
      <c s="15"/>
      <c s="15"/>
      <c s="15">
        <f>SUM(I107:I108)</f>
      </c>
      <c r="P109">
        <f>ROUND(SUM(P107:P108),2)</f>
      </c>
    </row>
    <row r="111" spans="1:9" ht="12.75" customHeight="1">
      <c r="A111" s="9"/>
      <c s="9"/>
      <c s="9" t="s">
        <v>485</v>
      </c>
      <c s="9"/>
      <c s="9" t="s">
        <v>484</v>
      </c>
      <c s="9"/>
      <c s="11"/>
      <c s="9"/>
      <c s="11"/>
    </row>
    <row r="112" spans="1:16" ht="12.75">
      <c r="A112" s="7">
        <v>83</v>
      </c>
      <c s="7" t="s">
        <v>310</v>
      </c>
      <c s="7" t="s">
        <v>486</v>
      </c>
      <c s="7" t="s">
        <v>45</v>
      </c>
      <c s="7" t="s">
        <v>487</v>
      </c>
      <c s="7" t="s">
        <v>315</v>
      </c>
      <c s="10">
        <v>55.536</v>
      </c>
      <c s="14">
        <v>443</v>
      </c>
      <c s="13">
        <f>ROUND((H112*G112),2)</f>
      </c>
      <c r="O112">
        <f>rekapitulace!H8</f>
      </c>
      <c>
        <f>O112/100*I112</f>
      </c>
    </row>
    <row r="113" spans="1:16" ht="12.75" customHeight="1">
      <c r="A113" s="15"/>
      <c s="15"/>
      <c s="15" t="s">
        <v>485</v>
      </c>
      <c s="15"/>
      <c s="15" t="s">
        <v>484</v>
      </c>
      <c s="15"/>
      <c s="15"/>
      <c s="15"/>
      <c s="15">
        <f>SUM(I112:I112)</f>
      </c>
      <c r="P113">
        <f>ROUND(SUM(P112:P112),2)</f>
      </c>
    </row>
    <row r="115" spans="1:16" ht="12.75" customHeight="1">
      <c r="A115" s="15"/>
      <c s="15"/>
      <c s="15"/>
      <c s="15"/>
      <c s="15" t="s">
        <v>74</v>
      </c>
      <c s="15"/>
      <c s="15"/>
      <c s="15"/>
      <c s="15">
        <f>+I50+I55+I62+I100+I104+I109+I113</f>
      </c>
      <c r="P115">
        <f>+P50+P55+P62+P100+P104+P109+P113</f>
      </c>
    </row>
    <row r="117" spans="1:9" ht="12.75" customHeight="1">
      <c r="A117" s="9" t="s">
        <v>75</v>
      </c>
      <c s="9"/>
      <c s="9"/>
      <c s="9"/>
      <c s="9"/>
      <c s="9"/>
      <c s="9"/>
      <c s="9"/>
      <c s="9"/>
    </row>
    <row r="118" spans="1:9" ht="12.75" customHeight="1">
      <c r="A118" s="9"/>
      <c s="9"/>
      <c s="9"/>
      <c s="9"/>
      <c s="9" t="s">
        <v>76</v>
      </c>
      <c s="9"/>
      <c s="9"/>
      <c s="9"/>
      <c s="9"/>
    </row>
    <row r="119" spans="1:16" ht="12.75" customHeight="1">
      <c r="A119" s="15"/>
      <c s="15"/>
      <c s="15"/>
      <c s="15"/>
      <c s="15" t="s">
        <v>77</v>
      </c>
      <c s="15"/>
      <c s="15"/>
      <c s="15"/>
      <c s="15">
        <v>0</v>
      </c>
      <c r="P119">
        <v>0</v>
      </c>
    </row>
    <row r="120" spans="1:9" ht="12.75" customHeight="1">
      <c r="A120" s="15"/>
      <c s="15"/>
      <c s="15"/>
      <c s="15"/>
      <c s="15" t="s">
        <v>78</v>
      </c>
      <c s="15"/>
      <c s="15"/>
      <c s="15"/>
      <c s="15"/>
    </row>
    <row r="121" spans="1:16" ht="12.75" customHeight="1">
      <c r="A121" s="15"/>
      <c s="15"/>
      <c s="15"/>
      <c s="15"/>
      <c s="15" t="s">
        <v>79</v>
      </c>
      <c s="15"/>
      <c s="15"/>
      <c s="15"/>
      <c s="15">
        <v>0</v>
      </c>
      <c r="P121">
        <v>0</v>
      </c>
    </row>
    <row r="122" spans="1:16" ht="12.75" customHeight="1">
      <c r="A122" s="15"/>
      <c s="15"/>
      <c s="15"/>
      <c s="15"/>
      <c s="15" t="s">
        <v>80</v>
      </c>
      <c s="15"/>
      <c s="15"/>
      <c s="15"/>
      <c s="15">
        <f>I119+I121</f>
      </c>
      <c r="P122">
        <f>P119+P121</f>
      </c>
    </row>
    <row r="124" spans="1:16" ht="12.75" customHeight="1">
      <c r="A124" s="15"/>
      <c s="15"/>
      <c s="15"/>
      <c s="15"/>
      <c s="15" t="s">
        <v>80</v>
      </c>
      <c s="15"/>
      <c s="15"/>
      <c s="15"/>
      <c s="15">
        <f>I115+I122</f>
      </c>
      <c r="P124">
        <f>P115+P122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306</v>
      </c>
      <c s="5"/>
      <c s="5" t="s">
        <v>307</v>
      </c>
    </row>
    <row r="6" spans="1:5" ht="12.75" customHeight="1">
      <c r="A6" t="s">
        <v>18</v>
      </c>
      <c r="C6" s="5" t="s">
        <v>488</v>
      </c>
      <c s="5"/>
      <c s="5" t="s">
        <v>489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24</v>
      </c>
      <c s="9"/>
      <c s="9" t="s">
        <v>92</v>
      </c>
      <c s="9"/>
      <c s="11"/>
      <c s="9"/>
      <c s="11"/>
    </row>
    <row r="12" spans="1:16" ht="12.75">
      <c r="A12" s="7">
        <v>1</v>
      </c>
      <c s="7" t="s">
        <v>310</v>
      </c>
      <c s="7" t="s">
        <v>311</v>
      </c>
      <c s="7" t="s">
        <v>45</v>
      </c>
      <c s="7" t="s">
        <v>312</v>
      </c>
      <c s="7" t="s">
        <v>105</v>
      </c>
      <c s="10">
        <v>27.768</v>
      </c>
      <c s="14">
        <v>536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310</v>
      </c>
      <c s="7" t="s">
        <v>313</v>
      </c>
      <c s="7" t="s">
        <v>45</v>
      </c>
      <c s="7" t="s">
        <v>314</v>
      </c>
      <c s="7" t="s">
        <v>315</v>
      </c>
      <c s="10">
        <v>499.824</v>
      </c>
      <c s="14">
        <v>70.7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310</v>
      </c>
      <c s="7" t="s">
        <v>316</v>
      </c>
      <c s="7" t="s">
        <v>45</v>
      </c>
      <c s="7" t="s">
        <v>317</v>
      </c>
      <c s="7" t="s">
        <v>318</v>
      </c>
      <c s="10">
        <v>20.826</v>
      </c>
      <c s="14">
        <v>44.3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310</v>
      </c>
      <c s="7" t="s">
        <v>319</v>
      </c>
      <c s="7" t="s">
        <v>45</v>
      </c>
      <c s="7" t="s">
        <v>320</v>
      </c>
      <c s="7" t="s">
        <v>105</v>
      </c>
      <c s="10">
        <v>10.413</v>
      </c>
      <c s="14">
        <v>273</v>
      </c>
      <c s="13">
        <f>ROUND((H15*G15),2)</f>
      </c>
      <c r="O15">
        <f>rekapitulace!H8</f>
      </c>
      <c>
        <f>O15/100*I15</f>
      </c>
    </row>
    <row r="16" spans="1:16" ht="12.75">
      <c r="A16" s="7">
        <v>5</v>
      </c>
      <c s="7" t="s">
        <v>310</v>
      </c>
      <c s="7" t="s">
        <v>321</v>
      </c>
      <c s="7" t="s">
        <v>45</v>
      </c>
      <c s="7" t="s">
        <v>322</v>
      </c>
      <c s="7" t="s">
        <v>105</v>
      </c>
      <c s="10">
        <v>10.413</v>
      </c>
      <c s="14">
        <v>229</v>
      </c>
      <c s="13">
        <f>ROUND((H16*G16),2)</f>
      </c>
      <c r="O16">
        <f>rekapitulace!H8</f>
      </c>
      <c>
        <f>O16/100*I16</f>
      </c>
    </row>
    <row r="17" spans="1:16" ht="12.75">
      <c r="A17" s="7">
        <v>6</v>
      </c>
      <c s="7" t="s">
        <v>310</v>
      </c>
      <c s="7" t="s">
        <v>323</v>
      </c>
      <c s="7" t="s">
        <v>45</v>
      </c>
      <c s="7" t="s">
        <v>324</v>
      </c>
      <c s="7" t="s">
        <v>105</v>
      </c>
      <c s="10">
        <v>11.801</v>
      </c>
      <c s="14">
        <v>430</v>
      </c>
      <c s="13">
        <f>ROUND((H17*G17),2)</f>
      </c>
      <c r="O17">
        <f>rekapitulace!H8</f>
      </c>
      <c>
        <f>O17/100*I17</f>
      </c>
    </row>
    <row r="18" spans="1:16" ht="12.75">
      <c r="A18" s="7">
        <v>7</v>
      </c>
      <c s="7" t="s">
        <v>310</v>
      </c>
      <c s="7" t="s">
        <v>325</v>
      </c>
      <c s="7" t="s">
        <v>45</v>
      </c>
      <c s="7" t="s">
        <v>326</v>
      </c>
      <c s="7" t="s">
        <v>105</v>
      </c>
      <c s="10">
        <v>12.01</v>
      </c>
      <c s="14">
        <v>300</v>
      </c>
      <c s="13">
        <f>ROUND((H18*G18),2)</f>
      </c>
      <c r="O18">
        <f>rekapitulace!H8</f>
      </c>
      <c>
        <f>O18/100*I18</f>
      </c>
    </row>
    <row r="19" spans="1:16" ht="12.75">
      <c r="A19" s="7">
        <v>8</v>
      </c>
      <c s="7" t="s">
        <v>310</v>
      </c>
      <c s="7" t="s">
        <v>327</v>
      </c>
      <c s="7" t="s">
        <v>45</v>
      </c>
      <c s="7" t="s">
        <v>328</v>
      </c>
      <c s="7" t="s">
        <v>105</v>
      </c>
      <c s="10">
        <v>277.291</v>
      </c>
      <c s="14">
        <v>28.8</v>
      </c>
      <c s="13">
        <f>ROUND((H19*G19),2)</f>
      </c>
      <c r="O19">
        <f>rekapitulace!H8</f>
      </c>
      <c>
        <f>O19/100*I19</f>
      </c>
    </row>
    <row r="20" spans="1:16" ht="12.75">
      <c r="A20" s="7">
        <v>9</v>
      </c>
      <c s="7" t="s">
        <v>310</v>
      </c>
      <c s="7" t="s">
        <v>329</v>
      </c>
      <c s="7" t="s">
        <v>45</v>
      </c>
      <c s="7" t="s">
        <v>330</v>
      </c>
      <c s="7" t="s">
        <v>105</v>
      </c>
      <c s="10">
        <v>277.291</v>
      </c>
      <c s="14">
        <v>11.6</v>
      </c>
      <c s="13">
        <f>ROUND((H20*G20),2)</f>
      </c>
      <c r="O20">
        <f>rekapitulace!H8</f>
      </c>
      <c>
        <f>O20/100*I20</f>
      </c>
    </row>
    <row r="21" spans="1:16" ht="12.75">
      <c r="A21" s="7">
        <v>10</v>
      </c>
      <c s="7" t="s">
        <v>310</v>
      </c>
      <c s="7" t="s">
        <v>331</v>
      </c>
      <c s="7" t="s">
        <v>45</v>
      </c>
      <c s="7" t="s">
        <v>332</v>
      </c>
      <c s="7" t="s">
        <v>100</v>
      </c>
      <c s="10">
        <v>118.702</v>
      </c>
      <c s="14">
        <v>453</v>
      </c>
      <c s="13">
        <f>ROUND((H21*G21),2)</f>
      </c>
      <c r="O21">
        <f>rekapitulace!H8</f>
      </c>
      <c>
        <f>O21/100*I21</f>
      </c>
    </row>
    <row r="22" spans="1:16" ht="12.75">
      <c r="A22" s="7">
        <v>11</v>
      </c>
      <c s="7" t="s">
        <v>310</v>
      </c>
      <c s="7" t="s">
        <v>333</v>
      </c>
      <c s="7" t="s">
        <v>45</v>
      </c>
      <c s="7" t="s">
        <v>334</v>
      </c>
      <c s="7" t="s">
        <v>100</v>
      </c>
      <c s="10">
        <v>164.205</v>
      </c>
      <c s="14">
        <v>174</v>
      </c>
      <c s="13">
        <f>ROUND((H22*G22),2)</f>
      </c>
      <c r="O22">
        <f>rekapitulace!H8</f>
      </c>
      <c>
        <f>O22/100*I22</f>
      </c>
    </row>
    <row r="23" spans="1:16" ht="12.75">
      <c r="A23" s="7">
        <v>12</v>
      </c>
      <c s="7" t="s">
        <v>310</v>
      </c>
      <c s="7" t="s">
        <v>335</v>
      </c>
      <c s="7" t="s">
        <v>45</v>
      </c>
      <c s="7" t="s">
        <v>336</v>
      </c>
      <c s="7" t="s">
        <v>100</v>
      </c>
      <c s="10">
        <v>82.102</v>
      </c>
      <c s="14">
        <v>23</v>
      </c>
      <c s="13">
        <f>ROUND((H23*G23),2)</f>
      </c>
      <c r="O23">
        <f>rekapitulace!H8</f>
      </c>
      <c>
        <f>O23/100*I23</f>
      </c>
    </row>
    <row r="24" spans="1:16" ht="12.75">
      <c r="A24" s="7">
        <v>13</v>
      </c>
      <c s="7" t="s">
        <v>310</v>
      </c>
      <c s="7" t="s">
        <v>337</v>
      </c>
      <c s="7" t="s">
        <v>45</v>
      </c>
      <c s="7" t="s">
        <v>338</v>
      </c>
      <c s="7" t="s">
        <v>100</v>
      </c>
      <c s="10">
        <v>70.374</v>
      </c>
      <c s="14">
        <v>213</v>
      </c>
      <c s="13">
        <f>ROUND((H24*G24),2)</f>
      </c>
      <c r="O24">
        <f>rekapitulace!H8</f>
      </c>
      <c>
        <f>O24/100*I24</f>
      </c>
    </row>
    <row r="25" spans="1:16" ht="12.75">
      <c r="A25" s="7">
        <v>14</v>
      </c>
      <c s="7" t="s">
        <v>310</v>
      </c>
      <c s="7" t="s">
        <v>339</v>
      </c>
      <c s="7" t="s">
        <v>45</v>
      </c>
      <c s="7" t="s">
        <v>340</v>
      </c>
      <c s="7" t="s">
        <v>100</v>
      </c>
      <c s="10">
        <v>35.187</v>
      </c>
      <c s="14">
        <v>48.5</v>
      </c>
      <c s="13">
        <f>ROUND((H25*G25),2)</f>
      </c>
      <c r="O25">
        <f>rekapitulace!H8</f>
      </c>
      <c>
        <f>O25/100*I25</f>
      </c>
    </row>
    <row r="26" spans="1:16" ht="12.75">
      <c r="A26" s="7">
        <v>15</v>
      </c>
      <c s="7" t="s">
        <v>310</v>
      </c>
      <c s="7" t="s">
        <v>341</v>
      </c>
      <c s="7" t="s">
        <v>45</v>
      </c>
      <c s="7" t="s">
        <v>342</v>
      </c>
      <c s="7" t="s">
        <v>100</v>
      </c>
      <c s="10">
        <v>168.16</v>
      </c>
      <c s="14">
        <v>269</v>
      </c>
      <c s="13">
        <f>ROUND((H26*G26),2)</f>
      </c>
      <c r="O26">
        <f>rekapitulace!H8</f>
      </c>
      <c>
        <f>O26/100*I26</f>
      </c>
    </row>
    <row r="27" spans="1:16" ht="12.75">
      <c r="A27" s="7">
        <v>16</v>
      </c>
      <c s="7" t="s">
        <v>310</v>
      </c>
      <c s="7" t="s">
        <v>343</v>
      </c>
      <c s="7" t="s">
        <v>45</v>
      </c>
      <c s="7" t="s">
        <v>344</v>
      </c>
      <c s="7" t="s">
        <v>100</v>
      </c>
      <c s="10">
        <v>84.08</v>
      </c>
      <c s="14">
        <v>27.5</v>
      </c>
      <c s="13">
        <f>ROUND((H27*G27),2)</f>
      </c>
      <c r="O27">
        <f>rekapitulace!H8</f>
      </c>
      <c>
        <f>O27/100*I27</f>
      </c>
    </row>
    <row r="28" spans="1:16" ht="12.75">
      <c r="A28" s="7">
        <v>17</v>
      </c>
      <c s="7" t="s">
        <v>310</v>
      </c>
      <c s="7" t="s">
        <v>345</v>
      </c>
      <c s="7" t="s">
        <v>45</v>
      </c>
      <c s="7" t="s">
        <v>346</v>
      </c>
      <c s="7" t="s">
        <v>100</v>
      </c>
      <c s="10">
        <v>72.068</v>
      </c>
      <c s="14">
        <v>608</v>
      </c>
      <c s="13">
        <f>ROUND((H28*G28),2)</f>
      </c>
      <c r="O28">
        <f>rekapitulace!H8</f>
      </c>
      <c>
        <f>O28/100*I28</f>
      </c>
    </row>
    <row r="29" spans="1:16" ht="12.75">
      <c r="A29" s="7">
        <v>18</v>
      </c>
      <c s="7" t="s">
        <v>310</v>
      </c>
      <c s="7" t="s">
        <v>347</v>
      </c>
      <c s="7" t="s">
        <v>45</v>
      </c>
      <c s="7" t="s">
        <v>348</v>
      </c>
      <c s="7" t="s">
        <v>100</v>
      </c>
      <c s="10">
        <v>36.035</v>
      </c>
      <c s="14">
        <v>66.6</v>
      </c>
      <c s="13">
        <f>ROUND((H29*G29),2)</f>
      </c>
      <c r="O29">
        <f>rekapitulace!H8</f>
      </c>
      <c>
        <f>O29/100*I29</f>
      </c>
    </row>
    <row r="30" spans="1:16" ht="12.75">
      <c r="A30" s="7">
        <v>19</v>
      </c>
      <c s="7" t="s">
        <v>310</v>
      </c>
      <c s="7" t="s">
        <v>349</v>
      </c>
      <c s="7" t="s">
        <v>45</v>
      </c>
      <c s="7" t="s">
        <v>350</v>
      </c>
      <c s="7" t="s">
        <v>100</v>
      </c>
      <c s="10">
        <v>17.752</v>
      </c>
      <c s="14">
        <v>1490</v>
      </c>
      <c s="13">
        <f>ROUND((H30*G30),2)</f>
      </c>
      <c r="O30">
        <f>rekapitulace!H8</f>
      </c>
      <c>
        <f>O30/100*I30</f>
      </c>
    </row>
    <row r="31" spans="1:16" ht="12.75">
      <c r="A31" s="7">
        <v>20</v>
      </c>
      <c s="7" t="s">
        <v>310</v>
      </c>
      <c s="7" t="s">
        <v>351</v>
      </c>
      <c s="7" t="s">
        <v>45</v>
      </c>
      <c s="7" t="s">
        <v>352</v>
      </c>
      <c s="7" t="s">
        <v>100</v>
      </c>
      <c s="10">
        <v>8.876</v>
      </c>
      <c s="14">
        <v>300</v>
      </c>
      <c s="13">
        <f>ROUND((H31*G31),2)</f>
      </c>
      <c r="O31">
        <f>rekapitulace!H8</f>
      </c>
      <c>
        <f>O31/100*I31</f>
      </c>
    </row>
    <row r="32" spans="1:16" ht="12.75">
      <c r="A32" s="7">
        <v>21</v>
      </c>
      <c s="7" t="s">
        <v>45</v>
      </c>
      <c s="7" t="s">
        <v>353</v>
      </c>
      <c s="7" t="s">
        <v>45</v>
      </c>
      <c s="7" t="s">
        <v>354</v>
      </c>
      <c s="7" t="s">
        <v>69</v>
      </c>
      <c s="10">
        <v>2.777</v>
      </c>
      <c s="14">
        <v>8000</v>
      </c>
      <c s="13">
        <f>ROUND((H32*G32),2)</f>
      </c>
      <c r="O32">
        <f>rekapitulace!H8</f>
      </c>
      <c>
        <f>O32/100*I32</f>
      </c>
    </row>
    <row r="33" spans="1:16" ht="12.75">
      <c r="A33" s="7">
        <v>22</v>
      </c>
      <c s="7" t="s">
        <v>310</v>
      </c>
      <c s="7" t="s">
        <v>355</v>
      </c>
      <c s="7" t="s">
        <v>45</v>
      </c>
      <c s="7" t="s">
        <v>356</v>
      </c>
      <c s="7" t="s">
        <v>95</v>
      </c>
      <c s="10">
        <v>33.295</v>
      </c>
      <c s="14">
        <v>105</v>
      </c>
      <c s="13">
        <f>ROUND((H33*G33),2)</f>
      </c>
      <c r="O33">
        <f>rekapitulace!H8</f>
      </c>
      <c>
        <f>O33/100*I33</f>
      </c>
    </row>
    <row r="34" spans="1:16" ht="12.75">
      <c r="A34" s="7">
        <v>23</v>
      </c>
      <c s="7" t="s">
        <v>310</v>
      </c>
      <c s="7" t="s">
        <v>357</v>
      </c>
      <c s="7" t="s">
        <v>45</v>
      </c>
      <c s="7" t="s">
        <v>358</v>
      </c>
      <c s="7" t="s">
        <v>95</v>
      </c>
      <c s="10">
        <v>413.469</v>
      </c>
      <c s="14">
        <v>186</v>
      </c>
      <c s="13">
        <f>ROUND((H34*G34),2)</f>
      </c>
      <c r="O34">
        <f>rekapitulace!H8</f>
      </c>
      <c>
        <f>O34/100*I34</f>
      </c>
    </row>
    <row r="35" spans="1:16" ht="12.75">
      <c r="A35" s="7">
        <v>24</v>
      </c>
      <c s="7" t="s">
        <v>310</v>
      </c>
      <c s="7" t="s">
        <v>359</v>
      </c>
      <c s="7" t="s">
        <v>45</v>
      </c>
      <c s="7" t="s">
        <v>360</v>
      </c>
      <c s="7" t="s">
        <v>95</v>
      </c>
      <c s="10">
        <v>33.295</v>
      </c>
      <c s="14">
        <v>61.3</v>
      </c>
      <c s="13">
        <f>ROUND((H35*G35),2)</f>
      </c>
      <c r="O35">
        <f>rekapitulace!H8</f>
      </c>
      <c>
        <f>O35/100*I35</f>
      </c>
    </row>
    <row r="36" spans="1:16" ht="12.75">
      <c r="A36" s="7">
        <v>25</v>
      </c>
      <c s="7" t="s">
        <v>310</v>
      </c>
      <c s="7" t="s">
        <v>361</v>
      </c>
      <c s="7" t="s">
        <v>45</v>
      </c>
      <c s="7" t="s">
        <v>362</v>
      </c>
      <c s="7" t="s">
        <v>95</v>
      </c>
      <c s="10">
        <v>413.469</v>
      </c>
      <c s="14">
        <v>92.8</v>
      </c>
      <c s="13">
        <f>ROUND((H36*G36),2)</f>
      </c>
      <c r="O36">
        <f>rekapitulace!H8</f>
      </c>
      <c>
        <f>O36/100*I36</f>
      </c>
    </row>
    <row r="37" spans="1:16" ht="12.75">
      <c r="A37" s="7">
        <v>26</v>
      </c>
      <c s="7" t="s">
        <v>310</v>
      </c>
      <c s="7" t="s">
        <v>363</v>
      </c>
      <c s="7" t="s">
        <v>45</v>
      </c>
      <c s="7" t="s">
        <v>364</v>
      </c>
      <c s="7" t="s">
        <v>100</v>
      </c>
      <c s="10">
        <v>474.806</v>
      </c>
      <c s="14">
        <v>88.7</v>
      </c>
      <c s="13">
        <f>ROUND((H37*G37),2)</f>
      </c>
      <c r="O37">
        <f>rekapitulace!H8</f>
      </c>
      <c>
        <f>O37/100*I37</f>
      </c>
    </row>
    <row r="38" spans="1:16" ht="12.75">
      <c r="A38" s="7">
        <v>27</v>
      </c>
      <c s="7" t="s">
        <v>310</v>
      </c>
      <c s="7" t="s">
        <v>365</v>
      </c>
      <c s="7" t="s">
        <v>45</v>
      </c>
      <c s="7" t="s">
        <v>366</v>
      </c>
      <c s="7" t="s">
        <v>100</v>
      </c>
      <c s="10">
        <v>806.972</v>
      </c>
      <c s="14">
        <v>71.1</v>
      </c>
      <c s="13">
        <f>ROUND((H38*G38),2)</f>
      </c>
      <c r="O38">
        <f>rekapitulace!H8</f>
      </c>
      <c>
        <f>O38/100*I38</f>
      </c>
    </row>
    <row r="39" spans="1:16" ht="12.75">
      <c r="A39" s="7">
        <v>28</v>
      </c>
      <c s="7" t="s">
        <v>310</v>
      </c>
      <c s="7" t="s">
        <v>367</v>
      </c>
      <c s="7" t="s">
        <v>45</v>
      </c>
      <c s="7" t="s">
        <v>368</v>
      </c>
      <c s="7" t="s">
        <v>100</v>
      </c>
      <c s="10">
        <v>178.145</v>
      </c>
      <c s="14">
        <v>262</v>
      </c>
      <c s="13">
        <f>ROUND((H39*G39),2)</f>
      </c>
      <c r="O39">
        <f>rekapitulace!H8</f>
      </c>
      <c>
        <f>O39/100*I39</f>
      </c>
    </row>
    <row r="40" spans="1:16" ht="12.75">
      <c r="A40" s="7">
        <v>29</v>
      </c>
      <c s="7" t="s">
        <v>310</v>
      </c>
      <c s="7" t="s">
        <v>369</v>
      </c>
      <c s="7" t="s">
        <v>45</v>
      </c>
      <c s="7" t="s">
        <v>370</v>
      </c>
      <c s="7" t="s">
        <v>100</v>
      </c>
      <c s="10">
        <v>1781.449</v>
      </c>
      <c s="14">
        <v>20.2</v>
      </c>
      <c s="13">
        <f>ROUND((H40*G40),2)</f>
      </c>
      <c r="O40">
        <f>rekapitulace!H8</f>
      </c>
      <c>
        <f>O40/100*I40</f>
      </c>
    </row>
    <row r="41" spans="1:16" ht="12.75">
      <c r="A41" s="7">
        <v>30</v>
      </c>
      <c s="7" t="s">
        <v>310</v>
      </c>
      <c s="7" t="s">
        <v>371</v>
      </c>
      <c s="7" t="s">
        <v>45</v>
      </c>
      <c s="7" t="s">
        <v>372</v>
      </c>
      <c s="7" t="s">
        <v>100</v>
      </c>
      <c s="10">
        <v>492.559</v>
      </c>
      <c s="14">
        <v>61.8</v>
      </c>
      <c s="13">
        <f>ROUND((H41*G41),2)</f>
      </c>
      <c r="O41">
        <f>rekapitulace!H8</f>
      </c>
      <c>
        <f>O41/100*I41</f>
      </c>
    </row>
    <row r="42" spans="1:16" ht="12.75">
      <c r="A42" s="7">
        <v>31</v>
      </c>
      <c s="7" t="s">
        <v>310</v>
      </c>
      <c s="7" t="s">
        <v>373</v>
      </c>
      <c s="7" t="s">
        <v>45</v>
      </c>
      <c s="7" t="s">
        <v>374</v>
      </c>
      <c s="7" t="s">
        <v>100</v>
      </c>
      <c s="10">
        <v>178.145</v>
      </c>
      <c s="14">
        <v>17.2</v>
      </c>
      <c s="13">
        <f>ROUND((H42*G42),2)</f>
      </c>
      <c r="O42">
        <f>rekapitulace!H8</f>
      </c>
      <c>
        <f>O42/100*I42</f>
      </c>
    </row>
    <row r="43" spans="1:16" ht="12.75">
      <c r="A43" s="7">
        <v>32</v>
      </c>
      <c s="7" t="s">
        <v>310</v>
      </c>
      <c s="7" t="s">
        <v>375</v>
      </c>
      <c s="7" t="s">
        <v>45</v>
      </c>
      <c s="7" t="s">
        <v>376</v>
      </c>
      <c s="7" t="s">
        <v>85</v>
      </c>
      <c s="10">
        <v>329.568</v>
      </c>
      <c s="14">
        <v>290</v>
      </c>
      <c s="13">
        <f>ROUND((H43*G43),2)</f>
      </c>
      <c r="O43">
        <f>rekapitulace!H8</f>
      </c>
      <c>
        <f>O43/100*I43</f>
      </c>
    </row>
    <row r="44" spans="1:16" ht="12.75">
      <c r="A44" s="7">
        <v>33</v>
      </c>
      <c s="7" t="s">
        <v>45</v>
      </c>
      <c s="7" t="s">
        <v>490</v>
      </c>
      <c s="7" t="s">
        <v>45</v>
      </c>
      <c s="7" t="s">
        <v>378</v>
      </c>
      <c s="7" t="s">
        <v>100</v>
      </c>
      <c s="10">
        <v>492.559</v>
      </c>
      <c s="14">
        <v>95</v>
      </c>
      <c s="13">
        <f>ROUND((H44*G44),2)</f>
      </c>
      <c r="O44">
        <f>rekapitulace!H8</f>
      </c>
      <c>
        <f>O44/100*I44</f>
      </c>
    </row>
    <row r="45" spans="1:16" ht="12.75">
      <c r="A45" s="7">
        <v>34</v>
      </c>
      <c s="7" t="s">
        <v>310</v>
      </c>
      <c s="7" t="s">
        <v>379</v>
      </c>
      <c s="7" t="s">
        <v>45</v>
      </c>
      <c s="7" t="s">
        <v>380</v>
      </c>
      <c s="7" t="s">
        <v>100</v>
      </c>
      <c s="10">
        <v>314.414</v>
      </c>
      <c s="14">
        <v>95</v>
      </c>
      <c s="13">
        <f>ROUND((H45*G45),2)</f>
      </c>
      <c r="O45">
        <f>rekapitulace!H8</f>
      </c>
      <c>
        <f>O45/100*I45</f>
      </c>
    </row>
    <row r="46" spans="1:16" ht="12.75">
      <c r="A46" s="7">
        <v>35</v>
      </c>
      <c s="7" t="s">
        <v>310</v>
      </c>
      <c s="7" t="s">
        <v>381</v>
      </c>
      <c s="7" t="s">
        <v>45</v>
      </c>
      <c s="7" t="s">
        <v>382</v>
      </c>
      <c s="7" t="s">
        <v>100</v>
      </c>
      <c s="10">
        <v>23.136</v>
      </c>
      <c s="14">
        <v>402</v>
      </c>
      <c s="13">
        <f>ROUND((H46*G46),2)</f>
      </c>
      <c r="O46">
        <f>rekapitulace!H8</f>
      </c>
      <c>
        <f>O46/100*I46</f>
      </c>
    </row>
    <row r="47" spans="1:16" ht="12.75">
      <c r="A47" s="7">
        <v>36</v>
      </c>
      <c s="7" t="s">
        <v>310</v>
      </c>
      <c s="7" t="s">
        <v>383</v>
      </c>
      <c s="7" t="s">
        <v>45</v>
      </c>
      <c s="7" t="s">
        <v>384</v>
      </c>
      <c s="7" t="s">
        <v>100</v>
      </c>
      <c s="10">
        <v>77.121</v>
      </c>
      <c s="14">
        <v>206</v>
      </c>
      <c s="13">
        <f>ROUND((H47*G47),2)</f>
      </c>
      <c r="O47">
        <f>rekapitulace!H8</f>
      </c>
      <c>
        <f>O47/100*I47</f>
      </c>
    </row>
    <row r="48" spans="1:16" ht="12.75">
      <c r="A48" s="7">
        <v>37</v>
      </c>
      <c s="7" t="s">
        <v>310</v>
      </c>
      <c s="7" t="s">
        <v>385</v>
      </c>
      <c s="7" t="s">
        <v>45</v>
      </c>
      <c s="7" t="s">
        <v>386</v>
      </c>
      <c s="7" t="s">
        <v>95</v>
      </c>
      <c s="10">
        <v>259.409</v>
      </c>
      <c s="14">
        <v>11.4</v>
      </c>
      <c s="13">
        <f>ROUND((H48*G48),2)</f>
      </c>
      <c r="O48">
        <f>rekapitulace!H8</f>
      </c>
      <c>
        <f>O48/100*I48</f>
      </c>
    </row>
    <row r="49" spans="1:16" ht="12.75">
      <c r="A49" s="7">
        <v>51</v>
      </c>
      <c s="7" t="s">
        <v>310</v>
      </c>
      <c s="7" t="s">
        <v>387</v>
      </c>
      <c s="7" t="s">
        <v>45</v>
      </c>
      <c s="7" t="s">
        <v>388</v>
      </c>
      <c s="7" t="s">
        <v>85</v>
      </c>
      <c s="10">
        <v>155.014</v>
      </c>
      <c s="14">
        <v>260</v>
      </c>
      <c s="13">
        <f>ROUND((H49*G49),2)</f>
      </c>
      <c r="O49">
        <f>rekapitulace!H8</f>
      </c>
      <c>
        <f>O49/100*I49</f>
      </c>
    </row>
    <row r="50" spans="1:16" ht="12.75" customHeight="1">
      <c r="A50" s="15"/>
      <c s="15"/>
      <c s="15" t="s">
        <v>24</v>
      </c>
      <c s="15"/>
      <c s="15" t="s">
        <v>92</v>
      </c>
      <c s="15"/>
      <c s="15"/>
      <c s="15"/>
      <c s="15">
        <f>SUM(I12:I49)</f>
      </c>
      <c r="P50">
        <f>ROUND(SUM(P12:P49),2)</f>
      </c>
    </row>
    <row r="52" spans="1:9" ht="12.75" customHeight="1">
      <c r="A52" s="9"/>
      <c s="9"/>
      <c s="9" t="s">
        <v>35</v>
      </c>
      <c s="9"/>
      <c s="9" t="s">
        <v>389</v>
      </c>
      <c s="9"/>
      <c s="11"/>
      <c s="9"/>
      <c s="11"/>
    </row>
    <row r="53" spans="1:16" ht="12.75">
      <c r="A53" s="7">
        <v>38</v>
      </c>
      <c s="7" t="s">
        <v>310</v>
      </c>
      <c s="7" t="s">
        <v>390</v>
      </c>
      <c s="7" t="s">
        <v>45</v>
      </c>
      <c s="7" t="s">
        <v>391</v>
      </c>
      <c s="7" t="s">
        <v>100</v>
      </c>
      <c s="10">
        <v>16.175</v>
      </c>
      <c s="14">
        <v>1090</v>
      </c>
      <c s="13">
        <f>ROUND((H53*G53),2)</f>
      </c>
      <c r="O53">
        <f>rekapitulace!H8</f>
      </c>
      <c>
        <f>O53/100*I53</f>
      </c>
    </row>
    <row r="54" spans="1:16" ht="12.75">
      <c r="A54" s="7">
        <v>39</v>
      </c>
      <c s="7" t="s">
        <v>310</v>
      </c>
      <c s="7" t="s">
        <v>392</v>
      </c>
      <c s="7" t="s">
        <v>45</v>
      </c>
      <c s="7" t="s">
        <v>393</v>
      </c>
      <c s="7" t="s">
        <v>105</v>
      </c>
      <c s="10">
        <v>106.615</v>
      </c>
      <c s="14">
        <v>170</v>
      </c>
      <c s="13">
        <f>ROUND((H54*G54),2)</f>
      </c>
      <c r="O54">
        <f>rekapitulace!H8</f>
      </c>
      <c>
        <f>O54/100*I54</f>
      </c>
    </row>
    <row r="55" spans="1:16" ht="12.75" customHeight="1">
      <c r="A55" s="15"/>
      <c s="15"/>
      <c s="15" t="s">
        <v>35</v>
      </c>
      <c s="15"/>
      <c s="15" t="s">
        <v>389</v>
      </c>
      <c s="15"/>
      <c s="15"/>
      <c s="15"/>
      <c s="15">
        <f>SUM(I53:I54)</f>
      </c>
      <c r="P55">
        <f>ROUND(SUM(P53:P54),2)</f>
      </c>
    </row>
    <row r="57" spans="1:9" ht="12.75" customHeight="1">
      <c r="A57" s="9"/>
      <c s="9"/>
      <c s="9" t="s">
        <v>37</v>
      </c>
      <c s="9"/>
      <c s="9" t="s">
        <v>135</v>
      </c>
      <c s="9"/>
      <c s="11"/>
      <c s="9"/>
      <c s="11"/>
    </row>
    <row r="58" spans="1:16" ht="12.75">
      <c r="A58" s="7">
        <v>47</v>
      </c>
      <c s="7" t="s">
        <v>310</v>
      </c>
      <c s="7" t="s">
        <v>394</v>
      </c>
      <c s="7" t="s">
        <v>45</v>
      </c>
      <c s="7" t="s">
        <v>395</v>
      </c>
      <c s="7" t="s">
        <v>100</v>
      </c>
      <c s="10">
        <v>1.388</v>
      </c>
      <c s="14">
        <v>900</v>
      </c>
      <c s="13">
        <f>ROUND((H58*G58),2)</f>
      </c>
      <c r="O58">
        <f>rekapitulace!H8</f>
      </c>
      <c>
        <f>O58/100*I58</f>
      </c>
    </row>
    <row r="59" spans="1:16" ht="12.75">
      <c r="A59" s="7">
        <v>48</v>
      </c>
      <c s="7" t="s">
        <v>310</v>
      </c>
      <c s="7" t="s">
        <v>396</v>
      </c>
      <c s="7" t="s">
        <v>45</v>
      </c>
      <c s="7" t="s">
        <v>397</v>
      </c>
      <c s="7" t="s">
        <v>100</v>
      </c>
      <c s="10">
        <v>27.513</v>
      </c>
      <c s="14">
        <v>864</v>
      </c>
      <c s="13">
        <f>ROUND((H59*G59),2)</f>
      </c>
      <c r="O59">
        <f>rekapitulace!H8</f>
      </c>
      <c>
        <f>O59/100*I59</f>
      </c>
    </row>
    <row r="60" spans="1:16" ht="12.75">
      <c r="A60" s="7">
        <v>49</v>
      </c>
      <c s="7" t="s">
        <v>310</v>
      </c>
      <c s="7" t="s">
        <v>398</v>
      </c>
      <c s="7" t="s">
        <v>45</v>
      </c>
      <c s="7" t="s">
        <v>399</v>
      </c>
      <c s="7" t="s">
        <v>100</v>
      </c>
      <c s="10">
        <v>2.956</v>
      </c>
      <c s="14">
        <v>2740</v>
      </c>
      <c s="13">
        <f>ROUND((H60*G60),2)</f>
      </c>
      <c r="O60">
        <f>rekapitulace!H8</f>
      </c>
      <c>
        <f>O60/100*I60</f>
      </c>
    </row>
    <row r="61" spans="1:16" ht="12.75">
      <c r="A61" s="7">
        <v>50</v>
      </c>
      <c s="7" t="s">
        <v>310</v>
      </c>
      <c s="7" t="s">
        <v>400</v>
      </c>
      <c s="7" t="s">
        <v>45</v>
      </c>
      <c s="7" t="s">
        <v>401</v>
      </c>
      <c s="7" t="s">
        <v>95</v>
      </c>
      <c s="10">
        <v>5.998</v>
      </c>
      <c s="14">
        <v>335</v>
      </c>
      <c s="13">
        <f>ROUND((H61*G61),2)</f>
      </c>
      <c r="O61">
        <f>rekapitulace!H8</f>
      </c>
      <c>
        <f>O61/100*I61</f>
      </c>
    </row>
    <row r="62" spans="1:16" ht="12.75" customHeight="1">
      <c r="A62" s="15"/>
      <c s="15"/>
      <c s="15" t="s">
        <v>37</v>
      </c>
      <c s="15"/>
      <c s="15" t="s">
        <v>135</v>
      </c>
      <c s="15"/>
      <c s="15"/>
      <c s="15"/>
      <c s="15">
        <f>SUM(I58:I61)</f>
      </c>
      <c r="P62">
        <f>ROUND(SUM(P58:P61),2)</f>
      </c>
    </row>
    <row r="64" spans="1:9" ht="12.75" customHeight="1">
      <c r="A64" s="9"/>
      <c s="9"/>
      <c s="9" t="s">
        <v>41</v>
      </c>
      <c s="9"/>
      <c s="9" t="s">
        <v>402</v>
      </c>
      <c s="9"/>
      <c s="11"/>
      <c s="9"/>
      <c s="11"/>
    </row>
    <row r="65" spans="1:16" ht="12.75">
      <c r="A65" s="7">
        <v>40</v>
      </c>
      <c s="7" t="s">
        <v>310</v>
      </c>
      <c s="7" t="s">
        <v>403</v>
      </c>
      <c s="7" t="s">
        <v>45</v>
      </c>
      <c s="7" t="s">
        <v>404</v>
      </c>
      <c s="7" t="s">
        <v>69</v>
      </c>
      <c s="10">
        <v>5.554</v>
      </c>
      <c s="14">
        <v>222</v>
      </c>
      <c s="13">
        <f>ROUND((H65*G65),2)</f>
      </c>
      <c r="O65">
        <f>rekapitulace!H8</f>
      </c>
      <c>
        <f>O65/100*I65</f>
      </c>
    </row>
    <row r="66" spans="1:16" ht="12.75">
      <c r="A66" s="7">
        <v>41</v>
      </c>
      <c s="7" t="s">
        <v>310</v>
      </c>
      <c s="7" t="s">
        <v>405</v>
      </c>
      <c s="7" t="s">
        <v>45</v>
      </c>
      <c s="7" t="s">
        <v>406</v>
      </c>
      <c s="7" t="s">
        <v>69</v>
      </c>
      <c s="10">
        <v>1.388</v>
      </c>
      <c s="14">
        <v>242</v>
      </c>
      <c s="13">
        <f>ROUND((H66*G66),2)</f>
      </c>
      <c r="O66">
        <f>rekapitulace!H8</f>
      </c>
      <c>
        <f>O66/100*I66</f>
      </c>
    </row>
    <row r="67" spans="1:16" ht="12.75">
      <c r="A67" s="7">
        <v>42</v>
      </c>
      <c s="7" t="s">
        <v>310</v>
      </c>
      <c s="7" t="s">
        <v>407</v>
      </c>
      <c s="7" t="s">
        <v>45</v>
      </c>
      <c s="7" t="s">
        <v>408</v>
      </c>
      <c s="7" t="s">
        <v>69</v>
      </c>
      <c s="10">
        <v>2.777</v>
      </c>
      <c s="14">
        <v>269</v>
      </c>
      <c s="13">
        <f>ROUND((H67*G67),2)</f>
      </c>
      <c r="O67">
        <f>rekapitulace!H8</f>
      </c>
      <c>
        <f>O67/100*I67</f>
      </c>
    </row>
    <row r="68" spans="1:16" ht="12.75">
      <c r="A68" s="7">
        <v>43</v>
      </c>
      <c s="7" t="s">
        <v>310</v>
      </c>
      <c s="7" t="s">
        <v>409</v>
      </c>
      <c s="7" t="s">
        <v>45</v>
      </c>
      <c s="7" t="s">
        <v>410</v>
      </c>
      <c s="7" t="s">
        <v>69</v>
      </c>
      <c s="10">
        <v>1.388</v>
      </c>
      <c s="14">
        <v>890</v>
      </c>
      <c s="13">
        <f>ROUND((H68*G68),2)</f>
      </c>
      <c r="O68">
        <f>rekapitulace!H8</f>
      </c>
      <c>
        <f>O68/100*I68</f>
      </c>
    </row>
    <row r="69" spans="1:16" ht="12.75">
      <c r="A69" s="7">
        <v>44</v>
      </c>
      <c s="7" t="s">
        <v>310</v>
      </c>
      <c s="7" t="s">
        <v>411</v>
      </c>
      <c s="7" t="s">
        <v>45</v>
      </c>
      <c s="7" t="s">
        <v>412</v>
      </c>
      <c s="7" t="s">
        <v>69</v>
      </c>
      <c s="10">
        <v>1.388</v>
      </c>
      <c s="14">
        <v>909</v>
      </c>
      <c s="13">
        <f>ROUND((H69*G69),2)</f>
      </c>
      <c r="O69">
        <f>rekapitulace!H8</f>
      </c>
      <c>
        <f>O69/100*I69</f>
      </c>
    </row>
    <row r="70" spans="1:16" ht="12.75">
      <c r="A70" s="7">
        <v>45</v>
      </c>
      <c s="7" t="s">
        <v>310</v>
      </c>
      <c s="7" t="s">
        <v>413</v>
      </c>
      <c s="7" t="s">
        <v>45</v>
      </c>
      <c s="7" t="s">
        <v>414</v>
      </c>
      <c s="7" t="s">
        <v>69</v>
      </c>
      <c s="10">
        <v>0.694</v>
      </c>
      <c s="14">
        <v>1160</v>
      </c>
      <c s="13">
        <f>ROUND((H70*G70),2)</f>
      </c>
      <c r="O70">
        <f>rekapitulace!H8</f>
      </c>
      <c>
        <f>O70/100*I70</f>
      </c>
    </row>
    <row r="71" spans="1:16" ht="12.75">
      <c r="A71" s="7">
        <v>46</v>
      </c>
      <c s="7" t="s">
        <v>310</v>
      </c>
      <c s="7" t="s">
        <v>417</v>
      </c>
      <c s="7" t="s">
        <v>45</v>
      </c>
      <c s="7" t="s">
        <v>418</v>
      </c>
      <c s="7" t="s">
        <v>69</v>
      </c>
      <c s="10">
        <v>2.083</v>
      </c>
      <c s="14">
        <v>2930</v>
      </c>
      <c s="13">
        <f>ROUND((H71*G71),2)</f>
      </c>
      <c r="O71">
        <f>rekapitulace!H8</f>
      </c>
      <c>
        <f>O71/100*I71</f>
      </c>
    </row>
    <row r="72" spans="1:16" ht="12.75">
      <c r="A72" s="7">
        <v>52</v>
      </c>
      <c s="7" t="s">
        <v>45</v>
      </c>
      <c s="7" t="s">
        <v>419</v>
      </c>
      <c s="7" t="s">
        <v>45</v>
      </c>
      <c s="7" t="s">
        <v>420</v>
      </c>
      <c s="7" t="s">
        <v>69</v>
      </c>
      <c s="10">
        <v>1.388</v>
      </c>
      <c s="14">
        <v>656</v>
      </c>
      <c s="13">
        <f>ROUND((H72*G72),2)</f>
      </c>
      <c r="O72">
        <f>rekapitulace!H8</f>
      </c>
      <c>
        <f>O72/100*I72</f>
      </c>
    </row>
    <row r="73" spans="1:16" ht="12.75">
      <c r="A73" s="7">
        <v>53</v>
      </c>
      <c s="7" t="s">
        <v>45</v>
      </c>
      <c s="7" t="s">
        <v>421</v>
      </c>
      <c s="7" t="s">
        <v>45</v>
      </c>
      <c s="7" t="s">
        <v>422</v>
      </c>
      <c s="7" t="s">
        <v>69</v>
      </c>
      <c s="10">
        <v>1.388</v>
      </c>
      <c s="14">
        <v>395</v>
      </c>
      <c s="13">
        <f>ROUND((H73*G73),2)</f>
      </c>
      <c r="O73">
        <f>rekapitulace!H8</f>
      </c>
      <c>
        <f>O73/100*I73</f>
      </c>
    </row>
    <row r="74" spans="1:16" ht="12.75">
      <c r="A74" s="7">
        <v>54</v>
      </c>
      <c s="7" t="s">
        <v>45</v>
      </c>
      <c s="7" t="s">
        <v>423</v>
      </c>
      <c s="7" t="s">
        <v>45</v>
      </c>
      <c s="7" t="s">
        <v>424</v>
      </c>
      <c s="7" t="s">
        <v>69</v>
      </c>
      <c s="10">
        <v>1.388</v>
      </c>
      <c s="14">
        <v>395</v>
      </c>
      <c s="13">
        <f>ROUND((H74*G74),2)</f>
      </c>
      <c r="O74">
        <f>rekapitulace!H8</f>
      </c>
      <c>
        <f>O74/100*I74</f>
      </c>
    </row>
    <row r="75" spans="1:16" ht="12.75">
      <c r="A75" s="7">
        <v>55</v>
      </c>
      <c s="7" t="s">
        <v>45</v>
      </c>
      <c s="7" t="s">
        <v>425</v>
      </c>
      <c s="7" t="s">
        <v>45</v>
      </c>
      <c s="7" t="s">
        <v>426</v>
      </c>
      <c s="7" t="s">
        <v>69</v>
      </c>
      <c s="10">
        <v>1.388</v>
      </c>
      <c s="14">
        <v>260</v>
      </c>
      <c s="13">
        <f>ROUND((H75*G75),2)</f>
      </c>
      <c r="O75">
        <f>rekapitulace!H8</f>
      </c>
      <c>
        <f>O75/100*I75</f>
      </c>
    </row>
    <row r="76" spans="1:16" ht="12.75">
      <c r="A76" s="7">
        <v>56</v>
      </c>
      <c s="7" t="s">
        <v>45</v>
      </c>
      <c s="7" t="s">
        <v>427</v>
      </c>
      <c s="7" t="s">
        <v>45</v>
      </c>
      <c s="7" t="s">
        <v>428</v>
      </c>
      <c s="7" t="s">
        <v>69</v>
      </c>
      <c s="10">
        <v>1.388</v>
      </c>
      <c s="14">
        <v>360</v>
      </c>
      <c s="13">
        <f>ROUND((H76*G76),2)</f>
      </c>
      <c r="O76">
        <f>rekapitulace!H8</f>
      </c>
      <c>
        <f>O76/100*I76</f>
      </c>
    </row>
    <row r="77" spans="1:16" ht="12.75">
      <c r="A77" s="7">
        <v>57</v>
      </c>
      <c s="7" t="s">
        <v>45</v>
      </c>
      <c s="7" t="s">
        <v>429</v>
      </c>
      <c s="7" t="s">
        <v>45</v>
      </c>
      <c s="7" t="s">
        <v>430</v>
      </c>
      <c s="7" t="s">
        <v>69</v>
      </c>
      <c s="10">
        <v>1.388</v>
      </c>
      <c s="14">
        <v>669.99</v>
      </c>
      <c s="13">
        <f>ROUND((H77*G77),2)</f>
      </c>
      <c r="O77">
        <f>rekapitulace!H8</f>
      </c>
      <c>
        <f>O77/100*I77</f>
      </c>
    </row>
    <row r="78" spans="1:16" ht="12.75">
      <c r="A78" s="7">
        <v>58</v>
      </c>
      <c s="7" t="s">
        <v>45</v>
      </c>
      <c s="7" t="s">
        <v>431</v>
      </c>
      <c s="7" t="s">
        <v>45</v>
      </c>
      <c s="7" t="s">
        <v>432</v>
      </c>
      <c s="7" t="s">
        <v>69</v>
      </c>
      <c s="10">
        <v>1.388</v>
      </c>
      <c s="14">
        <v>4501.1</v>
      </c>
      <c s="13">
        <f>ROUND((H78*G78),2)</f>
      </c>
      <c r="O78">
        <f>rekapitulace!H8</f>
      </c>
      <c>
        <f>O78/100*I78</f>
      </c>
    </row>
    <row r="79" spans="1:16" ht="12.75">
      <c r="A79" s="7">
        <v>59</v>
      </c>
      <c s="7" t="s">
        <v>45</v>
      </c>
      <c s="7" t="s">
        <v>433</v>
      </c>
      <c s="7" t="s">
        <v>45</v>
      </c>
      <c s="7" t="s">
        <v>434</v>
      </c>
      <c s="7" t="s">
        <v>69</v>
      </c>
      <c s="10">
        <v>1.388</v>
      </c>
      <c s="14">
        <v>4559.75</v>
      </c>
      <c s="13">
        <f>ROUND((H79*G79),2)</f>
      </c>
      <c r="O79">
        <f>rekapitulace!H8</f>
      </c>
      <c>
        <f>O79/100*I79</f>
      </c>
    </row>
    <row r="80" spans="1:16" ht="12.75">
      <c r="A80" s="7">
        <v>60</v>
      </c>
      <c s="7" t="s">
        <v>310</v>
      </c>
      <c s="7" t="s">
        <v>435</v>
      </c>
      <c s="7" t="s">
        <v>45</v>
      </c>
      <c s="7" t="s">
        <v>436</v>
      </c>
      <c s="7" t="s">
        <v>105</v>
      </c>
      <c s="10">
        <v>18.216</v>
      </c>
      <c s="14">
        <v>550</v>
      </c>
      <c s="13">
        <f>ROUND((H80*G80),2)</f>
      </c>
      <c r="O80">
        <f>rekapitulace!H8</f>
      </c>
      <c>
        <f>O80/100*I80</f>
      </c>
    </row>
    <row r="81" spans="1:16" ht="12.75">
      <c r="A81" s="7">
        <v>61</v>
      </c>
      <c s="7" t="s">
        <v>310</v>
      </c>
      <c s="7" t="s">
        <v>437</v>
      </c>
      <c s="7" t="s">
        <v>45</v>
      </c>
      <c s="7" t="s">
        <v>438</v>
      </c>
      <c s="7" t="s">
        <v>105</v>
      </c>
      <c s="10">
        <v>94.12</v>
      </c>
      <c s="14">
        <v>1120</v>
      </c>
      <c s="13">
        <f>ROUND((H81*G81),2)</f>
      </c>
      <c r="O81">
        <f>rekapitulace!H8</f>
      </c>
      <c>
        <f>O81/100*I81</f>
      </c>
    </row>
    <row r="82" spans="1:16" ht="12.75">
      <c r="A82" s="7">
        <v>62</v>
      </c>
      <c s="7" t="s">
        <v>310</v>
      </c>
      <c s="7" t="s">
        <v>439</v>
      </c>
      <c s="7" t="s">
        <v>45</v>
      </c>
      <c s="7" t="s">
        <v>440</v>
      </c>
      <c s="7" t="s">
        <v>69</v>
      </c>
      <c s="10">
        <v>9.719</v>
      </c>
      <c s="14">
        <v>226</v>
      </c>
      <c s="13">
        <f>ROUND((H82*G82),2)</f>
      </c>
      <c r="O82">
        <f>rekapitulace!H8</f>
      </c>
      <c>
        <f>O82/100*I82</f>
      </c>
    </row>
    <row r="83" spans="1:16" ht="12.75">
      <c r="A83" s="7">
        <v>63</v>
      </c>
      <c s="7" t="s">
        <v>310</v>
      </c>
      <c s="7" t="s">
        <v>443</v>
      </c>
      <c s="7" t="s">
        <v>45</v>
      </c>
      <c s="7" t="s">
        <v>444</v>
      </c>
      <c s="7" t="s">
        <v>69</v>
      </c>
      <c s="10">
        <v>3.471</v>
      </c>
      <c s="14">
        <v>369</v>
      </c>
      <c s="13">
        <f>ROUND((H83*G83),2)</f>
      </c>
      <c r="O83">
        <f>rekapitulace!H8</f>
      </c>
      <c>
        <f>O83/100*I83</f>
      </c>
    </row>
    <row r="84" spans="1:16" ht="12.75">
      <c r="A84" s="7">
        <v>64</v>
      </c>
      <c s="7" t="s">
        <v>310</v>
      </c>
      <c s="7" t="s">
        <v>445</v>
      </c>
      <c s="7" t="s">
        <v>45</v>
      </c>
      <c s="7" t="s">
        <v>446</v>
      </c>
      <c s="7" t="s">
        <v>69</v>
      </c>
      <c s="10">
        <v>2.083</v>
      </c>
      <c s="14">
        <v>569</v>
      </c>
      <c s="13">
        <f>ROUND((H84*G84),2)</f>
      </c>
      <c r="O84">
        <f>rekapitulace!H8</f>
      </c>
      <c>
        <f>O84/100*I84</f>
      </c>
    </row>
    <row r="85" spans="1:16" ht="12.75">
      <c r="A85" s="7">
        <v>65</v>
      </c>
      <c s="7" t="s">
        <v>310</v>
      </c>
      <c s="7" t="s">
        <v>447</v>
      </c>
      <c s="7" t="s">
        <v>45</v>
      </c>
      <c s="7" t="s">
        <v>448</v>
      </c>
      <c s="7" t="s">
        <v>449</v>
      </c>
      <c s="10">
        <v>2.777</v>
      </c>
      <c s="14">
        <v>714</v>
      </c>
      <c s="13">
        <f>ROUND((H85*G85),2)</f>
      </c>
      <c r="O85">
        <f>rekapitulace!H8</f>
      </c>
      <c>
        <f>O85/100*I85</f>
      </c>
    </row>
    <row r="86" spans="1:16" ht="12.75">
      <c r="A86" s="7">
        <v>66</v>
      </c>
      <c s="7" t="s">
        <v>310</v>
      </c>
      <c s="7" t="s">
        <v>450</v>
      </c>
      <c s="7" t="s">
        <v>45</v>
      </c>
      <c s="7" t="s">
        <v>451</v>
      </c>
      <c s="7" t="s">
        <v>449</v>
      </c>
      <c s="10">
        <v>2.777</v>
      </c>
      <c s="14">
        <v>932</v>
      </c>
      <c s="13">
        <f>ROUND((H86*G86),2)</f>
      </c>
      <c r="O86">
        <f>rekapitulace!H8</f>
      </c>
      <c>
        <f>O86/100*I86</f>
      </c>
    </row>
    <row r="87" spans="1:16" ht="12.75">
      <c r="A87" s="7">
        <v>67</v>
      </c>
      <c s="7" t="s">
        <v>45</v>
      </c>
      <c s="7" t="s">
        <v>452</v>
      </c>
      <c s="7" t="s">
        <v>45</v>
      </c>
      <c s="7" t="s">
        <v>453</v>
      </c>
      <c s="7" t="s">
        <v>69</v>
      </c>
      <c s="10">
        <v>3.471</v>
      </c>
      <c s="14">
        <v>5500</v>
      </c>
      <c s="13">
        <f>ROUND((H87*G87),2)</f>
      </c>
      <c r="O87">
        <f>rekapitulace!H8</f>
      </c>
      <c>
        <f>O87/100*I87</f>
      </c>
    </row>
    <row r="88" spans="1:16" ht="12.75">
      <c r="A88" s="7">
        <v>68</v>
      </c>
      <c s="7" t="s">
        <v>45</v>
      </c>
      <c s="7" t="s">
        <v>458</v>
      </c>
      <c s="7" t="s">
        <v>45</v>
      </c>
      <c s="7" t="s">
        <v>459</v>
      </c>
      <c s="7" t="s">
        <v>48</v>
      </c>
      <c s="10">
        <v>1.388</v>
      </c>
      <c s="14">
        <v>30985</v>
      </c>
      <c s="13">
        <f>ROUND((H88*G88),2)</f>
      </c>
      <c r="O88">
        <f>rekapitulace!H8</f>
      </c>
      <c>
        <f>O88/100*I88</f>
      </c>
    </row>
    <row r="89" spans="1:16" ht="12.75">
      <c r="A89" s="7">
        <v>69</v>
      </c>
      <c s="7" t="s">
        <v>45</v>
      </c>
      <c s="7" t="s">
        <v>460</v>
      </c>
      <c s="7" t="s">
        <v>45</v>
      </c>
      <c s="7" t="s">
        <v>461</v>
      </c>
      <c s="7" t="s">
        <v>48</v>
      </c>
      <c s="10">
        <v>2.083</v>
      </c>
      <c s="14">
        <v>35615</v>
      </c>
      <c s="13">
        <f>ROUND((H89*G89),2)</f>
      </c>
      <c r="O89">
        <f>rekapitulace!H8</f>
      </c>
      <c>
        <f>O89/100*I89</f>
      </c>
    </row>
    <row r="90" spans="1:16" ht="12.75">
      <c r="A90" s="7">
        <v>70</v>
      </c>
      <c s="7" t="s">
        <v>45</v>
      </c>
      <c s="7" t="s">
        <v>491</v>
      </c>
      <c s="7" t="s">
        <v>45</v>
      </c>
      <c s="7" t="s">
        <v>492</v>
      </c>
      <c s="7" t="s">
        <v>69</v>
      </c>
      <c s="10">
        <v>1.388</v>
      </c>
      <c s="14">
        <v>33218</v>
      </c>
      <c s="13">
        <f>ROUND((H90*G90),2)</f>
      </c>
      <c r="O90">
        <f>rekapitulace!H8</f>
      </c>
      <c>
        <f>O90/100*I90</f>
      </c>
    </row>
    <row r="91" spans="1:16" ht="12.75">
      <c r="A91" s="7">
        <v>71</v>
      </c>
      <c s="7" t="s">
        <v>310</v>
      </c>
      <c s="7" t="s">
        <v>464</v>
      </c>
      <c s="7" t="s">
        <v>45</v>
      </c>
      <c s="7" t="s">
        <v>465</v>
      </c>
      <c s="7" t="s">
        <v>69</v>
      </c>
      <c s="10">
        <v>1.388</v>
      </c>
      <c s="14">
        <v>1290</v>
      </c>
      <c s="13">
        <f>ROUND((H91*G91),2)</f>
      </c>
      <c r="O91">
        <f>rekapitulace!H8</f>
      </c>
      <c>
        <f>O91/100*I91</f>
      </c>
    </row>
    <row r="92" spans="1:16" ht="12.75">
      <c r="A92" s="7">
        <v>72</v>
      </c>
      <c s="7" t="s">
        <v>45</v>
      </c>
      <c s="7" t="s">
        <v>493</v>
      </c>
      <c s="7" t="s">
        <v>45</v>
      </c>
      <c s="7" t="s">
        <v>494</v>
      </c>
      <c s="7" t="s">
        <v>468</v>
      </c>
      <c s="10">
        <v>0.694</v>
      </c>
      <c s="14">
        <v>241737</v>
      </c>
      <c s="13">
        <f>ROUND((H92*G92),2)</f>
      </c>
      <c r="O92">
        <f>rekapitulace!H8</f>
      </c>
      <c>
        <f>O92/100*I92</f>
      </c>
    </row>
    <row r="93" spans="1:16" ht="12.75">
      <c r="A93" s="7">
        <v>73</v>
      </c>
      <c s="7" t="s">
        <v>310</v>
      </c>
      <c s="7" t="s">
        <v>469</v>
      </c>
      <c s="7" t="s">
        <v>45</v>
      </c>
      <c s="7" t="s">
        <v>470</v>
      </c>
      <c s="7" t="s">
        <v>69</v>
      </c>
      <c s="10">
        <v>1.388</v>
      </c>
      <c s="14">
        <v>1090</v>
      </c>
      <c s="13">
        <f>ROUND((H93*G93),2)</f>
      </c>
      <c r="O93">
        <f>rekapitulace!H8</f>
      </c>
      <c>
        <f>O93/100*I93</f>
      </c>
    </row>
    <row r="94" spans="1:16" ht="12.75">
      <c r="A94" s="7">
        <v>74</v>
      </c>
      <c s="7" t="s">
        <v>310</v>
      </c>
      <c s="7" t="s">
        <v>471</v>
      </c>
      <c s="7" t="s">
        <v>45</v>
      </c>
      <c s="7" t="s">
        <v>472</v>
      </c>
      <c s="7" t="s">
        <v>105</v>
      </c>
      <c s="10">
        <v>18.216</v>
      </c>
      <c s="14">
        <v>12.3</v>
      </c>
      <c s="13">
        <f>ROUND((H94*G94),2)</f>
      </c>
      <c r="O94">
        <f>rekapitulace!H8</f>
      </c>
      <c>
        <f>O94/100*I94</f>
      </c>
    </row>
    <row r="95" spans="1:16" ht="12.75">
      <c r="A95" s="7">
        <v>75</v>
      </c>
      <c s="7" t="s">
        <v>310</v>
      </c>
      <c s="7" t="s">
        <v>473</v>
      </c>
      <c s="7" t="s">
        <v>45</v>
      </c>
      <c s="7" t="s">
        <v>474</v>
      </c>
      <c s="7" t="s">
        <v>105</v>
      </c>
      <c s="10">
        <v>94.12</v>
      </c>
      <c s="14">
        <v>16</v>
      </c>
      <c s="13">
        <f>ROUND((H95*G95),2)</f>
      </c>
      <c r="O95">
        <f>rekapitulace!H8</f>
      </c>
      <c>
        <f>O95/100*I95</f>
      </c>
    </row>
    <row r="96" spans="1:16" ht="12.75" customHeight="1">
      <c r="A96" s="15"/>
      <c s="15"/>
      <c s="15" t="s">
        <v>41</v>
      </c>
      <c s="15"/>
      <c s="15" t="s">
        <v>402</v>
      </c>
      <c s="15"/>
      <c s="15"/>
      <c s="15"/>
      <c s="15">
        <f>SUM(I65:I95)</f>
      </c>
      <c r="P96">
        <f>ROUND(SUM(P65:P95),2)</f>
      </c>
    </row>
    <row r="98" spans="1:9" ht="12.75" customHeight="1">
      <c r="A98" s="9"/>
      <c s="9"/>
      <c s="9" t="s">
        <v>479</v>
      </c>
      <c s="9"/>
      <c s="9" t="s">
        <v>478</v>
      </c>
      <c s="9"/>
      <c s="11"/>
      <c s="9"/>
      <c s="11"/>
    </row>
    <row r="99" spans="1:16" ht="12.75">
      <c r="A99" s="7">
        <v>76</v>
      </c>
      <c s="7" t="s">
        <v>310</v>
      </c>
      <c s="7" t="s">
        <v>480</v>
      </c>
      <c s="7" t="s">
        <v>45</v>
      </c>
      <c s="7" t="s">
        <v>481</v>
      </c>
      <c s="7" t="s">
        <v>85</v>
      </c>
      <c s="10">
        <v>44.781</v>
      </c>
      <c s="14">
        <v>947</v>
      </c>
      <c s="13">
        <f>ROUND((H99*G99),2)</f>
      </c>
      <c r="O99">
        <f>rekapitulace!H8</f>
      </c>
      <c>
        <f>O99/100*I99</f>
      </c>
    </row>
    <row r="100" spans="1:16" ht="12.75">
      <c r="A100" s="7">
        <v>77</v>
      </c>
      <c s="7" t="s">
        <v>310</v>
      </c>
      <c s="7" t="s">
        <v>482</v>
      </c>
      <c s="7" t="s">
        <v>45</v>
      </c>
      <c s="7" t="s">
        <v>483</v>
      </c>
      <c s="7" t="s">
        <v>85</v>
      </c>
      <c s="10">
        <v>44.781</v>
      </c>
      <c s="14">
        <v>799</v>
      </c>
      <c s="13">
        <f>ROUND((H100*G100),2)</f>
      </c>
      <c r="O100">
        <f>rekapitulace!H8</f>
      </c>
      <c>
        <f>O100/100*I100</f>
      </c>
    </row>
    <row r="101" spans="1:16" ht="12.75" customHeight="1">
      <c r="A101" s="15"/>
      <c s="15"/>
      <c s="15" t="s">
        <v>479</v>
      </c>
      <c s="15"/>
      <c s="15" t="s">
        <v>478</v>
      </c>
      <c s="15"/>
      <c s="15"/>
      <c s="15"/>
      <c s="15">
        <f>SUM(I99:I100)</f>
      </c>
      <c r="P101">
        <f>ROUND(SUM(P99:P100),2)</f>
      </c>
    </row>
    <row r="103" spans="1:9" ht="12.75" customHeight="1">
      <c r="A103" s="9"/>
      <c s="9"/>
      <c s="9" t="s">
        <v>485</v>
      </c>
      <c s="9"/>
      <c s="9" t="s">
        <v>484</v>
      </c>
      <c s="9"/>
      <c s="11"/>
      <c s="9"/>
      <c s="11"/>
    </row>
    <row r="104" spans="1:16" ht="12.75">
      <c r="A104" s="7">
        <v>78</v>
      </c>
      <c s="7" t="s">
        <v>310</v>
      </c>
      <c s="7" t="s">
        <v>486</v>
      </c>
      <c s="7" t="s">
        <v>45</v>
      </c>
      <c s="7" t="s">
        <v>487</v>
      </c>
      <c s="7" t="s">
        <v>315</v>
      </c>
      <c s="10">
        <v>20.826</v>
      </c>
      <c s="14">
        <v>443</v>
      </c>
      <c s="13">
        <f>ROUND((H104*G104),2)</f>
      </c>
      <c r="O104">
        <f>rekapitulace!H8</f>
      </c>
      <c>
        <f>O104/100*I104</f>
      </c>
    </row>
    <row r="105" spans="1:16" ht="12.75" customHeight="1">
      <c r="A105" s="15"/>
      <c s="15"/>
      <c s="15" t="s">
        <v>485</v>
      </c>
      <c s="15"/>
      <c s="15" t="s">
        <v>484</v>
      </c>
      <c s="15"/>
      <c s="15"/>
      <c s="15"/>
      <c s="15">
        <f>SUM(I104:I104)</f>
      </c>
      <c r="P105">
        <f>ROUND(SUM(P104:P104),2)</f>
      </c>
    </row>
    <row r="107" spans="1:16" ht="12.75" customHeight="1">
      <c r="A107" s="15"/>
      <c s="15"/>
      <c s="15"/>
      <c s="15"/>
      <c s="15" t="s">
        <v>74</v>
      </c>
      <c s="15"/>
      <c s="15"/>
      <c s="15"/>
      <c s="15">
        <f>+I50+I55+I62+I96+I101+I105</f>
      </c>
      <c r="P107">
        <f>+P50+P55+P62+P96+P101+P105</f>
      </c>
    </row>
    <row r="109" spans="1:9" ht="12.75" customHeight="1">
      <c r="A109" s="9" t="s">
        <v>75</v>
      </c>
      <c s="9"/>
      <c s="9"/>
      <c s="9"/>
      <c s="9"/>
      <c s="9"/>
      <c s="9"/>
      <c s="9"/>
      <c s="9"/>
    </row>
    <row r="110" spans="1:9" ht="12.75" customHeight="1">
      <c r="A110" s="9"/>
      <c s="9"/>
      <c s="9"/>
      <c s="9"/>
      <c s="9" t="s">
        <v>76</v>
      </c>
      <c s="9"/>
      <c s="9"/>
      <c s="9"/>
      <c s="9"/>
    </row>
    <row r="111" spans="1:16" ht="12.75" customHeight="1">
      <c r="A111" s="15"/>
      <c s="15"/>
      <c s="15"/>
      <c s="15"/>
      <c s="15" t="s">
        <v>77</v>
      </c>
      <c s="15"/>
      <c s="15"/>
      <c s="15"/>
      <c s="15">
        <v>0</v>
      </c>
      <c r="P111">
        <v>0</v>
      </c>
    </row>
    <row r="112" spans="1:9" ht="12.75" customHeight="1">
      <c r="A112" s="15"/>
      <c s="15"/>
      <c s="15"/>
      <c s="15"/>
      <c s="15" t="s">
        <v>78</v>
      </c>
      <c s="15"/>
      <c s="15"/>
      <c s="15"/>
      <c s="15"/>
    </row>
    <row r="113" spans="1:16" ht="12.75" customHeight="1">
      <c r="A113" s="15"/>
      <c s="15"/>
      <c s="15"/>
      <c s="15"/>
      <c s="15" t="s">
        <v>79</v>
      </c>
      <c s="15"/>
      <c s="15"/>
      <c s="15"/>
      <c s="15">
        <v>0</v>
      </c>
      <c r="P113">
        <v>0</v>
      </c>
    </row>
    <row r="114" spans="1:16" ht="12.75" customHeight="1">
      <c r="A114" s="15"/>
      <c s="15"/>
      <c s="15"/>
      <c s="15"/>
      <c s="15" t="s">
        <v>80</v>
      </c>
      <c s="15"/>
      <c s="15"/>
      <c s="15"/>
      <c s="15">
        <f>I111+I113</f>
      </c>
      <c r="P114">
        <f>P111+P113</f>
      </c>
    </row>
    <row r="116" spans="1:16" ht="12.75" customHeight="1">
      <c r="A116" s="15"/>
      <c s="15"/>
      <c s="15"/>
      <c s="15"/>
      <c s="15" t="s">
        <v>80</v>
      </c>
      <c s="15"/>
      <c s="15"/>
      <c s="15"/>
      <c s="15">
        <f>I107+I114</f>
      </c>
      <c r="P116">
        <f>P107+P114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306</v>
      </c>
      <c s="5"/>
      <c s="5" t="s">
        <v>307</v>
      </c>
    </row>
    <row r="6" spans="1:5" ht="12.75" customHeight="1">
      <c r="A6" t="s">
        <v>18</v>
      </c>
      <c r="C6" s="5" t="s">
        <v>495</v>
      </c>
      <c s="5"/>
      <c s="5" t="s">
        <v>496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498</v>
      </c>
      <c s="9"/>
      <c s="9" t="s">
        <v>497</v>
      </c>
      <c s="9"/>
      <c s="11"/>
      <c s="9"/>
      <c s="11"/>
    </row>
    <row r="12" spans="1:16" ht="12.75">
      <c r="A12" s="7">
        <v>1</v>
      </c>
      <c s="7" t="s">
        <v>310</v>
      </c>
      <c s="7" t="s">
        <v>499</v>
      </c>
      <c s="7" t="s">
        <v>45</v>
      </c>
      <c s="7" t="s">
        <v>500</v>
      </c>
      <c s="7" t="s">
        <v>48</v>
      </c>
      <c s="10">
        <v>0.694</v>
      </c>
      <c s="14">
        <v>60000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310</v>
      </c>
      <c s="7" t="s">
        <v>501</v>
      </c>
      <c s="7" t="s">
        <v>45</v>
      </c>
      <c s="7" t="s">
        <v>502</v>
      </c>
      <c s="7" t="s">
        <v>48</v>
      </c>
      <c s="10">
        <v>0.694</v>
      </c>
      <c s="14">
        <v>52000</v>
      </c>
      <c s="13">
        <f>ROUND((H13*G13),2)</f>
      </c>
      <c r="O13">
        <f>rekapitulace!H8</f>
      </c>
      <c>
        <f>O13/100*I13</f>
      </c>
    </row>
    <row r="14" spans="1:16" ht="12.75" customHeight="1">
      <c r="A14" s="15"/>
      <c s="15"/>
      <c s="15" t="s">
        <v>498</v>
      </c>
      <c s="15"/>
      <c s="15" t="s">
        <v>497</v>
      </c>
      <c s="15"/>
      <c s="15"/>
      <c s="15"/>
      <c s="15">
        <f>SUM(I12:I13)</f>
      </c>
      <c r="P14">
        <f>ROUND(SUM(P12:P13),2)</f>
      </c>
    </row>
    <row r="16" spans="1:9" ht="12.75" customHeight="1">
      <c r="A16" s="9"/>
      <c s="9"/>
      <c s="9" t="s">
        <v>504</v>
      </c>
      <c s="9"/>
      <c s="9" t="s">
        <v>503</v>
      </c>
      <c s="9"/>
      <c s="11"/>
      <c s="9"/>
      <c s="11"/>
    </row>
    <row r="17" spans="1:16" ht="12.75">
      <c r="A17" s="7">
        <v>3</v>
      </c>
      <c s="7" t="s">
        <v>310</v>
      </c>
      <c s="7" t="s">
        <v>505</v>
      </c>
      <c s="7" t="s">
        <v>45</v>
      </c>
      <c s="7" t="s">
        <v>506</v>
      </c>
      <c s="7" t="s">
        <v>48</v>
      </c>
      <c s="10">
        <v>0.694</v>
      </c>
      <c s="14">
        <v>255000</v>
      </c>
      <c s="13">
        <f>ROUND((H17*G17),2)</f>
      </c>
      <c r="O17">
        <f>rekapitulace!H8</f>
      </c>
      <c>
        <f>O17/100*I17</f>
      </c>
    </row>
    <row r="18" spans="1:16" ht="12.75" customHeight="1">
      <c r="A18" s="15"/>
      <c s="15"/>
      <c s="15" t="s">
        <v>504</v>
      </c>
      <c s="15"/>
      <c s="15" t="s">
        <v>503</v>
      </c>
      <c s="15"/>
      <c s="15"/>
      <c s="15"/>
      <c s="15">
        <f>SUM(I17:I17)</f>
      </c>
      <c r="P18">
        <f>ROUND(SUM(P17:P17),2)</f>
      </c>
    </row>
    <row r="20" spans="1:9" ht="12.75" customHeight="1">
      <c r="A20" s="9"/>
      <c s="9"/>
      <c s="9" t="s">
        <v>508</v>
      </c>
      <c s="9"/>
      <c s="9" t="s">
        <v>507</v>
      </c>
      <c s="9"/>
      <c s="11"/>
      <c s="9"/>
      <c s="11"/>
    </row>
    <row r="21" spans="1:16" ht="12.75">
      <c r="A21" s="7">
        <v>4</v>
      </c>
      <c s="7" t="s">
        <v>310</v>
      </c>
      <c s="7" t="s">
        <v>509</v>
      </c>
      <c s="7" t="s">
        <v>45</v>
      </c>
      <c s="7" t="s">
        <v>510</v>
      </c>
      <c s="7" t="s">
        <v>48</v>
      </c>
      <c s="10">
        <v>0.694</v>
      </c>
      <c s="14">
        <v>35000</v>
      </c>
      <c s="13">
        <f>ROUND((H21*G21),2)</f>
      </c>
      <c r="O21">
        <f>rekapitulace!H8</f>
      </c>
      <c>
        <f>O21/100*I21</f>
      </c>
    </row>
    <row r="22" spans="1:16" ht="12.75" customHeight="1">
      <c r="A22" s="15"/>
      <c s="15"/>
      <c s="15" t="s">
        <v>508</v>
      </c>
      <c s="15"/>
      <c s="15" t="s">
        <v>507</v>
      </c>
      <c s="15"/>
      <c s="15"/>
      <c s="15"/>
      <c s="15">
        <f>SUM(I21:I21)</f>
      </c>
      <c r="P22">
        <f>ROUND(SUM(P21:P21),2)</f>
      </c>
    </row>
    <row r="24" spans="1:9" ht="12.75" customHeight="1">
      <c r="A24" s="9"/>
      <c s="9"/>
      <c s="9" t="s">
        <v>512</v>
      </c>
      <c s="9"/>
      <c s="9" t="s">
        <v>511</v>
      </c>
      <c s="9"/>
      <c s="11"/>
      <c s="9"/>
      <c s="11"/>
    </row>
    <row r="25" spans="1:16" ht="12.75">
      <c r="A25" s="7">
        <v>5</v>
      </c>
      <c s="7" t="s">
        <v>310</v>
      </c>
      <c s="7" t="s">
        <v>513</v>
      </c>
      <c s="7" t="s">
        <v>45</v>
      </c>
      <c s="7" t="s">
        <v>514</v>
      </c>
      <c s="7" t="s">
        <v>48</v>
      </c>
      <c s="10">
        <v>0.694</v>
      </c>
      <c s="14">
        <v>85000</v>
      </c>
      <c s="13">
        <f>ROUND((H25*G25),2)</f>
      </c>
      <c r="O25">
        <f>rekapitulace!H8</f>
      </c>
      <c>
        <f>O25/100*I25</f>
      </c>
    </row>
    <row r="26" spans="1:16" ht="12.75" customHeight="1">
      <c r="A26" s="15"/>
      <c s="15"/>
      <c s="15" t="s">
        <v>512</v>
      </c>
      <c s="15"/>
      <c s="15" t="s">
        <v>511</v>
      </c>
      <c s="15"/>
      <c s="15"/>
      <c s="15"/>
      <c s="15">
        <f>SUM(I25:I25)</f>
      </c>
      <c r="P26">
        <f>ROUND(SUM(P25:P25),2)</f>
      </c>
    </row>
    <row r="28" spans="1:9" ht="12.75" customHeight="1">
      <c r="A28" s="9"/>
      <c s="9"/>
      <c s="9" t="s">
        <v>516</v>
      </c>
      <c s="9"/>
      <c s="9" t="s">
        <v>515</v>
      </c>
      <c s="9"/>
      <c s="11"/>
      <c s="9"/>
      <c s="11"/>
    </row>
    <row r="29" spans="1:16" ht="12.75">
      <c r="A29" s="7">
        <v>6</v>
      </c>
      <c s="7" t="s">
        <v>310</v>
      </c>
      <c s="7" t="s">
        <v>517</v>
      </c>
      <c s="7" t="s">
        <v>45</v>
      </c>
      <c s="7" t="s">
        <v>518</v>
      </c>
      <c s="7" t="s">
        <v>48</v>
      </c>
      <c s="10">
        <v>0.694</v>
      </c>
      <c s="14">
        <v>85000</v>
      </c>
      <c s="13">
        <f>ROUND((H29*G29),2)</f>
      </c>
      <c r="O29">
        <f>rekapitulace!H8</f>
      </c>
      <c>
        <f>O29/100*I29</f>
      </c>
    </row>
    <row r="30" spans="1:16" ht="12.75" customHeight="1">
      <c r="A30" s="15"/>
      <c s="15"/>
      <c s="15" t="s">
        <v>516</v>
      </c>
      <c s="15"/>
      <c s="15" t="s">
        <v>515</v>
      </c>
      <c s="15"/>
      <c s="15"/>
      <c s="15"/>
      <c s="15">
        <f>SUM(I29:I29)</f>
      </c>
      <c r="P30">
        <f>ROUND(SUM(P29:P29),2)</f>
      </c>
    </row>
    <row r="32" spans="1:16" ht="12.75" customHeight="1">
      <c r="A32" s="15"/>
      <c s="15"/>
      <c s="15"/>
      <c s="15"/>
      <c s="15" t="s">
        <v>74</v>
      </c>
      <c s="15"/>
      <c s="15"/>
      <c s="15"/>
      <c s="15">
        <f>+I14+I18+I22+I26+I30</f>
      </c>
      <c r="P32">
        <f>+P14+P18+P22+P26+P30</f>
      </c>
    </row>
    <row r="34" spans="1:9" ht="12.75" customHeight="1">
      <c r="A34" s="9" t="s">
        <v>75</v>
      </c>
      <c s="9"/>
      <c s="9"/>
      <c s="9"/>
      <c s="9"/>
      <c s="9"/>
      <c s="9"/>
      <c s="9"/>
      <c s="9"/>
    </row>
    <row r="35" spans="1:9" ht="12.75" customHeight="1">
      <c r="A35" s="9"/>
      <c s="9"/>
      <c s="9"/>
      <c s="9"/>
      <c s="9" t="s">
        <v>76</v>
      </c>
      <c s="9"/>
      <c s="9"/>
      <c s="9"/>
      <c s="9"/>
    </row>
    <row r="36" spans="1:16" ht="12.75" customHeight="1">
      <c r="A36" s="15"/>
      <c s="15"/>
      <c s="15"/>
      <c s="15"/>
      <c s="15" t="s">
        <v>77</v>
      </c>
      <c s="15"/>
      <c s="15"/>
      <c s="15"/>
      <c s="15">
        <v>0</v>
      </c>
      <c r="P36">
        <v>0</v>
      </c>
    </row>
    <row r="37" spans="1:9" ht="12.75" customHeight="1">
      <c r="A37" s="15"/>
      <c s="15"/>
      <c s="15"/>
      <c s="15"/>
      <c s="15" t="s">
        <v>78</v>
      </c>
      <c s="15"/>
      <c s="15"/>
      <c s="15"/>
      <c s="15"/>
    </row>
    <row r="38" spans="1:16" ht="12.75" customHeight="1">
      <c r="A38" s="15"/>
      <c s="15"/>
      <c s="15"/>
      <c s="15"/>
      <c s="15" t="s">
        <v>79</v>
      </c>
      <c s="15"/>
      <c s="15"/>
      <c s="15"/>
      <c s="15">
        <v>0</v>
      </c>
      <c r="P38">
        <v>0</v>
      </c>
    </row>
    <row r="39" spans="1:16" ht="12.75" customHeight="1">
      <c r="A39" s="15"/>
      <c s="15"/>
      <c s="15"/>
      <c s="15"/>
      <c s="15" t="s">
        <v>80</v>
      </c>
      <c s="15"/>
      <c s="15"/>
      <c s="15"/>
      <c s="15">
        <f>I36+I38</f>
      </c>
      <c r="P39">
        <f>P36+P38</f>
      </c>
    </row>
    <row r="41" spans="1:16" ht="12.75" customHeight="1">
      <c r="A41" s="15"/>
      <c s="15"/>
      <c s="15"/>
      <c s="15"/>
      <c s="15" t="s">
        <v>80</v>
      </c>
      <c s="15"/>
      <c s="15"/>
      <c s="15"/>
      <c s="15">
        <f>I32+I39</f>
      </c>
      <c r="P41">
        <f>P32+P39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519</v>
      </c>
      <c s="5"/>
      <c s="5" t="s">
        <v>520</v>
      </c>
    </row>
    <row r="6" spans="1:5" ht="12.75" customHeight="1">
      <c r="A6" t="s">
        <v>18</v>
      </c>
      <c r="C6" s="5" t="s">
        <v>519</v>
      </c>
      <c s="5"/>
      <c s="5" t="s">
        <v>520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51</v>
      </c>
      <c s="7" t="s">
        <v>86</v>
      </c>
      <c s="7" t="s">
        <v>45</v>
      </c>
      <c s="7" t="s">
        <v>87</v>
      </c>
      <c s="7" t="s">
        <v>85</v>
      </c>
      <c s="10">
        <v>1.386</v>
      </c>
      <c s="14">
        <v>84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51</v>
      </c>
      <c s="7" t="s">
        <v>52</v>
      </c>
      <c s="7" t="s">
        <v>45</v>
      </c>
      <c s="7" t="s">
        <v>521</v>
      </c>
      <c s="7" t="s">
        <v>48</v>
      </c>
      <c s="10">
        <v>1</v>
      </c>
      <c s="14">
        <v>5000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51</v>
      </c>
      <c s="7" t="s">
        <v>59</v>
      </c>
      <c s="7" t="s">
        <v>45</v>
      </c>
      <c s="7" t="s">
        <v>522</v>
      </c>
      <c s="7" t="s">
        <v>48</v>
      </c>
      <c s="10">
        <v>1</v>
      </c>
      <c s="14">
        <v>14000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51</v>
      </c>
      <c s="7" t="s">
        <v>61</v>
      </c>
      <c s="7" t="s">
        <v>45</v>
      </c>
      <c s="7" t="s">
        <v>523</v>
      </c>
      <c s="7" t="s">
        <v>48</v>
      </c>
      <c s="10">
        <v>1</v>
      </c>
      <c s="14">
        <v>5000</v>
      </c>
      <c s="13">
        <f>ROUND((H15*G15),2)</f>
      </c>
      <c r="O15">
        <f>rekapitulace!H8</f>
      </c>
      <c>
        <f>O15/100*I15</f>
      </c>
    </row>
    <row r="16" spans="1:16" ht="12.75" customHeight="1">
      <c r="A16" s="15"/>
      <c s="15"/>
      <c s="15" t="s">
        <v>44</v>
      </c>
      <c s="15"/>
      <c s="15" t="s">
        <v>43</v>
      </c>
      <c s="15"/>
      <c s="15"/>
      <c s="15"/>
      <c s="15">
        <f>SUM(I12:I15)</f>
      </c>
      <c r="P16">
        <f>ROUND(SUM(P12:P15),2)</f>
      </c>
    </row>
    <row r="18" spans="1:9" ht="12.75" customHeight="1">
      <c r="A18" s="9"/>
      <c s="9"/>
      <c s="9" t="s">
        <v>24</v>
      </c>
      <c s="9"/>
      <c s="9" t="s">
        <v>92</v>
      </c>
      <c s="9"/>
      <c s="11"/>
      <c s="9"/>
      <c s="11"/>
    </row>
    <row r="19" spans="1:16" ht="12.75">
      <c r="A19" s="7">
        <v>5</v>
      </c>
      <c s="7" t="s">
        <v>51</v>
      </c>
      <c s="7" t="s">
        <v>116</v>
      </c>
      <c s="7" t="s">
        <v>45</v>
      </c>
      <c s="7" t="s">
        <v>524</v>
      </c>
      <c s="7" t="s">
        <v>100</v>
      </c>
      <c s="10">
        <v>2.31</v>
      </c>
      <c s="14">
        <v>256</v>
      </c>
      <c s="13">
        <f>ROUND((H19*G19),2)</f>
      </c>
      <c r="O19">
        <f>rekapitulace!H8</f>
      </c>
      <c>
        <f>O19/100*I19</f>
      </c>
    </row>
    <row r="20" spans="1:16" ht="12.75">
      <c r="A20" s="7">
        <v>6</v>
      </c>
      <c s="7" t="s">
        <v>51</v>
      </c>
      <c s="7" t="s">
        <v>525</v>
      </c>
      <c s="7" t="s">
        <v>45</v>
      </c>
      <c s="7" t="s">
        <v>526</v>
      </c>
      <c s="7" t="s">
        <v>100</v>
      </c>
      <c s="10">
        <v>0.77</v>
      </c>
      <c s="14">
        <v>472</v>
      </c>
      <c s="13">
        <f>ROUND((H20*G20),2)</f>
      </c>
      <c r="O20">
        <f>rekapitulace!H8</f>
      </c>
      <c>
        <f>O20/100*I20</f>
      </c>
    </row>
    <row r="21" spans="1:16" ht="12.75">
      <c r="A21" s="7">
        <v>7</v>
      </c>
      <c s="7" t="s">
        <v>51</v>
      </c>
      <c s="7" t="s">
        <v>118</v>
      </c>
      <c s="7" t="s">
        <v>45</v>
      </c>
      <c s="7" t="s">
        <v>527</v>
      </c>
      <c s="7" t="s">
        <v>100</v>
      </c>
      <c s="10">
        <v>0.77</v>
      </c>
      <c s="14">
        <v>16</v>
      </c>
      <c s="13">
        <f>ROUND((H21*G21),2)</f>
      </c>
      <c r="O21">
        <f>rekapitulace!H8</f>
      </c>
      <c>
        <f>O21/100*I21</f>
      </c>
    </row>
    <row r="22" spans="1:16" ht="12.75">
      <c r="A22" s="7">
        <v>8</v>
      </c>
      <c s="7" t="s">
        <v>51</v>
      </c>
      <c s="7" t="s">
        <v>528</v>
      </c>
      <c s="7" t="s">
        <v>45</v>
      </c>
      <c s="7" t="s">
        <v>529</v>
      </c>
      <c s="7" t="s">
        <v>100</v>
      </c>
      <c s="10">
        <v>2.31</v>
      </c>
      <c s="14">
        <v>109</v>
      </c>
      <c s="13">
        <f>ROUND((H22*G22),2)</f>
      </c>
      <c r="O22">
        <f>rekapitulace!H8</f>
      </c>
      <c>
        <f>O22/100*I22</f>
      </c>
    </row>
    <row r="23" spans="1:16" ht="12.75">
      <c r="A23" s="7">
        <v>9</v>
      </c>
      <c s="7" t="s">
        <v>51</v>
      </c>
      <c s="7" t="s">
        <v>124</v>
      </c>
      <c s="7" t="s">
        <v>45</v>
      </c>
      <c s="7" t="s">
        <v>530</v>
      </c>
      <c s="7" t="s">
        <v>100</v>
      </c>
      <c s="10">
        <v>0.77</v>
      </c>
      <c s="14">
        <v>750</v>
      </c>
      <c s="13">
        <f>ROUND((H23*G23),2)</f>
      </c>
      <c r="O23">
        <f>rekapitulace!H8</f>
      </c>
      <c>
        <f>O23/100*I23</f>
      </c>
    </row>
    <row r="24" spans="1:16" ht="12.75">
      <c r="A24" s="7">
        <v>10</v>
      </c>
      <c s="7" t="s">
        <v>531</v>
      </c>
      <c s="7" t="s">
        <v>532</v>
      </c>
      <c s="7" t="s">
        <v>45</v>
      </c>
      <c s="7" t="s">
        <v>533</v>
      </c>
      <c s="7" t="s">
        <v>100</v>
      </c>
      <c s="10">
        <v>0.193</v>
      </c>
      <c s="14">
        <v>20</v>
      </c>
      <c s="13">
        <f>ROUND((H24*G24),2)</f>
      </c>
      <c r="O24">
        <f>rekapitulace!H8</f>
      </c>
      <c>
        <f>O24/100*I24</f>
      </c>
    </row>
    <row r="25" spans="1:16" ht="12.75" customHeight="1">
      <c r="A25" s="15"/>
      <c s="15"/>
      <c s="15" t="s">
        <v>24</v>
      </c>
      <c s="15"/>
      <c s="15" t="s">
        <v>92</v>
      </c>
      <c s="15"/>
      <c s="15"/>
      <c s="15"/>
      <c s="15">
        <f>SUM(I19:I24)</f>
      </c>
      <c r="P25">
        <f>ROUND(SUM(P19:P24),2)</f>
      </c>
    </row>
    <row r="27" spans="1:9" ht="12.75" customHeight="1">
      <c r="A27" s="9"/>
      <c s="9"/>
      <c s="9" t="s">
        <v>40</v>
      </c>
      <c s="9"/>
      <c s="9" t="s">
        <v>534</v>
      </c>
      <c s="9"/>
      <c s="11"/>
      <c s="9"/>
      <c s="11"/>
    </row>
    <row r="28" spans="1:16" ht="12.75">
      <c r="A28" s="7">
        <v>11</v>
      </c>
      <c s="7" t="s">
        <v>51</v>
      </c>
      <c s="7" t="s">
        <v>535</v>
      </c>
      <c s="7" t="s">
        <v>45</v>
      </c>
      <c s="7" t="s">
        <v>536</v>
      </c>
      <c s="7" t="s">
        <v>105</v>
      </c>
      <c s="10">
        <v>11.33</v>
      </c>
      <c s="14">
        <v>81</v>
      </c>
      <c s="13">
        <f>ROUND((H28*G28),2)</f>
      </c>
      <c r="O28">
        <f>rekapitulace!H8</f>
      </c>
      <c>
        <f>O28/100*I28</f>
      </c>
    </row>
    <row r="29" spans="1:16" ht="12.75">
      <c r="A29" s="7">
        <v>12</v>
      </c>
      <c s="7" t="s">
        <v>531</v>
      </c>
      <c s="7" t="s">
        <v>537</v>
      </c>
      <c s="7" t="s">
        <v>45</v>
      </c>
      <c s="7" t="s">
        <v>538</v>
      </c>
      <c s="7" t="s">
        <v>69</v>
      </c>
      <c s="10">
        <v>1</v>
      </c>
      <c s="14">
        <v>1144</v>
      </c>
      <c s="13">
        <f>ROUND((H29*G29),2)</f>
      </c>
      <c r="O29">
        <f>rekapitulace!H8</f>
      </c>
      <c>
        <f>O29/100*I29</f>
      </c>
    </row>
    <row r="30" spans="1:16" ht="12.75">
      <c r="A30" s="7">
        <v>13</v>
      </c>
      <c s="7" t="s">
        <v>531</v>
      </c>
      <c s="7" t="s">
        <v>539</v>
      </c>
      <c s="7" t="s">
        <v>45</v>
      </c>
      <c s="7" t="s">
        <v>540</v>
      </c>
      <c s="7" t="s">
        <v>69</v>
      </c>
      <c s="10">
        <v>1</v>
      </c>
      <c s="14">
        <v>3919</v>
      </c>
      <c s="13">
        <f>ROUND((H30*G30),2)</f>
      </c>
      <c r="O30">
        <f>rekapitulace!H8</f>
      </c>
      <c>
        <f>O30/100*I30</f>
      </c>
    </row>
    <row r="31" spans="1:16" ht="12.75">
      <c r="A31" s="7">
        <v>14</v>
      </c>
      <c s="7" t="s">
        <v>51</v>
      </c>
      <c s="7" t="s">
        <v>541</v>
      </c>
      <c s="7" t="s">
        <v>45</v>
      </c>
      <c s="7" t="s">
        <v>542</v>
      </c>
      <c s="7" t="s">
        <v>105</v>
      </c>
      <c s="10">
        <v>93.555</v>
      </c>
      <c s="14">
        <v>24</v>
      </c>
      <c s="13">
        <f>ROUND((H31*G31),2)</f>
      </c>
      <c r="O31">
        <f>rekapitulace!H8</f>
      </c>
      <c>
        <f>O31/100*I31</f>
      </c>
    </row>
    <row r="32" spans="1:16" ht="12.75">
      <c r="A32" s="7">
        <v>15</v>
      </c>
      <c s="7" t="s">
        <v>51</v>
      </c>
      <c s="7" t="s">
        <v>543</v>
      </c>
      <c s="7" t="s">
        <v>45</v>
      </c>
      <c s="7" t="s">
        <v>544</v>
      </c>
      <c s="7" t="s">
        <v>105</v>
      </c>
      <c s="10">
        <v>93.555</v>
      </c>
      <c s="14">
        <v>105</v>
      </c>
      <c s="13">
        <f>ROUND((H32*G32),2)</f>
      </c>
      <c r="O32">
        <f>rekapitulace!H8</f>
      </c>
      <c>
        <f>O32/100*I32</f>
      </c>
    </row>
    <row r="33" spans="1:16" ht="12.75">
      <c r="A33" s="7">
        <v>16</v>
      </c>
      <c s="7" t="s">
        <v>51</v>
      </c>
      <c s="7" t="s">
        <v>545</v>
      </c>
      <c s="7" t="s">
        <v>45</v>
      </c>
      <c s="7" t="s">
        <v>546</v>
      </c>
      <c s="7" t="s">
        <v>69</v>
      </c>
      <c s="10">
        <v>2</v>
      </c>
      <c s="14">
        <v>106</v>
      </c>
      <c s="13">
        <f>ROUND((H33*G33),2)</f>
      </c>
      <c r="O33">
        <f>rekapitulace!H8</f>
      </c>
      <c>
        <f>O33/100*I33</f>
      </c>
    </row>
    <row r="34" spans="1:16" ht="12.75">
      <c r="A34" s="7">
        <v>17</v>
      </c>
      <c s="7" t="s">
        <v>51</v>
      </c>
      <c s="7" t="s">
        <v>547</v>
      </c>
      <c s="7" t="s">
        <v>45</v>
      </c>
      <c s="7" t="s">
        <v>548</v>
      </c>
      <c s="7" t="s">
        <v>69</v>
      </c>
      <c s="10">
        <v>2</v>
      </c>
      <c s="14">
        <v>186</v>
      </c>
      <c s="13">
        <f>ROUND((H34*G34),2)</f>
      </c>
      <c r="O34">
        <f>rekapitulace!H8</f>
      </c>
      <c>
        <f>O34/100*I34</f>
      </c>
    </row>
    <row r="35" spans="1:16" ht="12.75">
      <c r="A35" s="7">
        <v>18</v>
      </c>
      <c s="7" t="s">
        <v>531</v>
      </c>
      <c s="7" t="s">
        <v>549</v>
      </c>
      <c s="7" t="s">
        <v>45</v>
      </c>
      <c s="7" t="s">
        <v>550</v>
      </c>
      <c s="7" t="s">
        <v>69</v>
      </c>
      <c s="10">
        <v>1</v>
      </c>
      <c s="14">
        <v>3750</v>
      </c>
      <c s="13">
        <f>ROUND((H35*G35),2)</f>
      </c>
      <c r="O35">
        <f>rekapitulace!H8</f>
      </c>
      <c>
        <f>O35/100*I35</f>
      </c>
    </row>
    <row r="36" spans="1:16" ht="12.75">
      <c r="A36" s="7">
        <v>19</v>
      </c>
      <c s="7" t="s">
        <v>51</v>
      </c>
      <c s="7" t="s">
        <v>551</v>
      </c>
      <c s="7" t="s">
        <v>45</v>
      </c>
      <c s="7" t="s">
        <v>552</v>
      </c>
      <c s="7" t="s">
        <v>69</v>
      </c>
      <c s="10">
        <v>1</v>
      </c>
      <c s="14">
        <v>18385</v>
      </c>
      <c s="13">
        <f>ROUND((H36*G36),2)</f>
      </c>
      <c r="O36">
        <f>rekapitulace!H8</f>
      </c>
      <c>
        <f>O36/100*I36</f>
      </c>
    </row>
    <row r="37" spans="1:16" ht="12.75" customHeight="1">
      <c r="A37" s="15"/>
      <c s="15"/>
      <c s="15" t="s">
        <v>40</v>
      </c>
      <c s="15"/>
      <c s="15" t="s">
        <v>534</v>
      </c>
      <c s="15"/>
      <c s="15"/>
      <c s="15"/>
      <c s="15">
        <f>SUM(I28:I36)</f>
      </c>
      <c r="P37">
        <f>ROUND(SUM(P28:P36),2)</f>
      </c>
    </row>
    <row r="39" spans="1:16" ht="12.75" customHeight="1">
      <c r="A39" s="15"/>
      <c s="15"/>
      <c s="15"/>
      <c s="15"/>
      <c s="15" t="s">
        <v>74</v>
      </c>
      <c s="15"/>
      <c s="15"/>
      <c s="15"/>
      <c s="15">
        <f>+I16+I25+I37</f>
      </c>
      <c r="P39">
        <f>+P16+P25+P37</f>
      </c>
    </row>
    <row r="41" spans="1:9" ht="12.75" customHeight="1">
      <c r="A41" s="9" t="s">
        <v>75</v>
      </c>
      <c s="9"/>
      <c s="9"/>
      <c s="9"/>
      <c s="9"/>
      <c s="9"/>
      <c s="9"/>
      <c s="9"/>
      <c s="9"/>
    </row>
    <row r="42" spans="1:9" ht="12.75" customHeight="1">
      <c r="A42" s="9"/>
      <c s="9"/>
      <c s="9"/>
      <c s="9"/>
      <c s="9" t="s">
        <v>76</v>
      </c>
      <c s="9"/>
      <c s="9"/>
      <c s="9"/>
      <c s="9"/>
    </row>
    <row r="43" spans="1:16" ht="12.75" customHeight="1">
      <c r="A43" s="15"/>
      <c s="15"/>
      <c s="15"/>
      <c s="15"/>
      <c s="15" t="s">
        <v>77</v>
      </c>
      <c s="15"/>
      <c s="15"/>
      <c s="15"/>
      <c s="15">
        <v>0</v>
      </c>
      <c r="P43">
        <v>0</v>
      </c>
    </row>
    <row r="44" spans="1:9" ht="12.75" customHeight="1">
      <c r="A44" s="15"/>
      <c s="15"/>
      <c s="15"/>
      <c s="15"/>
      <c s="15" t="s">
        <v>78</v>
      </c>
      <c s="15"/>
      <c s="15"/>
      <c s="15"/>
      <c s="15"/>
    </row>
    <row r="45" spans="1:16" ht="12.75" customHeight="1">
      <c r="A45" s="15"/>
      <c s="15"/>
      <c s="15"/>
      <c s="15"/>
      <c s="15" t="s">
        <v>79</v>
      </c>
      <c s="15"/>
      <c s="15"/>
      <c s="15"/>
      <c s="15">
        <v>0</v>
      </c>
      <c r="P45">
        <v>0</v>
      </c>
    </row>
    <row r="46" spans="1:16" ht="12.75" customHeight="1">
      <c r="A46" s="15"/>
      <c s="15"/>
      <c s="15"/>
      <c s="15"/>
      <c s="15" t="s">
        <v>80</v>
      </c>
      <c s="15"/>
      <c s="15"/>
      <c s="15"/>
      <c s="15">
        <f>I43+I45</f>
      </c>
      <c r="P46">
        <f>P43+P45</f>
      </c>
    </row>
    <row r="48" spans="1:16" ht="12.75" customHeight="1">
      <c r="A48" s="15"/>
      <c s="15"/>
      <c s="15"/>
      <c s="15"/>
      <c s="15" t="s">
        <v>80</v>
      </c>
      <c s="15"/>
      <c s="15"/>
      <c s="15"/>
      <c s="15">
        <f>I39+I46</f>
      </c>
      <c r="P48">
        <f>P39+P46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553</v>
      </c>
      <c s="5"/>
      <c s="5" t="s">
        <v>554</v>
      </c>
    </row>
    <row r="6" spans="1:5" ht="12.75" customHeight="1">
      <c r="A6" t="s">
        <v>18</v>
      </c>
      <c r="C6" s="5" t="s">
        <v>553</v>
      </c>
      <c s="5"/>
      <c s="5" t="s">
        <v>554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51</v>
      </c>
      <c s="7" t="s">
        <v>86</v>
      </c>
      <c s="7" t="s">
        <v>45</v>
      </c>
      <c s="7" t="s">
        <v>87</v>
      </c>
      <c s="7" t="s">
        <v>85</v>
      </c>
      <c s="10">
        <v>33.813</v>
      </c>
      <c s="14">
        <v>84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51</v>
      </c>
      <c s="7" t="s">
        <v>88</v>
      </c>
      <c s="7" t="s">
        <v>45</v>
      </c>
      <c s="7" t="s">
        <v>555</v>
      </c>
      <c s="7" t="s">
        <v>85</v>
      </c>
      <c s="10">
        <v>3.942</v>
      </c>
      <c s="14">
        <v>100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51</v>
      </c>
      <c s="7" t="s">
        <v>52</v>
      </c>
      <c s="7" t="s">
        <v>45</v>
      </c>
      <c s="7" t="s">
        <v>556</v>
      </c>
      <c s="7" t="s">
        <v>48</v>
      </c>
      <c s="10">
        <v>1</v>
      </c>
      <c s="14">
        <v>10000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51</v>
      </c>
      <c s="7" t="s">
        <v>59</v>
      </c>
      <c s="7" t="s">
        <v>45</v>
      </c>
      <c s="7" t="s">
        <v>522</v>
      </c>
      <c s="7" t="s">
        <v>48</v>
      </c>
      <c s="10">
        <v>1</v>
      </c>
      <c s="14">
        <v>25000</v>
      </c>
      <c s="13">
        <f>ROUND((H15*G15),2)</f>
      </c>
      <c r="O15">
        <f>rekapitulace!H8</f>
      </c>
      <c>
        <f>O15/100*I15</f>
      </c>
    </row>
    <row r="16" spans="1:16" ht="12.75">
      <c r="A16" s="7">
        <v>5</v>
      </c>
      <c s="7" t="s">
        <v>51</v>
      </c>
      <c s="7" t="s">
        <v>61</v>
      </c>
      <c s="7" t="s">
        <v>45</v>
      </c>
      <c s="7" t="s">
        <v>523</v>
      </c>
      <c s="7" t="s">
        <v>48</v>
      </c>
      <c s="10">
        <v>1</v>
      </c>
      <c s="14">
        <v>5000</v>
      </c>
      <c s="13">
        <f>ROUND((H16*G16),2)</f>
      </c>
      <c r="O16">
        <f>rekapitulace!H8</f>
      </c>
      <c>
        <f>O16/100*I16</f>
      </c>
    </row>
    <row r="17" spans="1:16" ht="12.75" customHeight="1">
      <c r="A17" s="15"/>
      <c s="15"/>
      <c s="15" t="s">
        <v>44</v>
      </c>
      <c s="15"/>
      <c s="15" t="s">
        <v>43</v>
      </c>
      <c s="15"/>
      <c s="15"/>
      <c s="15"/>
      <c s="15">
        <f>SUM(I12:I16)</f>
      </c>
      <c r="P17">
        <f>ROUND(SUM(P12:P16),2)</f>
      </c>
    </row>
    <row r="19" spans="1:9" ht="12.75" customHeight="1">
      <c r="A19" s="9"/>
      <c s="9"/>
      <c s="9" t="s">
        <v>24</v>
      </c>
      <c s="9"/>
      <c s="9" t="s">
        <v>92</v>
      </c>
      <c s="9"/>
      <c s="11"/>
      <c s="9"/>
      <c s="11"/>
    </row>
    <row r="20" spans="1:16" ht="12.75">
      <c r="A20" s="7">
        <v>6</v>
      </c>
      <c s="7" t="s">
        <v>51</v>
      </c>
      <c s="7" t="s">
        <v>251</v>
      </c>
      <c s="7" t="s">
        <v>45</v>
      </c>
      <c s="7" t="s">
        <v>557</v>
      </c>
      <c s="7" t="s">
        <v>100</v>
      </c>
      <c s="10">
        <v>0.36</v>
      </c>
      <c s="14">
        <v>212</v>
      </c>
      <c s="13">
        <f>ROUND((H20*G20),2)</f>
      </c>
      <c r="O20">
        <f>rekapitulace!H8</f>
      </c>
      <c>
        <f>O20/100*I20</f>
      </c>
    </row>
    <row r="21" spans="1:16" ht="12.75">
      <c r="A21" s="7">
        <v>7</v>
      </c>
      <c s="7" t="s">
        <v>51</v>
      </c>
      <c s="7" t="s">
        <v>558</v>
      </c>
      <c s="7" t="s">
        <v>45</v>
      </c>
      <c s="7" t="s">
        <v>559</v>
      </c>
      <c s="7" t="s">
        <v>100</v>
      </c>
      <c s="10">
        <v>4.48</v>
      </c>
      <c s="14">
        <v>462</v>
      </c>
      <c s="13">
        <f>ROUND((H21*G21),2)</f>
      </c>
      <c r="O21">
        <f>rekapitulace!H8</f>
      </c>
      <c>
        <f>O21/100*I21</f>
      </c>
    </row>
    <row r="22" spans="1:16" ht="12.75">
      <c r="A22" s="7">
        <v>8</v>
      </c>
      <c s="7" t="s">
        <v>51</v>
      </c>
      <c s="7" t="s">
        <v>116</v>
      </c>
      <c s="7" t="s">
        <v>45</v>
      </c>
      <c s="7" t="s">
        <v>560</v>
      </c>
      <c s="7" t="s">
        <v>100</v>
      </c>
      <c s="10">
        <v>67.295</v>
      </c>
      <c s="14">
        <v>256</v>
      </c>
      <c s="13">
        <f>ROUND((H22*G22),2)</f>
      </c>
      <c r="O22">
        <f>rekapitulace!H8</f>
      </c>
      <c>
        <f>O22/100*I22</f>
      </c>
    </row>
    <row r="23" spans="1:16" ht="12.75">
      <c r="A23" s="7">
        <v>9</v>
      </c>
      <c s="7" t="s">
        <v>51</v>
      </c>
      <c s="7" t="s">
        <v>525</v>
      </c>
      <c s="7" t="s">
        <v>45</v>
      </c>
      <c s="7" t="s">
        <v>561</v>
      </c>
      <c s="7" t="s">
        <v>100</v>
      </c>
      <c s="10">
        <v>14.305</v>
      </c>
      <c s="14">
        <v>472</v>
      </c>
      <c s="13">
        <f>ROUND((H23*G23),2)</f>
      </c>
      <c r="O23">
        <f>rekapitulace!H8</f>
      </c>
      <c>
        <f>O23/100*I23</f>
      </c>
    </row>
    <row r="24" spans="1:16" ht="12.75">
      <c r="A24" s="7">
        <v>10</v>
      </c>
      <c s="7" t="s">
        <v>51</v>
      </c>
      <c s="7" t="s">
        <v>118</v>
      </c>
      <c s="7" t="s">
        <v>45</v>
      </c>
      <c s="7" t="s">
        <v>527</v>
      </c>
      <c s="7" t="s">
        <v>100</v>
      </c>
      <c s="10">
        <v>18.785</v>
      </c>
      <c s="14">
        <v>16</v>
      </c>
      <c s="13">
        <f>ROUND((H24*G24),2)</f>
      </c>
      <c r="O24">
        <f>rekapitulace!H8</f>
      </c>
      <c>
        <f>O24/100*I24</f>
      </c>
    </row>
    <row r="25" spans="1:16" ht="12.75">
      <c r="A25" s="7">
        <v>11</v>
      </c>
      <c s="7" t="s">
        <v>51</v>
      </c>
      <c s="7" t="s">
        <v>528</v>
      </c>
      <c s="7" t="s">
        <v>45</v>
      </c>
      <c s="7" t="s">
        <v>529</v>
      </c>
      <c s="7" t="s">
        <v>100</v>
      </c>
      <c s="10">
        <v>67.655</v>
      </c>
      <c s="14">
        <v>109</v>
      </c>
      <c s="13">
        <f>ROUND((H25*G25),2)</f>
      </c>
      <c r="O25">
        <f>rekapitulace!H8</f>
      </c>
      <c>
        <f>O25/100*I25</f>
      </c>
    </row>
    <row r="26" spans="1:16" ht="12.75">
      <c r="A26" s="7">
        <v>12</v>
      </c>
      <c s="7" t="s">
        <v>51</v>
      </c>
      <c s="7" t="s">
        <v>124</v>
      </c>
      <c s="7" t="s">
        <v>45</v>
      </c>
      <c s="7" t="s">
        <v>530</v>
      </c>
      <c s="7" t="s">
        <v>100</v>
      </c>
      <c s="10">
        <v>11.83</v>
      </c>
      <c s="14">
        <v>750</v>
      </c>
      <c s="13">
        <f>ROUND((H26*G26),2)</f>
      </c>
      <c r="O26">
        <f>rekapitulace!H8</f>
      </c>
      <c>
        <f>O26/100*I26</f>
      </c>
    </row>
    <row r="27" spans="1:16" ht="12.75">
      <c r="A27" s="7">
        <v>13</v>
      </c>
      <c s="7" t="s">
        <v>531</v>
      </c>
      <c s="7" t="s">
        <v>532</v>
      </c>
      <c s="7" t="s">
        <v>45</v>
      </c>
      <c s="7" t="s">
        <v>533</v>
      </c>
      <c s="7" t="s">
        <v>100</v>
      </c>
      <c s="10">
        <v>3.395</v>
      </c>
      <c s="14">
        <v>20</v>
      </c>
      <c s="13">
        <f>ROUND((H27*G27),2)</f>
      </c>
      <c r="O27">
        <f>rekapitulace!H8</f>
      </c>
      <c>
        <f>O27/100*I27</f>
      </c>
    </row>
    <row r="28" spans="1:16" ht="12.75" customHeight="1">
      <c r="A28" s="15"/>
      <c s="15"/>
      <c s="15" t="s">
        <v>24</v>
      </c>
      <c s="15"/>
      <c s="15" t="s">
        <v>92</v>
      </c>
      <c s="15"/>
      <c s="15"/>
      <c s="15"/>
      <c s="15">
        <f>SUM(I20:I27)</f>
      </c>
      <c r="P28">
        <f>ROUND(SUM(P20:P27),2)</f>
      </c>
    </row>
    <row r="30" spans="1:9" ht="12.75" customHeight="1">
      <c r="A30" s="9"/>
      <c s="9"/>
      <c s="9" t="s">
        <v>35</v>
      </c>
      <c s="9"/>
      <c s="9" t="s">
        <v>128</v>
      </c>
      <c s="9"/>
      <c s="11"/>
      <c s="9"/>
      <c s="11"/>
    </row>
    <row r="31" spans="1:16" ht="12.75">
      <c r="A31" s="7">
        <v>14</v>
      </c>
      <c s="7" t="s">
        <v>51</v>
      </c>
      <c s="7" t="s">
        <v>562</v>
      </c>
      <c s="7" t="s">
        <v>45</v>
      </c>
      <c s="7" t="s">
        <v>563</v>
      </c>
      <c s="7" t="s">
        <v>100</v>
      </c>
      <c s="10">
        <v>4.48</v>
      </c>
      <c s="14">
        <v>3420</v>
      </c>
      <c s="13">
        <f>ROUND((H31*G31),2)</f>
      </c>
      <c r="O31">
        <f>rekapitulace!H8</f>
      </c>
      <c>
        <f>O31/100*I31</f>
      </c>
    </row>
    <row r="32" spans="1:16" ht="12.75">
      <c r="A32" s="7">
        <v>15</v>
      </c>
      <c s="7" t="s">
        <v>51</v>
      </c>
      <c s="7" t="s">
        <v>564</v>
      </c>
      <c s="7" t="s">
        <v>45</v>
      </c>
      <c s="7" t="s">
        <v>565</v>
      </c>
      <c s="7" t="s">
        <v>100</v>
      </c>
      <c s="10">
        <v>0.32</v>
      </c>
      <c s="14">
        <v>3600</v>
      </c>
      <c s="13">
        <f>ROUND((H32*G32),2)</f>
      </c>
      <c r="O32">
        <f>rekapitulace!H8</f>
      </c>
      <c>
        <f>O32/100*I32</f>
      </c>
    </row>
    <row r="33" spans="1:16" ht="12.75" customHeight="1">
      <c r="A33" s="15"/>
      <c s="15"/>
      <c s="15" t="s">
        <v>35</v>
      </c>
      <c s="15"/>
      <c s="15" t="s">
        <v>128</v>
      </c>
      <c s="15"/>
      <c s="15"/>
      <c s="15"/>
      <c s="15">
        <f>SUM(I31:I32)</f>
      </c>
      <c r="P33">
        <f>ROUND(SUM(P31:P32),2)</f>
      </c>
    </row>
    <row r="35" spans="1:9" ht="12.75" customHeight="1">
      <c r="A35" s="9"/>
      <c s="9"/>
      <c s="9" t="s">
        <v>40</v>
      </c>
      <c s="9"/>
      <c s="9" t="s">
        <v>534</v>
      </c>
      <c s="9"/>
      <c s="11"/>
      <c s="9"/>
      <c s="11"/>
    </row>
    <row r="36" spans="1:16" ht="12.75">
      <c r="A36" s="7">
        <v>16</v>
      </c>
      <c s="7" t="s">
        <v>51</v>
      </c>
      <c s="7" t="s">
        <v>535</v>
      </c>
      <c s="7" t="s">
        <v>45</v>
      </c>
      <c s="7" t="s">
        <v>566</v>
      </c>
      <c s="7" t="s">
        <v>105</v>
      </c>
      <c s="10">
        <v>174.07</v>
      </c>
      <c s="14">
        <v>81</v>
      </c>
      <c s="13">
        <f>ROUND((H36*G36),2)</f>
      </c>
      <c r="O36">
        <f>rekapitulace!H8</f>
      </c>
      <c>
        <f>O36/100*I36</f>
      </c>
    </row>
    <row r="37" spans="1:16" ht="12.75">
      <c r="A37" s="7">
        <v>17</v>
      </c>
      <c s="7" t="s">
        <v>51</v>
      </c>
      <c s="7" t="s">
        <v>567</v>
      </c>
      <c s="7" t="s">
        <v>45</v>
      </c>
      <c s="7" t="s">
        <v>568</v>
      </c>
      <c s="7" t="s">
        <v>69</v>
      </c>
      <c s="10">
        <v>1</v>
      </c>
      <c s="14">
        <v>11900</v>
      </c>
      <c s="13">
        <f>ROUND((H37*G37),2)</f>
      </c>
      <c r="O37">
        <f>rekapitulace!H8</f>
      </c>
      <c>
        <f>O37/100*I37</f>
      </c>
    </row>
    <row r="38" spans="1:16" ht="12.75">
      <c r="A38" s="7">
        <v>18</v>
      </c>
      <c s="7" t="s">
        <v>531</v>
      </c>
      <c s="7" t="s">
        <v>539</v>
      </c>
      <c s="7" t="s">
        <v>45</v>
      </c>
      <c s="7" t="s">
        <v>540</v>
      </c>
      <c s="7" t="s">
        <v>69</v>
      </c>
      <c s="10">
        <v>2</v>
      </c>
      <c s="14">
        <v>3919</v>
      </c>
      <c s="13">
        <f>ROUND((H38*G38),2)</f>
      </c>
      <c r="O38">
        <f>rekapitulace!H8</f>
      </c>
      <c>
        <f>O38/100*I38</f>
      </c>
    </row>
    <row r="39" spans="1:16" ht="12.75">
      <c r="A39" s="7">
        <v>19</v>
      </c>
      <c s="7" t="s">
        <v>51</v>
      </c>
      <c s="7" t="s">
        <v>543</v>
      </c>
      <c s="7" t="s">
        <v>45</v>
      </c>
      <c s="7" t="s">
        <v>544</v>
      </c>
      <c s="7" t="s">
        <v>105</v>
      </c>
      <c s="10">
        <v>249.07</v>
      </c>
      <c s="14">
        <v>105</v>
      </c>
      <c s="13">
        <f>ROUND((H39*G39),2)</f>
      </c>
      <c r="O39">
        <f>rekapitulace!H8</f>
      </c>
      <c>
        <f>O39/100*I39</f>
      </c>
    </row>
    <row r="40" spans="1:16" ht="12.75">
      <c r="A40" s="7">
        <v>20</v>
      </c>
      <c s="7" t="s">
        <v>51</v>
      </c>
      <c s="7" t="s">
        <v>569</v>
      </c>
      <c s="7" t="s">
        <v>45</v>
      </c>
      <c s="7" t="s">
        <v>570</v>
      </c>
      <c s="7" t="s">
        <v>105</v>
      </c>
      <c s="10">
        <v>6</v>
      </c>
      <c s="14">
        <v>50</v>
      </c>
      <c s="13">
        <f>ROUND((H40*G40),2)</f>
      </c>
      <c r="O40">
        <f>rekapitulace!H8</f>
      </c>
      <c>
        <f>O40/100*I40</f>
      </c>
    </row>
    <row r="41" spans="1:16" ht="12.75">
      <c r="A41" s="7">
        <v>21</v>
      </c>
      <c s="7" t="s">
        <v>51</v>
      </c>
      <c s="7" t="s">
        <v>547</v>
      </c>
      <c s="7" t="s">
        <v>45</v>
      </c>
      <c s="7" t="s">
        <v>548</v>
      </c>
      <c s="7" t="s">
        <v>69</v>
      </c>
      <c s="10">
        <v>14</v>
      </c>
      <c s="14">
        <v>186</v>
      </c>
      <c s="13">
        <f>ROUND((H41*G41),2)</f>
      </c>
      <c r="O41">
        <f>rekapitulace!H8</f>
      </c>
      <c>
        <f>O41/100*I41</f>
      </c>
    </row>
    <row r="42" spans="1:16" ht="12.75">
      <c r="A42" s="7">
        <v>22</v>
      </c>
      <c s="7" t="s">
        <v>51</v>
      </c>
      <c s="7" t="s">
        <v>571</v>
      </c>
      <c s="7" t="s">
        <v>45</v>
      </c>
      <c s="7" t="s">
        <v>572</v>
      </c>
      <c s="7" t="s">
        <v>105</v>
      </c>
      <c s="10">
        <v>63</v>
      </c>
      <c s="14">
        <v>29</v>
      </c>
      <c s="13">
        <f>ROUND((H42*G42),2)</f>
      </c>
      <c r="O42">
        <f>rekapitulace!H8</f>
      </c>
      <c>
        <f>O42/100*I42</f>
      </c>
    </row>
    <row r="43" spans="1:16" ht="12.75">
      <c r="A43" s="7">
        <v>23</v>
      </c>
      <c s="7" t="s">
        <v>51</v>
      </c>
      <c s="7" t="s">
        <v>573</v>
      </c>
      <c s="7" t="s">
        <v>45</v>
      </c>
      <c s="7" t="s">
        <v>574</v>
      </c>
      <c s="7" t="s">
        <v>105</v>
      </c>
      <c s="10">
        <v>80</v>
      </c>
      <c s="14">
        <v>17</v>
      </c>
      <c s="13">
        <f>ROUND((H43*G43),2)</f>
      </c>
      <c r="O43">
        <f>rekapitulace!H8</f>
      </c>
      <c>
        <f>O43/100*I43</f>
      </c>
    </row>
    <row r="44" spans="1:16" ht="12.75">
      <c r="A44" s="7">
        <v>24</v>
      </c>
      <c s="7" t="s">
        <v>51</v>
      </c>
      <c s="7" t="s">
        <v>575</v>
      </c>
      <c s="7" t="s">
        <v>576</v>
      </c>
      <c s="7" t="s">
        <v>577</v>
      </c>
      <c s="7" t="s">
        <v>69</v>
      </c>
      <c s="10">
        <v>4</v>
      </c>
      <c s="14">
        <v>16090</v>
      </c>
      <c s="13">
        <f>ROUND((H44*G44),2)</f>
      </c>
      <c r="O44">
        <f>rekapitulace!H8</f>
      </c>
      <c>
        <f>O44/100*I44</f>
      </c>
    </row>
    <row r="45" spans="1:16" ht="12.75">
      <c r="A45" s="7">
        <v>25</v>
      </c>
      <c s="7" t="s">
        <v>51</v>
      </c>
      <c s="7" t="s">
        <v>578</v>
      </c>
      <c s="7" t="s">
        <v>45</v>
      </c>
      <c s="7" t="s">
        <v>579</v>
      </c>
      <c s="7" t="s">
        <v>69</v>
      </c>
      <c s="10">
        <v>2</v>
      </c>
      <c s="14">
        <v>1720</v>
      </c>
      <c s="13">
        <f>ROUND((H45*G45),2)</f>
      </c>
      <c r="O45">
        <f>rekapitulace!H8</f>
      </c>
      <c>
        <f>O45/100*I45</f>
      </c>
    </row>
    <row r="46" spans="1:16" ht="12.75">
      <c r="A46" s="7">
        <v>26</v>
      </c>
      <c s="7" t="s">
        <v>51</v>
      </c>
      <c s="7" t="s">
        <v>580</v>
      </c>
      <c s="7" t="s">
        <v>45</v>
      </c>
      <c s="7" t="s">
        <v>581</v>
      </c>
      <c s="7" t="s">
        <v>69</v>
      </c>
      <c s="10">
        <v>2</v>
      </c>
      <c s="14">
        <v>2610</v>
      </c>
      <c s="13">
        <f>ROUND((H46*G46),2)</f>
      </c>
      <c r="O46">
        <f>rekapitulace!H8</f>
      </c>
      <c>
        <f>O46/100*I46</f>
      </c>
    </row>
    <row r="47" spans="1:16" ht="12.75">
      <c r="A47" s="7">
        <v>27</v>
      </c>
      <c s="7" t="s">
        <v>51</v>
      </c>
      <c s="7" t="s">
        <v>582</v>
      </c>
      <c s="7" t="s">
        <v>45</v>
      </c>
      <c s="7" t="s">
        <v>583</v>
      </c>
      <c s="7" t="s">
        <v>69</v>
      </c>
      <c s="10">
        <v>1</v>
      </c>
      <c s="14">
        <v>4060</v>
      </c>
      <c s="13">
        <f>ROUND((H47*G47),2)</f>
      </c>
      <c r="O47">
        <f>rekapitulace!H8</f>
      </c>
      <c>
        <f>O47/100*I47</f>
      </c>
    </row>
    <row r="48" spans="1:16" ht="12.75">
      <c r="A48" s="7">
        <v>28</v>
      </c>
      <c s="7" t="s">
        <v>51</v>
      </c>
      <c s="7" t="s">
        <v>584</v>
      </c>
      <c s="7" t="s">
        <v>576</v>
      </c>
      <c s="7" t="s">
        <v>585</v>
      </c>
      <c s="7" t="s">
        <v>69</v>
      </c>
      <c s="10">
        <v>5</v>
      </c>
      <c s="14">
        <v>19320</v>
      </c>
      <c s="13">
        <f>ROUND((H48*G48),2)</f>
      </c>
      <c r="O48">
        <f>rekapitulace!H8</f>
      </c>
      <c>
        <f>O48/100*I48</f>
      </c>
    </row>
    <row r="49" spans="1:16" ht="12.75">
      <c r="A49" s="7">
        <v>29</v>
      </c>
      <c s="7" t="s">
        <v>51</v>
      </c>
      <c s="7" t="s">
        <v>549</v>
      </c>
      <c s="7" t="s">
        <v>45</v>
      </c>
      <c s="7" t="s">
        <v>586</v>
      </c>
      <c s="7" t="s">
        <v>69</v>
      </c>
      <c s="10">
        <v>2</v>
      </c>
      <c s="14">
        <v>3970</v>
      </c>
      <c s="13">
        <f>ROUND((H49*G49),2)</f>
      </c>
      <c r="O49">
        <f>rekapitulace!H8</f>
      </c>
      <c>
        <f>O49/100*I49</f>
      </c>
    </row>
    <row r="50" spans="1:16" ht="12.75">
      <c r="A50" s="7">
        <v>30</v>
      </c>
      <c s="7" t="s">
        <v>51</v>
      </c>
      <c s="7" t="s">
        <v>587</v>
      </c>
      <c s="7" t="s">
        <v>45</v>
      </c>
      <c s="7" t="s">
        <v>588</v>
      </c>
      <c s="7" t="s">
        <v>69</v>
      </c>
      <c s="10">
        <v>1</v>
      </c>
      <c s="14">
        <v>19760</v>
      </c>
      <c s="13">
        <f>ROUND((H50*G50),2)</f>
      </c>
      <c r="O50">
        <f>rekapitulace!H8</f>
      </c>
      <c>
        <f>O50/100*I50</f>
      </c>
    </row>
    <row r="51" spans="1:16" ht="12.75">
      <c r="A51" s="7">
        <v>31</v>
      </c>
      <c s="7" t="s">
        <v>51</v>
      </c>
      <c s="7" t="s">
        <v>589</v>
      </c>
      <c s="7" t="s">
        <v>45</v>
      </c>
      <c s="7" t="s">
        <v>590</v>
      </c>
      <c s="7" t="s">
        <v>69</v>
      </c>
      <c s="10">
        <v>1</v>
      </c>
      <c s="14">
        <v>2620</v>
      </c>
      <c s="13">
        <f>ROUND((H51*G51),2)</f>
      </c>
      <c r="O51">
        <f>rekapitulace!H8</f>
      </c>
      <c>
        <f>O51/100*I51</f>
      </c>
    </row>
    <row r="52" spans="1:16" ht="12.75">
      <c r="A52" s="7">
        <v>32</v>
      </c>
      <c s="7" t="s">
        <v>51</v>
      </c>
      <c s="7" t="s">
        <v>591</v>
      </c>
      <c s="7" t="s">
        <v>45</v>
      </c>
      <c s="7" t="s">
        <v>592</v>
      </c>
      <c s="7" t="s">
        <v>69</v>
      </c>
      <c s="10">
        <v>4</v>
      </c>
      <c s="14">
        <v>466</v>
      </c>
      <c s="13">
        <f>ROUND((H52*G52),2)</f>
      </c>
      <c r="O52">
        <f>rekapitulace!H8</f>
      </c>
      <c>
        <f>O52/100*I52</f>
      </c>
    </row>
    <row r="53" spans="1:16" ht="12.75">
      <c r="A53" s="7">
        <v>33</v>
      </c>
      <c s="7" t="s">
        <v>51</v>
      </c>
      <c s="7" t="s">
        <v>551</v>
      </c>
      <c s="7" t="s">
        <v>45</v>
      </c>
      <c s="7" t="s">
        <v>552</v>
      </c>
      <c s="7" t="s">
        <v>69</v>
      </c>
      <c s="10">
        <v>1</v>
      </c>
      <c s="14">
        <v>18385</v>
      </c>
      <c s="13">
        <f>ROUND((H53*G53),2)</f>
      </c>
      <c r="O53">
        <f>rekapitulace!H8</f>
      </c>
      <c>
        <f>O53/100*I53</f>
      </c>
    </row>
    <row r="54" spans="1:16" ht="12.75">
      <c r="A54" s="7">
        <v>34</v>
      </c>
      <c s="7" t="s">
        <v>51</v>
      </c>
      <c s="7" t="s">
        <v>593</v>
      </c>
      <c s="7" t="s">
        <v>45</v>
      </c>
      <c s="7" t="s">
        <v>594</v>
      </c>
      <c s="7" t="s">
        <v>69</v>
      </c>
      <c s="10">
        <v>22.5</v>
      </c>
      <c s="14">
        <v>3230</v>
      </c>
      <c s="13">
        <f>ROUND((H54*G54),2)</f>
      </c>
      <c r="O54">
        <f>rekapitulace!H8</f>
      </c>
      <c>
        <f>O54/100*I54</f>
      </c>
    </row>
    <row r="55" spans="1:16" ht="12.75">
      <c r="A55" s="7">
        <v>35</v>
      </c>
      <c s="7" t="s">
        <v>51</v>
      </c>
      <c s="7" t="s">
        <v>595</v>
      </c>
      <c s="7" t="s">
        <v>45</v>
      </c>
      <c s="7" t="s">
        <v>596</v>
      </c>
      <c s="7" t="s">
        <v>69</v>
      </c>
      <c s="10">
        <v>3</v>
      </c>
      <c s="14">
        <v>4220</v>
      </c>
      <c s="13">
        <f>ROUND((H55*G55),2)</f>
      </c>
      <c r="O55">
        <f>rekapitulace!H8</f>
      </c>
      <c>
        <f>O55/100*I55</f>
      </c>
    </row>
    <row r="56" spans="1:16" ht="12.75">
      <c r="A56" s="7">
        <v>36</v>
      </c>
      <c s="7" t="s">
        <v>51</v>
      </c>
      <c s="7" t="s">
        <v>597</v>
      </c>
      <c s="7" t="s">
        <v>45</v>
      </c>
      <c s="7" t="s">
        <v>598</v>
      </c>
      <c s="7" t="s">
        <v>105</v>
      </c>
      <c s="10">
        <v>6</v>
      </c>
      <c s="14">
        <v>69</v>
      </c>
      <c s="13">
        <f>ROUND((H56*G56),2)</f>
      </c>
      <c r="O56">
        <f>rekapitulace!H8</f>
      </c>
      <c>
        <f>O56/100*I56</f>
      </c>
    </row>
    <row r="57" spans="1:16" ht="12.75">
      <c r="A57" s="7">
        <v>37</v>
      </c>
      <c s="7" t="s">
        <v>51</v>
      </c>
      <c s="7" t="s">
        <v>599</v>
      </c>
      <c s="7" t="s">
        <v>45</v>
      </c>
      <c s="7" t="s">
        <v>600</v>
      </c>
      <c s="7" t="s">
        <v>105</v>
      </c>
      <c s="10">
        <v>219.32</v>
      </c>
      <c s="14">
        <v>31</v>
      </c>
      <c s="13">
        <f>ROUND((H57*G57),2)</f>
      </c>
      <c r="O57">
        <f>rekapitulace!H8</f>
      </c>
      <c>
        <f>O57/100*I57</f>
      </c>
    </row>
    <row r="58" spans="1:16" ht="12.75">
      <c r="A58" s="7">
        <v>38</v>
      </c>
      <c s="7" t="s">
        <v>51</v>
      </c>
      <c s="7" t="s">
        <v>601</v>
      </c>
      <c s="7" t="s">
        <v>45</v>
      </c>
      <c s="7" t="s">
        <v>602</v>
      </c>
      <c s="7" t="s">
        <v>69</v>
      </c>
      <c s="10">
        <v>2</v>
      </c>
      <c s="14">
        <v>344</v>
      </c>
      <c s="13">
        <f>ROUND((H58*G58),2)</f>
      </c>
      <c r="O58">
        <f>rekapitulace!H8</f>
      </c>
      <c>
        <f>O58/100*I58</f>
      </c>
    </row>
    <row r="59" spans="1:16" ht="12.75">
      <c r="A59" s="7">
        <v>39</v>
      </c>
      <c s="7" t="s">
        <v>51</v>
      </c>
      <c s="7" t="s">
        <v>603</v>
      </c>
      <c s="7" t="s">
        <v>45</v>
      </c>
      <c s="7" t="s">
        <v>604</v>
      </c>
      <c s="7" t="s">
        <v>69</v>
      </c>
      <c s="10">
        <v>2</v>
      </c>
      <c s="14">
        <v>208</v>
      </c>
      <c s="13">
        <f>ROUND((H59*G59),2)</f>
      </c>
      <c r="O59">
        <f>rekapitulace!H8</f>
      </c>
      <c>
        <f>O59/100*I59</f>
      </c>
    </row>
    <row r="60" spans="1:16" ht="12.75">
      <c r="A60" s="7">
        <v>40</v>
      </c>
      <c s="7" t="s">
        <v>51</v>
      </c>
      <c s="7" t="s">
        <v>605</v>
      </c>
      <c s="7" t="s">
        <v>45</v>
      </c>
      <c s="7" t="s">
        <v>606</v>
      </c>
      <c s="7" t="s">
        <v>95</v>
      </c>
      <c s="10">
        <v>3.994</v>
      </c>
      <c s="14">
        <v>216</v>
      </c>
      <c s="13">
        <f>ROUND((H60*G60),2)</f>
      </c>
      <c r="O60">
        <f>rekapitulace!H8</f>
      </c>
      <c>
        <f>O60/100*I60</f>
      </c>
    </row>
    <row r="61" spans="1:16" ht="12.75" customHeight="1">
      <c r="A61" s="15"/>
      <c s="15"/>
      <c s="15" t="s">
        <v>40</v>
      </c>
      <c s="15"/>
      <c s="15" t="s">
        <v>534</v>
      </c>
      <c s="15"/>
      <c s="15"/>
      <c s="15"/>
      <c s="15">
        <f>SUM(I36:I60)</f>
      </c>
      <c r="P61">
        <f>ROUND(SUM(P36:P60),2)</f>
      </c>
    </row>
    <row r="63" spans="1:9" ht="12.75" customHeight="1">
      <c r="A63" s="9"/>
      <c s="9"/>
      <c s="9" t="s">
        <v>41</v>
      </c>
      <c s="9"/>
      <c s="9" t="s">
        <v>171</v>
      </c>
      <c s="9"/>
      <c s="11"/>
      <c s="9"/>
      <c s="11"/>
    </row>
    <row r="64" spans="1:16" ht="12.75">
      <c r="A64" s="7">
        <v>41</v>
      </c>
      <c s="7" t="s">
        <v>51</v>
      </c>
      <c s="7" t="s">
        <v>607</v>
      </c>
      <c s="7" t="s">
        <v>45</v>
      </c>
      <c s="7" t="s">
        <v>608</v>
      </c>
      <c s="7" t="s">
        <v>105</v>
      </c>
      <c s="10">
        <v>18</v>
      </c>
      <c s="14">
        <v>42</v>
      </c>
      <c s="13">
        <f>ROUND((H64*G64),2)</f>
      </c>
      <c r="O64">
        <f>rekapitulace!H8</f>
      </c>
      <c>
        <f>O64/100*I64</f>
      </c>
    </row>
    <row r="65" spans="1:16" ht="12.75">
      <c r="A65" s="7">
        <v>42</v>
      </c>
      <c s="7" t="s">
        <v>51</v>
      </c>
      <c s="7" t="s">
        <v>609</v>
      </c>
      <c s="7" t="s">
        <v>45</v>
      </c>
      <c s="7" t="s">
        <v>610</v>
      </c>
      <c s="7" t="s">
        <v>105</v>
      </c>
      <c s="10">
        <v>3</v>
      </c>
      <c s="14">
        <v>64</v>
      </c>
      <c s="13">
        <f>ROUND((H65*G65),2)</f>
      </c>
      <c r="O65">
        <f>rekapitulace!H8</f>
      </c>
      <c>
        <f>O65/100*I65</f>
      </c>
    </row>
    <row r="66" spans="1:16" ht="12.75">
      <c r="A66" s="7">
        <v>43</v>
      </c>
      <c s="7" t="s">
        <v>51</v>
      </c>
      <c s="7" t="s">
        <v>611</v>
      </c>
      <c s="7" t="s">
        <v>45</v>
      </c>
      <c s="7" t="s">
        <v>612</v>
      </c>
      <c s="7" t="s">
        <v>105</v>
      </c>
      <c s="10">
        <v>59.5</v>
      </c>
      <c s="14">
        <v>154</v>
      </c>
      <c s="13">
        <f>ROUND((H66*G66),2)</f>
      </c>
      <c r="O66">
        <f>rekapitulace!H8</f>
      </c>
      <c>
        <f>O66/100*I66</f>
      </c>
    </row>
    <row r="67" spans="1:16" ht="12.75">
      <c r="A67" s="7">
        <v>44</v>
      </c>
      <c s="7" t="s">
        <v>51</v>
      </c>
      <c s="7" t="s">
        <v>613</v>
      </c>
      <c s="7" t="s">
        <v>45</v>
      </c>
      <c s="7" t="s">
        <v>614</v>
      </c>
      <c s="7" t="s">
        <v>100</v>
      </c>
      <c s="10">
        <v>0.495</v>
      </c>
      <c s="14">
        <v>2350</v>
      </c>
      <c s="13">
        <f>ROUND((H67*G67),2)</f>
      </c>
      <c r="O67">
        <f>rekapitulace!H8</f>
      </c>
      <c>
        <f>O67/100*I67</f>
      </c>
    </row>
    <row r="68" spans="1:16" ht="12.75">
      <c r="A68" s="7">
        <v>45</v>
      </c>
      <c s="7" t="s">
        <v>51</v>
      </c>
      <c s="7" t="s">
        <v>615</v>
      </c>
      <c s="7" t="s">
        <v>45</v>
      </c>
      <c s="7" t="s">
        <v>616</v>
      </c>
      <c s="7" t="s">
        <v>100</v>
      </c>
      <c s="10">
        <v>1.51</v>
      </c>
      <c s="14">
        <v>2820</v>
      </c>
      <c s="13">
        <f>ROUND((H68*G68),2)</f>
      </c>
      <c r="O68">
        <f>rekapitulace!H8</f>
      </c>
      <c>
        <f>O68/100*I68</f>
      </c>
    </row>
    <row r="69" spans="1:16" ht="12.75" customHeight="1">
      <c r="A69" s="15"/>
      <c s="15"/>
      <c s="15" t="s">
        <v>41</v>
      </c>
      <c s="15"/>
      <c s="15" t="s">
        <v>182</v>
      </c>
      <c s="15"/>
      <c s="15"/>
      <c s="15"/>
      <c s="15">
        <f>SUM(I64:I68)</f>
      </c>
      <c r="P69">
        <f>ROUND(SUM(P64:P68),2)</f>
      </c>
    </row>
    <row r="71" spans="1:9" ht="12.75" customHeight="1">
      <c r="A71" s="9"/>
      <c s="9"/>
      <c s="9" t="s">
        <v>42</v>
      </c>
      <c s="9"/>
      <c s="9" t="s">
        <v>183</v>
      </c>
      <c s="9"/>
      <c s="11"/>
      <c s="9"/>
      <c s="11"/>
    </row>
    <row r="72" spans="1:16" ht="12.75">
      <c r="A72" s="7">
        <v>46</v>
      </c>
      <c s="7" t="s">
        <v>51</v>
      </c>
      <c s="7" t="s">
        <v>617</v>
      </c>
      <c s="7" t="s">
        <v>45</v>
      </c>
      <c s="7" t="s">
        <v>618</v>
      </c>
      <c s="7" t="s">
        <v>100</v>
      </c>
      <c s="10">
        <v>1.792</v>
      </c>
      <c s="14">
        <v>4630</v>
      </c>
      <c s="13">
        <f>ROUND((H72*G72),2)</f>
      </c>
      <c r="O72">
        <f>rekapitulace!H8</f>
      </c>
      <c>
        <f>O72/100*I72</f>
      </c>
    </row>
    <row r="73" spans="1:16" ht="12.75" customHeight="1">
      <c r="A73" s="15"/>
      <c s="15"/>
      <c s="15" t="s">
        <v>42</v>
      </c>
      <c s="15"/>
      <c s="15" t="s">
        <v>183</v>
      </c>
      <c s="15"/>
      <c s="15"/>
      <c s="15"/>
      <c s="15">
        <f>SUM(I72:I72)</f>
      </c>
      <c r="P73">
        <f>ROUND(SUM(P72:P72),2)</f>
      </c>
    </row>
    <row r="75" spans="1:16" ht="12.75" customHeight="1">
      <c r="A75" s="15"/>
      <c s="15"/>
      <c s="15"/>
      <c s="15"/>
      <c s="15" t="s">
        <v>74</v>
      </c>
      <c s="15"/>
      <c s="15"/>
      <c s="15"/>
      <c s="15">
        <f>+I17+I28+I33+I61+I69+I73</f>
      </c>
      <c r="P75">
        <f>+P17+P28+P33+P61+P69+P73</f>
      </c>
    </row>
    <row r="77" spans="1:9" ht="12.75" customHeight="1">
      <c r="A77" s="9" t="s">
        <v>75</v>
      </c>
      <c s="9"/>
      <c s="9"/>
      <c s="9"/>
      <c s="9"/>
      <c s="9"/>
      <c s="9"/>
      <c s="9"/>
      <c s="9"/>
    </row>
    <row r="78" spans="1:9" ht="12.75" customHeight="1">
      <c r="A78" s="9"/>
      <c s="9"/>
      <c s="9"/>
      <c s="9"/>
      <c s="9" t="s">
        <v>76</v>
      </c>
      <c s="9"/>
      <c s="9"/>
      <c s="9"/>
      <c s="9"/>
    </row>
    <row r="79" spans="1:16" ht="12.75" customHeight="1">
      <c r="A79" s="15"/>
      <c s="15"/>
      <c s="15"/>
      <c s="15"/>
      <c s="15" t="s">
        <v>77</v>
      </c>
      <c s="15"/>
      <c s="15"/>
      <c s="15"/>
      <c s="15">
        <v>0</v>
      </c>
      <c r="P79">
        <v>0</v>
      </c>
    </row>
    <row r="80" spans="1:9" ht="12.75" customHeight="1">
      <c r="A80" s="15"/>
      <c s="15"/>
      <c s="15"/>
      <c s="15"/>
      <c s="15" t="s">
        <v>78</v>
      </c>
      <c s="15"/>
      <c s="15"/>
      <c s="15"/>
      <c s="15"/>
    </row>
    <row r="81" spans="1:16" ht="12.75" customHeight="1">
      <c r="A81" s="15"/>
      <c s="15"/>
      <c s="15"/>
      <c s="15"/>
      <c s="15" t="s">
        <v>79</v>
      </c>
      <c s="15"/>
      <c s="15"/>
      <c s="15"/>
      <c s="15">
        <v>0</v>
      </c>
      <c r="P81">
        <v>0</v>
      </c>
    </row>
    <row r="82" spans="1:16" ht="12.75" customHeight="1">
      <c r="A82" s="15"/>
      <c s="15"/>
      <c s="15"/>
      <c s="15"/>
      <c s="15" t="s">
        <v>80</v>
      </c>
      <c s="15"/>
      <c s="15"/>
      <c s="15"/>
      <c s="15">
        <f>I79+I81</f>
      </c>
      <c r="P82">
        <f>P79+P81</f>
      </c>
    </row>
    <row r="84" spans="1:16" ht="12.75" customHeight="1">
      <c r="A84" s="15"/>
      <c s="15"/>
      <c s="15"/>
      <c s="15"/>
      <c s="15" t="s">
        <v>80</v>
      </c>
      <c s="15"/>
      <c s="15"/>
      <c s="15"/>
      <c s="15">
        <f>I75+I82</f>
      </c>
      <c r="P84">
        <f>P75+P82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619</v>
      </c>
      <c s="5"/>
      <c s="5" t="s">
        <v>620</v>
      </c>
    </row>
    <row r="6" spans="1:5" ht="12.75" customHeight="1">
      <c r="A6" t="s">
        <v>18</v>
      </c>
      <c r="C6" s="5" t="s">
        <v>619</v>
      </c>
      <c s="5"/>
      <c s="5" t="s">
        <v>620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51</v>
      </c>
      <c s="7" t="s">
        <v>621</v>
      </c>
      <c s="7" t="s">
        <v>45</v>
      </c>
      <c s="7" t="s">
        <v>622</v>
      </c>
      <c s="7" t="s">
        <v>48</v>
      </c>
      <c s="10">
        <v>1</v>
      </c>
      <c s="14">
        <v>2492000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51</v>
      </c>
      <c s="7" t="s">
        <v>623</v>
      </c>
      <c s="7" t="s">
        <v>45</v>
      </c>
      <c s="7" t="s">
        <v>624</v>
      </c>
      <c s="7" t="s">
        <v>48</v>
      </c>
      <c s="10">
        <v>1</v>
      </c>
      <c s="14">
        <v>725000</v>
      </c>
      <c s="13">
        <f>ROUND((H13*G13),2)</f>
      </c>
      <c r="O13">
        <f>rekapitulace!H8</f>
      </c>
      <c>
        <f>O13/100*I13</f>
      </c>
    </row>
    <row r="14" spans="1:16" ht="12.75" customHeight="1">
      <c r="A14" s="15"/>
      <c s="15"/>
      <c s="15" t="s">
        <v>44</v>
      </c>
      <c s="15"/>
      <c s="15" t="s">
        <v>43</v>
      </c>
      <c s="15"/>
      <c s="15"/>
      <c s="15"/>
      <c s="15">
        <f>SUM(I12:I13)</f>
      </c>
      <c r="P14">
        <f>ROUND(SUM(P12:P13),2)</f>
      </c>
    </row>
    <row r="16" spans="1:16" ht="12.75" customHeight="1">
      <c r="A16" s="15"/>
      <c s="15"/>
      <c s="15"/>
      <c s="15"/>
      <c s="15" t="s">
        <v>74</v>
      </c>
      <c s="15"/>
      <c s="15"/>
      <c s="15"/>
      <c s="15">
        <f>+I14</f>
      </c>
      <c r="P16">
        <f>+P14</f>
      </c>
    </row>
    <row r="18" spans="1:9" ht="12.75" customHeight="1">
      <c r="A18" s="9" t="s">
        <v>75</v>
      </c>
      <c s="9"/>
      <c s="9"/>
      <c s="9"/>
      <c s="9"/>
      <c s="9"/>
      <c s="9"/>
      <c s="9"/>
      <c s="9"/>
    </row>
    <row r="19" spans="1:9" ht="12.75" customHeight="1">
      <c r="A19" s="9"/>
      <c s="9"/>
      <c s="9"/>
      <c s="9"/>
      <c s="9" t="s">
        <v>76</v>
      </c>
      <c s="9"/>
      <c s="9"/>
      <c s="9"/>
      <c s="9"/>
    </row>
    <row r="20" spans="1:16" ht="12.75" customHeight="1">
      <c r="A20" s="15"/>
      <c s="15"/>
      <c s="15"/>
      <c s="15"/>
      <c s="15" t="s">
        <v>77</v>
      </c>
      <c s="15"/>
      <c s="15"/>
      <c s="15"/>
      <c s="15">
        <v>0</v>
      </c>
      <c r="P20">
        <v>0</v>
      </c>
    </row>
    <row r="21" spans="1:9" ht="12.75" customHeight="1">
      <c r="A21" s="15"/>
      <c s="15"/>
      <c s="15"/>
      <c s="15"/>
      <c s="15" t="s">
        <v>78</v>
      </c>
      <c s="15"/>
      <c s="15"/>
      <c s="15"/>
      <c s="15"/>
    </row>
    <row r="22" spans="1:16" ht="12.75" customHeight="1">
      <c r="A22" s="15"/>
      <c s="15"/>
      <c s="15"/>
      <c s="15"/>
      <c s="15" t="s">
        <v>79</v>
      </c>
      <c s="15"/>
      <c s="15"/>
      <c s="15"/>
      <c s="15">
        <v>0</v>
      </c>
      <c r="P22">
        <v>0</v>
      </c>
    </row>
    <row r="23" spans="1:16" ht="12.75" customHeight="1">
      <c r="A23" s="15"/>
      <c s="15"/>
      <c s="15"/>
      <c s="15"/>
      <c s="15" t="s">
        <v>80</v>
      </c>
      <c s="15"/>
      <c s="15"/>
      <c s="15"/>
      <c s="15">
        <f>I20+I22</f>
      </c>
      <c r="P23">
        <f>P20+P22</f>
      </c>
    </row>
    <row r="25" spans="1:16" ht="12.75" customHeight="1">
      <c r="A25" s="15"/>
      <c s="15"/>
      <c s="15"/>
      <c s="15"/>
      <c s="15" t="s">
        <v>80</v>
      </c>
      <c s="15"/>
      <c s="15"/>
      <c s="15"/>
      <c s="15">
        <f>I16+I23</f>
      </c>
      <c r="P25">
        <f>P16+P23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21</v>
      </c>
      <c s="5"/>
      <c s="5" t="s">
        <v>22</v>
      </c>
    </row>
    <row r="6" spans="1:5" ht="12.75" customHeight="1">
      <c r="A6" t="s">
        <v>18</v>
      </c>
      <c r="C6" s="5" t="s">
        <v>21</v>
      </c>
      <c s="5"/>
      <c s="5" t="s">
        <v>22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45</v>
      </c>
      <c s="7" t="s">
        <v>46</v>
      </c>
      <c s="7" t="s">
        <v>45</v>
      </c>
      <c s="7" t="s">
        <v>47</v>
      </c>
      <c s="7" t="s">
        <v>48</v>
      </c>
      <c s="10">
        <v>1</v>
      </c>
      <c s="14">
        <v>50000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49</v>
      </c>
      <c s="7" t="s">
        <v>45</v>
      </c>
      <c s="7" t="s">
        <v>50</v>
      </c>
      <c s="7" t="s">
        <v>48</v>
      </c>
      <c s="10">
        <v>1</v>
      </c>
      <c s="14">
        <v>50000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51</v>
      </c>
      <c s="7" t="s">
        <v>52</v>
      </c>
      <c s="7" t="s">
        <v>53</v>
      </c>
      <c s="7" t="s">
        <v>54</v>
      </c>
      <c s="7" t="s">
        <v>48</v>
      </c>
      <c s="10">
        <v>1</v>
      </c>
      <c s="14">
        <v>50000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51</v>
      </c>
      <c s="7" t="s">
        <v>52</v>
      </c>
      <c s="7" t="s">
        <v>55</v>
      </c>
      <c s="7" t="s">
        <v>56</v>
      </c>
      <c s="7" t="s">
        <v>48</v>
      </c>
      <c s="10">
        <v>1</v>
      </c>
      <c s="14">
        <v>20000</v>
      </c>
      <c s="13">
        <f>ROUND((H15*G15),2)</f>
      </c>
      <c r="O15">
        <f>rekapitulace!H8</f>
      </c>
      <c>
        <f>O15/100*I15</f>
      </c>
    </row>
    <row r="16" spans="1:16" ht="12.75">
      <c r="A16" s="7">
        <v>5</v>
      </c>
      <c s="7" t="s">
        <v>45</v>
      </c>
      <c s="7" t="s">
        <v>57</v>
      </c>
      <c s="7" t="s">
        <v>45</v>
      </c>
      <c s="7" t="s">
        <v>58</v>
      </c>
      <c s="7" t="s">
        <v>48</v>
      </c>
      <c s="10">
        <v>1</v>
      </c>
      <c s="14">
        <v>75000</v>
      </c>
      <c s="13">
        <f>ROUND((H16*G16),2)</f>
      </c>
      <c r="O16">
        <f>rekapitulace!H8</f>
      </c>
      <c>
        <f>O16/100*I16</f>
      </c>
    </row>
    <row r="17" spans="1:16" ht="12.75">
      <c r="A17" s="7">
        <v>6</v>
      </c>
      <c s="7" t="s">
        <v>51</v>
      </c>
      <c s="7" t="s">
        <v>59</v>
      </c>
      <c s="7" t="s">
        <v>45</v>
      </c>
      <c s="7" t="s">
        <v>60</v>
      </c>
      <c s="7" t="s">
        <v>48</v>
      </c>
      <c s="10">
        <v>1</v>
      </c>
      <c s="14">
        <v>400000</v>
      </c>
      <c s="13">
        <f>ROUND((H17*G17),2)</f>
      </c>
      <c r="O17">
        <f>rekapitulace!H8</f>
      </c>
      <c>
        <f>O17/100*I17</f>
      </c>
    </row>
    <row r="18" spans="1:16" ht="12.75">
      <c r="A18" s="7">
        <v>7</v>
      </c>
      <c s="7" t="s">
        <v>51</v>
      </c>
      <c s="7" t="s">
        <v>61</v>
      </c>
      <c s="7" t="s">
        <v>45</v>
      </c>
      <c s="7" t="s">
        <v>62</v>
      </c>
      <c s="7" t="s">
        <v>48</v>
      </c>
      <c s="10">
        <v>1</v>
      </c>
      <c s="14">
        <v>50000</v>
      </c>
      <c s="13">
        <f>ROUND((H18*G18),2)</f>
      </c>
      <c r="O18">
        <f>rekapitulace!H8</f>
      </c>
      <c>
        <f>O18/100*I18</f>
      </c>
    </row>
    <row r="19" spans="1:16" ht="12.75">
      <c r="A19" s="7">
        <v>8</v>
      </c>
      <c s="7" t="s">
        <v>45</v>
      </c>
      <c s="7" t="s">
        <v>63</v>
      </c>
      <c s="7" t="s">
        <v>45</v>
      </c>
      <c s="7" t="s">
        <v>64</v>
      </c>
      <c s="7" t="s">
        <v>48</v>
      </c>
      <c s="10">
        <v>1</v>
      </c>
      <c s="14">
        <v>65000</v>
      </c>
      <c s="13">
        <f>ROUND((H19*G19),2)</f>
      </c>
      <c r="O19">
        <f>rekapitulace!H8</f>
      </c>
      <c>
        <f>O19/100*I19</f>
      </c>
    </row>
    <row r="20" spans="1:16" ht="12.75">
      <c r="A20" s="7">
        <v>9</v>
      </c>
      <c s="7" t="s">
        <v>51</v>
      </c>
      <c s="7" t="s">
        <v>65</v>
      </c>
      <c s="7" t="s">
        <v>45</v>
      </c>
      <c s="7" t="s">
        <v>66</v>
      </c>
      <c s="7" t="s">
        <v>48</v>
      </c>
      <c s="10">
        <v>1</v>
      </c>
      <c s="14">
        <v>20000</v>
      </c>
      <c s="13">
        <f>ROUND((H20*G20),2)</f>
      </c>
      <c r="O20">
        <f>rekapitulace!H8</f>
      </c>
      <c>
        <f>O20/100*I20</f>
      </c>
    </row>
    <row r="21" spans="1:16" ht="12.75">
      <c r="A21" s="7">
        <v>10</v>
      </c>
      <c s="7" t="s">
        <v>51</v>
      </c>
      <c s="7" t="s">
        <v>67</v>
      </c>
      <c s="7" t="s">
        <v>45</v>
      </c>
      <c s="7" t="s">
        <v>68</v>
      </c>
      <c s="7" t="s">
        <v>69</v>
      </c>
      <c s="10">
        <v>2</v>
      </c>
      <c s="14">
        <v>10000</v>
      </c>
      <c s="13">
        <f>ROUND((H21*G21),2)</f>
      </c>
      <c r="O21">
        <f>rekapitulace!H8</f>
      </c>
      <c>
        <f>O21/100*I21</f>
      </c>
    </row>
    <row r="22" spans="1:16" ht="12.75">
      <c r="A22" s="7">
        <v>11</v>
      </c>
      <c s="7" t="s">
        <v>51</v>
      </c>
      <c s="7" t="s">
        <v>70</v>
      </c>
      <c s="7" t="s">
        <v>45</v>
      </c>
      <c s="7" t="s">
        <v>71</v>
      </c>
      <c s="7" t="s">
        <v>48</v>
      </c>
      <c s="10">
        <v>1</v>
      </c>
      <c s="14">
        <v>200000</v>
      </c>
      <c s="13">
        <f>ROUND((H22*G22),2)</f>
      </c>
      <c r="O22">
        <f>rekapitulace!H8</f>
      </c>
      <c>
        <f>O22/100*I22</f>
      </c>
    </row>
    <row r="23" spans="1:16" ht="12.75">
      <c r="A23" s="7">
        <v>12</v>
      </c>
      <c s="7" t="s">
        <v>51</v>
      </c>
      <c s="7" t="s">
        <v>72</v>
      </c>
      <c s="7" t="s">
        <v>45</v>
      </c>
      <c s="7" t="s">
        <v>73</v>
      </c>
      <c s="7" t="s">
        <v>48</v>
      </c>
      <c s="10">
        <v>1</v>
      </c>
      <c s="14">
        <v>25000</v>
      </c>
      <c s="13">
        <f>ROUND((H23*G23),2)</f>
      </c>
      <c r="O23">
        <f>rekapitulace!H8</f>
      </c>
      <c>
        <f>O23/100*I23</f>
      </c>
    </row>
    <row r="24" spans="1:16" ht="12.75" customHeight="1">
      <c r="A24" s="15"/>
      <c s="15"/>
      <c s="15" t="s">
        <v>44</v>
      </c>
      <c s="15"/>
      <c s="15" t="s">
        <v>43</v>
      </c>
      <c s="15"/>
      <c s="15"/>
      <c s="15"/>
      <c s="15">
        <f>SUM(I12:I23)</f>
      </c>
      <c r="P24">
        <f>ROUND(SUM(P12:P23),2)</f>
      </c>
    </row>
    <row r="26" spans="1:16" ht="12.75" customHeight="1">
      <c r="A26" s="15"/>
      <c s="15"/>
      <c s="15"/>
      <c s="15"/>
      <c s="15" t="s">
        <v>74</v>
      </c>
      <c s="15"/>
      <c s="15"/>
      <c s="15"/>
      <c s="15">
        <f>+I24</f>
      </c>
      <c r="P26">
        <f>+P24</f>
      </c>
    </row>
    <row r="28" spans="1:9" ht="12.75" customHeight="1">
      <c r="A28" s="9" t="s">
        <v>75</v>
      </c>
      <c s="9"/>
      <c s="9"/>
      <c s="9"/>
      <c s="9"/>
      <c s="9"/>
      <c s="9"/>
      <c s="9"/>
      <c s="9"/>
    </row>
    <row r="29" spans="1:9" ht="12.75" customHeight="1">
      <c r="A29" s="9"/>
      <c s="9"/>
      <c s="9"/>
      <c s="9"/>
      <c s="9" t="s">
        <v>76</v>
      </c>
      <c s="9"/>
      <c s="9"/>
      <c s="9"/>
      <c s="9"/>
    </row>
    <row r="30" spans="1:16" ht="12.75" customHeight="1">
      <c r="A30" s="15"/>
      <c s="15"/>
      <c s="15"/>
      <c s="15"/>
      <c s="15" t="s">
        <v>77</v>
      </c>
      <c s="15"/>
      <c s="15"/>
      <c s="15"/>
      <c s="15">
        <v>0</v>
      </c>
      <c r="P30">
        <v>0</v>
      </c>
    </row>
    <row r="31" spans="1:9" ht="12.75" customHeight="1">
      <c r="A31" s="15"/>
      <c s="15"/>
      <c s="15"/>
      <c s="15"/>
      <c s="15" t="s">
        <v>78</v>
      </c>
      <c s="15"/>
      <c s="15"/>
      <c s="15"/>
      <c s="15"/>
    </row>
    <row r="32" spans="1:16" ht="12.75" customHeight="1">
      <c r="A32" s="15"/>
      <c s="15"/>
      <c s="15"/>
      <c s="15"/>
      <c s="15" t="s">
        <v>79</v>
      </c>
      <c s="15"/>
      <c s="15"/>
      <c s="15"/>
      <c s="15">
        <v>0</v>
      </c>
      <c r="P32">
        <v>0</v>
      </c>
    </row>
    <row r="33" spans="1:16" ht="12.75" customHeight="1">
      <c r="A33" s="15"/>
      <c s="15"/>
      <c s="15"/>
      <c s="15"/>
      <c s="15" t="s">
        <v>80</v>
      </c>
      <c s="15"/>
      <c s="15"/>
      <c s="15"/>
      <c s="15">
        <f>I30+I32</f>
      </c>
      <c r="P33">
        <f>P30+P32</f>
      </c>
    </row>
    <row r="35" spans="1:16" ht="12.75" customHeight="1">
      <c r="A35" s="15"/>
      <c s="15"/>
      <c s="15"/>
      <c s="15"/>
      <c s="15" t="s">
        <v>80</v>
      </c>
      <c s="15"/>
      <c s="15"/>
      <c s="15"/>
      <c s="15">
        <f>I26+I33</f>
      </c>
      <c r="P35">
        <f>P26+P33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81</v>
      </c>
      <c s="5"/>
      <c s="5" t="s">
        <v>82</v>
      </c>
    </row>
    <row r="6" spans="1:5" ht="12.75" customHeight="1">
      <c r="A6" t="s">
        <v>18</v>
      </c>
      <c r="C6" s="5" t="s">
        <v>81</v>
      </c>
      <c s="5"/>
      <c s="5" t="s">
        <v>82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51</v>
      </c>
      <c s="7" t="s">
        <v>83</v>
      </c>
      <c s="7" t="s">
        <v>45</v>
      </c>
      <c s="7" t="s">
        <v>84</v>
      </c>
      <c s="7" t="s">
        <v>85</v>
      </c>
      <c s="10">
        <v>734.975</v>
      </c>
      <c s="14">
        <v>7000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51</v>
      </c>
      <c s="7" t="s">
        <v>86</v>
      </c>
      <c s="7" t="s">
        <v>45</v>
      </c>
      <c s="7" t="s">
        <v>87</v>
      </c>
      <c s="7" t="s">
        <v>85</v>
      </c>
      <c s="10">
        <v>2465.318</v>
      </c>
      <c s="14">
        <v>84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51</v>
      </c>
      <c s="7" t="s">
        <v>88</v>
      </c>
      <c s="7" t="s">
        <v>45</v>
      </c>
      <c s="7" t="s">
        <v>89</v>
      </c>
      <c s="7" t="s">
        <v>85</v>
      </c>
      <c s="10">
        <v>2.338</v>
      </c>
      <c s="14">
        <v>100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51</v>
      </c>
      <c s="7" t="s">
        <v>90</v>
      </c>
      <c s="7" t="s">
        <v>45</v>
      </c>
      <c s="7" t="s">
        <v>91</v>
      </c>
      <c s="7" t="s">
        <v>85</v>
      </c>
      <c s="10">
        <v>4.5</v>
      </c>
      <c s="14">
        <v>358</v>
      </c>
      <c s="13">
        <f>ROUND((H15*G15),2)</f>
      </c>
      <c r="O15">
        <f>rekapitulace!H8</f>
      </c>
      <c>
        <f>O15/100*I15</f>
      </c>
    </row>
    <row r="16" spans="1:16" ht="12.75" customHeight="1">
      <c r="A16" s="15"/>
      <c s="15"/>
      <c s="15" t="s">
        <v>44</v>
      </c>
      <c s="15"/>
      <c s="15" t="s">
        <v>43</v>
      </c>
      <c s="15"/>
      <c s="15"/>
      <c s="15"/>
      <c s="15">
        <f>SUM(I12:I15)</f>
      </c>
      <c r="P16">
        <f>ROUND(SUM(P12:P15),2)</f>
      </c>
    </row>
    <row r="18" spans="1:9" ht="12.75" customHeight="1">
      <c r="A18" s="9"/>
      <c s="9"/>
      <c s="9" t="s">
        <v>24</v>
      </c>
      <c s="9"/>
      <c s="9" t="s">
        <v>92</v>
      </c>
      <c s="9"/>
      <c s="11"/>
      <c s="9"/>
      <c s="11"/>
    </row>
    <row r="19" spans="1:16" ht="12.75">
      <c r="A19" s="7">
        <v>5</v>
      </c>
      <c s="7" t="s">
        <v>51</v>
      </c>
      <c s="7" t="s">
        <v>93</v>
      </c>
      <c s="7" t="s">
        <v>45</v>
      </c>
      <c s="7" t="s">
        <v>94</v>
      </c>
      <c s="7" t="s">
        <v>95</v>
      </c>
      <c s="10">
        <v>256.81</v>
      </c>
      <c s="14">
        <v>27</v>
      </c>
      <c s="13">
        <f>ROUND((H19*G19),2)</f>
      </c>
      <c r="O19">
        <f>rekapitulace!H8</f>
      </c>
      <c>
        <f>O19/100*I19</f>
      </c>
    </row>
    <row r="20" spans="1:16" ht="12.75">
      <c r="A20" s="7">
        <v>6</v>
      </c>
      <c s="7" t="s">
        <v>51</v>
      </c>
      <c s="7" t="s">
        <v>96</v>
      </c>
      <c s="7" t="s">
        <v>45</v>
      </c>
      <c s="7" t="s">
        <v>97</v>
      </c>
      <c s="7" t="s">
        <v>69</v>
      </c>
      <c s="10">
        <v>3</v>
      </c>
      <c s="14">
        <v>1640</v>
      </c>
      <c s="13">
        <f>ROUND((H20*G20),2)</f>
      </c>
      <c r="O20">
        <f>rekapitulace!H8</f>
      </c>
      <c>
        <f>O20/100*I20</f>
      </c>
    </row>
    <row r="21" spans="1:16" ht="12.75">
      <c r="A21" s="7">
        <v>7</v>
      </c>
      <c s="7" t="s">
        <v>51</v>
      </c>
      <c s="7" t="s">
        <v>98</v>
      </c>
      <c s="7" t="s">
        <v>45</v>
      </c>
      <c s="7" t="s">
        <v>99</v>
      </c>
      <c s="7" t="s">
        <v>100</v>
      </c>
      <c s="10">
        <v>347.371</v>
      </c>
      <c s="14">
        <v>231</v>
      </c>
      <c s="13">
        <f>ROUND((H21*G21),2)</f>
      </c>
      <c r="O21">
        <f>rekapitulace!H8</f>
      </c>
      <c>
        <f>O21/100*I21</f>
      </c>
    </row>
    <row r="22" spans="1:16" ht="12.75">
      <c r="A22" s="7">
        <v>8</v>
      </c>
      <c s="7" t="s">
        <v>51</v>
      </c>
      <c s="7" t="s">
        <v>101</v>
      </c>
      <c s="7" t="s">
        <v>45</v>
      </c>
      <c s="7" t="s">
        <v>102</v>
      </c>
      <c s="7" t="s">
        <v>100</v>
      </c>
      <c s="10">
        <v>110.757</v>
      </c>
      <c s="14">
        <v>505</v>
      </c>
      <c s="13">
        <f>ROUND((H22*G22),2)</f>
      </c>
      <c r="O22">
        <f>rekapitulace!H8</f>
      </c>
      <c>
        <f>O22/100*I22</f>
      </c>
    </row>
    <row r="23" spans="1:16" ht="12.75">
      <c r="A23" s="7">
        <v>9</v>
      </c>
      <c s="7" t="s">
        <v>51</v>
      </c>
      <c s="7" t="s">
        <v>103</v>
      </c>
      <c s="7" t="s">
        <v>45</v>
      </c>
      <c s="7" t="s">
        <v>104</v>
      </c>
      <c s="7" t="s">
        <v>105</v>
      </c>
      <c s="10">
        <v>4.48</v>
      </c>
      <c s="14">
        <v>39</v>
      </c>
      <c s="13">
        <f>ROUND((H23*G23),2)</f>
      </c>
      <c r="O23">
        <f>rekapitulace!H8</f>
      </c>
      <c>
        <f>O23/100*I23</f>
      </c>
    </row>
    <row r="24" spans="1:16" ht="12.75">
      <c r="A24" s="7">
        <v>10</v>
      </c>
      <c s="7" t="s">
        <v>51</v>
      </c>
      <c s="7" t="s">
        <v>106</v>
      </c>
      <c s="7" t="s">
        <v>45</v>
      </c>
      <c s="7" t="s">
        <v>107</v>
      </c>
      <c s="7" t="s">
        <v>105</v>
      </c>
      <c s="10">
        <v>21.75</v>
      </c>
      <c s="14">
        <v>87</v>
      </c>
      <c s="13">
        <f>ROUND((H24*G24),2)</f>
      </c>
      <c r="O24">
        <f>rekapitulace!H8</f>
      </c>
      <c>
        <f>O24/100*I24</f>
      </c>
    </row>
    <row r="25" spans="1:16" ht="12.75">
      <c r="A25" s="7">
        <v>11</v>
      </c>
      <c s="7" t="s">
        <v>51</v>
      </c>
      <c s="7" t="s">
        <v>108</v>
      </c>
      <c s="7" t="s">
        <v>45</v>
      </c>
      <c s="7" t="s">
        <v>109</v>
      </c>
      <c s="7" t="s">
        <v>105</v>
      </c>
      <c s="10">
        <v>23.93</v>
      </c>
      <c s="14">
        <v>192</v>
      </c>
      <c s="13">
        <f>ROUND((H25*G25),2)</f>
      </c>
      <c r="O25">
        <f>rekapitulace!H8</f>
      </c>
      <c>
        <f>O25/100*I25</f>
      </c>
    </row>
    <row r="26" spans="1:16" ht="12.75">
      <c r="A26" s="7">
        <v>12</v>
      </c>
      <c s="7" t="s">
        <v>51</v>
      </c>
      <c s="7" t="s">
        <v>110</v>
      </c>
      <c s="7" t="s">
        <v>45</v>
      </c>
      <c s="7" t="s">
        <v>111</v>
      </c>
      <c s="7" t="s">
        <v>100</v>
      </c>
      <c s="10">
        <v>166.592</v>
      </c>
      <c s="14">
        <v>1170</v>
      </c>
      <c s="13">
        <f>ROUND((H26*G26),2)</f>
      </c>
      <c r="O26">
        <f>rekapitulace!H8</f>
      </c>
      <c>
        <f>O26/100*I26</f>
      </c>
    </row>
    <row r="27" spans="1:16" ht="12.75">
      <c r="A27" s="7">
        <v>13</v>
      </c>
      <c s="7" t="s">
        <v>51</v>
      </c>
      <c s="7" t="s">
        <v>112</v>
      </c>
      <c s="7" t="s">
        <v>45</v>
      </c>
      <c s="7" t="s">
        <v>113</v>
      </c>
      <c s="7" t="s">
        <v>105</v>
      </c>
      <c s="10">
        <v>389.95</v>
      </c>
      <c s="14">
        <v>123</v>
      </c>
      <c s="13">
        <f>ROUND((H27*G27),2)</f>
      </c>
      <c r="O27">
        <f>rekapitulace!H8</f>
      </c>
      <c>
        <f>O27/100*I27</f>
      </c>
    </row>
    <row r="28" spans="1:16" ht="12.75">
      <c r="A28" s="7">
        <v>14</v>
      </c>
      <c s="7" t="s">
        <v>51</v>
      </c>
      <c s="7" t="s">
        <v>114</v>
      </c>
      <c s="7" t="s">
        <v>45</v>
      </c>
      <c s="7" t="s">
        <v>115</v>
      </c>
      <c s="7" t="s">
        <v>100</v>
      </c>
      <c s="10">
        <v>789.245</v>
      </c>
      <c s="14">
        <v>171</v>
      </c>
      <c s="13">
        <f>ROUND((H28*G28),2)</f>
      </c>
      <c r="O28">
        <f>rekapitulace!H8</f>
      </c>
      <c>
        <f>O28/100*I28</f>
      </c>
    </row>
    <row r="29" spans="1:16" ht="12.75">
      <c r="A29" s="7">
        <v>15</v>
      </c>
      <c s="7" t="s">
        <v>51</v>
      </c>
      <c s="7" t="s">
        <v>116</v>
      </c>
      <c s="7" t="s">
        <v>45</v>
      </c>
      <c s="7" t="s">
        <v>117</v>
      </c>
      <c s="7" t="s">
        <v>100</v>
      </c>
      <c s="10">
        <v>1.95</v>
      </c>
      <c s="14">
        <v>256</v>
      </c>
      <c s="13">
        <f>ROUND((H29*G29),2)</f>
      </c>
      <c r="O29">
        <f>rekapitulace!H8</f>
      </c>
      <c>
        <f>O29/100*I29</f>
      </c>
    </row>
    <row r="30" spans="1:16" ht="12.75">
      <c r="A30" s="7">
        <v>16</v>
      </c>
      <c s="7" t="s">
        <v>51</v>
      </c>
      <c s="7" t="s">
        <v>118</v>
      </c>
      <c s="7" t="s">
        <v>45</v>
      </c>
      <c s="7" t="s">
        <v>119</v>
      </c>
      <c s="7" t="s">
        <v>100</v>
      </c>
      <c s="10">
        <v>791.195</v>
      </c>
      <c s="14">
        <v>16</v>
      </c>
      <c s="13">
        <f>ROUND((H30*G30),2)</f>
      </c>
      <c r="O30">
        <f>rekapitulace!H8</f>
      </c>
      <c>
        <f>O30/100*I30</f>
      </c>
    </row>
    <row r="31" spans="1:16" ht="12.75">
      <c r="A31" s="7">
        <v>17</v>
      </c>
      <c s="7" t="s">
        <v>51</v>
      </c>
      <c s="7" t="s">
        <v>120</v>
      </c>
      <c s="7" t="s">
        <v>45</v>
      </c>
      <c s="7" t="s">
        <v>121</v>
      </c>
      <c s="7" t="s">
        <v>100</v>
      </c>
      <c s="10">
        <v>23.087</v>
      </c>
      <c s="14">
        <v>541</v>
      </c>
      <c s="13">
        <f>ROUND((H31*G31),2)</f>
      </c>
      <c r="O31">
        <f>rekapitulace!H8</f>
      </c>
      <c>
        <f>O31/100*I31</f>
      </c>
    </row>
    <row r="32" spans="1:16" ht="12.75">
      <c r="A32" s="7">
        <v>18</v>
      </c>
      <c s="7" t="s">
        <v>51</v>
      </c>
      <c s="7" t="s">
        <v>120</v>
      </c>
      <c s="7" t="s">
        <v>53</v>
      </c>
      <c s="7" t="s">
        <v>121</v>
      </c>
      <c s="7" t="s">
        <v>100</v>
      </c>
      <c s="10">
        <v>768.919</v>
      </c>
      <c s="14">
        <v>541</v>
      </c>
      <c s="13">
        <f>ROUND((H32*G32),2)</f>
      </c>
      <c r="O32">
        <f>rekapitulace!H8</f>
      </c>
      <c>
        <f>O32/100*I32</f>
      </c>
    </row>
    <row r="33" spans="1:16" ht="12.75">
      <c r="A33" s="7">
        <v>19</v>
      </c>
      <c s="7" t="s">
        <v>51</v>
      </c>
      <c s="7" t="s">
        <v>122</v>
      </c>
      <c s="7" t="s">
        <v>45</v>
      </c>
      <c s="7" t="s">
        <v>123</v>
      </c>
      <c s="7" t="s">
        <v>100</v>
      </c>
      <c s="10">
        <v>0.15</v>
      </c>
      <c s="14">
        <v>625</v>
      </c>
      <c s="13">
        <f>ROUND((H33*G33),2)</f>
      </c>
      <c r="O33">
        <f>rekapitulace!H8</f>
      </c>
      <c>
        <f>O33/100*I33</f>
      </c>
    </row>
    <row r="34" spans="1:16" ht="12.75">
      <c r="A34" s="7">
        <v>20</v>
      </c>
      <c s="7" t="s">
        <v>51</v>
      </c>
      <c s="7" t="s">
        <v>124</v>
      </c>
      <c s="7" t="s">
        <v>45</v>
      </c>
      <c s="7" t="s">
        <v>125</v>
      </c>
      <c s="7" t="s">
        <v>100</v>
      </c>
      <c s="10">
        <v>1.35</v>
      </c>
      <c s="14">
        <v>750</v>
      </c>
      <c s="13">
        <f>ROUND((H34*G34),2)</f>
      </c>
      <c r="O34">
        <f>rekapitulace!H8</f>
      </c>
      <c>
        <f>O34/100*I34</f>
      </c>
    </row>
    <row r="35" spans="1:16" ht="12.75">
      <c r="A35" s="7">
        <v>21</v>
      </c>
      <c s="7" t="s">
        <v>51</v>
      </c>
      <c s="7" t="s">
        <v>126</v>
      </c>
      <c s="7" t="s">
        <v>45</v>
      </c>
      <c s="7" t="s">
        <v>127</v>
      </c>
      <c s="7" t="s">
        <v>95</v>
      </c>
      <c s="10">
        <v>3899.877</v>
      </c>
      <c s="14">
        <v>13</v>
      </c>
      <c s="13">
        <f>ROUND((H35*G35),2)</f>
      </c>
      <c r="O35">
        <f>rekapitulace!H8</f>
      </c>
      <c>
        <f>O35/100*I35</f>
      </c>
    </row>
    <row r="36" spans="1:16" ht="12.75" customHeight="1">
      <c r="A36" s="15"/>
      <c s="15"/>
      <c s="15" t="s">
        <v>24</v>
      </c>
      <c s="15"/>
      <c s="15" t="s">
        <v>92</v>
      </c>
      <c s="15"/>
      <c s="15"/>
      <c s="15"/>
      <c s="15">
        <f>SUM(I19:I35)</f>
      </c>
      <c r="P36">
        <f>ROUND(SUM(P19:P35),2)</f>
      </c>
    </row>
    <row r="38" spans="1:9" ht="12.75" customHeight="1">
      <c r="A38" s="9"/>
      <c s="9"/>
      <c s="9" t="s">
        <v>35</v>
      </c>
      <c s="9"/>
      <c s="9" t="s">
        <v>128</v>
      </c>
      <c s="9"/>
      <c s="11"/>
      <c s="9"/>
      <c s="11"/>
    </row>
    <row r="39" spans="1:16" ht="12.75">
      <c r="A39" s="7">
        <v>22</v>
      </c>
      <c s="7" t="s">
        <v>51</v>
      </c>
      <c s="7" t="s">
        <v>129</v>
      </c>
      <c s="7" t="s">
        <v>45</v>
      </c>
      <c s="7" t="s">
        <v>130</v>
      </c>
      <c s="7" t="s">
        <v>95</v>
      </c>
      <c s="10">
        <v>547.416</v>
      </c>
      <c s="14">
        <v>50</v>
      </c>
      <c s="13">
        <f>ROUND((H39*G39),2)</f>
      </c>
      <c r="O39">
        <f>rekapitulace!H8</f>
      </c>
      <c>
        <f>O39/100*I39</f>
      </c>
    </row>
    <row r="40" spans="1:16" ht="12.75">
      <c r="A40" s="7">
        <v>23</v>
      </c>
      <c s="7" t="s">
        <v>51</v>
      </c>
      <c s="7" t="s">
        <v>131</v>
      </c>
      <c s="7" t="s">
        <v>45</v>
      </c>
      <c s="7" t="s">
        <v>132</v>
      </c>
      <c s="7" t="s">
        <v>105</v>
      </c>
      <c s="10">
        <v>228.09</v>
      </c>
      <c s="14">
        <v>309</v>
      </c>
      <c s="13">
        <f>ROUND((H40*G40),2)</f>
      </c>
      <c r="O40">
        <f>rekapitulace!H8</f>
      </c>
      <c>
        <f>O40/100*I40</f>
      </c>
    </row>
    <row r="41" spans="1:16" ht="12.75">
      <c r="A41" s="7">
        <v>24</v>
      </c>
      <c s="7" t="s">
        <v>51</v>
      </c>
      <c s="7" t="s">
        <v>133</v>
      </c>
      <c s="7" t="s">
        <v>45</v>
      </c>
      <c s="7" t="s">
        <v>134</v>
      </c>
      <c s="7" t="s">
        <v>95</v>
      </c>
      <c s="10">
        <v>1923.431</v>
      </c>
      <c s="14">
        <v>71</v>
      </c>
      <c s="13">
        <f>ROUND((H41*G41),2)</f>
      </c>
      <c r="O41">
        <f>rekapitulace!H8</f>
      </c>
      <c>
        <f>O41/100*I41</f>
      </c>
    </row>
    <row r="42" spans="1:16" ht="12.75" customHeight="1">
      <c r="A42" s="15"/>
      <c s="15"/>
      <c s="15" t="s">
        <v>35</v>
      </c>
      <c s="15"/>
      <c s="15" t="s">
        <v>128</v>
      </c>
      <c s="15"/>
      <c s="15"/>
      <c s="15"/>
      <c s="15">
        <f>SUM(I39:I41)</f>
      </c>
      <c r="P42">
        <f>ROUND(SUM(P39:P41),2)</f>
      </c>
    </row>
    <row r="44" spans="1:9" ht="12.75" customHeight="1">
      <c r="A44" s="9"/>
      <c s="9"/>
      <c s="9" t="s">
        <v>37</v>
      </c>
      <c s="9"/>
      <c s="9" t="s">
        <v>135</v>
      </c>
      <c s="9"/>
      <c s="11"/>
      <c s="9"/>
      <c s="11"/>
    </row>
    <row r="45" spans="1:16" ht="12.75">
      <c r="A45" s="7">
        <v>25</v>
      </c>
      <c s="7" t="s">
        <v>51</v>
      </c>
      <c s="7" t="s">
        <v>136</v>
      </c>
      <c s="7" t="s">
        <v>45</v>
      </c>
      <c s="7" t="s">
        <v>137</v>
      </c>
      <c s="7" t="s">
        <v>100</v>
      </c>
      <c s="10">
        <v>1.43</v>
      </c>
      <c s="14">
        <v>2440</v>
      </c>
      <c s="13">
        <f>ROUND((H45*G45),2)</f>
      </c>
      <c r="O45">
        <f>rekapitulace!H8</f>
      </c>
      <c>
        <f>O45/100*I45</f>
      </c>
    </row>
    <row r="46" spans="1:16" ht="12.75">
      <c r="A46" s="7">
        <v>26</v>
      </c>
      <c s="7" t="s">
        <v>51</v>
      </c>
      <c s="7" t="s">
        <v>138</v>
      </c>
      <c s="7" t="s">
        <v>45</v>
      </c>
      <c s="7" t="s">
        <v>139</v>
      </c>
      <c s="7" t="s">
        <v>100</v>
      </c>
      <c s="10">
        <v>0.45</v>
      </c>
      <c s="14">
        <v>750</v>
      </c>
      <c s="13">
        <f>ROUND((H46*G46),2)</f>
      </c>
      <c r="O46">
        <f>rekapitulace!H8</f>
      </c>
      <c>
        <f>O46/100*I46</f>
      </c>
    </row>
    <row r="47" spans="1:16" ht="12.75" customHeight="1">
      <c r="A47" s="15"/>
      <c s="15"/>
      <c s="15" t="s">
        <v>37</v>
      </c>
      <c s="15"/>
      <c s="15" t="s">
        <v>135</v>
      </c>
      <c s="15"/>
      <c s="15"/>
      <c s="15"/>
      <c s="15">
        <f>SUM(I45:I46)</f>
      </c>
      <c r="P47">
        <f>ROUND(SUM(P45:P46),2)</f>
      </c>
    </row>
    <row r="49" spans="1:9" ht="12.75" customHeight="1">
      <c r="A49" s="9"/>
      <c s="9"/>
      <c s="9" t="s">
        <v>38</v>
      </c>
      <c s="9"/>
      <c s="9" t="s">
        <v>140</v>
      </c>
      <c s="9"/>
      <c s="11"/>
      <c s="9"/>
      <c s="11"/>
    </row>
    <row r="50" spans="1:16" ht="12.75">
      <c r="A50" s="7">
        <v>27</v>
      </c>
      <c s="7" t="s">
        <v>51</v>
      </c>
      <c s="7" t="s">
        <v>141</v>
      </c>
      <c s="7" t="s">
        <v>45</v>
      </c>
      <c s="7" t="s">
        <v>142</v>
      </c>
      <c s="7" t="s">
        <v>95</v>
      </c>
      <c s="10">
        <v>1332.5</v>
      </c>
      <c s="14">
        <v>266</v>
      </c>
      <c s="13">
        <f>ROUND((H50*G50),2)</f>
      </c>
      <c r="O50">
        <f>rekapitulace!H8</f>
      </c>
      <c>
        <f>O50/100*I50</f>
      </c>
    </row>
    <row r="51" spans="1:16" ht="12.75">
      <c r="A51" s="7">
        <v>28</v>
      </c>
      <c s="7" t="s">
        <v>51</v>
      </c>
      <c s="7" t="s">
        <v>143</v>
      </c>
      <c s="7" t="s">
        <v>53</v>
      </c>
      <c s="7" t="s">
        <v>144</v>
      </c>
      <c s="7" t="s">
        <v>95</v>
      </c>
      <c s="10">
        <v>14.6</v>
      </c>
      <c s="14">
        <v>107</v>
      </c>
      <c s="13">
        <f>ROUND((H51*G51),2)</f>
      </c>
      <c r="O51">
        <f>rekapitulace!H8</f>
      </c>
      <c>
        <f>O51/100*I51</f>
      </c>
    </row>
    <row r="52" spans="1:16" ht="12.75">
      <c r="A52" s="7">
        <v>29</v>
      </c>
      <c s="7" t="s">
        <v>51</v>
      </c>
      <c s="7" t="s">
        <v>143</v>
      </c>
      <c s="7" t="s">
        <v>55</v>
      </c>
      <c s="7" t="s">
        <v>145</v>
      </c>
      <c s="7" t="s">
        <v>95</v>
      </c>
      <c s="10">
        <v>14.6</v>
      </c>
      <c s="14">
        <v>107</v>
      </c>
      <c s="13">
        <f>ROUND((H52*G52),2)</f>
      </c>
      <c r="O52">
        <f>rekapitulace!H8</f>
      </c>
      <c>
        <f>O52/100*I52</f>
      </c>
    </row>
    <row r="53" spans="1:16" ht="12.75">
      <c r="A53" s="7">
        <v>30</v>
      </c>
      <c s="7" t="s">
        <v>51</v>
      </c>
      <c s="7" t="s">
        <v>146</v>
      </c>
      <c s="7" t="s">
        <v>45</v>
      </c>
      <c s="7" t="s">
        <v>147</v>
      </c>
      <c s="7" t="s">
        <v>95</v>
      </c>
      <c s="10">
        <v>1499.65</v>
      </c>
      <c s="14">
        <v>142</v>
      </c>
      <c s="13">
        <f>ROUND((H53*G53),2)</f>
      </c>
      <c r="O53">
        <f>rekapitulace!H8</f>
      </c>
      <c>
        <f>O53/100*I53</f>
      </c>
    </row>
    <row r="54" spans="1:16" ht="12.75">
      <c r="A54" s="7">
        <v>31</v>
      </c>
      <c s="7" t="s">
        <v>51</v>
      </c>
      <c s="7" t="s">
        <v>148</v>
      </c>
      <c s="7" t="s">
        <v>53</v>
      </c>
      <c s="7" t="s">
        <v>149</v>
      </c>
      <c s="7" t="s">
        <v>95</v>
      </c>
      <c s="10">
        <v>40.3</v>
      </c>
      <c s="14">
        <v>175</v>
      </c>
      <c s="13">
        <f>ROUND((H54*G54),2)</f>
      </c>
      <c r="O54">
        <f>rekapitulace!H8</f>
      </c>
      <c>
        <f>O54/100*I54</f>
      </c>
    </row>
    <row r="55" spans="1:16" ht="12.75">
      <c r="A55" s="7">
        <v>32</v>
      </c>
      <c s="7" t="s">
        <v>51</v>
      </c>
      <c s="7" t="s">
        <v>148</v>
      </c>
      <c s="7" t="s">
        <v>55</v>
      </c>
      <c s="7" t="s">
        <v>150</v>
      </c>
      <c s="7" t="s">
        <v>95</v>
      </c>
      <c s="10">
        <v>26.5</v>
      </c>
      <c s="14">
        <v>175</v>
      </c>
      <c s="13">
        <f>ROUND((H55*G55),2)</f>
      </c>
      <c r="O55">
        <f>rekapitulace!H8</f>
      </c>
      <c>
        <f>O55/100*I55</f>
      </c>
    </row>
    <row r="56" spans="1:16" ht="12.75">
      <c r="A56" s="7">
        <v>33</v>
      </c>
      <c s="7" t="s">
        <v>51</v>
      </c>
      <c s="7" t="s">
        <v>151</v>
      </c>
      <c s="7" t="s">
        <v>45</v>
      </c>
      <c s="7" t="s">
        <v>152</v>
      </c>
      <c s="7" t="s">
        <v>95</v>
      </c>
      <c s="10">
        <v>1361.15</v>
      </c>
      <c s="14">
        <v>17</v>
      </c>
      <c s="13">
        <f>ROUND((H56*G56),2)</f>
      </c>
      <c r="O56">
        <f>rekapitulace!H8</f>
      </c>
      <c>
        <f>O56/100*I56</f>
      </c>
    </row>
    <row r="57" spans="1:16" ht="12.75">
      <c r="A57" s="7">
        <v>34</v>
      </c>
      <c s="7" t="s">
        <v>51</v>
      </c>
      <c s="7" t="s">
        <v>153</v>
      </c>
      <c s="7" t="s">
        <v>45</v>
      </c>
      <c s="7" t="s">
        <v>154</v>
      </c>
      <c s="7" t="s">
        <v>95</v>
      </c>
      <c s="10">
        <v>2681.2</v>
      </c>
      <c s="14">
        <v>12</v>
      </c>
      <c s="13">
        <f>ROUND((H57*G57),2)</f>
      </c>
      <c r="O57">
        <f>rekapitulace!H8</f>
      </c>
      <c>
        <f>O57/100*I57</f>
      </c>
    </row>
    <row r="58" spans="1:16" ht="12.75">
      <c r="A58" s="7">
        <v>35</v>
      </c>
      <c s="7" t="s">
        <v>51</v>
      </c>
      <c s="7" t="s">
        <v>155</v>
      </c>
      <c s="7" t="s">
        <v>45</v>
      </c>
      <c s="7" t="s">
        <v>156</v>
      </c>
      <c s="7" t="s">
        <v>95</v>
      </c>
      <c s="10">
        <v>41.1</v>
      </c>
      <c s="14">
        <v>160</v>
      </c>
      <c s="13">
        <f>ROUND((H58*G58),2)</f>
      </c>
      <c r="O58">
        <f>rekapitulace!H8</f>
      </c>
      <c>
        <f>O58/100*I58</f>
      </c>
    </row>
    <row r="59" spans="1:16" ht="12.75">
      <c r="A59" s="7">
        <v>36</v>
      </c>
      <c s="7" t="s">
        <v>51</v>
      </c>
      <c s="7" t="s">
        <v>157</v>
      </c>
      <c s="7" t="s">
        <v>45</v>
      </c>
      <c s="7" t="s">
        <v>158</v>
      </c>
      <c s="7" t="s">
        <v>95</v>
      </c>
      <c s="10">
        <v>1320.05</v>
      </c>
      <c s="14">
        <v>236</v>
      </c>
      <c s="13">
        <f>ROUND((H59*G59),2)</f>
      </c>
      <c r="O59">
        <f>rekapitulace!H8</f>
      </c>
      <c>
        <f>O59/100*I59</f>
      </c>
    </row>
    <row r="60" spans="1:16" ht="12.75">
      <c r="A60" s="7">
        <v>37</v>
      </c>
      <c s="7" t="s">
        <v>51</v>
      </c>
      <c s="7" t="s">
        <v>159</v>
      </c>
      <c s="7" t="s">
        <v>45</v>
      </c>
      <c s="7" t="s">
        <v>160</v>
      </c>
      <c s="7" t="s">
        <v>95</v>
      </c>
      <c s="10">
        <v>1320.05</v>
      </c>
      <c s="14">
        <v>318</v>
      </c>
      <c s="13">
        <f>ROUND((H60*G60),2)</f>
      </c>
      <c r="O60">
        <f>rekapitulace!H8</f>
      </c>
      <c>
        <f>O60/100*I60</f>
      </c>
    </row>
    <row r="61" spans="1:16" ht="12.75">
      <c r="A61" s="7">
        <v>38</v>
      </c>
      <c s="7" t="s">
        <v>51</v>
      </c>
      <c s="7" t="s">
        <v>161</v>
      </c>
      <c s="7" t="s">
        <v>45</v>
      </c>
      <c s="7" t="s">
        <v>162</v>
      </c>
      <c s="7" t="s">
        <v>95</v>
      </c>
      <c s="10">
        <v>41.1</v>
      </c>
      <c s="14">
        <v>219</v>
      </c>
      <c s="13">
        <f>ROUND((H61*G61),2)</f>
      </c>
      <c r="O61">
        <f>rekapitulace!H8</f>
      </c>
      <c>
        <f>O61/100*I61</f>
      </c>
    </row>
    <row r="62" spans="1:16" ht="12.75">
      <c r="A62" s="7">
        <v>39</v>
      </c>
      <c s="7" t="s">
        <v>51</v>
      </c>
      <c s="7" t="s">
        <v>163</v>
      </c>
      <c s="7" t="s">
        <v>45</v>
      </c>
      <c s="7" t="s">
        <v>164</v>
      </c>
      <c s="7" t="s">
        <v>95</v>
      </c>
      <c s="10">
        <v>1320.05</v>
      </c>
      <c s="14">
        <v>263</v>
      </c>
      <c s="13">
        <f>ROUND((H62*G62),2)</f>
      </c>
      <c r="O62">
        <f>rekapitulace!H8</f>
      </c>
      <c>
        <f>O62/100*I62</f>
      </c>
    </row>
    <row r="63" spans="1:16" ht="12.75">
      <c r="A63" s="7">
        <v>40</v>
      </c>
      <c s="7" t="s">
        <v>51</v>
      </c>
      <c s="7" t="s">
        <v>165</v>
      </c>
      <c s="7" t="s">
        <v>45</v>
      </c>
      <c s="7" t="s">
        <v>166</v>
      </c>
      <c s="7" t="s">
        <v>95</v>
      </c>
      <c s="10">
        <v>12.45</v>
      </c>
      <c s="14">
        <v>1070</v>
      </c>
      <c s="13">
        <f>ROUND((H63*G63),2)</f>
      </c>
      <c r="O63">
        <f>rekapitulace!H8</f>
      </c>
      <c>
        <f>O63/100*I63</f>
      </c>
    </row>
    <row r="64" spans="1:16" ht="12.75">
      <c r="A64" s="7">
        <v>41</v>
      </c>
      <c s="7" t="s">
        <v>51</v>
      </c>
      <c s="7" t="s">
        <v>167</v>
      </c>
      <c s="7" t="s">
        <v>45</v>
      </c>
      <c s="7" t="s">
        <v>168</v>
      </c>
      <c s="7" t="s">
        <v>95</v>
      </c>
      <c s="10">
        <v>38.3</v>
      </c>
      <c s="14">
        <v>585</v>
      </c>
      <c s="13">
        <f>ROUND((H64*G64),2)</f>
      </c>
      <c r="O64">
        <f>rekapitulace!H8</f>
      </c>
      <c>
        <f>O64/100*I64</f>
      </c>
    </row>
    <row r="65" spans="1:16" ht="12.75">
      <c r="A65" s="7">
        <v>42</v>
      </c>
      <c s="7" t="s">
        <v>51</v>
      </c>
      <c s="7" t="s">
        <v>169</v>
      </c>
      <c s="7" t="s">
        <v>45</v>
      </c>
      <c s="7" t="s">
        <v>170</v>
      </c>
      <c s="7" t="s">
        <v>95</v>
      </c>
      <c s="10">
        <v>2</v>
      </c>
      <c s="14">
        <v>812</v>
      </c>
      <c s="13">
        <f>ROUND((H65*G65),2)</f>
      </c>
      <c r="O65">
        <f>rekapitulace!H8</f>
      </c>
      <c>
        <f>O65/100*I65</f>
      </c>
    </row>
    <row r="66" spans="1:16" ht="12.75" customHeight="1">
      <c r="A66" s="15"/>
      <c s="15"/>
      <c s="15" t="s">
        <v>38</v>
      </c>
      <c s="15"/>
      <c s="15" t="s">
        <v>140</v>
      </c>
      <c s="15"/>
      <c s="15"/>
      <c s="15"/>
      <c s="15">
        <f>SUM(I50:I65)</f>
      </c>
      <c r="P66">
        <f>ROUND(SUM(P50:P65),2)</f>
      </c>
    </row>
    <row r="68" spans="1:9" ht="12.75" customHeight="1">
      <c r="A68" s="9"/>
      <c s="9"/>
      <c s="9" t="s">
        <v>41</v>
      </c>
      <c s="9"/>
      <c s="9" t="s">
        <v>171</v>
      </c>
      <c s="9"/>
      <c s="11"/>
      <c s="9"/>
      <c s="11"/>
    </row>
    <row r="69" spans="1:16" ht="12.75">
      <c r="A69" s="7">
        <v>43</v>
      </c>
      <c s="7" t="s">
        <v>51</v>
      </c>
      <c s="7" t="s">
        <v>172</v>
      </c>
      <c s="7" t="s">
        <v>45</v>
      </c>
      <c s="7" t="s">
        <v>173</v>
      </c>
      <c s="7" t="s">
        <v>105</v>
      </c>
      <c s="10">
        <v>56.99</v>
      </c>
      <c s="14">
        <v>345</v>
      </c>
      <c s="13">
        <f>ROUND((H69*G69),2)</f>
      </c>
      <c r="O69">
        <f>rekapitulace!H8</f>
      </c>
      <c>
        <f>O69/100*I69</f>
      </c>
    </row>
    <row r="70" spans="1:16" ht="12.75">
      <c r="A70" s="7">
        <v>44</v>
      </c>
      <c s="7" t="s">
        <v>51</v>
      </c>
      <c s="7" t="s">
        <v>174</v>
      </c>
      <c s="7" t="s">
        <v>45</v>
      </c>
      <c s="7" t="s">
        <v>175</v>
      </c>
      <c s="7" t="s">
        <v>69</v>
      </c>
      <c s="10">
        <v>5</v>
      </c>
      <c s="14">
        <v>8170</v>
      </c>
      <c s="13">
        <f>ROUND((H70*G70),2)</f>
      </c>
      <c r="O70">
        <f>rekapitulace!H8</f>
      </c>
      <c>
        <f>O70/100*I70</f>
      </c>
    </row>
    <row r="71" spans="1:16" ht="12.75">
      <c r="A71" s="7">
        <v>45</v>
      </c>
      <c s="7" t="s">
        <v>51</v>
      </c>
      <c s="7" t="s">
        <v>176</v>
      </c>
      <c s="7" t="s">
        <v>45</v>
      </c>
      <c s="7" t="s">
        <v>177</v>
      </c>
      <c s="7" t="s">
        <v>69</v>
      </c>
      <c s="10">
        <v>1</v>
      </c>
      <c s="14">
        <v>10500</v>
      </c>
      <c s="13">
        <f>ROUND((H71*G71),2)</f>
      </c>
      <c r="O71">
        <f>rekapitulace!H8</f>
      </c>
      <c>
        <f>O71/100*I71</f>
      </c>
    </row>
    <row r="72" spans="1:16" ht="12.75">
      <c r="A72" s="7">
        <v>46</v>
      </c>
      <c s="7" t="s">
        <v>51</v>
      </c>
      <c s="7" t="s">
        <v>178</v>
      </c>
      <c s="7" t="s">
        <v>45</v>
      </c>
      <c s="7" t="s">
        <v>179</v>
      </c>
      <c s="7" t="s">
        <v>69</v>
      </c>
      <c s="10">
        <v>3</v>
      </c>
      <c s="14">
        <v>1660</v>
      </c>
      <c s="13">
        <f>ROUND((H72*G72),2)</f>
      </c>
      <c r="O72">
        <f>rekapitulace!H8</f>
      </c>
      <c>
        <f>O72/100*I72</f>
      </c>
    </row>
    <row r="73" spans="1:16" ht="12.75">
      <c r="A73" s="7">
        <v>47</v>
      </c>
      <c s="7" t="s">
        <v>51</v>
      </c>
      <c s="7" t="s">
        <v>180</v>
      </c>
      <c s="7" t="s">
        <v>45</v>
      </c>
      <c s="7" t="s">
        <v>181</v>
      </c>
      <c s="7" t="s">
        <v>69</v>
      </c>
      <c s="10">
        <v>4</v>
      </c>
      <c s="14">
        <v>834</v>
      </c>
      <c s="13">
        <f>ROUND((H73*G73),2)</f>
      </c>
      <c r="O73">
        <f>rekapitulace!H8</f>
      </c>
      <c>
        <f>O73/100*I73</f>
      </c>
    </row>
    <row r="74" spans="1:16" ht="12.75" customHeight="1">
      <c r="A74" s="15"/>
      <c s="15"/>
      <c s="15" t="s">
        <v>41</v>
      </c>
      <c s="15"/>
      <c s="15" t="s">
        <v>182</v>
      </c>
      <c s="15"/>
      <c s="15"/>
      <c s="15"/>
      <c s="15">
        <f>SUM(I69:I73)</f>
      </c>
      <c r="P74">
        <f>ROUND(SUM(P69:P73),2)</f>
      </c>
    </row>
    <row r="76" spans="1:9" ht="12.75" customHeight="1">
      <c r="A76" s="9"/>
      <c s="9"/>
      <c s="9" t="s">
        <v>42</v>
      </c>
      <c s="9"/>
      <c s="9" t="s">
        <v>183</v>
      </c>
      <c s="9"/>
      <c s="11"/>
      <c s="9"/>
      <c s="11"/>
    </row>
    <row r="77" spans="1:16" ht="12.75">
      <c r="A77" s="7">
        <v>48</v>
      </c>
      <c s="7" t="s">
        <v>45</v>
      </c>
      <c s="7" t="s">
        <v>184</v>
      </c>
      <c s="7" t="s">
        <v>185</v>
      </c>
      <c s="7" t="s">
        <v>186</v>
      </c>
      <c s="7" t="s">
        <v>95</v>
      </c>
      <c s="10">
        <v>5.2</v>
      </c>
      <c s="14">
        <v>2290</v>
      </c>
      <c s="13">
        <f>ROUND((H77*G77),2)</f>
      </c>
      <c r="O77">
        <f>rekapitulace!H8</f>
      </c>
      <c>
        <f>O77/100*I77</f>
      </c>
    </row>
    <row r="78" spans="1:16" ht="12.75">
      <c r="A78" s="7">
        <v>49</v>
      </c>
      <c s="7" t="s">
        <v>51</v>
      </c>
      <c s="7" t="s">
        <v>187</v>
      </c>
      <c s="7" t="s">
        <v>45</v>
      </c>
      <c s="7" t="s">
        <v>188</v>
      </c>
      <c s="7" t="s">
        <v>105</v>
      </c>
      <c s="10">
        <v>14.3</v>
      </c>
      <c s="14">
        <v>246</v>
      </c>
      <c s="13">
        <f>ROUND((H78*G78),2)</f>
      </c>
      <c r="O78">
        <f>rekapitulace!H8</f>
      </c>
      <c>
        <f>O78/100*I78</f>
      </c>
    </row>
    <row r="79" spans="1:16" ht="12.75">
      <c r="A79" s="7">
        <v>50</v>
      </c>
      <c s="7" t="s">
        <v>51</v>
      </c>
      <c s="7" t="s">
        <v>189</v>
      </c>
      <c s="7" t="s">
        <v>45</v>
      </c>
      <c s="7" t="s">
        <v>190</v>
      </c>
      <c s="7" t="s">
        <v>105</v>
      </c>
      <c s="10">
        <v>328</v>
      </c>
      <c s="14">
        <v>342</v>
      </c>
      <c s="13">
        <f>ROUND((H79*G79),2)</f>
      </c>
      <c r="O79">
        <f>rekapitulace!H8</f>
      </c>
      <c>
        <f>O79/100*I79</f>
      </c>
    </row>
    <row r="80" spans="1:16" ht="12.75">
      <c r="A80" s="7">
        <v>51</v>
      </c>
      <c s="7" t="s">
        <v>51</v>
      </c>
      <c s="7" t="s">
        <v>191</v>
      </c>
      <c s="7" t="s">
        <v>45</v>
      </c>
      <c s="7" t="s">
        <v>192</v>
      </c>
      <c s="7" t="s">
        <v>105</v>
      </c>
      <c s="10">
        <v>21</v>
      </c>
      <c s="14">
        <v>545</v>
      </c>
      <c s="13">
        <f>ROUND((H80*G80),2)</f>
      </c>
      <c r="O80">
        <f>rekapitulace!H8</f>
      </c>
      <c>
        <f>O80/100*I80</f>
      </c>
    </row>
    <row r="81" spans="1:16" ht="12.75">
      <c r="A81" s="7">
        <v>52</v>
      </c>
      <c s="7" t="s">
        <v>51</v>
      </c>
      <c s="7" t="s">
        <v>193</v>
      </c>
      <c s="7" t="s">
        <v>45</v>
      </c>
      <c s="7" t="s">
        <v>194</v>
      </c>
      <c s="7" t="s">
        <v>105</v>
      </c>
      <c s="10">
        <v>16.67</v>
      </c>
      <c s="14">
        <v>89</v>
      </c>
      <c s="13">
        <f>ROUND((H81*G81),2)</f>
      </c>
      <c r="O81">
        <f>rekapitulace!H8</f>
      </c>
      <c>
        <f>O81/100*I81</f>
      </c>
    </row>
    <row r="82" spans="1:16" ht="12.75">
      <c r="A82" s="7">
        <v>53</v>
      </c>
      <c s="7" t="s">
        <v>51</v>
      </c>
      <c s="7" t="s">
        <v>195</v>
      </c>
      <c s="7" t="s">
        <v>45</v>
      </c>
      <c s="7" t="s">
        <v>196</v>
      </c>
      <c s="7" t="s">
        <v>105</v>
      </c>
      <c s="10">
        <v>389.95</v>
      </c>
      <c s="14">
        <v>82</v>
      </c>
      <c s="13">
        <f>ROUND((H82*G82),2)</f>
      </c>
      <c r="O82">
        <f>rekapitulace!H8</f>
      </c>
      <c>
        <f>O82/100*I82</f>
      </c>
    </row>
    <row r="83" spans="1:16" ht="12.75">
      <c r="A83" s="7">
        <v>54</v>
      </c>
      <c s="7" t="s">
        <v>51</v>
      </c>
      <c s="7" t="s">
        <v>197</v>
      </c>
      <c s="7" t="s">
        <v>45</v>
      </c>
      <c s="7" t="s">
        <v>198</v>
      </c>
      <c s="7" t="s">
        <v>105</v>
      </c>
      <c s="10">
        <v>4.3</v>
      </c>
      <c s="14">
        <v>5980</v>
      </c>
      <c s="13">
        <f>ROUND((H83*G83),2)</f>
      </c>
      <c r="O83">
        <f>rekapitulace!H8</f>
      </c>
      <c>
        <f>O83/100*I83</f>
      </c>
    </row>
    <row r="84" spans="1:16" ht="12.75" customHeight="1">
      <c r="A84" s="15"/>
      <c s="15"/>
      <c s="15" t="s">
        <v>42</v>
      </c>
      <c s="15"/>
      <c s="15" t="s">
        <v>183</v>
      </c>
      <c s="15"/>
      <c s="15"/>
      <c s="15"/>
      <c s="15">
        <f>SUM(I77:I83)</f>
      </c>
      <c r="P84">
        <f>ROUND(SUM(P77:P83),2)</f>
      </c>
    </row>
    <row r="86" spans="1:16" ht="12.75" customHeight="1">
      <c r="A86" s="15"/>
      <c s="15"/>
      <c s="15"/>
      <c s="15"/>
      <c s="15" t="s">
        <v>74</v>
      </c>
      <c s="15"/>
      <c s="15"/>
      <c s="15"/>
      <c s="15">
        <f>+I16+I36+I42+I47+I66+I74+I84</f>
      </c>
      <c r="P86">
        <f>+P16+P36+P42+P47+P66+P74+P84</f>
      </c>
    </row>
    <row r="88" spans="1:9" ht="12.75" customHeight="1">
      <c r="A88" s="9" t="s">
        <v>75</v>
      </c>
      <c s="9"/>
      <c s="9"/>
      <c s="9"/>
      <c s="9"/>
      <c s="9"/>
      <c s="9"/>
      <c s="9"/>
      <c s="9"/>
    </row>
    <row r="89" spans="1:9" ht="12.75" customHeight="1">
      <c r="A89" s="9"/>
      <c s="9"/>
      <c s="9"/>
      <c s="9"/>
      <c s="9" t="s">
        <v>76</v>
      </c>
      <c s="9"/>
      <c s="9"/>
      <c s="9"/>
      <c s="9"/>
    </row>
    <row r="90" spans="1:16" ht="12.75" customHeight="1">
      <c r="A90" s="15"/>
      <c s="15"/>
      <c s="15"/>
      <c s="15"/>
      <c s="15" t="s">
        <v>77</v>
      </c>
      <c s="15"/>
      <c s="15"/>
      <c s="15"/>
      <c s="15">
        <v>0</v>
      </c>
      <c r="P90">
        <v>0</v>
      </c>
    </row>
    <row r="91" spans="1:9" ht="12.75" customHeight="1">
      <c r="A91" s="15"/>
      <c s="15"/>
      <c s="15"/>
      <c s="15"/>
      <c s="15" t="s">
        <v>78</v>
      </c>
      <c s="15"/>
      <c s="15"/>
      <c s="15"/>
      <c s="15"/>
    </row>
    <row r="92" spans="1:16" ht="12.75" customHeight="1">
      <c r="A92" s="15"/>
      <c s="15"/>
      <c s="15"/>
      <c s="15"/>
      <c s="15" t="s">
        <v>79</v>
      </c>
      <c s="15"/>
      <c s="15"/>
      <c s="15"/>
      <c s="15">
        <v>0</v>
      </c>
      <c r="P92">
        <v>0</v>
      </c>
    </row>
    <row r="93" spans="1:16" ht="12.75" customHeight="1">
      <c r="A93" s="15"/>
      <c s="15"/>
      <c s="15"/>
      <c s="15"/>
      <c s="15" t="s">
        <v>80</v>
      </c>
      <c s="15"/>
      <c s="15"/>
      <c s="15"/>
      <c s="15">
        <f>I90+I92</f>
      </c>
      <c r="P93">
        <f>P90+P92</f>
      </c>
    </row>
    <row r="95" spans="1:16" ht="12.75" customHeight="1">
      <c r="A95" s="15"/>
      <c s="15"/>
      <c s="15"/>
      <c s="15"/>
      <c s="15" t="s">
        <v>80</v>
      </c>
      <c s="15"/>
      <c s="15"/>
      <c s="15"/>
      <c s="15">
        <f>I86+I93</f>
      </c>
      <c r="P95">
        <f>P86+P93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199</v>
      </c>
      <c s="5"/>
      <c s="5" t="s">
        <v>200</v>
      </c>
    </row>
    <row r="6" spans="1:5" ht="12.75" customHeight="1">
      <c r="A6" t="s">
        <v>18</v>
      </c>
      <c r="C6" s="5" t="s">
        <v>199</v>
      </c>
      <c s="5"/>
      <c s="5" t="s">
        <v>201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51</v>
      </c>
      <c s="7" t="s">
        <v>83</v>
      </c>
      <c s="7" t="s">
        <v>45</v>
      </c>
      <c s="7" t="s">
        <v>84</v>
      </c>
      <c s="7" t="s">
        <v>85</v>
      </c>
      <c s="10">
        <v>86.205</v>
      </c>
      <c s="14">
        <v>7000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51</v>
      </c>
      <c s="7" t="s">
        <v>202</v>
      </c>
      <c s="7" t="s">
        <v>45</v>
      </c>
      <c s="7" t="s">
        <v>203</v>
      </c>
      <c s="7" t="s">
        <v>100</v>
      </c>
      <c s="10">
        <v>284.46</v>
      </c>
      <c s="14">
        <v>350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51</v>
      </c>
      <c s="7" t="s">
        <v>86</v>
      </c>
      <c s="7" t="s">
        <v>45</v>
      </c>
      <c s="7" t="s">
        <v>87</v>
      </c>
      <c s="7" t="s">
        <v>85</v>
      </c>
      <c s="10">
        <v>1813.873</v>
      </c>
      <c s="14">
        <v>84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51</v>
      </c>
      <c s="7" t="s">
        <v>90</v>
      </c>
      <c s="7" t="s">
        <v>45</v>
      </c>
      <c s="7" t="s">
        <v>91</v>
      </c>
      <c s="7" t="s">
        <v>85</v>
      </c>
      <c s="10">
        <v>89.4</v>
      </c>
      <c s="14">
        <v>358</v>
      </c>
      <c s="13">
        <f>ROUND((H15*G15),2)</f>
      </c>
      <c r="O15">
        <f>rekapitulace!H8</f>
      </c>
      <c>
        <f>O15/100*I15</f>
      </c>
    </row>
    <row r="16" spans="1:16" ht="12.75">
      <c r="A16" s="7">
        <v>5</v>
      </c>
      <c s="7" t="s">
        <v>45</v>
      </c>
      <c s="7" t="s">
        <v>204</v>
      </c>
      <c s="7" t="s">
        <v>45</v>
      </c>
      <c s="7" t="s">
        <v>205</v>
      </c>
      <c s="7" t="s">
        <v>69</v>
      </c>
      <c s="10">
        <v>1</v>
      </c>
      <c s="14">
        <v>50000</v>
      </c>
      <c s="13">
        <f>ROUND((H16*G16),2)</f>
      </c>
      <c r="O16">
        <f>rekapitulace!H8</f>
      </c>
      <c>
        <f>O16/100*I16</f>
      </c>
    </row>
    <row r="17" spans="1:16" ht="12.75" customHeight="1">
      <c r="A17" s="15"/>
      <c s="15"/>
      <c s="15" t="s">
        <v>44</v>
      </c>
      <c s="15"/>
      <c s="15" t="s">
        <v>43</v>
      </c>
      <c s="15"/>
      <c s="15"/>
      <c s="15"/>
      <c s="15">
        <f>SUM(I12:I16)</f>
      </c>
      <c r="P17">
        <f>ROUND(SUM(P12:P16),2)</f>
      </c>
    </row>
    <row r="19" spans="1:9" ht="12.75" customHeight="1">
      <c r="A19" s="9"/>
      <c s="9"/>
      <c s="9" t="s">
        <v>24</v>
      </c>
      <c s="9"/>
      <c s="9" t="s">
        <v>92</v>
      </c>
      <c s="9"/>
      <c s="11"/>
      <c s="9"/>
      <c s="11"/>
    </row>
    <row r="20" spans="1:16" ht="12.75">
      <c r="A20" s="7">
        <v>6</v>
      </c>
      <c s="7" t="s">
        <v>51</v>
      </c>
      <c s="7" t="s">
        <v>93</v>
      </c>
      <c s="7" t="s">
        <v>45</v>
      </c>
      <c s="7" t="s">
        <v>94</v>
      </c>
      <c s="7" t="s">
        <v>95</v>
      </c>
      <c s="10">
        <v>1878.94</v>
      </c>
      <c s="14">
        <v>27</v>
      </c>
      <c s="13">
        <f>ROUND((H20*G20),2)</f>
      </c>
      <c r="O20">
        <f>rekapitulace!H8</f>
      </c>
      <c>
        <f>O20/100*I20</f>
      </c>
    </row>
    <row r="21" spans="1:16" ht="12.75">
      <c r="A21" s="7">
        <v>7</v>
      </c>
      <c s="7" t="s">
        <v>51</v>
      </c>
      <c s="7" t="s">
        <v>96</v>
      </c>
      <c s="7" t="s">
        <v>45</v>
      </c>
      <c s="7" t="s">
        <v>97</v>
      </c>
      <c s="7" t="s">
        <v>69</v>
      </c>
      <c s="10">
        <v>6</v>
      </c>
      <c s="14">
        <v>1640</v>
      </c>
      <c s="13">
        <f>ROUND((H21*G21),2)</f>
      </c>
      <c r="O21">
        <f>rekapitulace!H8</f>
      </c>
      <c>
        <f>O21/100*I21</f>
      </c>
    </row>
    <row r="22" spans="1:16" ht="12.75">
      <c r="A22" s="7">
        <v>8</v>
      </c>
      <c s="7" t="s">
        <v>51</v>
      </c>
      <c s="7" t="s">
        <v>206</v>
      </c>
      <c s="7" t="s">
        <v>45</v>
      </c>
      <c s="7" t="s">
        <v>207</v>
      </c>
      <c s="7" t="s">
        <v>69</v>
      </c>
      <c s="10">
        <v>67</v>
      </c>
      <c s="14">
        <v>804</v>
      </c>
      <c s="13">
        <f>ROUND((H22*G22),2)</f>
      </c>
      <c r="O22">
        <f>rekapitulace!H8</f>
      </c>
      <c>
        <f>O22/100*I22</f>
      </c>
    </row>
    <row r="23" spans="1:16" ht="12.75">
      <c r="A23" s="7">
        <v>9</v>
      </c>
      <c s="7" t="s">
        <v>51</v>
      </c>
      <c s="7" t="s">
        <v>98</v>
      </c>
      <c s="7" t="s">
        <v>45</v>
      </c>
      <c s="7" t="s">
        <v>99</v>
      </c>
      <c s="7" t="s">
        <v>100</v>
      </c>
      <c s="10">
        <v>36.625</v>
      </c>
      <c s="14">
        <v>231</v>
      </c>
      <c s="13">
        <f>ROUND((H23*G23),2)</f>
      </c>
      <c r="O23">
        <f>rekapitulace!H8</f>
      </c>
      <c>
        <f>O23/100*I23</f>
      </c>
    </row>
    <row r="24" spans="1:16" ht="12.75">
      <c r="A24" s="7">
        <v>10</v>
      </c>
      <c s="7" t="s">
        <v>51</v>
      </c>
      <c s="7" t="s">
        <v>101</v>
      </c>
      <c s="7" t="s">
        <v>45</v>
      </c>
      <c s="7" t="s">
        <v>102</v>
      </c>
      <c s="7" t="s">
        <v>100</v>
      </c>
      <c s="10">
        <v>20.929</v>
      </c>
      <c s="14">
        <v>505</v>
      </c>
      <c s="13">
        <f>ROUND((H24*G24),2)</f>
      </c>
      <c r="O24">
        <f>rekapitulace!H8</f>
      </c>
      <c>
        <f>O24/100*I24</f>
      </c>
    </row>
    <row r="25" spans="1:16" ht="12.75">
      <c r="A25" s="7">
        <v>11</v>
      </c>
      <c s="7" t="s">
        <v>51</v>
      </c>
      <c s="7" t="s">
        <v>110</v>
      </c>
      <c s="7" t="s">
        <v>45</v>
      </c>
      <c s="7" t="s">
        <v>208</v>
      </c>
      <c s="7" t="s">
        <v>100</v>
      </c>
      <c s="10">
        <v>32.56</v>
      </c>
      <c s="14">
        <v>1170</v>
      </c>
      <c s="13">
        <f>ROUND((H25*G25),2)</f>
      </c>
      <c r="O25">
        <f>rekapitulace!H8</f>
      </c>
      <c>
        <f>O25/100*I25</f>
      </c>
    </row>
    <row r="26" spans="1:16" ht="12.75">
      <c r="A26" s="7">
        <v>12</v>
      </c>
      <c s="7" t="s">
        <v>51</v>
      </c>
      <c s="7" t="s">
        <v>112</v>
      </c>
      <c s="7" t="s">
        <v>45</v>
      </c>
      <c s="7" t="s">
        <v>113</v>
      </c>
      <c s="7" t="s">
        <v>105</v>
      </c>
      <c s="10">
        <v>13</v>
      </c>
      <c s="14">
        <v>123</v>
      </c>
      <c s="13">
        <f>ROUND((H26*G26),2)</f>
      </c>
      <c r="O26">
        <f>rekapitulace!H8</f>
      </c>
      <c>
        <f>O26/100*I26</f>
      </c>
    </row>
    <row r="27" spans="1:16" ht="12.75">
      <c r="A27" s="7">
        <v>13</v>
      </c>
      <c s="7" t="s">
        <v>51</v>
      </c>
      <c s="7" t="s">
        <v>114</v>
      </c>
      <c s="7" t="s">
        <v>45</v>
      </c>
      <c s="7" t="s">
        <v>115</v>
      </c>
      <c s="7" t="s">
        <v>100</v>
      </c>
      <c s="10">
        <v>356.732</v>
      </c>
      <c s="14">
        <v>171</v>
      </c>
      <c s="13">
        <f>ROUND((H27*G27),2)</f>
      </c>
      <c r="O27">
        <f>rekapitulace!H8</f>
      </c>
      <c>
        <f>O27/100*I27</f>
      </c>
    </row>
    <row r="28" spans="1:16" ht="12.75">
      <c r="A28" s="7">
        <v>14</v>
      </c>
      <c s="7" t="s">
        <v>51</v>
      </c>
      <c s="7" t="s">
        <v>209</v>
      </c>
      <c s="7" t="s">
        <v>45</v>
      </c>
      <c s="7" t="s">
        <v>210</v>
      </c>
      <c s="7" t="s">
        <v>100</v>
      </c>
      <c s="10">
        <v>284.46</v>
      </c>
      <c s="14">
        <v>89</v>
      </c>
      <c s="13">
        <f>ROUND((H28*G28),2)</f>
      </c>
      <c r="O28">
        <f>rekapitulace!H8</f>
      </c>
      <c>
        <f>O28/100*I28</f>
      </c>
    </row>
    <row r="29" spans="1:16" ht="12.75">
      <c r="A29" s="7">
        <v>15</v>
      </c>
      <c s="7" t="s">
        <v>51</v>
      </c>
      <c s="7" t="s">
        <v>116</v>
      </c>
      <c s="7" t="s">
        <v>45</v>
      </c>
      <c s="7" t="s">
        <v>117</v>
      </c>
      <c s="7" t="s">
        <v>100</v>
      </c>
      <c s="10">
        <v>139.62</v>
      </c>
      <c s="14">
        <v>256</v>
      </c>
      <c s="13">
        <f>ROUND((H29*G29),2)</f>
      </c>
      <c r="O29">
        <f>rekapitulace!H8</f>
      </c>
      <c>
        <f>O29/100*I29</f>
      </c>
    </row>
    <row r="30" spans="1:16" ht="12.75">
      <c r="A30" s="7">
        <v>16</v>
      </c>
      <c s="7" t="s">
        <v>51</v>
      </c>
      <c s="7" t="s">
        <v>118</v>
      </c>
      <c s="7" t="s">
        <v>45</v>
      </c>
      <c s="7" t="s">
        <v>119</v>
      </c>
      <c s="7" t="s">
        <v>100</v>
      </c>
      <c s="10">
        <v>496.35</v>
      </c>
      <c s="14">
        <v>16</v>
      </c>
      <c s="13">
        <f>ROUND((H30*G30),2)</f>
      </c>
      <c r="O30">
        <f>rekapitulace!H8</f>
      </c>
      <c>
        <f>O30/100*I30</f>
      </c>
    </row>
    <row r="31" spans="1:16" ht="12.75">
      <c r="A31" s="7">
        <v>17</v>
      </c>
      <c s="7" t="s">
        <v>51</v>
      </c>
      <c s="7" t="s">
        <v>120</v>
      </c>
      <c s="7" t="s">
        <v>53</v>
      </c>
      <c s="7" t="s">
        <v>121</v>
      </c>
      <c s="7" t="s">
        <v>100</v>
      </c>
      <c s="10">
        <v>148.332</v>
      </c>
      <c s="14">
        <v>541</v>
      </c>
      <c s="13">
        <f>ROUND((H31*G31),2)</f>
      </c>
      <c r="O31">
        <f>rekapitulace!H8</f>
      </c>
      <c>
        <f>O31/100*I31</f>
      </c>
    </row>
    <row r="32" spans="1:16" ht="12.75">
      <c r="A32" s="7">
        <v>18</v>
      </c>
      <c s="7" t="s">
        <v>51</v>
      </c>
      <c s="7" t="s">
        <v>120</v>
      </c>
      <c s="7" t="s">
        <v>55</v>
      </c>
      <c s="7" t="s">
        <v>121</v>
      </c>
      <c s="7" t="s">
        <v>100</v>
      </c>
      <c s="10">
        <v>81.64</v>
      </c>
      <c s="14">
        <v>541</v>
      </c>
      <c s="13">
        <f>ROUND((H32*G32),2)</f>
      </c>
      <c r="O32">
        <f>rekapitulace!H8</f>
      </c>
      <c>
        <f>O32/100*I32</f>
      </c>
    </row>
    <row r="33" spans="1:16" ht="12.75">
      <c r="A33" s="7">
        <v>19</v>
      </c>
      <c s="7" t="s">
        <v>51</v>
      </c>
      <c s="7" t="s">
        <v>211</v>
      </c>
      <c s="7" t="s">
        <v>45</v>
      </c>
      <c s="7" t="s">
        <v>212</v>
      </c>
      <c s="7" t="s">
        <v>100</v>
      </c>
      <c s="10">
        <v>20.9</v>
      </c>
      <c s="14">
        <v>708</v>
      </c>
      <c s="13">
        <f>ROUND((H33*G33),2)</f>
      </c>
      <c r="O33">
        <f>rekapitulace!H8</f>
      </c>
      <c>
        <f>O33/100*I33</f>
      </c>
    </row>
    <row r="34" spans="1:16" ht="12.75">
      <c r="A34" s="7">
        <v>20</v>
      </c>
      <c s="7" t="s">
        <v>51</v>
      </c>
      <c s="7" t="s">
        <v>122</v>
      </c>
      <c s="7" t="s">
        <v>53</v>
      </c>
      <c s="7" t="s">
        <v>123</v>
      </c>
      <c s="7" t="s">
        <v>100</v>
      </c>
      <c s="10">
        <v>16.94</v>
      </c>
      <c s="14">
        <v>625</v>
      </c>
      <c s="13">
        <f>ROUND((H34*G34),2)</f>
      </c>
      <c r="O34">
        <f>rekapitulace!H8</f>
      </c>
      <c>
        <f>O34/100*I34</f>
      </c>
    </row>
    <row r="35" spans="1:16" ht="12.75">
      <c r="A35" s="7">
        <v>21</v>
      </c>
      <c s="7" t="s">
        <v>51</v>
      </c>
      <c s="7" t="s">
        <v>122</v>
      </c>
      <c s="7" t="s">
        <v>55</v>
      </c>
      <c s="7" t="s">
        <v>213</v>
      </c>
      <c s="7" t="s">
        <v>100</v>
      </c>
      <c s="10">
        <v>115.2</v>
      </c>
      <c s="14">
        <v>625</v>
      </c>
      <c s="13">
        <f>ROUND((H35*G35),2)</f>
      </c>
      <c r="O35">
        <f>rekapitulace!H8</f>
      </c>
      <c>
        <f>O35/100*I35</f>
      </c>
    </row>
    <row r="36" spans="1:16" ht="12.75">
      <c r="A36" s="7">
        <v>22</v>
      </c>
      <c s="7" t="s">
        <v>51</v>
      </c>
      <c s="7" t="s">
        <v>126</v>
      </c>
      <c s="7" t="s">
        <v>45</v>
      </c>
      <c s="7" t="s">
        <v>127</v>
      </c>
      <c s="7" t="s">
        <v>95</v>
      </c>
      <c s="10">
        <v>702.77</v>
      </c>
      <c s="14">
        <v>13</v>
      </c>
      <c s="13">
        <f>ROUND((H36*G36),2)</f>
      </c>
      <c r="O36">
        <f>rekapitulace!H8</f>
      </c>
      <c>
        <f>O36/100*I36</f>
      </c>
    </row>
    <row r="37" spans="1:16" ht="12.75">
      <c r="A37" s="7">
        <v>23</v>
      </c>
      <c s="7" t="s">
        <v>51</v>
      </c>
      <c s="7" t="s">
        <v>214</v>
      </c>
      <c s="7" t="s">
        <v>45</v>
      </c>
      <c s="7" t="s">
        <v>215</v>
      </c>
      <c s="7" t="s">
        <v>95</v>
      </c>
      <c s="10">
        <v>1896.4</v>
      </c>
      <c s="14">
        <v>32</v>
      </c>
      <c s="13">
        <f>ROUND((H37*G37),2)</f>
      </c>
      <c r="O37">
        <f>rekapitulace!H8</f>
      </c>
      <c>
        <f>O37/100*I37</f>
      </c>
    </row>
    <row r="38" spans="1:16" ht="12.75">
      <c r="A38" s="7">
        <v>24</v>
      </c>
      <c s="7" t="s">
        <v>51</v>
      </c>
      <c s="7" t="s">
        <v>216</v>
      </c>
      <c s="7" t="s">
        <v>45</v>
      </c>
      <c s="7" t="s">
        <v>217</v>
      </c>
      <c s="7" t="s">
        <v>95</v>
      </c>
      <c s="10">
        <v>1896.4</v>
      </c>
      <c s="14">
        <v>14</v>
      </c>
      <c s="13">
        <f>ROUND((H38*G38),2)</f>
      </c>
      <c r="O38">
        <f>rekapitulace!H8</f>
      </c>
      <c>
        <f>O38/100*I38</f>
      </c>
    </row>
    <row r="39" spans="1:16" ht="12.75" customHeight="1">
      <c r="A39" s="15"/>
      <c s="15"/>
      <c s="15" t="s">
        <v>24</v>
      </c>
      <c s="15"/>
      <c s="15" t="s">
        <v>92</v>
      </c>
      <c s="15"/>
      <c s="15"/>
      <c s="15"/>
      <c s="15">
        <f>SUM(I20:I38)</f>
      </c>
      <c r="P39">
        <f>ROUND(SUM(P20:P38),2)</f>
      </c>
    </row>
    <row r="41" spans="1:9" ht="12.75" customHeight="1">
      <c r="A41" s="9"/>
      <c s="9"/>
      <c s="9" t="s">
        <v>35</v>
      </c>
      <c s="9"/>
      <c s="9" t="s">
        <v>128</v>
      </c>
      <c s="9"/>
      <c s="11"/>
      <c s="9"/>
      <c s="11"/>
    </row>
    <row r="42" spans="1:16" ht="12.75">
      <c r="A42" s="7">
        <v>25</v>
      </c>
      <c s="7" t="s">
        <v>51</v>
      </c>
      <c s="7" t="s">
        <v>129</v>
      </c>
      <c s="7" t="s">
        <v>45</v>
      </c>
      <c s="7" t="s">
        <v>130</v>
      </c>
      <c s="7" t="s">
        <v>95</v>
      </c>
      <c s="10">
        <v>738.56</v>
      </c>
      <c s="14">
        <v>50</v>
      </c>
      <c s="13">
        <f>ROUND((H42*G42),2)</f>
      </c>
      <c r="O42">
        <f>rekapitulace!H8</f>
      </c>
      <c>
        <f>O42/100*I42</f>
      </c>
    </row>
    <row r="43" spans="1:16" ht="12.75">
      <c r="A43" s="7">
        <v>26</v>
      </c>
      <c s="7" t="s">
        <v>51</v>
      </c>
      <c s="7" t="s">
        <v>133</v>
      </c>
      <c s="7" t="s">
        <v>45</v>
      </c>
      <c s="7" t="s">
        <v>134</v>
      </c>
      <c s="7" t="s">
        <v>95</v>
      </c>
      <c s="10">
        <v>388.91</v>
      </c>
      <c s="14">
        <v>71</v>
      </c>
      <c s="13">
        <f>ROUND((H43*G43),2)</f>
      </c>
      <c r="O43">
        <f>rekapitulace!H8</f>
      </c>
      <c>
        <f>O43/100*I43</f>
      </c>
    </row>
    <row r="44" spans="1:16" ht="12.75">
      <c r="A44" s="7">
        <v>27</v>
      </c>
      <c s="7" t="s">
        <v>51</v>
      </c>
      <c s="7" t="s">
        <v>218</v>
      </c>
      <c s="7" t="s">
        <v>45</v>
      </c>
      <c s="7" t="s">
        <v>219</v>
      </c>
      <c s="7" t="s">
        <v>100</v>
      </c>
      <c s="10">
        <v>1.344</v>
      </c>
      <c s="14">
        <v>3210</v>
      </c>
      <c s="13">
        <f>ROUND((H44*G44),2)</f>
      </c>
      <c r="O44">
        <f>rekapitulace!H8</f>
      </c>
      <c>
        <f>O44/100*I44</f>
      </c>
    </row>
    <row r="45" spans="1:16" ht="12.75" customHeight="1">
      <c r="A45" s="15"/>
      <c s="15"/>
      <c s="15" t="s">
        <v>35</v>
      </c>
      <c s="15"/>
      <c s="15" t="s">
        <v>128</v>
      </c>
      <c s="15"/>
      <c s="15"/>
      <c s="15"/>
      <c s="15">
        <f>SUM(I42:I44)</f>
      </c>
      <c r="P45">
        <f>ROUND(SUM(P42:P44),2)</f>
      </c>
    </row>
    <row r="47" spans="1:9" ht="12.75" customHeight="1">
      <c r="A47" s="9"/>
      <c s="9"/>
      <c s="9" t="s">
        <v>37</v>
      </c>
      <c s="9"/>
      <c s="9" t="s">
        <v>135</v>
      </c>
      <c s="9"/>
      <c s="11"/>
      <c s="9"/>
      <c s="11"/>
    </row>
    <row r="48" spans="1:16" ht="12.75">
      <c r="A48" s="7">
        <v>28</v>
      </c>
      <c s="7" t="s">
        <v>51</v>
      </c>
      <c s="7" t="s">
        <v>220</v>
      </c>
      <c s="7" t="s">
        <v>45</v>
      </c>
      <c s="7" t="s">
        <v>221</v>
      </c>
      <c s="7" t="s">
        <v>100</v>
      </c>
      <c s="10">
        <v>1.05</v>
      </c>
      <c s="14">
        <v>2760</v>
      </c>
      <c s="13">
        <f>ROUND((H48*G48),2)</f>
      </c>
      <c r="O48">
        <f>rekapitulace!H8</f>
      </c>
      <c>
        <f>O48/100*I48</f>
      </c>
    </row>
    <row r="49" spans="1:16" ht="12.75">
      <c r="A49" s="7">
        <v>29</v>
      </c>
      <c s="7" t="s">
        <v>51</v>
      </c>
      <c s="7" t="s">
        <v>222</v>
      </c>
      <c s="7" t="s">
        <v>45</v>
      </c>
      <c s="7" t="s">
        <v>223</v>
      </c>
      <c s="7" t="s">
        <v>100</v>
      </c>
      <c s="10">
        <v>3.58</v>
      </c>
      <c s="14">
        <v>812</v>
      </c>
      <c s="13">
        <f>ROUND((H49*G49),2)</f>
      </c>
      <c r="O49">
        <f>rekapitulace!H8</f>
      </c>
      <c>
        <f>O49/100*I49</f>
      </c>
    </row>
    <row r="50" spans="1:16" ht="12.75">
      <c r="A50" s="7">
        <v>30</v>
      </c>
      <c s="7" t="s">
        <v>51</v>
      </c>
      <c s="7" t="s">
        <v>224</v>
      </c>
      <c s="7" t="s">
        <v>45</v>
      </c>
      <c s="7" t="s">
        <v>225</v>
      </c>
      <c s="7" t="s">
        <v>100</v>
      </c>
      <c s="10">
        <v>2.1</v>
      </c>
      <c s="14">
        <v>4780</v>
      </c>
      <c s="13">
        <f>ROUND((H50*G50),2)</f>
      </c>
      <c r="O50">
        <f>rekapitulace!H8</f>
      </c>
      <c>
        <f>O50/100*I50</f>
      </c>
    </row>
    <row r="51" spans="1:16" ht="12.75" customHeight="1">
      <c r="A51" s="15"/>
      <c s="15"/>
      <c s="15" t="s">
        <v>37</v>
      </c>
      <c s="15"/>
      <c s="15" t="s">
        <v>135</v>
      </c>
      <c s="15"/>
      <c s="15"/>
      <c s="15"/>
      <c s="15">
        <f>SUM(I48:I50)</f>
      </c>
      <c r="P51">
        <f>ROUND(SUM(P48:P50),2)</f>
      </c>
    </row>
    <row r="53" spans="1:9" ht="12.75" customHeight="1">
      <c r="A53" s="9"/>
      <c s="9"/>
      <c s="9" t="s">
        <v>38</v>
      </c>
      <c s="9"/>
      <c s="9" t="s">
        <v>140</v>
      </c>
      <c s="9"/>
      <c s="11"/>
      <c s="9"/>
      <c s="11"/>
    </row>
    <row r="54" spans="1:16" ht="12.75">
      <c r="A54" s="7">
        <v>31</v>
      </c>
      <c s="7" t="s">
        <v>51</v>
      </c>
      <c s="7" t="s">
        <v>143</v>
      </c>
      <c s="7" t="s">
        <v>45</v>
      </c>
      <c s="7" t="s">
        <v>226</v>
      </c>
      <c s="7" t="s">
        <v>95</v>
      </c>
      <c s="10">
        <v>28.3</v>
      </c>
      <c s="14">
        <v>107</v>
      </c>
      <c s="13">
        <f>ROUND((H54*G54),2)</f>
      </c>
      <c r="O54">
        <f>rekapitulace!H8</f>
      </c>
      <c>
        <f>O54/100*I54</f>
      </c>
    </row>
    <row r="55" spans="1:16" ht="12.75">
      <c r="A55" s="7">
        <v>32</v>
      </c>
      <c s="7" t="s">
        <v>51</v>
      </c>
      <c s="7" t="s">
        <v>148</v>
      </c>
      <c s="7" t="s">
        <v>45</v>
      </c>
      <c s="7" t="s">
        <v>227</v>
      </c>
      <c s="7" t="s">
        <v>95</v>
      </c>
      <c s="10">
        <v>234.711</v>
      </c>
      <c s="14">
        <v>175</v>
      </c>
      <c s="13">
        <f>ROUND((H55*G55),2)</f>
      </c>
      <c r="O55">
        <f>rekapitulace!H8</f>
      </c>
      <c>
        <f>O55/100*I55</f>
      </c>
    </row>
    <row r="56" spans="1:16" ht="12.75">
      <c r="A56" s="7">
        <v>33</v>
      </c>
      <c s="7" t="s">
        <v>51</v>
      </c>
      <c s="7" t="s">
        <v>228</v>
      </c>
      <c s="7" t="s">
        <v>45</v>
      </c>
      <c s="7" t="s">
        <v>229</v>
      </c>
      <c s="7" t="s">
        <v>95</v>
      </c>
      <c s="10">
        <v>2388.6</v>
      </c>
      <c s="14">
        <v>309</v>
      </c>
      <c s="13">
        <f>ROUND((H56*G56),2)</f>
      </c>
      <c r="O56">
        <f>rekapitulace!H8</f>
      </c>
      <c>
        <f>O56/100*I56</f>
      </c>
    </row>
    <row r="57" spans="1:16" ht="12.75">
      <c r="A57" s="7">
        <v>34</v>
      </c>
      <c s="7" t="s">
        <v>51</v>
      </c>
      <c s="7" t="s">
        <v>230</v>
      </c>
      <c s="7" t="s">
        <v>45</v>
      </c>
      <c s="7" t="s">
        <v>231</v>
      </c>
      <c s="7" t="s">
        <v>95</v>
      </c>
      <c s="10">
        <v>341</v>
      </c>
      <c s="14">
        <v>107</v>
      </c>
      <c s="13">
        <f>ROUND((H57*G57),2)</f>
      </c>
      <c r="O57">
        <f>rekapitulace!H8</f>
      </c>
      <c>
        <f>O57/100*I57</f>
      </c>
    </row>
    <row r="58" spans="1:16" ht="12.75">
      <c r="A58" s="7">
        <v>35</v>
      </c>
      <c s="7" t="s">
        <v>51</v>
      </c>
      <c s="7" t="s">
        <v>151</v>
      </c>
      <c s="7" t="s">
        <v>45</v>
      </c>
      <c s="7" t="s">
        <v>152</v>
      </c>
      <c s="7" t="s">
        <v>95</v>
      </c>
      <c s="10">
        <v>2388.6</v>
      </c>
      <c s="14">
        <v>17</v>
      </c>
      <c s="13">
        <f>ROUND((H58*G58),2)</f>
      </c>
      <c r="O58">
        <f>rekapitulace!H8</f>
      </c>
      <c>
        <f>O58/100*I58</f>
      </c>
    </row>
    <row r="59" spans="1:16" ht="12.75">
      <c r="A59" s="7">
        <v>36</v>
      </c>
      <c s="7" t="s">
        <v>51</v>
      </c>
      <c s="7" t="s">
        <v>153</v>
      </c>
      <c s="7" t="s">
        <v>45</v>
      </c>
      <c s="7" t="s">
        <v>232</v>
      </c>
      <c s="7" t="s">
        <v>95</v>
      </c>
      <c s="10">
        <v>2279.48</v>
      </c>
      <c s="14">
        <v>12</v>
      </c>
      <c s="13">
        <f>ROUND((H59*G59),2)</f>
      </c>
      <c r="O59">
        <f>rekapitulace!H8</f>
      </c>
      <c>
        <f>O59/100*I59</f>
      </c>
    </row>
    <row r="60" spans="1:16" ht="12.75">
      <c r="A60" s="7">
        <v>37</v>
      </c>
      <c s="7" t="s">
        <v>51</v>
      </c>
      <c s="7" t="s">
        <v>157</v>
      </c>
      <c s="7" t="s">
        <v>45</v>
      </c>
      <c s="7" t="s">
        <v>233</v>
      </c>
      <c s="7" t="s">
        <v>95</v>
      </c>
      <c s="10">
        <v>2361.74</v>
      </c>
      <c s="14">
        <v>236</v>
      </c>
      <c s="13">
        <f>ROUND((H60*G60),2)</f>
      </c>
      <c r="O60">
        <f>rekapitulace!H8</f>
      </c>
      <c>
        <f>O60/100*I60</f>
      </c>
    </row>
    <row r="61" spans="1:16" ht="12.75">
      <c r="A61" s="7">
        <v>38</v>
      </c>
      <c s="7" t="s">
        <v>51</v>
      </c>
      <c s="7" t="s">
        <v>234</v>
      </c>
      <c s="7" t="s">
        <v>45</v>
      </c>
      <c s="7" t="s">
        <v>235</v>
      </c>
      <c s="7" t="s">
        <v>100</v>
      </c>
      <c s="10">
        <v>5.428</v>
      </c>
      <c s="14">
        <v>4690</v>
      </c>
      <c s="13">
        <f>ROUND((H61*G61),2)</f>
      </c>
      <c r="O61">
        <f>rekapitulace!H8</f>
      </c>
      <c>
        <f>O61/100*I61</f>
      </c>
    </row>
    <row r="62" spans="1:16" ht="12.75">
      <c r="A62" s="7">
        <v>39</v>
      </c>
      <c s="7" t="s">
        <v>51</v>
      </c>
      <c s="7" t="s">
        <v>159</v>
      </c>
      <c s="7" t="s">
        <v>45</v>
      </c>
      <c s="7" t="s">
        <v>236</v>
      </c>
      <c s="7" t="s">
        <v>95</v>
      </c>
      <c s="10">
        <v>2303.35</v>
      </c>
      <c s="14">
        <v>318</v>
      </c>
      <c s="13">
        <f>ROUND((H62*G62),2)</f>
      </c>
      <c r="O62">
        <f>rekapitulace!H8</f>
      </c>
      <c>
        <f>O62/100*I62</f>
      </c>
    </row>
    <row r="63" spans="1:16" ht="12.75" customHeight="1">
      <c r="A63" s="15"/>
      <c s="15"/>
      <c s="15" t="s">
        <v>38</v>
      </c>
      <c s="15"/>
      <c s="15" t="s">
        <v>140</v>
      </c>
      <c s="15"/>
      <c s="15"/>
      <c s="15"/>
      <c s="15">
        <f>SUM(I54:I62)</f>
      </c>
      <c r="P63">
        <f>ROUND(SUM(P54:P62),2)</f>
      </c>
    </row>
    <row r="65" spans="1:9" ht="12.75" customHeight="1">
      <c r="A65" s="9"/>
      <c s="9"/>
      <c s="9" t="s">
        <v>41</v>
      </c>
      <c s="9"/>
      <c s="9" t="s">
        <v>171</v>
      </c>
      <c s="9"/>
      <c s="11"/>
      <c s="9"/>
      <c s="11"/>
    </row>
    <row r="66" spans="1:16" ht="12.75">
      <c r="A66" s="7">
        <v>40</v>
      </c>
      <c s="7" t="s">
        <v>51</v>
      </c>
      <c s="7" t="s">
        <v>237</v>
      </c>
      <c s="7" t="s">
        <v>45</v>
      </c>
      <c s="7" t="s">
        <v>238</v>
      </c>
      <c s="7" t="s">
        <v>100</v>
      </c>
      <c s="10">
        <v>7.784</v>
      </c>
      <c s="14">
        <v>2720</v>
      </c>
      <c s="13">
        <f>ROUND((H66*G66),2)</f>
      </c>
      <c r="O66">
        <f>rekapitulace!H8</f>
      </c>
      <c>
        <f>O66/100*I66</f>
      </c>
    </row>
    <row r="67" spans="1:16" ht="12.75" customHeight="1">
      <c r="A67" s="15"/>
      <c s="15"/>
      <c s="15" t="s">
        <v>41</v>
      </c>
      <c s="15"/>
      <c s="15" t="s">
        <v>182</v>
      </c>
      <c s="15"/>
      <c s="15"/>
      <c s="15"/>
      <c s="15">
        <f>SUM(I66:I66)</f>
      </c>
      <c r="P67">
        <f>ROUND(SUM(P66:P66),2)</f>
      </c>
    </row>
    <row r="69" spans="1:9" ht="12.75" customHeight="1">
      <c r="A69" s="9"/>
      <c s="9"/>
      <c s="9" t="s">
        <v>42</v>
      </c>
      <c s="9"/>
      <c s="9" t="s">
        <v>183</v>
      </c>
      <c s="9"/>
      <c s="11"/>
      <c s="9"/>
      <c s="11"/>
    </row>
    <row r="70" spans="1:16" ht="12.75">
      <c r="A70" s="7">
        <v>41</v>
      </c>
      <c s="7" t="s">
        <v>51</v>
      </c>
      <c s="7" t="s">
        <v>239</v>
      </c>
      <c s="7" t="s">
        <v>53</v>
      </c>
      <c s="7" t="s">
        <v>240</v>
      </c>
      <c s="7" t="s">
        <v>69</v>
      </c>
      <c s="10">
        <v>14</v>
      </c>
      <c s="14">
        <v>342</v>
      </c>
      <c s="13">
        <f>ROUND((H70*G70),2)</f>
      </c>
      <c r="O70">
        <f>rekapitulace!H8</f>
      </c>
      <c>
        <f>O70/100*I70</f>
      </c>
    </row>
    <row r="71" spans="1:16" ht="12.75">
      <c r="A71" s="7">
        <v>42</v>
      </c>
      <c s="7" t="s">
        <v>51</v>
      </c>
      <c s="7" t="s">
        <v>239</v>
      </c>
      <c s="7" t="s">
        <v>55</v>
      </c>
      <c s="7" t="s">
        <v>241</v>
      </c>
      <c s="7" t="s">
        <v>69</v>
      </c>
      <c s="10">
        <v>2</v>
      </c>
      <c s="14">
        <v>342</v>
      </c>
      <c s="13">
        <f>ROUND((H71*G71),2)</f>
      </c>
      <c r="O71">
        <f>rekapitulace!H8</f>
      </c>
      <c>
        <f>O71/100*I71</f>
      </c>
    </row>
    <row r="72" spans="1:16" ht="12.75">
      <c r="A72" s="7">
        <v>43</v>
      </c>
      <c s="7" t="s">
        <v>51</v>
      </c>
      <c s="7" t="s">
        <v>242</v>
      </c>
      <c s="7" t="s">
        <v>45</v>
      </c>
      <c s="7" t="s">
        <v>243</v>
      </c>
      <c s="7" t="s">
        <v>105</v>
      </c>
      <c s="10">
        <v>11</v>
      </c>
      <c s="14">
        <v>3860</v>
      </c>
      <c s="13">
        <f>ROUND((H72*G72),2)</f>
      </c>
      <c r="O72">
        <f>rekapitulace!H8</f>
      </c>
      <c>
        <f>O72/100*I72</f>
      </c>
    </row>
    <row r="73" spans="1:16" ht="12.75">
      <c r="A73" s="7">
        <v>44</v>
      </c>
      <c s="7" t="s">
        <v>51</v>
      </c>
      <c s="7" t="s">
        <v>193</v>
      </c>
      <c s="7" t="s">
        <v>45</v>
      </c>
      <c s="7" t="s">
        <v>194</v>
      </c>
      <c s="7" t="s">
        <v>105</v>
      </c>
      <c s="10">
        <v>13.11</v>
      </c>
      <c s="14">
        <v>89</v>
      </c>
      <c s="13">
        <f>ROUND((H73*G73),2)</f>
      </c>
      <c r="O73">
        <f>rekapitulace!H8</f>
      </c>
      <c>
        <f>O73/100*I73</f>
      </c>
    </row>
    <row r="74" spans="1:16" ht="12.75">
      <c r="A74" s="7">
        <v>45</v>
      </c>
      <c s="7" t="s">
        <v>51</v>
      </c>
      <c s="7" t="s">
        <v>195</v>
      </c>
      <c s="7" t="s">
        <v>45</v>
      </c>
      <c s="7" t="s">
        <v>196</v>
      </c>
      <c s="7" t="s">
        <v>105</v>
      </c>
      <c s="10">
        <v>13</v>
      </c>
      <c s="14">
        <v>82</v>
      </c>
      <c s="13">
        <f>ROUND((H74*G74),2)</f>
      </c>
      <c r="O74">
        <f>rekapitulace!H8</f>
      </c>
      <c>
        <f>O74/100*I74</f>
      </c>
    </row>
    <row r="75" spans="1:16" ht="12.75" customHeight="1">
      <c r="A75" s="15"/>
      <c s="15"/>
      <c s="15" t="s">
        <v>42</v>
      </c>
      <c s="15"/>
      <c s="15" t="s">
        <v>183</v>
      </c>
      <c s="15"/>
      <c s="15"/>
      <c s="15"/>
      <c s="15">
        <f>SUM(I70:I74)</f>
      </c>
      <c r="P75">
        <f>ROUND(SUM(P70:P74),2)</f>
      </c>
    </row>
    <row r="77" spans="1:16" ht="12.75" customHeight="1">
      <c r="A77" s="15"/>
      <c s="15"/>
      <c s="15"/>
      <c s="15"/>
      <c s="15" t="s">
        <v>74</v>
      </c>
      <c s="15"/>
      <c s="15"/>
      <c s="15"/>
      <c s="15">
        <f>+I17+I39+I45+I51+I63+I67+I75</f>
      </c>
      <c r="P77">
        <f>+P17+P39+P45+P51+P63+P67+P75</f>
      </c>
    </row>
    <row r="79" spans="1:9" ht="12.75" customHeight="1">
      <c r="A79" s="9" t="s">
        <v>75</v>
      </c>
      <c s="9"/>
      <c s="9"/>
      <c s="9"/>
      <c s="9"/>
      <c s="9"/>
      <c s="9"/>
      <c s="9"/>
      <c s="9"/>
    </row>
    <row r="80" spans="1:9" ht="12.75" customHeight="1">
      <c r="A80" s="9"/>
      <c s="9"/>
      <c s="9"/>
      <c s="9"/>
      <c s="9" t="s">
        <v>76</v>
      </c>
      <c s="9"/>
      <c s="9"/>
      <c s="9"/>
      <c s="9"/>
    </row>
    <row r="81" spans="1:16" ht="12.75" customHeight="1">
      <c r="A81" s="15"/>
      <c s="15"/>
      <c s="15"/>
      <c s="15"/>
      <c s="15" t="s">
        <v>77</v>
      </c>
      <c s="15"/>
      <c s="15"/>
      <c s="15"/>
      <c s="15">
        <v>0</v>
      </c>
      <c r="P81">
        <v>0</v>
      </c>
    </row>
    <row r="82" spans="1:9" ht="12.75" customHeight="1">
      <c r="A82" s="15"/>
      <c s="15"/>
      <c s="15"/>
      <c s="15"/>
      <c s="15" t="s">
        <v>78</v>
      </c>
      <c s="15"/>
      <c s="15"/>
      <c s="15"/>
      <c s="15"/>
    </row>
    <row r="83" spans="1:16" ht="12.75" customHeight="1">
      <c r="A83" s="15"/>
      <c s="15"/>
      <c s="15"/>
      <c s="15"/>
      <c s="15" t="s">
        <v>79</v>
      </c>
      <c s="15"/>
      <c s="15"/>
      <c s="15"/>
      <c s="15">
        <v>0</v>
      </c>
      <c r="P83">
        <v>0</v>
      </c>
    </row>
    <row r="84" spans="1:16" ht="12.75" customHeight="1">
      <c r="A84" s="15"/>
      <c s="15"/>
      <c s="15"/>
      <c s="15"/>
      <c s="15" t="s">
        <v>80</v>
      </c>
      <c s="15"/>
      <c s="15"/>
      <c s="15"/>
      <c s="15">
        <f>I81+I83</f>
      </c>
      <c r="P84">
        <f>P81+P83</f>
      </c>
    </row>
    <row r="86" spans="1:16" ht="12.75" customHeight="1">
      <c r="A86" s="15"/>
      <c s="15"/>
      <c s="15"/>
      <c s="15"/>
      <c s="15" t="s">
        <v>80</v>
      </c>
      <c s="15"/>
      <c s="15"/>
      <c s="15"/>
      <c s="15">
        <f>I77+I84</f>
      </c>
      <c r="P86">
        <f>P77+P84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199</v>
      </c>
      <c s="5"/>
      <c s="5" t="s">
        <v>200</v>
      </c>
    </row>
    <row r="6" spans="1:5" ht="12.75" customHeight="1">
      <c r="A6" t="s">
        <v>18</v>
      </c>
      <c r="C6" s="5" t="s">
        <v>244</v>
      </c>
      <c s="5"/>
      <c s="5" t="s">
        <v>245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51</v>
      </c>
      <c s="7" t="s">
        <v>83</v>
      </c>
      <c s="7" t="s">
        <v>45</v>
      </c>
      <c s="7" t="s">
        <v>84</v>
      </c>
      <c s="7" t="s">
        <v>85</v>
      </c>
      <c s="10">
        <v>107.59</v>
      </c>
      <c s="14">
        <v>7000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51</v>
      </c>
      <c s="7" t="s">
        <v>202</v>
      </c>
      <c s="7" t="s">
        <v>45</v>
      </c>
      <c s="7" t="s">
        <v>246</v>
      </c>
      <c s="7" t="s">
        <v>100</v>
      </c>
      <c s="10">
        <v>17.078</v>
      </c>
      <c s="14">
        <v>350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51</v>
      </c>
      <c s="7" t="s">
        <v>86</v>
      </c>
      <c s="7" t="s">
        <v>45</v>
      </c>
      <c s="7" t="s">
        <v>87</v>
      </c>
      <c s="7" t="s">
        <v>85</v>
      </c>
      <c s="10">
        <v>572.4</v>
      </c>
      <c s="14">
        <v>84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51</v>
      </c>
      <c s="7" t="s">
        <v>247</v>
      </c>
      <c s="7" t="s">
        <v>45</v>
      </c>
      <c s="7" t="s">
        <v>248</v>
      </c>
      <c s="7" t="s">
        <v>85</v>
      </c>
      <c s="10">
        <v>24.115</v>
      </c>
      <c s="14">
        <v>203</v>
      </c>
      <c s="13">
        <f>ROUND((H15*G15),2)</f>
      </c>
      <c r="O15">
        <f>rekapitulace!H8</f>
      </c>
      <c>
        <f>O15/100*I15</f>
      </c>
    </row>
    <row r="16" spans="1:16" ht="12.75" customHeight="1">
      <c r="A16" s="15"/>
      <c s="15"/>
      <c s="15" t="s">
        <v>44</v>
      </c>
      <c s="15"/>
      <c s="15" t="s">
        <v>43</v>
      </c>
      <c s="15"/>
      <c s="15"/>
      <c s="15"/>
      <c s="15">
        <f>SUM(I12:I15)</f>
      </c>
      <c r="P16">
        <f>ROUND(SUM(P12:P15),2)</f>
      </c>
    </row>
    <row r="18" spans="1:9" ht="12.75" customHeight="1">
      <c r="A18" s="9"/>
      <c s="9"/>
      <c s="9" t="s">
        <v>24</v>
      </c>
      <c s="9"/>
      <c s="9" t="s">
        <v>92</v>
      </c>
      <c s="9"/>
      <c s="11"/>
      <c s="9"/>
      <c s="11"/>
    </row>
    <row r="19" spans="1:16" ht="12.75">
      <c r="A19" s="7">
        <v>5</v>
      </c>
      <c s="7" t="s">
        <v>51</v>
      </c>
      <c s="7" t="s">
        <v>93</v>
      </c>
      <c s="7" t="s">
        <v>45</v>
      </c>
      <c s="7" t="s">
        <v>94</v>
      </c>
      <c s="7" t="s">
        <v>95</v>
      </c>
      <c s="10">
        <v>62.76</v>
      </c>
      <c s="14">
        <v>27</v>
      </c>
      <c s="13">
        <f>ROUND((H19*G19),2)</f>
      </c>
      <c r="O19">
        <f>rekapitulace!H8</f>
      </c>
      <c>
        <f>O19/100*I19</f>
      </c>
    </row>
    <row r="20" spans="1:16" ht="12.75">
      <c r="A20" s="7">
        <v>6</v>
      </c>
      <c s="7" t="s">
        <v>51</v>
      </c>
      <c s="7" t="s">
        <v>249</v>
      </c>
      <c s="7" t="s">
        <v>45</v>
      </c>
      <c s="7" t="s">
        <v>250</v>
      </c>
      <c s="7" t="s">
        <v>100</v>
      </c>
      <c s="10">
        <v>9.1</v>
      </c>
      <c s="14">
        <v>562</v>
      </c>
      <c s="13">
        <f>ROUND((H20*G20),2)</f>
      </c>
      <c r="O20">
        <f>rekapitulace!H8</f>
      </c>
      <c>
        <f>O20/100*I20</f>
      </c>
    </row>
    <row r="21" spans="1:16" ht="12.75">
      <c r="A21" s="7">
        <v>7</v>
      </c>
      <c s="7" t="s">
        <v>51</v>
      </c>
      <c s="7" t="s">
        <v>98</v>
      </c>
      <c s="7" t="s">
        <v>45</v>
      </c>
      <c s="7" t="s">
        <v>99</v>
      </c>
      <c s="7" t="s">
        <v>100</v>
      </c>
      <c s="10">
        <v>90.422</v>
      </c>
      <c s="14">
        <v>231</v>
      </c>
      <c s="13">
        <f>ROUND((H21*G21),2)</f>
      </c>
      <c r="O21">
        <f>rekapitulace!H8</f>
      </c>
      <c>
        <f>O21/100*I21</f>
      </c>
    </row>
    <row r="22" spans="1:16" ht="12.75">
      <c r="A22" s="7">
        <v>8</v>
      </c>
      <c s="7" t="s">
        <v>51</v>
      </c>
      <c s="7" t="s">
        <v>110</v>
      </c>
      <c s="7" t="s">
        <v>45</v>
      </c>
      <c s="7" t="s">
        <v>111</v>
      </c>
      <c s="7" t="s">
        <v>100</v>
      </c>
      <c s="10">
        <v>40.596</v>
      </c>
      <c s="14">
        <v>1170</v>
      </c>
      <c s="13">
        <f>ROUND((H22*G22),2)</f>
      </c>
      <c r="O22">
        <f>rekapitulace!H8</f>
      </c>
      <c>
        <f>O22/100*I22</f>
      </c>
    </row>
    <row r="23" spans="1:16" ht="12.75">
      <c r="A23" s="7">
        <v>9</v>
      </c>
      <c s="7" t="s">
        <v>51</v>
      </c>
      <c s="7" t="s">
        <v>112</v>
      </c>
      <c s="7" t="s">
        <v>45</v>
      </c>
      <c s="7" t="s">
        <v>113</v>
      </c>
      <c s="7" t="s">
        <v>105</v>
      </c>
      <c s="10">
        <v>57.5</v>
      </c>
      <c s="14">
        <v>123</v>
      </c>
      <c s="13">
        <f>ROUND((H23*G23),2)</f>
      </c>
      <c r="O23">
        <f>rekapitulace!H8</f>
      </c>
      <c>
        <f>O23/100*I23</f>
      </c>
    </row>
    <row r="24" spans="1:16" ht="12.75">
      <c r="A24" s="7">
        <v>10</v>
      </c>
      <c s="7" t="s">
        <v>51</v>
      </c>
      <c s="7" t="s">
        <v>114</v>
      </c>
      <c s="7" t="s">
        <v>45</v>
      </c>
      <c s="7" t="s">
        <v>115</v>
      </c>
      <c s="7" t="s">
        <v>100</v>
      </c>
      <c s="10">
        <v>136.27</v>
      </c>
      <c s="14">
        <v>171</v>
      </c>
      <c s="13">
        <f>ROUND((H24*G24),2)</f>
      </c>
      <c r="O24">
        <f>rekapitulace!H8</f>
      </c>
      <c>
        <f>O24/100*I24</f>
      </c>
    </row>
    <row r="25" spans="1:16" ht="12.75">
      <c r="A25" s="7">
        <v>11</v>
      </c>
      <c s="7" t="s">
        <v>51</v>
      </c>
      <c s="7" t="s">
        <v>251</v>
      </c>
      <c s="7" t="s">
        <v>45</v>
      </c>
      <c s="7" t="s">
        <v>252</v>
      </c>
      <c s="7" t="s">
        <v>100</v>
      </c>
      <c s="10">
        <v>19.208</v>
      </c>
      <c s="14">
        <v>212</v>
      </c>
      <c s="13">
        <f>ROUND((H25*G25),2)</f>
      </c>
      <c r="O25">
        <f>rekapitulace!H8</f>
      </c>
      <c>
        <f>O25/100*I25</f>
      </c>
    </row>
    <row r="26" spans="1:16" ht="12.75">
      <c r="A26" s="7">
        <v>12</v>
      </c>
      <c s="7" t="s">
        <v>51</v>
      </c>
      <c s="7" t="s">
        <v>116</v>
      </c>
      <c s="7" t="s">
        <v>45</v>
      </c>
      <c s="7" t="s">
        <v>117</v>
      </c>
      <c s="7" t="s">
        <v>100</v>
      </c>
      <c s="10">
        <v>20.639</v>
      </c>
      <c s="14">
        <v>256</v>
      </c>
      <c s="13">
        <f>ROUND((H26*G26),2)</f>
      </c>
      <c r="O26">
        <f>rekapitulace!H8</f>
      </c>
      <c>
        <f>O26/100*I26</f>
      </c>
    </row>
    <row r="27" spans="1:16" ht="12.75">
      <c r="A27" s="7">
        <v>13</v>
      </c>
      <c s="7" t="s">
        <v>51</v>
      </c>
      <c s="7" t="s">
        <v>118</v>
      </c>
      <c s="7" t="s">
        <v>45</v>
      </c>
      <c s="7" t="s">
        <v>119</v>
      </c>
      <c s="7" t="s">
        <v>100</v>
      </c>
      <c s="10">
        <v>176.12</v>
      </c>
      <c s="14">
        <v>16</v>
      </c>
      <c s="13">
        <f>ROUND((H27*G27),2)</f>
      </c>
      <c r="O27">
        <f>rekapitulace!H8</f>
      </c>
      <c>
        <f>O27/100*I27</f>
      </c>
    </row>
    <row r="28" spans="1:16" ht="12.75">
      <c r="A28" s="7">
        <v>14</v>
      </c>
      <c s="7" t="s">
        <v>51</v>
      </c>
      <c s="7" t="s">
        <v>120</v>
      </c>
      <c s="7" t="s">
        <v>53</v>
      </c>
      <c s="7" t="s">
        <v>121</v>
      </c>
      <c s="7" t="s">
        <v>100</v>
      </c>
      <c s="10">
        <v>127.31</v>
      </c>
      <c s="14">
        <v>541</v>
      </c>
      <c s="13">
        <f>ROUND((H28*G28),2)</f>
      </c>
      <c r="O28">
        <f>rekapitulace!H8</f>
      </c>
      <c>
        <f>O28/100*I28</f>
      </c>
    </row>
    <row r="29" spans="1:16" ht="12.75">
      <c r="A29" s="7">
        <v>15</v>
      </c>
      <c s="7" t="s">
        <v>51</v>
      </c>
      <c s="7" t="s">
        <v>120</v>
      </c>
      <c s="7" t="s">
        <v>55</v>
      </c>
      <c s="7" t="s">
        <v>121</v>
      </c>
      <c s="7" t="s">
        <v>100</v>
      </c>
      <c s="10">
        <v>9.61</v>
      </c>
      <c s="14">
        <v>541</v>
      </c>
      <c s="13">
        <f>ROUND((H29*G29),2)</f>
      </c>
      <c r="O29">
        <f>rekapitulace!H8</f>
      </c>
      <c>
        <f>O29/100*I29</f>
      </c>
    </row>
    <row r="30" spans="1:16" ht="12.75">
      <c r="A30" s="7">
        <v>16</v>
      </c>
      <c s="7" t="s">
        <v>51</v>
      </c>
      <c s="7" t="s">
        <v>211</v>
      </c>
      <c s="7" t="s">
        <v>45</v>
      </c>
      <c s="7" t="s">
        <v>212</v>
      </c>
      <c s="7" t="s">
        <v>100</v>
      </c>
      <c s="10">
        <v>1.42</v>
      </c>
      <c s="14">
        <v>708</v>
      </c>
      <c s="13">
        <f>ROUND((H30*G30),2)</f>
      </c>
      <c r="O30">
        <f>rekapitulace!H8</f>
      </c>
      <c>
        <f>O30/100*I30</f>
      </c>
    </row>
    <row r="31" spans="1:16" ht="12.75">
      <c r="A31" s="7">
        <v>17</v>
      </c>
      <c s="7" t="s">
        <v>51</v>
      </c>
      <c s="7" t="s">
        <v>122</v>
      </c>
      <c s="7" t="s">
        <v>45</v>
      </c>
      <c s="7" t="s">
        <v>123</v>
      </c>
      <c s="7" t="s">
        <v>100</v>
      </c>
      <c s="10">
        <v>33.288</v>
      </c>
      <c s="14">
        <v>625</v>
      </c>
      <c s="13">
        <f>ROUND((H31*G31),2)</f>
      </c>
      <c r="O31">
        <f>rekapitulace!H8</f>
      </c>
      <c>
        <f>O31/100*I31</f>
      </c>
    </row>
    <row r="32" spans="1:16" ht="12.75">
      <c r="A32" s="7">
        <v>18</v>
      </c>
      <c s="7" t="s">
        <v>51</v>
      </c>
      <c s="7" t="s">
        <v>124</v>
      </c>
      <c s="7" t="s">
        <v>45</v>
      </c>
      <c s="7" t="s">
        <v>125</v>
      </c>
      <c s="7" t="s">
        <v>100</v>
      </c>
      <c s="10">
        <v>13.821</v>
      </c>
      <c s="14">
        <v>750</v>
      </c>
      <c s="13">
        <f>ROUND((H32*G32),2)</f>
      </c>
      <c r="O32">
        <f>rekapitulace!H8</f>
      </c>
      <c>
        <f>O32/100*I32</f>
      </c>
    </row>
    <row r="33" spans="1:16" ht="12.75">
      <c r="A33" s="7">
        <v>19</v>
      </c>
      <c s="7" t="s">
        <v>51</v>
      </c>
      <c s="7" t="s">
        <v>126</v>
      </c>
      <c s="7" t="s">
        <v>45</v>
      </c>
      <c s="7" t="s">
        <v>127</v>
      </c>
      <c s="7" t="s">
        <v>95</v>
      </c>
      <c s="10">
        <v>634.39</v>
      </c>
      <c s="14">
        <v>13</v>
      </c>
      <c s="13">
        <f>ROUND((H33*G33),2)</f>
      </c>
      <c r="O33">
        <f>rekapitulace!H8</f>
      </c>
      <c>
        <f>O33/100*I33</f>
      </c>
    </row>
    <row r="34" spans="1:16" ht="12.75">
      <c r="A34" s="7">
        <v>20</v>
      </c>
      <c s="7" t="s">
        <v>51</v>
      </c>
      <c s="7" t="s">
        <v>214</v>
      </c>
      <c s="7" t="s">
        <v>45</v>
      </c>
      <c s="7" t="s">
        <v>215</v>
      </c>
      <c s="7" t="s">
        <v>95</v>
      </c>
      <c s="10">
        <v>113.85</v>
      </c>
      <c s="14">
        <v>32</v>
      </c>
      <c s="13">
        <f>ROUND((H34*G34),2)</f>
      </c>
      <c r="O34">
        <f>rekapitulace!H8</f>
      </c>
      <c>
        <f>O34/100*I34</f>
      </c>
    </row>
    <row r="35" spans="1:16" ht="12.75">
      <c r="A35" s="7">
        <v>21</v>
      </c>
      <c s="7" t="s">
        <v>51</v>
      </c>
      <c s="7" t="s">
        <v>216</v>
      </c>
      <c s="7" t="s">
        <v>45</v>
      </c>
      <c s="7" t="s">
        <v>217</v>
      </c>
      <c s="7" t="s">
        <v>95</v>
      </c>
      <c s="10">
        <v>113.85</v>
      </c>
      <c s="14">
        <v>14</v>
      </c>
      <c s="13">
        <f>ROUND((H35*G35),2)</f>
      </c>
      <c r="O35">
        <f>rekapitulace!H8</f>
      </c>
      <c>
        <f>O35/100*I35</f>
      </c>
    </row>
    <row r="36" spans="1:16" ht="12.75" customHeight="1">
      <c r="A36" s="15"/>
      <c s="15"/>
      <c s="15" t="s">
        <v>24</v>
      </c>
      <c s="15"/>
      <c s="15" t="s">
        <v>92</v>
      </c>
      <c s="15"/>
      <c s="15"/>
      <c s="15"/>
      <c s="15">
        <f>SUM(I19:I35)</f>
      </c>
      <c r="P36">
        <f>ROUND(SUM(P19:P35),2)</f>
      </c>
    </row>
    <row r="38" spans="1:9" ht="12.75" customHeight="1">
      <c r="A38" s="9"/>
      <c s="9"/>
      <c s="9" t="s">
        <v>35</v>
      </c>
      <c s="9"/>
      <c s="9" t="s">
        <v>128</v>
      </c>
      <c s="9"/>
      <c s="11"/>
      <c s="9"/>
      <c s="11"/>
    </row>
    <row r="39" spans="1:16" ht="12.75">
      <c r="A39" s="7">
        <v>22</v>
      </c>
      <c s="7" t="s">
        <v>51</v>
      </c>
      <c s="7" t="s">
        <v>129</v>
      </c>
      <c s="7" t="s">
        <v>45</v>
      </c>
      <c s="7" t="s">
        <v>130</v>
      </c>
      <c s="7" t="s">
        <v>95</v>
      </c>
      <c s="10">
        <v>156.39</v>
      </c>
      <c s="14">
        <v>50</v>
      </c>
      <c s="13">
        <f>ROUND((H39*G39),2)</f>
      </c>
      <c r="O39">
        <f>rekapitulace!H8</f>
      </c>
      <c>
        <f>O39/100*I39</f>
      </c>
    </row>
    <row r="40" spans="1:16" ht="12.75">
      <c r="A40" s="7">
        <v>23</v>
      </c>
      <c s="7" t="s">
        <v>51</v>
      </c>
      <c s="7" t="s">
        <v>131</v>
      </c>
      <c s="7" t="s">
        <v>45</v>
      </c>
      <c s="7" t="s">
        <v>132</v>
      </c>
      <c s="7" t="s">
        <v>105</v>
      </c>
      <c s="10">
        <v>58.15</v>
      </c>
      <c s="14">
        <v>309</v>
      </c>
      <c s="13">
        <f>ROUND((H40*G40),2)</f>
      </c>
      <c r="O40">
        <f>rekapitulace!H8</f>
      </c>
      <c>
        <f>O40/100*I40</f>
      </c>
    </row>
    <row r="41" spans="1:16" ht="12.75">
      <c r="A41" s="7">
        <v>24</v>
      </c>
      <c s="7" t="s">
        <v>51</v>
      </c>
      <c s="7" t="s">
        <v>133</v>
      </c>
      <c s="7" t="s">
        <v>45</v>
      </c>
      <c s="7" t="s">
        <v>134</v>
      </c>
      <c s="7" t="s">
        <v>95</v>
      </c>
      <c s="10">
        <v>323.63</v>
      </c>
      <c s="14">
        <v>71</v>
      </c>
      <c s="13">
        <f>ROUND((H41*G41),2)</f>
      </c>
      <c r="O41">
        <f>rekapitulace!H8</f>
      </c>
      <c>
        <f>O41/100*I41</f>
      </c>
    </row>
    <row r="42" spans="1:16" ht="12.75" customHeight="1">
      <c r="A42" s="15"/>
      <c s="15"/>
      <c s="15" t="s">
        <v>35</v>
      </c>
      <c s="15"/>
      <c s="15" t="s">
        <v>128</v>
      </c>
      <c s="15"/>
      <c s="15"/>
      <c s="15"/>
      <c s="15">
        <f>SUM(I39:I41)</f>
      </c>
      <c r="P42">
        <f>ROUND(SUM(P39:P41),2)</f>
      </c>
    </row>
    <row r="44" spans="1:9" ht="12.75" customHeight="1">
      <c r="A44" s="9"/>
      <c s="9"/>
      <c s="9" t="s">
        <v>37</v>
      </c>
      <c s="9"/>
      <c s="9" t="s">
        <v>135</v>
      </c>
      <c s="9"/>
      <c s="11"/>
      <c s="9"/>
      <c s="11"/>
    </row>
    <row r="45" spans="1:16" ht="12.75">
      <c r="A45" s="7">
        <v>25</v>
      </c>
      <c s="7" t="s">
        <v>51</v>
      </c>
      <c s="7" t="s">
        <v>136</v>
      </c>
      <c s="7" t="s">
        <v>45</v>
      </c>
      <c s="7" t="s">
        <v>137</v>
      </c>
      <c s="7" t="s">
        <v>100</v>
      </c>
      <c s="10">
        <v>0.84</v>
      </c>
      <c s="14">
        <v>2440</v>
      </c>
      <c s="13">
        <f>ROUND((H45*G45),2)</f>
      </c>
      <c r="O45">
        <f>rekapitulace!H8</f>
      </c>
      <c>
        <f>O45/100*I45</f>
      </c>
    </row>
    <row r="46" spans="1:16" ht="12.75">
      <c r="A46" s="7">
        <v>26</v>
      </c>
      <c s="7" t="s">
        <v>51</v>
      </c>
      <c s="7" t="s">
        <v>222</v>
      </c>
      <c s="7" t="s">
        <v>45</v>
      </c>
      <c s="7" t="s">
        <v>223</v>
      </c>
      <c s="7" t="s">
        <v>100</v>
      </c>
      <c s="10">
        <v>1.12</v>
      </c>
      <c s="14">
        <v>812</v>
      </c>
      <c s="13">
        <f>ROUND((H46*G46),2)</f>
      </c>
      <c r="O46">
        <f>rekapitulace!H8</f>
      </c>
      <c>
        <f>O46/100*I46</f>
      </c>
    </row>
    <row r="47" spans="1:16" ht="12.75">
      <c r="A47" s="7">
        <v>27</v>
      </c>
      <c s="7" t="s">
        <v>51</v>
      </c>
      <c s="7" t="s">
        <v>138</v>
      </c>
      <c s="7" t="s">
        <v>45</v>
      </c>
      <c s="7" t="s">
        <v>139</v>
      </c>
      <c s="7" t="s">
        <v>100</v>
      </c>
      <c s="10">
        <v>4.763</v>
      </c>
      <c s="14">
        <v>750</v>
      </c>
      <c s="13">
        <f>ROUND((H47*G47),2)</f>
      </c>
      <c r="O47">
        <f>rekapitulace!H8</f>
      </c>
      <c>
        <f>O47/100*I47</f>
      </c>
    </row>
    <row r="48" spans="1:16" ht="12.75" customHeight="1">
      <c r="A48" s="15"/>
      <c s="15"/>
      <c s="15" t="s">
        <v>37</v>
      </c>
      <c s="15"/>
      <c s="15" t="s">
        <v>135</v>
      </c>
      <c s="15"/>
      <c s="15"/>
      <c s="15"/>
      <c s="15">
        <f>SUM(I45:I47)</f>
      </c>
      <c r="P48">
        <f>ROUND(SUM(P45:P47),2)</f>
      </c>
    </row>
    <row r="50" spans="1:9" ht="12.75" customHeight="1">
      <c r="A50" s="9"/>
      <c s="9"/>
      <c s="9" t="s">
        <v>38</v>
      </c>
      <c s="9"/>
      <c s="9" t="s">
        <v>140</v>
      </c>
      <c s="9"/>
      <c s="11"/>
      <c s="9"/>
      <c s="11"/>
    </row>
    <row r="51" spans="1:16" ht="12.75">
      <c r="A51" s="7">
        <v>28</v>
      </c>
      <c s="7" t="s">
        <v>51</v>
      </c>
      <c s="7" t="s">
        <v>141</v>
      </c>
      <c s="7" t="s">
        <v>45</v>
      </c>
      <c s="7" t="s">
        <v>253</v>
      </c>
      <c s="7" t="s">
        <v>95</v>
      </c>
      <c s="10">
        <v>291.996</v>
      </c>
      <c s="14">
        <v>266</v>
      </c>
      <c s="13">
        <f>ROUND((H51*G51),2)</f>
      </c>
      <c r="O51">
        <f>rekapitulace!H8</f>
      </c>
      <c>
        <f>O51/100*I51</f>
      </c>
    </row>
    <row r="52" spans="1:16" ht="12.75">
      <c r="A52" s="7">
        <v>29</v>
      </c>
      <c s="7" t="s">
        <v>51</v>
      </c>
      <c s="7" t="s">
        <v>143</v>
      </c>
      <c s="7" t="s">
        <v>45</v>
      </c>
      <c s="7" t="s">
        <v>254</v>
      </c>
      <c s="7" t="s">
        <v>95</v>
      </c>
      <c s="10">
        <v>41.748</v>
      </c>
      <c s="14">
        <v>107</v>
      </c>
      <c s="13">
        <f>ROUND((H52*G52),2)</f>
      </c>
      <c r="O52">
        <f>rekapitulace!H8</f>
      </c>
      <c>
        <f>O52/100*I52</f>
      </c>
    </row>
    <row r="53" spans="1:16" ht="12.75">
      <c r="A53" s="7">
        <v>30</v>
      </c>
      <c s="7" t="s">
        <v>51</v>
      </c>
      <c s="7" t="s">
        <v>146</v>
      </c>
      <c s="7" t="s">
        <v>45</v>
      </c>
      <c s="7" t="s">
        <v>255</v>
      </c>
      <c s="7" t="s">
        <v>95</v>
      </c>
      <c s="10">
        <v>312.415</v>
      </c>
      <c s="14">
        <v>142</v>
      </c>
      <c s="13">
        <f>ROUND((H53*G53),2)</f>
      </c>
      <c r="O53">
        <f>rekapitulace!H8</f>
      </c>
      <c>
        <f>O53/100*I53</f>
      </c>
    </row>
    <row r="54" spans="1:16" ht="12.75">
      <c r="A54" s="7">
        <v>31</v>
      </c>
      <c s="7" t="s">
        <v>51</v>
      </c>
      <c s="7" t="s">
        <v>230</v>
      </c>
      <c s="7" t="s">
        <v>45</v>
      </c>
      <c s="7" t="s">
        <v>231</v>
      </c>
      <c s="7" t="s">
        <v>95</v>
      </c>
      <c s="10">
        <v>21.58</v>
      </c>
      <c s="14">
        <v>107</v>
      </c>
      <c s="13">
        <f>ROUND((H54*G54),2)</f>
      </c>
      <c r="O54">
        <f>rekapitulace!H8</f>
      </c>
      <c>
        <f>O54/100*I54</f>
      </c>
    </row>
    <row r="55" spans="1:16" ht="12.75">
      <c r="A55" s="7">
        <v>32</v>
      </c>
      <c s="7" t="s">
        <v>51</v>
      </c>
      <c s="7" t="s">
        <v>151</v>
      </c>
      <c s="7" t="s">
        <v>45</v>
      </c>
      <c s="7" t="s">
        <v>152</v>
      </c>
      <c s="7" t="s">
        <v>95</v>
      </c>
      <c s="10">
        <v>291.996</v>
      </c>
      <c s="14">
        <v>17</v>
      </c>
      <c s="13">
        <f>ROUND((H55*G55),2)</f>
      </c>
      <c r="O55">
        <f>rekapitulace!H8</f>
      </c>
      <c>
        <f>O55/100*I55</f>
      </c>
    </row>
    <row r="56" spans="1:16" ht="12.75">
      <c r="A56" s="7">
        <v>33</v>
      </c>
      <c s="7" t="s">
        <v>51</v>
      </c>
      <c s="7" t="s">
        <v>153</v>
      </c>
      <c s="7" t="s">
        <v>45</v>
      </c>
      <c s="7" t="s">
        <v>256</v>
      </c>
      <c s="7" t="s">
        <v>95</v>
      </c>
      <c s="10">
        <v>565.674</v>
      </c>
      <c s="14">
        <v>12</v>
      </c>
      <c s="13">
        <f>ROUND((H56*G56),2)</f>
      </c>
      <c r="O56">
        <f>rekapitulace!H8</f>
      </c>
      <c>
        <f>O56/100*I56</f>
      </c>
    </row>
    <row r="57" spans="1:16" ht="12.75">
      <c r="A57" s="7">
        <v>34</v>
      </c>
      <c s="7" t="s">
        <v>51</v>
      </c>
      <c s="7" t="s">
        <v>157</v>
      </c>
      <c s="7" t="s">
        <v>45</v>
      </c>
      <c s="7" t="s">
        <v>257</v>
      </c>
      <c s="7" t="s">
        <v>95</v>
      </c>
      <c s="10">
        <v>277.512</v>
      </c>
      <c s="14">
        <v>236</v>
      </c>
      <c s="13">
        <f>ROUND((H57*G57),2)</f>
      </c>
      <c r="O57">
        <f>rekapitulace!H8</f>
      </c>
      <c>
        <f>O57/100*I57</f>
      </c>
    </row>
    <row r="58" spans="1:16" ht="12.75">
      <c r="A58" s="7">
        <v>35</v>
      </c>
      <c s="7" t="s">
        <v>51</v>
      </c>
      <c s="7" t="s">
        <v>159</v>
      </c>
      <c s="7" t="s">
        <v>45</v>
      </c>
      <c s="7" t="s">
        <v>258</v>
      </c>
      <c s="7" t="s">
        <v>95</v>
      </c>
      <c s="10">
        <v>281.772</v>
      </c>
      <c s="14">
        <v>318</v>
      </c>
      <c s="13">
        <f>ROUND((H58*G58),2)</f>
      </c>
      <c r="O58">
        <f>rekapitulace!H8</f>
      </c>
      <c>
        <f>O58/100*I58</f>
      </c>
    </row>
    <row r="59" spans="1:16" ht="12.75">
      <c r="A59" s="7">
        <v>36</v>
      </c>
      <c s="7" t="s">
        <v>51</v>
      </c>
      <c s="7" t="s">
        <v>163</v>
      </c>
      <c s="7" t="s">
        <v>45</v>
      </c>
      <c s="7" t="s">
        <v>259</v>
      </c>
      <c s="7" t="s">
        <v>95</v>
      </c>
      <c s="10">
        <v>286.458</v>
      </c>
      <c s="14">
        <v>263</v>
      </c>
      <c s="13">
        <f>ROUND((H59*G59),2)</f>
      </c>
      <c r="O59">
        <f>rekapitulace!H8</f>
      </c>
      <c>
        <f>O59/100*I59</f>
      </c>
    </row>
    <row r="60" spans="1:16" ht="12.75" customHeight="1">
      <c r="A60" s="15"/>
      <c s="15"/>
      <c s="15" t="s">
        <v>38</v>
      </c>
      <c s="15"/>
      <c s="15" t="s">
        <v>140</v>
      </c>
      <c s="15"/>
      <c s="15"/>
      <c s="15"/>
      <c s="15">
        <f>SUM(I51:I59)</f>
      </c>
      <c r="P60">
        <f>ROUND(SUM(P51:P59),2)</f>
      </c>
    </row>
    <row r="62" spans="1:9" ht="12.75" customHeight="1">
      <c r="A62" s="9"/>
      <c s="9"/>
      <c s="9" t="s">
        <v>41</v>
      </c>
      <c s="9"/>
      <c s="9" t="s">
        <v>171</v>
      </c>
      <c s="9"/>
      <c s="11"/>
      <c s="9"/>
      <c s="11"/>
    </row>
    <row r="63" spans="1:16" ht="12.75">
      <c r="A63" s="7">
        <v>37</v>
      </c>
      <c s="7" t="s">
        <v>51</v>
      </c>
      <c s="7" t="s">
        <v>172</v>
      </c>
      <c s="7" t="s">
        <v>45</v>
      </c>
      <c s="7" t="s">
        <v>173</v>
      </c>
      <c s="7" t="s">
        <v>105</v>
      </c>
      <c s="10">
        <v>26.46</v>
      </c>
      <c s="14">
        <v>345</v>
      </c>
      <c s="13">
        <f>ROUND((H63*G63),2)</f>
      </c>
      <c r="O63">
        <f>rekapitulace!H8</f>
      </c>
      <c>
        <f>O63/100*I63</f>
      </c>
    </row>
    <row r="64" spans="1:16" ht="12.75">
      <c r="A64" s="7">
        <v>38</v>
      </c>
      <c s="7" t="s">
        <v>51</v>
      </c>
      <c s="7" t="s">
        <v>260</v>
      </c>
      <c s="7" t="s">
        <v>45</v>
      </c>
      <c s="7" t="s">
        <v>261</v>
      </c>
      <c s="7" t="s">
        <v>69</v>
      </c>
      <c s="10">
        <v>2</v>
      </c>
      <c s="14">
        <v>21700</v>
      </c>
      <c s="13">
        <f>ROUND((H64*G64),2)</f>
      </c>
      <c r="O64">
        <f>rekapitulace!H8</f>
      </c>
      <c>
        <f>O64/100*I64</f>
      </c>
    </row>
    <row r="65" spans="1:16" ht="12.75" customHeight="1">
      <c r="A65" s="15"/>
      <c s="15"/>
      <c s="15" t="s">
        <v>41</v>
      </c>
      <c s="15"/>
      <c s="15" t="s">
        <v>182</v>
      </c>
      <c s="15"/>
      <c s="15"/>
      <c s="15"/>
      <c s="15">
        <f>SUM(I63:I64)</f>
      </c>
      <c r="P65">
        <f>ROUND(SUM(P63:P64),2)</f>
      </c>
    </row>
    <row r="67" spans="1:9" ht="12.75" customHeight="1">
      <c r="A67" s="9"/>
      <c s="9"/>
      <c s="9" t="s">
        <v>42</v>
      </c>
      <c s="9"/>
      <c s="9" t="s">
        <v>183</v>
      </c>
      <c s="9"/>
      <c s="11"/>
      <c s="9"/>
      <c s="11"/>
    </row>
    <row r="68" spans="1:16" ht="12.75">
      <c r="A68" s="7">
        <v>39</v>
      </c>
      <c s="7" t="s">
        <v>51</v>
      </c>
      <c s="7" t="s">
        <v>239</v>
      </c>
      <c s="7" t="s">
        <v>45</v>
      </c>
      <c s="7" t="s">
        <v>262</v>
      </c>
      <c s="7" t="s">
        <v>69</v>
      </c>
      <c s="10">
        <v>3</v>
      </c>
      <c s="14">
        <v>342</v>
      </c>
      <c s="13">
        <f>ROUND((H68*G68),2)</f>
      </c>
      <c r="O68">
        <f>rekapitulace!H8</f>
      </c>
      <c>
        <f>O68/100*I68</f>
      </c>
    </row>
    <row r="69" spans="1:16" ht="12.75">
      <c r="A69" s="7">
        <v>40</v>
      </c>
      <c s="7" t="s">
        <v>51</v>
      </c>
      <c s="7" t="s">
        <v>189</v>
      </c>
      <c s="7" t="s">
        <v>45</v>
      </c>
      <c s="7" t="s">
        <v>190</v>
      </c>
      <c s="7" t="s">
        <v>105</v>
      </c>
      <c s="10">
        <v>42.5</v>
      </c>
      <c s="14">
        <v>342</v>
      </c>
      <c s="13">
        <f>ROUND((H69*G69),2)</f>
      </c>
      <c r="O69">
        <f>rekapitulace!H8</f>
      </c>
      <c>
        <f>O69/100*I69</f>
      </c>
    </row>
    <row r="70" spans="1:16" ht="12.75">
      <c r="A70" s="7">
        <v>41</v>
      </c>
      <c s="7" t="s">
        <v>51</v>
      </c>
      <c s="7" t="s">
        <v>193</v>
      </c>
      <c s="7" t="s">
        <v>45</v>
      </c>
      <c s="7" t="s">
        <v>194</v>
      </c>
      <c s="7" t="s">
        <v>105</v>
      </c>
      <c s="10">
        <v>13</v>
      </c>
      <c s="14">
        <v>89</v>
      </c>
      <c s="13">
        <f>ROUND((H70*G70),2)</f>
      </c>
      <c r="O70">
        <f>rekapitulace!H8</f>
      </c>
      <c>
        <f>O70/100*I70</f>
      </c>
    </row>
    <row r="71" spans="1:16" ht="12.75">
      <c r="A71" s="7">
        <v>42</v>
      </c>
      <c s="7" t="s">
        <v>51</v>
      </c>
      <c s="7" t="s">
        <v>195</v>
      </c>
      <c s="7" t="s">
        <v>45</v>
      </c>
      <c s="7" t="s">
        <v>196</v>
      </c>
      <c s="7" t="s">
        <v>105</v>
      </c>
      <c s="10">
        <v>57.5</v>
      </c>
      <c s="14">
        <v>82</v>
      </c>
      <c s="13">
        <f>ROUND((H71*G71),2)</f>
      </c>
      <c r="O71">
        <f>rekapitulace!H8</f>
      </c>
      <c>
        <f>O71/100*I71</f>
      </c>
    </row>
    <row r="72" spans="1:16" ht="12.75" customHeight="1">
      <c r="A72" s="15"/>
      <c s="15"/>
      <c s="15" t="s">
        <v>42</v>
      </c>
      <c s="15"/>
      <c s="15" t="s">
        <v>183</v>
      </c>
      <c s="15"/>
      <c s="15"/>
      <c s="15"/>
      <c s="15">
        <f>SUM(I68:I71)</f>
      </c>
      <c r="P72">
        <f>ROUND(SUM(P68:P71),2)</f>
      </c>
    </row>
    <row r="74" spans="1:16" ht="12.75" customHeight="1">
      <c r="A74" s="15"/>
      <c s="15"/>
      <c s="15"/>
      <c s="15"/>
      <c s="15" t="s">
        <v>74</v>
      </c>
      <c s="15"/>
      <c s="15"/>
      <c s="15"/>
      <c s="15">
        <f>+I16+I36+I42+I48+I60+I65+I72</f>
      </c>
      <c r="P74">
        <f>+P16+P36+P42+P48+P60+P65+P72</f>
      </c>
    </row>
    <row r="76" spans="1:9" ht="12.75" customHeight="1">
      <c r="A76" s="9" t="s">
        <v>75</v>
      </c>
      <c s="9"/>
      <c s="9"/>
      <c s="9"/>
      <c s="9"/>
      <c s="9"/>
      <c s="9"/>
      <c s="9"/>
      <c s="9"/>
    </row>
    <row r="77" spans="1:9" ht="12.75" customHeight="1">
      <c r="A77" s="9"/>
      <c s="9"/>
      <c s="9"/>
      <c s="9"/>
      <c s="9" t="s">
        <v>76</v>
      </c>
      <c s="9"/>
      <c s="9"/>
      <c s="9"/>
      <c s="9"/>
    </row>
    <row r="78" spans="1:16" ht="12.75" customHeight="1">
      <c r="A78" s="15"/>
      <c s="15"/>
      <c s="15"/>
      <c s="15"/>
      <c s="15" t="s">
        <v>77</v>
      </c>
      <c s="15"/>
      <c s="15"/>
      <c s="15"/>
      <c s="15">
        <v>0</v>
      </c>
      <c r="P78">
        <v>0</v>
      </c>
    </row>
    <row r="79" spans="1:9" ht="12.75" customHeight="1">
      <c r="A79" s="15"/>
      <c s="15"/>
      <c s="15"/>
      <c s="15"/>
      <c s="15" t="s">
        <v>78</v>
      </c>
      <c s="15"/>
      <c s="15"/>
      <c s="15"/>
      <c s="15"/>
    </row>
    <row r="80" spans="1:16" ht="12.75" customHeight="1">
      <c r="A80" s="15"/>
      <c s="15"/>
      <c s="15"/>
      <c s="15"/>
      <c s="15" t="s">
        <v>79</v>
      </c>
      <c s="15"/>
      <c s="15"/>
      <c s="15"/>
      <c s="15">
        <v>0</v>
      </c>
      <c r="P80">
        <v>0</v>
      </c>
    </row>
    <row r="81" spans="1:16" ht="12.75" customHeight="1">
      <c r="A81" s="15"/>
      <c s="15"/>
      <c s="15"/>
      <c s="15"/>
      <c s="15" t="s">
        <v>80</v>
      </c>
      <c s="15"/>
      <c s="15"/>
      <c s="15"/>
      <c s="15">
        <f>I78+I80</f>
      </c>
      <c r="P81">
        <f>P78+P80</f>
      </c>
    </row>
    <row r="83" spans="1:16" ht="12.75" customHeight="1">
      <c r="A83" s="15"/>
      <c s="15"/>
      <c s="15"/>
      <c s="15"/>
      <c s="15" t="s">
        <v>80</v>
      </c>
      <c s="15"/>
      <c s="15"/>
      <c s="15"/>
      <c s="15">
        <f>I74+I81</f>
      </c>
      <c r="P83">
        <f>P74+P81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263</v>
      </c>
      <c s="5"/>
      <c s="5" t="s">
        <v>264</v>
      </c>
    </row>
    <row r="6" spans="1:5" ht="12.75" customHeight="1">
      <c r="A6" t="s">
        <v>18</v>
      </c>
      <c r="C6" s="5" t="s">
        <v>263</v>
      </c>
      <c s="5"/>
      <c s="5" t="s">
        <v>264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51</v>
      </c>
      <c s="7" t="s">
        <v>83</v>
      </c>
      <c s="7" t="s">
        <v>45</v>
      </c>
      <c s="7" t="s">
        <v>84</v>
      </c>
      <c s="7" t="s">
        <v>85</v>
      </c>
      <c s="10">
        <v>816.441</v>
      </c>
      <c s="14">
        <v>7000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51</v>
      </c>
      <c s="7" t="s">
        <v>202</v>
      </c>
      <c s="7" t="s">
        <v>45</v>
      </c>
      <c s="7" t="s">
        <v>203</v>
      </c>
      <c s="7" t="s">
        <v>100</v>
      </c>
      <c s="10">
        <v>109.467</v>
      </c>
      <c s="14">
        <v>350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51</v>
      </c>
      <c s="7" t="s">
        <v>86</v>
      </c>
      <c s="7" t="s">
        <v>45</v>
      </c>
      <c s="7" t="s">
        <v>87</v>
      </c>
      <c s="7" t="s">
        <v>85</v>
      </c>
      <c s="10">
        <v>2183.837</v>
      </c>
      <c s="14">
        <v>84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51</v>
      </c>
      <c s="7" t="s">
        <v>90</v>
      </c>
      <c s="7" t="s">
        <v>45</v>
      </c>
      <c s="7" t="s">
        <v>91</v>
      </c>
      <c s="7" t="s">
        <v>85</v>
      </c>
      <c s="10">
        <v>3.6</v>
      </c>
      <c s="14">
        <v>358</v>
      </c>
      <c s="13">
        <f>ROUND((H15*G15),2)</f>
      </c>
      <c r="O15">
        <f>rekapitulace!H8</f>
      </c>
      <c>
        <f>O15/100*I15</f>
      </c>
    </row>
    <row r="16" spans="1:16" ht="12.75" customHeight="1">
      <c r="A16" s="15"/>
      <c s="15"/>
      <c s="15" t="s">
        <v>44</v>
      </c>
      <c s="15"/>
      <c s="15" t="s">
        <v>43</v>
      </c>
      <c s="15"/>
      <c s="15"/>
      <c s="15"/>
      <c s="15">
        <f>SUM(I12:I15)</f>
      </c>
      <c r="P16">
        <f>ROUND(SUM(P12:P15),2)</f>
      </c>
    </row>
    <row r="18" spans="1:9" ht="12.75" customHeight="1">
      <c r="A18" s="9"/>
      <c s="9"/>
      <c s="9" t="s">
        <v>24</v>
      </c>
      <c s="9"/>
      <c s="9" t="s">
        <v>92</v>
      </c>
      <c s="9"/>
      <c s="11"/>
      <c s="9"/>
      <c s="11"/>
    </row>
    <row r="19" spans="1:16" ht="12.75">
      <c r="A19" s="7">
        <v>5</v>
      </c>
      <c s="7" t="s">
        <v>51</v>
      </c>
      <c s="7" t="s">
        <v>93</v>
      </c>
      <c s="7" t="s">
        <v>45</v>
      </c>
      <c s="7" t="s">
        <v>94</v>
      </c>
      <c s="7" t="s">
        <v>95</v>
      </c>
      <c s="10">
        <v>424.13</v>
      </c>
      <c s="14">
        <v>27</v>
      </c>
      <c s="13">
        <f>ROUND((H19*G19),2)</f>
      </c>
      <c r="O19">
        <f>rekapitulace!H8</f>
      </c>
      <c>
        <f>O19/100*I19</f>
      </c>
    </row>
    <row r="20" spans="1:16" ht="12.75">
      <c r="A20" s="7">
        <v>6</v>
      </c>
      <c s="7" t="s">
        <v>51</v>
      </c>
      <c s="7" t="s">
        <v>206</v>
      </c>
      <c s="7" t="s">
        <v>45</v>
      </c>
      <c s="7" t="s">
        <v>207</v>
      </c>
      <c s="7" t="s">
        <v>69</v>
      </c>
      <c s="10">
        <v>3</v>
      </c>
      <c s="14">
        <v>804</v>
      </c>
      <c s="13">
        <f>ROUND((H20*G20),2)</f>
      </c>
      <c r="O20">
        <f>rekapitulace!H8</f>
      </c>
      <c>
        <f>O20/100*I20</f>
      </c>
    </row>
    <row r="21" spans="1:16" ht="12.75">
      <c r="A21" s="7">
        <v>7</v>
      </c>
      <c s="7" t="s">
        <v>51</v>
      </c>
      <c s="7" t="s">
        <v>98</v>
      </c>
      <c s="7" t="s">
        <v>45</v>
      </c>
      <c s="7" t="s">
        <v>99</v>
      </c>
      <c s="7" t="s">
        <v>100</v>
      </c>
      <c s="10">
        <v>385.114</v>
      </c>
      <c s="14">
        <v>231</v>
      </c>
      <c s="13">
        <f>ROUND((H21*G21),2)</f>
      </c>
      <c r="O21">
        <f>rekapitulace!H8</f>
      </c>
      <c>
        <f>O21/100*I21</f>
      </c>
    </row>
    <row r="22" spans="1:16" ht="12.75">
      <c r="A22" s="7">
        <v>8</v>
      </c>
      <c s="7" t="s">
        <v>51</v>
      </c>
      <c s="7" t="s">
        <v>101</v>
      </c>
      <c s="7" t="s">
        <v>45</v>
      </c>
      <c s="7" t="s">
        <v>102</v>
      </c>
      <c s="7" t="s">
        <v>100</v>
      </c>
      <c s="10">
        <v>123.236</v>
      </c>
      <c s="14">
        <v>505</v>
      </c>
      <c s="13">
        <f>ROUND((H22*G22),2)</f>
      </c>
      <c r="O22">
        <f>rekapitulace!H8</f>
      </c>
      <c>
        <f>O22/100*I22</f>
      </c>
    </row>
    <row r="23" spans="1:16" ht="12.75">
      <c r="A23" s="7">
        <v>9</v>
      </c>
      <c s="7" t="s">
        <v>51</v>
      </c>
      <c s="7" t="s">
        <v>110</v>
      </c>
      <c s="7" t="s">
        <v>45</v>
      </c>
      <c s="7" t="s">
        <v>111</v>
      </c>
      <c s="7" t="s">
        <v>100</v>
      </c>
      <c s="10">
        <v>184.855</v>
      </c>
      <c s="14">
        <v>1170</v>
      </c>
      <c s="13">
        <f>ROUND((H23*G23),2)</f>
      </c>
      <c r="O23">
        <f>rekapitulace!H8</f>
      </c>
      <c>
        <f>O23/100*I23</f>
      </c>
    </row>
    <row r="24" spans="1:16" ht="12.75">
      <c r="A24" s="7">
        <v>10</v>
      </c>
      <c s="7" t="s">
        <v>51</v>
      </c>
      <c s="7" t="s">
        <v>112</v>
      </c>
      <c s="7" t="s">
        <v>45</v>
      </c>
      <c s="7" t="s">
        <v>113</v>
      </c>
      <c s="7" t="s">
        <v>105</v>
      </c>
      <c s="10">
        <v>15</v>
      </c>
      <c s="14">
        <v>123</v>
      </c>
      <c s="13">
        <f>ROUND((H24*G24),2)</f>
      </c>
      <c r="O24">
        <f>rekapitulace!H8</f>
      </c>
      <c>
        <f>O24/100*I24</f>
      </c>
    </row>
    <row r="25" spans="1:16" ht="12.75">
      <c r="A25" s="7">
        <v>11</v>
      </c>
      <c s="7" t="s">
        <v>51</v>
      </c>
      <c s="7" t="s">
        <v>265</v>
      </c>
      <c s="7" t="s">
        <v>45</v>
      </c>
      <c s="7" t="s">
        <v>266</v>
      </c>
      <c s="7" t="s">
        <v>100</v>
      </c>
      <c s="10">
        <v>12.094</v>
      </c>
      <c s="14">
        <v>51</v>
      </c>
      <c s="13">
        <f>ROUND((H25*G25),2)</f>
      </c>
      <c r="O25">
        <f>rekapitulace!H8</f>
      </c>
      <c>
        <f>O25/100*I25</f>
      </c>
    </row>
    <row r="26" spans="1:16" ht="12.75">
      <c r="A26" s="7">
        <v>12</v>
      </c>
      <c s="7" t="s">
        <v>51</v>
      </c>
      <c s="7" t="s">
        <v>114</v>
      </c>
      <c s="7" t="s">
        <v>45</v>
      </c>
      <c s="7" t="s">
        <v>115</v>
      </c>
      <c s="7" t="s">
        <v>100</v>
      </c>
      <c s="10">
        <v>612.1</v>
      </c>
      <c s="14">
        <v>171</v>
      </c>
      <c s="13">
        <f>ROUND((H26*G26),2)</f>
      </c>
      <c r="O26">
        <f>rekapitulace!H8</f>
      </c>
      <c>
        <f>O26/100*I26</f>
      </c>
    </row>
    <row r="27" spans="1:16" ht="12.75">
      <c r="A27" s="7">
        <v>13</v>
      </c>
      <c s="7" t="s">
        <v>51</v>
      </c>
      <c s="7" t="s">
        <v>209</v>
      </c>
      <c s="7" t="s">
        <v>45</v>
      </c>
      <c s="7" t="s">
        <v>210</v>
      </c>
      <c s="7" t="s">
        <v>100</v>
      </c>
      <c s="10">
        <v>121.56</v>
      </c>
      <c s="14">
        <v>89</v>
      </c>
      <c s="13">
        <f>ROUND((H27*G27),2)</f>
      </c>
      <c r="O27">
        <f>rekapitulace!H8</f>
      </c>
      <c>
        <f>O27/100*I27</f>
      </c>
    </row>
    <row r="28" spans="1:16" ht="12.75">
      <c r="A28" s="7">
        <v>14</v>
      </c>
      <c s="7" t="s">
        <v>51</v>
      </c>
      <c s="7" t="s">
        <v>251</v>
      </c>
      <c s="7" t="s">
        <v>45</v>
      </c>
      <c s="7" t="s">
        <v>252</v>
      </c>
      <c s="7" t="s">
        <v>100</v>
      </c>
      <c s="10">
        <v>18.368</v>
      </c>
      <c s="14">
        <v>212</v>
      </c>
      <c s="13">
        <f>ROUND((H28*G28),2)</f>
      </c>
      <c r="O28">
        <f>rekapitulace!H8</f>
      </c>
      <c>
        <f>O28/100*I28</f>
      </c>
    </row>
    <row r="29" spans="1:16" ht="12.75">
      <c r="A29" s="7">
        <v>15</v>
      </c>
      <c s="7" t="s">
        <v>51</v>
      </c>
      <c s="7" t="s">
        <v>116</v>
      </c>
      <c s="7" t="s">
        <v>45</v>
      </c>
      <c s="7" t="s">
        <v>117</v>
      </c>
      <c s="7" t="s">
        <v>100</v>
      </c>
      <c s="10">
        <v>10.764</v>
      </c>
      <c s="14">
        <v>256</v>
      </c>
      <c s="13">
        <f>ROUND((H29*G29),2)</f>
      </c>
      <c r="O29">
        <f>rekapitulace!H8</f>
      </c>
      <c>
        <f>O29/100*I29</f>
      </c>
    </row>
    <row r="30" spans="1:16" ht="12.75">
      <c r="A30" s="7">
        <v>16</v>
      </c>
      <c s="7" t="s">
        <v>51</v>
      </c>
      <c s="7" t="s">
        <v>118</v>
      </c>
      <c s="7" t="s">
        <v>45</v>
      </c>
      <c s="7" t="s">
        <v>119</v>
      </c>
      <c s="7" t="s">
        <v>100</v>
      </c>
      <c s="10">
        <v>653.328</v>
      </c>
      <c s="14">
        <v>16</v>
      </c>
      <c s="13">
        <f>ROUND((H30*G30),2)</f>
      </c>
      <c r="O30">
        <f>rekapitulace!H8</f>
      </c>
      <c>
        <f>O30/100*I30</f>
      </c>
    </row>
    <row r="31" spans="1:16" ht="12.75">
      <c r="A31" s="7">
        <v>17</v>
      </c>
      <c s="7" t="s">
        <v>51</v>
      </c>
      <c s="7" t="s">
        <v>120</v>
      </c>
      <c s="7" t="s">
        <v>53</v>
      </c>
      <c s="7" t="s">
        <v>121</v>
      </c>
      <c s="7" t="s">
        <v>100</v>
      </c>
      <c s="10">
        <v>623.2</v>
      </c>
      <c s="14">
        <v>541</v>
      </c>
      <c s="13">
        <f>ROUND((H31*G31),2)</f>
      </c>
      <c r="O31">
        <f>rekapitulace!H8</f>
      </c>
      <c>
        <f>O31/100*I31</f>
      </c>
    </row>
    <row r="32" spans="1:16" ht="12.75">
      <c r="A32" s="7">
        <v>18</v>
      </c>
      <c s="7" t="s">
        <v>51</v>
      </c>
      <c s="7" t="s">
        <v>120</v>
      </c>
      <c s="7" t="s">
        <v>55</v>
      </c>
      <c s="7" t="s">
        <v>121</v>
      </c>
      <c s="7" t="s">
        <v>100</v>
      </c>
      <c s="10">
        <v>49.21</v>
      </c>
      <c s="14">
        <v>541</v>
      </c>
      <c s="13">
        <f>ROUND((H32*G32),2)</f>
      </c>
      <c r="O32">
        <f>rekapitulace!H8</f>
      </c>
      <c>
        <f>O32/100*I32</f>
      </c>
    </row>
    <row r="33" spans="1:16" ht="12.75">
      <c r="A33" s="7">
        <v>19</v>
      </c>
      <c s="7" t="s">
        <v>51</v>
      </c>
      <c s="7" t="s">
        <v>211</v>
      </c>
      <c s="7" t="s">
        <v>45</v>
      </c>
      <c s="7" t="s">
        <v>212</v>
      </c>
      <c s="7" t="s">
        <v>100</v>
      </c>
      <c s="10">
        <v>21.093</v>
      </c>
      <c s="14">
        <v>708</v>
      </c>
      <c s="13">
        <f>ROUND((H33*G33),2)</f>
      </c>
      <c r="O33">
        <f>rekapitulace!H8</f>
      </c>
      <c>
        <f>O33/100*I33</f>
      </c>
    </row>
    <row r="34" spans="1:16" ht="12.75">
      <c r="A34" s="7">
        <v>20</v>
      </c>
      <c s="7" t="s">
        <v>51</v>
      </c>
      <c s="7" t="s">
        <v>122</v>
      </c>
      <c s="7" t="s">
        <v>45</v>
      </c>
      <c s="7" t="s">
        <v>123</v>
      </c>
      <c s="7" t="s">
        <v>100</v>
      </c>
      <c s="10">
        <v>0.828</v>
      </c>
      <c s="14">
        <v>625</v>
      </c>
      <c s="13">
        <f>ROUND((H34*G34),2)</f>
      </c>
      <c r="O34">
        <f>rekapitulace!H8</f>
      </c>
      <c>
        <f>O34/100*I34</f>
      </c>
    </row>
    <row r="35" spans="1:16" ht="12.75">
      <c r="A35" s="7">
        <v>21</v>
      </c>
      <c s="7" t="s">
        <v>51</v>
      </c>
      <c s="7" t="s">
        <v>124</v>
      </c>
      <c s="7" t="s">
        <v>45</v>
      </c>
      <c s="7" t="s">
        <v>125</v>
      </c>
      <c s="7" t="s">
        <v>100</v>
      </c>
      <c s="10">
        <v>7.208</v>
      </c>
      <c s="14">
        <v>750</v>
      </c>
      <c s="13">
        <f>ROUND((H35*G35),2)</f>
      </c>
      <c r="O35">
        <f>rekapitulace!H8</f>
      </c>
      <c>
        <f>O35/100*I35</f>
      </c>
    </row>
    <row r="36" spans="1:16" ht="12.75">
      <c r="A36" s="7">
        <v>22</v>
      </c>
      <c s="7" t="s">
        <v>51</v>
      </c>
      <c s="7" t="s">
        <v>126</v>
      </c>
      <c s="7" t="s">
        <v>45</v>
      </c>
      <c s="7" t="s">
        <v>127</v>
      </c>
      <c s="7" t="s">
        <v>95</v>
      </c>
      <c s="10">
        <v>3114.661</v>
      </c>
      <c s="14">
        <v>13</v>
      </c>
      <c s="13">
        <f>ROUND((H36*G36),2)</f>
      </c>
      <c r="O36">
        <f>rekapitulace!H8</f>
      </c>
      <c>
        <f>O36/100*I36</f>
      </c>
    </row>
    <row r="37" spans="1:16" ht="12.75">
      <c r="A37" s="7">
        <v>23</v>
      </c>
      <c s="7" t="s">
        <v>51</v>
      </c>
      <c s="7" t="s">
        <v>214</v>
      </c>
      <c s="7" t="s">
        <v>45</v>
      </c>
      <c s="7" t="s">
        <v>215</v>
      </c>
      <c s="7" t="s">
        <v>95</v>
      </c>
      <c s="10">
        <v>810.404</v>
      </c>
      <c s="14">
        <v>32</v>
      </c>
      <c s="13">
        <f>ROUND((H37*G37),2)</f>
      </c>
      <c r="O37">
        <f>rekapitulace!H8</f>
      </c>
      <c>
        <f>O37/100*I37</f>
      </c>
    </row>
    <row r="38" spans="1:16" ht="12.75">
      <c r="A38" s="7">
        <v>24</v>
      </c>
      <c s="7" t="s">
        <v>51</v>
      </c>
      <c s="7" t="s">
        <v>216</v>
      </c>
      <c s="7" t="s">
        <v>45</v>
      </c>
      <c s="7" t="s">
        <v>217</v>
      </c>
      <c s="7" t="s">
        <v>95</v>
      </c>
      <c s="10">
        <v>810.404</v>
      </c>
      <c s="14">
        <v>14</v>
      </c>
      <c s="13">
        <f>ROUND((H38*G38),2)</f>
      </c>
      <c r="O38">
        <f>rekapitulace!H8</f>
      </c>
      <c>
        <f>O38/100*I38</f>
      </c>
    </row>
    <row r="39" spans="1:16" ht="12.75" customHeight="1">
      <c r="A39" s="15"/>
      <c s="15"/>
      <c s="15" t="s">
        <v>24</v>
      </c>
      <c s="15"/>
      <c s="15" t="s">
        <v>92</v>
      </c>
      <c s="15"/>
      <c s="15"/>
      <c s="15"/>
      <c s="15">
        <f>SUM(I19:I38)</f>
      </c>
      <c r="P39">
        <f>ROUND(SUM(P19:P38),2)</f>
      </c>
    </row>
    <row r="41" spans="1:9" ht="12.75" customHeight="1">
      <c r="A41" s="9"/>
      <c s="9"/>
      <c s="9" t="s">
        <v>35</v>
      </c>
      <c s="9"/>
      <c s="9" t="s">
        <v>128</v>
      </c>
      <c s="9"/>
      <c s="11"/>
      <c s="9"/>
      <c s="11"/>
    </row>
    <row r="42" spans="1:16" ht="12.75">
      <c r="A42" s="7">
        <v>25</v>
      </c>
      <c s="7" t="s">
        <v>51</v>
      </c>
      <c s="7" t="s">
        <v>133</v>
      </c>
      <c s="7" t="s">
        <v>45</v>
      </c>
      <c s="7" t="s">
        <v>134</v>
      </c>
      <c s="7" t="s">
        <v>95</v>
      </c>
      <c s="10">
        <v>1677.973</v>
      </c>
      <c s="14">
        <v>71</v>
      </c>
      <c s="13">
        <f>ROUND((H42*G42),2)</f>
      </c>
      <c r="O42">
        <f>rekapitulace!H8</f>
      </c>
      <c>
        <f>O42/100*I42</f>
      </c>
    </row>
    <row r="43" spans="1:16" ht="12.75" customHeight="1">
      <c r="A43" s="15"/>
      <c s="15"/>
      <c s="15" t="s">
        <v>35</v>
      </c>
      <c s="15"/>
      <c s="15" t="s">
        <v>128</v>
      </c>
      <c s="15"/>
      <c s="15"/>
      <c s="15"/>
      <c s="15">
        <f>SUM(I42:I42)</f>
      </c>
      <c r="P43">
        <f>ROUND(SUM(P42:P42),2)</f>
      </c>
    </row>
    <row r="45" spans="1:9" ht="12.75" customHeight="1">
      <c r="A45" s="9"/>
      <c s="9"/>
      <c s="9" t="s">
        <v>37</v>
      </c>
      <c s="9"/>
      <c s="9" t="s">
        <v>135</v>
      </c>
      <c s="9"/>
      <c s="11"/>
      <c s="9"/>
      <c s="11"/>
    </row>
    <row r="46" spans="1:16" ht="12.75">
      <c r="A46" s="7">
        <v>26</v>
      </c>
      <c s="7" t="s">
        <v>51</v>
      </c>
      <c s="7" t="s">
        <v>220</v>
      </c>
      <c s="7" t="s">
        <v>45</v>
      </c>
      <c s="7" t="s">
        <v>221</v>
      </c>
      <c s="7" t="s">
        <v>100</v>
      </c>
      <c s="10">
        <v>1.08</v>
      </c>
      <c s="14">
        <v>2760</v>
      </c>
      <c s="13">
        <f>ROUND((H46*G46),2)</f>
      </c>
      <c r="O46">
        <f>rekapitulace!H8</f>
      </c>
      <c>
        <f>O46/100*I46</f>
      </c>
    </row>
    <row r="47" spans="1:16" ht="12.75">
      <c r="A47" s="7">
        <v>27</v>
      </c>
      <c s="7" t="s">
        <v>51</v>
      </c>
      <c s="7" t="s">
        <v>222</v>
      </c>
      <c s="7" t="s">
        <v>45</v>
      </c>
      <c s="7" t="s">
        <v>223</v>
      </c>
      <c s="7" t="s">
        <v>100</v>
      </c>
      <c s="10">
        <v>2.16</v>
      </c>
      <c s="14">
        <v>812</v>
      </c>
      <c s="13">
        <f>ROUND((H47*G47),2)</f>
      </c>
      <c r="O47">
        <f>rekapitulace!H8</f>
      </c>
      <c>
        <f>O47/100*I47</f>
      </c>
    </row>
    <row r="48" spans="1:16" ht="12.75">
      <c r="A48" s="7">
        <v>28</v>
      </c>
      <c s="7" t="s">
        <v>51</v>
      </c>
      <c s="7" t="s">
        <v>138</v>
      </c>
      <c s="7" t="s">
        <v>45</v>
      </c>
      <c s="7" t="s">
        <v>139</v>
      </c>
      <c s="7" t="s">
        <v>100</v>
      </c>
      <c s="10">
        <v>2.484</v>
      </c>
      <c s="14">
        <v>750</v>
      </c>
      <c s="13">
        <f>ROUND((H48*G48),2)</f>
      </c>
      <c r="O48">
        <f>rekapitulace!H8</f>
      </c>
      <c>
        <f>O48/100*I48</f>
      </c>
    </row>
    <row r="49" spans="1:16" ht="12.75">
      <c r="A49" s="7">
        <v>29</v>
      </c>
      <c s="7" t="s">
        <v>51</v>
      </c>
      <c s="7" t="s">
        <v>224</v>
      </c>
      <c s="7" t="s">
        <v>45</v>
      </c>
      <c s="7" t="s">
        <v>225</v>
      </c>
      <c s="7" t="s">
        <v>100</v>
      </c>
      <c s="10">
        <v>2.16</v>
      </c>
      <c s="14">
        <v>4780</v>
      </c>
      <c s="13">
        <f>ROUND((H49*G49),2)</f>
      </c>
      <c r="O49">
        <f>rekapitulace!H8</f>
      </c>
      <c>
        <f>O49/100*I49</f>
      </c>
    </row>
    <row r="50" spans="1:16" ht="12.75" customHeight="1">
      <c r="A50" s="15"/>
      <c s="15"/>
      <c s="15" t="s">
        <v>37</v>
      </c>
      <c s="15"/>
      <c s="15" t="s">
        <v>135</v>
      </c>
      <c s="15"/>
      <c s="15"/>
      <c s="15"/>
      <c s="15">
        <f>SUM(I46:I49)</f>
      </c>
      <c r="P50">
        <f>ROUND(SUM(P46:P49),2)</f>
      </c>
    </row>
    <row r="52" spans="1:9" ht="12.75" customHeight="1">
      <c r="A52" s="9"/>
      <c s="9"/>
      <c s="9" t="s">
        <v>38</v>
      </c>
      <c s="9"/>
      <c s="9" t="s">
        <v>140</v>
      </c>
      <c s="9"/>
      <c s="11"/>
      <c s="9"/>
      <c s="11"/>
    </row>
    <row r="53" spans="1:16" ht="12.75">
      <c r="A53" s="7">
        <v>30</v>
      </c>
      <c s="7" t="s">
        <v>51</v>
      </c>
      <c s="7" t="s">
        <v>141</v>
      </c>
      <c s="7" t="s">
        <v>45</v>
      </c>
      <c s="7" t="s">
        <v>253</v>
      </c>
      <c s="7" t="s">
        <v>95</v>
      </c>
      <c s="10">
        <v>1139.376</v>
      </c>
      <c s="14">
        <v>266</v>
      </c>
      <c s="13">
        <f>ROUND((H53*G53),2)</f>
      </c>
      <c r="O53">
        <f>rekapitulace!H8</f>
      </c>
      <c>
        <f>O53/100*I53</f>
      </c>
    </row>
    <row r="54" spans="1:16" ht="12.75">
      <c r="A54" s="7">
        <v>31</v>
      </c>
      <c s="7" t="s">
        <v>51</v>
      </c>
      <c s="7" t="s">
        <v>146</v>
      </c>
      <c s="7" t="s">
        <v>45</v>
      </c>
      <c s="7" t="s">
        <v>255</v>
      </c>
      <c s="7" t="s">
        <v>95</v>
      </c>
      <c s="10">
        <v>1228.085</v>
      </c>
      <c s="14">
        <v>142</v>
      </c>
      <c s="13">
        <f>ROUND((H54*G54),2)</f>
      </c>
      <c r="O54">
        <f>rekapitulace!H8</f>
      </c>
      <c>
        <f>O54/100*I54</f>
      </c>
    </row>
    <row r="55" spans="1:16" ht="12.75">
      <c r="A55" s="7">
        <v>32</v>
      </c>
      <c s="7" t="s">
        <v>51</v>
      </c>
      <c s="7" t="s">
        <v>230</v>
      </c>
      <c s="7" t="s">
        <v>45</v>
      </c>
      <c s="7" t="s">
        <v>231</v>
      </c>
      <c s="7" t="s">
        <v>95</v>
      </c>
      <c s="10">
        <v>113.73</v>
      </c>
      <c s="14">
        <v>107</v>
      </c>
      <c s="13">
        <f>ROUND((H55*G55),2)</f>
      </c>
      <c r="O55">
        <f>rekapitulace!H8</f>
      </c>
      <c>
        <f>O55/100*I55</f>
      </c>
    </row>
    <row r="56" spans="1:16" ht="12.75">
      <c r="A56" s="7">
        <v>33</v>
      </c>
      <c s="7" t="s">
        <v>51</v>
      </c>
      <c s="7" t="s">
        <v>151</v>
      </c>
      <c s="7" t="s">
        <v>45</v>
      </c>
      <c s="7" t="s">
        <v>152</v>
      </c>
      <c s="7" t="s">
        <v>95</v>
      </c>
      <c s="10">
        <v>1139.376</v>
      </c>
      <c s="14">
        <v>17</v>
      </c>
      <c s="13">
        <f>ROUND((H56*G56),2)</f>
      </c>
      <c r="O56">
        <f>rekapitulace!H8</f>
      </c>
      <c>
        <f>O56/100*I56</f>
      </c>
    </row>
    <row r="57" spans="1:16" ht="12.75">
      <c r="A57" s="7">
        <v>34</v>
      </c>
      <c s="7" t="s">
        <v>51</v>
      </c>
      <c s="7" t="s">
        <v>153</v>
      </c>
      <c s="7" t="s">
        <v>45</v>
      </c>
      <c s="7" t="s">
        <v>256</v>
      </c>
      <c s="7" t="s">
        <v>95</v>
      </c>
      <c s="10">
        <v>2180.943</v>
      </c>
      <c s="14">
        <v>12</v>
      </c>
      <c s="13">
        <f>ROUND((H57*G57),2)</f>
      </c>
      <c r="O57">
        <f>rekapitulace!H8</f>
      </c>
      <c>
        <f>O57/100*I57</f>
      </c>
    </row>
    <row r="58" spans="1:16" ht="12.75">
      <c r="A58" s="7">
        <v>35</v>
      </c>
      <c s="7" t="s">
        <v>51</v>
      </c>
      <c s="7" t="s">
        <v>157</v>
      </c>
      <c s="7" t="s">
        <v>45</v>
      </c>
      <c s="7" t="s">
        <v>257</v>
      </c>
      <c s="7" t="s">
        <v>95</v>
      </c>
      <c s="10">
        <v>1062.039</v>
      </c>
      <c s="14">
        <v>236</v>
      </c>
      <c s="13">
        <f>ROUND((H58*G58),2)</f>
      </c>
      <c r="O58">
        <f>rekapitulace!H8</f>
      </c>
      <c>
        <f>O58/100*I58</f>
      </c>
    </row>
    <row r="59" spans="1:16" ht="12.75">
      <c r="A59" s="7">
        <v>36</v>
      </c>
      <c s="7" t="s">
        <v>51</v>
      </c>
      <c s="7" t="s">
        <v>159</v>
      </c>
      <c s="7" t="s">
        <v>45</v>
      </c>
      <c s="7" t="s">
        <v>258</v>
      </c>
      <c s="7" t="s">
        <v>95</v>
      </c>
      <c s="10">
        <v>1084.785</v>
      </c>
      <c s="14">
        <v>318</v>
      </c>
      <c s="13">
        <f>ROUND((H59*G59),2)</f>
      </c>
      <c r="O59">
        <f>rekapitulace!H8</f>
      </c>
      <c>
        <f>O59/100*I59</f>
      </c>
    </row>
    <row r="60" spans="1:16" ht="12.75">
      <c r="A60" s="7">
        <v>37</v>
      </c>
      <c s="7" t="s">
        <v>51</v>
      </c>
      <c s="7" t="s">
        <v>163</v>
      </c>
      <c s="7" t="s">
        <v>45</v>
      </c>
      <c s="7" t="s">
        <v>259</v>
      </c>
      <c s="7" t="s">
        <v>95</v>
      </c>
      <c s="10">
        <v>1109.806</v>
      </c>
      <c s="14">
        <v>263</v>
      </c>
      <c s="13">
        <f>ROUND((H60*G60),2)</f>
      </c>
      <c r="O60">
        <f>rekapitulace!H8</f>
      </c>
      <c>
        <f>O60/100*I60</f>
      </c>
    </row>
    <row r="61" spans="1:16" ht="12.75" customHeight="1">
      <c r="A61" s="15"/>
      <c s="15"/>
      <c s="15" t="s">
        <v>38</v>
      </c>
      <c s="15"/>
      <c s="15" t="s">
        <v>140</v>
      </c>
      <c s="15"/>
      <c s="15"/>
      <c s="15"/>
      <c s="15">
        <f>SUM(I53:I60)</f>
      </c>
      <c r="P61">
        <f>ROUND(SUM(P53:P60),2)</f>
      </c>
    </row>
    <row r="63" spans="1:9" ht="12.75" customHeight="1">
      <c r="A63" s="9"/>
      <c s="9"/>
      <c s="9" t="s">
        <v>41</v>
      </c>
      <c s="9"/>
      <c s="9" t="s">
        <v>171</v>
      </c>
      <c s="9"/>
      <c s="11"/>
      <c s="9"/>
      <c s="11"/>
    </row>
    <row r="64" spans="1:16" ht="12.75">
      <c r="A64" s="7">
        <v>38</v>
      </c>
      <c s="7" t="s">
        <v>51</v>
      </c>
      <c s="7" t="s">
        <v>172</v>
      </c>
      <c s="7" t="s">
        <v>45</v>
      </c>
      <c s="7" t="s">
        <v>173</v>
      </c>
      <c s="7" t="s">
        <v>105</v>
      </c>
      <c s="10">
        <v>13.8</v>
      </c>
      <c s="14">
        <v>345</v>
      </c>
      <c s="13">
        <f>ROUND((H64*G64),2)</f>
      </c>
      <c r="O64">
        <f>rekapitulace!H8</f>
      </c>
      <c>
        <f>O64/100*I64</f>
      </c>
    </row>
    <row r="65" spans="1:16" ht="12.75">
      <c r="A65" s="7">
        <v>39</v>
      </c>
      <c s="7" t="s">
        <v>51</v>
      </c>
      <c s="7" t="s">
        <v>260</v>
      </c>
      <c s="7" t="s">
        <v>45</v>
      </c>
      <c s="7" t="s">
        <v>261</v>
      </c>
      <c s="7" t="s">
        <v>69</v>
      </c>
      <c s="10">
        <v>2</v>
      </c>
      <c s="14">
        <v>21700</v>
      </c>
      <c s="13">
        <f>ROUND((H65*G65),2)</f>
      </c>
      <c r="O65">
        <f>rekapitulace!H8</f>
      </c>
      <c>
        <f>O65/100*I65</f>
      </c>
    </row>
    <row r="66" spans="1:16" ht="12.75" customHeight="1">
      <c r="A66" s="15"/>
      <c s="15"/>
      <c s="15" t="s">
        <v>41</v>
      </c>
      <c s="15"/>
      <c s="15" t="s">
        <v>182</v>
      </c>
      <c s="15"/>
      <c s="15"/>
      <c s="15"/>
      <c s="15">
        <f>SUM(I64:I65)</f>
      </c>
      <c r="P66">
        <f>ROUND(SUM(P64:P65),2)</f>
      </c>
    </row>
    <row r="68" spans="1:9" ht="12.75" customHeight="1">
      <c r="A68" s="9"/>
      <c s="9"/>
      <c s="9" t="s">
        <v>42</v>
      </c>
      <c s="9"/>
      <c s="9" t="s">
        <v>183</v>
      </c>
      <c s="9"/>
      <c s="11"/>
      <c s="9"/>
      <c s="11"/>
    </row>
    <row r="69" spans="1:16" ht="12.75">
      <c r="A69" s="7">
        <v>40</v>
      </c>
      <c s="7" t="s">
        <v>51</v>
      </c>
      <c s="7" t="s">
        <v>239</v>
      </c>
      <c s="7" t="s">
        <v>45</v>
      </c>
      <c s="7" t="s">
        <v>262</v>
      </c>
      <c s="7" t="s">
        <v>69</v>
      </c>
      <c s="10">
        <v>22</v>
      </c>
      <c s="14">
        <v>342</v>
      </c>
      <c s="13">
        <f>ROUND((H69*G69),2)</f>
      </c>
      <c r="O69">
        <f>rekapitulace!H8</f>
      </c>
      <c>
        <f>O69/100*I69</f>
      </c>
    </row>
    <row r="70" spans="1:16" ht="12.75">
      <c r="A70" s="7">
        <v>41</v>
      </c>
      <c s="7" t="s">
        <v>51</v>
      </c>
      <c s="7" t="s">
        <v>193</v>
      </c>
      <c s="7" t="s">
        <v>45</v>
      </c>
      <c s="7" t="s">
        <v>194</v>
      </c>
      <c s="7" t="s">
        <v>105</v>
      </c>
      <c s="10">
        <v>15.03</v>
      </c>
      <c s="14">
        <v>89</v>
      </c>
      <c s="13">
        <f>ROUND((H70*G70),2)</f>
      </c>
      <c r="O70">
        <f>rekapitulace!H8</f>
      </c>
      <c>
        <f>O70/100*I70</f>
      </c>
    </row>
    <row r="71" spans="1:16" ht="12.75">
      <c r="A71" s="7">
        <v>42</v>
      </c>
      <c s="7" t="s">
        <v>51</v>
      </c>
      <c s="7" t="s">
        <v>195</v>
      </c>
      <c s="7" t="s">
        <v>45</v>
      </c>
      <c s="7" t="s">
        <v>196</v>
      </c>
      <c s="7" t="s">
        <v>105</v>
      </c>
      <c s="10">
        <v>15</v>
      </c>
      <c s="14">
        <v>82</v>
      </c>
      <c s="13">
        <f>ROUND((H71*G71),2)</f>
      </c>
      <c r="O71">
        <f>rekapitulace!H8</f>
      </c>
      <c>
        <f>O71/100*I71</f>
      </c>
    </row>
    <row r="72" spans="1:16" ht="12.75" customHeight="1">
      <c r="A72" s="15"/>
      <c s="15"/>
      <c s="15" t="s">
        <v>42</v>
      </c>
      <c s="15"/>
      <c s="15" t="s">
        <v>183</v>
      </c>
      <c s="15"/>
      <c s="15"/>
      <c s="15"/>
      <c s="15">
        <f>SUM(I69:I71)</f>
      </c>
      <c r="P72">
        <f>ROUND(SUM(P69:P71),2)</f>
      </c>
    </row>
    <row r="74" spans="1:16" ht="12.75" customHeight="1">
      <c r="A74" s="15"/>
      <c s="15"/>
      <c s="15"/>
      <c s="15"/>
      <c s="15" t="s">
        <v>74</v>
      </c>
      <c s="15"/>
      <c s="15"/>
      <c s="15"/>
      <c s="15">
        <f>+I16+I39+I43+I50+I61+I66+I72</f>
      </c>
      <c r="P74">
        <f>+P16+P39+P43+P50+P61+P66+P72</f>
      </c>
    </row>
    <row r="76" spans="1:9" ht="12.75" customHeight="1">
      <c r="A76" s="9" t="s">
        <v>75</v>
      </c>
      <c s="9"/>
      <c s="9"/>
      <c s="9"/>
      <c s="9"/>
      <c s="9"/>
      <c s="9"/>
      <c s="9"/>
      <c s="9"/>
    </row>
    <row r="77" spans="1:9" ht="12.75" customHeight="1">
      <c r="A77" s="9"/>
      <c s="9"/>
      <c s="9"/>
      <c s="9"/>
      <c s="9" t="s">
        <v>76</v>
      </c>
      <c s="9"/>
      <c s="9"/>
      <c s="9"/>
      <c s="9"/>
    </row>
    <row r="78" spans="1:16" ht="12.75" customHeight="1">
      <c r="A78" s="15"/>
      <c s="15"/>
      <c s="15"/>
      <c s="15"/>
      <c s="15" t="s">
        <v>77</v>
      </c>
      <c s="15"/>
      <c s="15"/>
      <c s="15"/>
      <c s="15">
        <v>0</v>
      </c>
      <c r="P78">
        <v>0</v>
      </c>
    </row>
    <row r="79" spans="1:9" ht="12.75" customHeight="1">
      <c r="A79" s="15"/>
      <c s="15"/>
      <c s="15"/>
      <c s="15"/>
      <c s="15" t="s">
        <v>78</v>
      </c>
      <c s="15"/>
      <c s="15"/>
      <c s="15"/>
      <c s="15"/>
    </row>
    <row r="80" spans="1:16" ht="12.75" customHeight="1">
      <c r="A80" s="15"/>
      <c s="15"/>
      <c s="15"/>
      <c s="15"/>
      <c s="15" t="s">
        <v>79</v>
      </c>
      <c s="15"/>
      <c s="15"/>
      <c s="15"/>
      <c s="15">
        <v>0</v>
      </c>
      <c r="P80">
        <v>0</v>
      </c>
    </row>
    <row r="81" spans="1:16" ht="12.75" customHeight="1">
      <c r="A81" s="15"/>
      <c s="15"/>
      <c s="15"/>
      <c s="15"/>
      <c s="15" t="s">
        <v>80</v>
      </c>
      <c s="15"/>
      <c s="15"/>
      <c s="15"/>
      <c s="15">
        <f>I78+I80</f>
      </c>
      <c r="P81">
        <f>P78+P80</f>
      </c>
    </row>
    <row r="83" spans="1:16" ht="12.75" customHeight="1">
      <c r="A83" s="15"/>
      <c s="15"/>
      <c s="15"/>
      <c s="15"/>
      <c s="15" t="s">
        <v>80</v>
      </c>
      <c s="15"/>
      <c s="15"/>
      <c s="15"/>
      <c s="15">
        <f>I74+I81</f>
      </c>
      <c r="P83">
        <f>P74+P81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267</v>
      </c>
      <c s="5"/>
      <c s="5" t="s">
        <v>268</v>
      </c>
    </row>
    <row r="6" spans="1:5" ht="12.75" customHeight="1">
      <c r="A6" t="s">
        <v>18</v>
      </c>
      <c r="C6" s="5" t="s">
        <v>267</v>
      </c>
      <c s="5"/>
      <c s="5" t="s">
        <v>268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51</v>
      </c>
      <c s="7" t="s">
        <v>202</v>
      </c>
      <c s="7" t="s">
        <v>45</v>
      </c>
      <c s="7" t="s">
        <v>203</v>
      </c>
      <c s="7" t="s">
        <v>100</v>
      </c>
      <c s="10">
        <v>202.95</v>
      </c>
      <c s="14">
        <v>350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51</v>
      </c>
      <c s="7" t="s">
        <v>86</v>
      </c>
      <c s="7" t="s">
        <v>45</v>
      </c>
      <c s="7" t="s">
        <v>87</v>
      </c>
      <c s="7" t="s">
        <v>85</v>
      </c>
      <c s="10">
        <v>7146.513</v>
      </c>
      <c s="14">
        <v>84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51</v>
      </c>
      <c s="7" t="s">
        <v>247</v>
      </c>
      <c s="7" t="s">
        <v>45</v>
      </c>
      <c s="7" t="s">
        <v>248</v>
      </c>
      <c s="7" t="s">
        <v>85</v>
      </c>
      <c s="10">
        <v>674.435</v>
      </c>
      <c s="14">
        <v>500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51</v>
      </c>
      <c s="7" t="s">
        <v>88</v>
      </c>
      <c s="7" t="s">
        <v>45</v>
      </c>
      <c s="7" t="s">
        <v>89</v>
      </c>
      <c s="7" t="s">
        <v>85</v>
      </c>
      <c s="10">
        <v>29.132</v>
      </c>
      <c s="14">
        <v>100</v>
      </c>
      <c s="13">
        <f>ROUND((H15*G15),2)</f>
      </c>
      <c r="O15">
        <f>rekapitulace!H8</f>
      </c>
      <c>
        <f>O15/100*I15</f>
      </c>
    </row>
    <row r="16" spans="1:16" ht="12.75" customHeight="1">
      <c r="A16" s="15"/>
      <c s="15"/>
      <c s="15" t="s">
        <v>44</v>
      </c>
      <c s="15"/>
      <c s="15" t="s">
        <v>43</v>
      </c>
      <c s="15"/>
      <c s="15"/>
      <c s="15"/>
      <c s="15">
        <f>SUM(I12:I15)</f>
      </c>
      <c r="P16">
        <f>ROUND(SUM(P12:P15),2)</f>
      </c>
    </row>
    <row r="18" spans="1:9" ht="12.75" customHeight="1">
      <c r="A18" s="9"/>
      <c s="9"/>
      <c s="9" t="s">
        <v>24</v>
      </c>
      <c s="9"/>
      <c s="9" t="s">
        <v>92</v>
      </c>
      <c s="9"/>
      <c s="11"/>
      <c s="9"/>
      <c s="11"/>
    </row>
    <row r="19" spans="1:16" ht="12.75">
      <c r="A19" s="7">
        <v>5</v>
      </c>
      <c s="7" t="s">
        <v>51</v>
      </c>
      <c s="7" t="s">
        <v>93</v>
      </c>
      <c s="7" t="s">
        <v>45</v>
      </c>
      <c s="7" t="s">
        <v>94</v>
      </c>
      <c s="7" t="s">
        <v>95</v>
      </c>
      <c s="10">
        <v>1166.15</v>
      </c>
      <c s="14">
        <v>27</v>
      </c>
      <c s="13">
        <f>ROUND((H19*G19),2)</f>
      </c>
      <c r="O19">
        <f>rekapitulace!H8</f>
      </c>
      <c>
        <f>O19/100*I19</f>
      </c>
    </row>
    <row r="20" spans="1:16" ht="12.75">
      <c r="A20" s="7">
        <v>6</v>
      </c>
      <c s="7" t="s">
        <v>51</v>
      </c>
      <c s="7" t="s">
        <v>249</v>
      </c>
      <c s="7" t="s">
        <v>45</v>
      </c>
      <c s="7" t="s">
        <v>250</v>
      </c>
      <c s="7" t="s">
        <v>100</v>
      </c>
      <c s="10">
        <v>13.111</v>
      </c>
      <c s="14">
        <v>562</v>
      </c>
      <c s="13">
        <f>ROUND((H20*G20),2)</f>
      </c>
      <c r="O20">
        <f>rekapitulace!H8</f>
      </c>
      <c>
        <f>O20/100*I20</f>
      </c>
    </row>
    <row r="21" spans="1:16" ht="12.75">
      <c r="A21" s="7">
        <v>7</v>
      </c>
      <c s="7" t="s">
        <v>51</v>
      </c>
      <c s="7" t="s">
        <v>98</v>
      </c>
      <c s="7" t="s">
        <v>45</v>
      </c>
      <c s="7" t="s">
        <v>99</v>
      </c>
      <c s="7" t="s">
        <v>100</v>
      </c>
      <c s="10">
        <v>1080.249</v>
      </c>
      <c s="14">
        <v>231</v>
      </c>
      <c s="13">
        <f>ROUND((H21*G21),2)</f>
      </c>
      <c r="O21">
        <f>rekapitulace!H8</f>
      </c>
      <c>
        <f>O21/100*I21</f>
      </c>
    </row>
    <row r="22" spans="1:16" ht="12.75">
      <c r="A22" s="7">
        <v>8</v>
      </c>
      <c s="7" t="s">
        <v>51</v>
      </c>
      <c s="7" t="s">
        <v>101</v>
      </c>
      <c s="7" t="s">
        <v>45</v>
      </c>
      <c s="7" t="s">
        <v>269</v>
      </c>
      <c s="7" t="s">
        <v>100</v>
      </c>
      <c s="10">
        <v>241.393</v>
      </c>
      <c s="14">
        <v>505</v>
      </c>
      <c s="13">
        <f>ROUND((H22*G22),2)</f>
      </c>
      <c r="O22">
        <f>rekapitulace!H8</f>
      </c>
      <c>
        <f>O22/100*I22</f>
      </c>
    </row>
    <row r="23" spans="1:16" ht="12.75">
      <c r="A23" s="7">
        <v>9</v>
      </c>
      <c s="7" t="s">
        <v>51</v>
      </c>
      <c s="7" t="s">
        <v>103</v>
      </c>
      <c s="7" t="s">
        <v>45</v>
      </c>
      <c s="7" t="s">
        <v>104</v>
      </c>
      <c s="7" t="s">
        <v>105</v>
      </c>
      <c s="10">
        <v>166.2</v>
      </c>
      <c s="14">
        <v>39</v>
      </c>
      <c s="13">
        <f>ROUND((H23*G23),2)</f>
      </c>
      <c r="O23">
        <f>rekapitulace!H8</f>
      </c>
      <c>
        <f>O23/100*I23</f>
      </c>
    </row>
    <row r="24" spans="1:16" ht="12.75">
      <c r="A24" s="7">
        <v>10</v>
      </c>
      <c s="7" t="s">
        <v>51</v>
      </c>
      <c s="7" t="s">
        <v>106</v>
      </c>
      <c s="7" t="s">
        <v>45</v>
      </c>
      <c s="7" t="s">
        <v>107</v>
      </c>
      <c s="7" t="s">
        <v>105</v>
      </c>
      <c s="10">
        <v>219.26</v>
      </c>
      <c s="14">
        <v>87</v>
      </c>
      <c s="13">
        <f>ROUND((H24*G24),2)</f>
      </c>
      <c r="O24">
        <f>rekapitulace!H8</f>
      </c>
      <c>
        <f>O24/100*I24</f>
      </c>
    </row>
    <row r="25" spans="1:16" ht="12.75">
      <c r="A25" s="7">
        <v>11</v>
      </c>
      <c s="7" t="s">
        <v>51</v>
      </c>
      <c s="7" t="s">
        <v>108</v>
      </c>
      <c s="7" t="s">
        <v>45</v>
      </c>
      <c s="7" t="s">
        <v>109</v>
      </c>
      <c s="7" t="s">
        <v>105</v>
      </c>
      <c s="10">
        <v>240.21</v>
      </c>
      <c s="14">
        <v>192</v>
      </c>
      <c s="13">
        <f>ROUND((H25*G25),2)</f>
      </c>
      <c r="O25">
        <f>rekapitulace!H8</f>
      </c>
      <c>
        <f>O25/100*I25</f>
      </c>
    </row>
    <row r="26" spans="1:16" ht="12.75">
      <c r="A26" s="7">
        <v>12</v>
      </c>
      <c s="7" t="s">
        <v>51</v>
      </c>
      <c s="7" t="s">
        <v>110</v>
      </c>
      <c s="7" t="s">
        <v>45</v>
      </c>
      <c s="7" t="s">
        <v>270</v>
      </c>
      <c s="7" t="s">
        <v>100</v>
      </c>
      <c s="10">
        <v>175.071</v>
      </c>
      <c s="14">
        <v>1170</v>
      </c>
      <c s="13">
        <f>ROUND((H26*G26),2)</f>
      </c>
      <c r="O26">
        <f>rekapitulace!H8</f>
      </c>
      <c>
        <f>O26/100*I26</f>
      </c>
    </row>
    <row r="27" spans="1:16" ht="12.75">
      <c r="A27" s="7">
        <v>13</v>
      </c>
      <c s="7" t="s">
        <v>51</v>
      </c>
      <c s="7" t="s">
        <v>112</v>
      </c>
      <c s="7" t="s">
        <v>45</v>
      </c>
      <c s="7" t="s">
        <v>113</v>
      </c>
      <c s="7" t="s">
        <v>105</v>
      </c>
      <c s="10">
        <v>918.66</v>
      </c>
      <c s="14">
        <v>123</v>
      </c>
      <c s="13">
        <f>ROUND((H27*G27),2)</f>
      </c>
      <c r="O27">
        <f>rekapitulace!H8</f>
      </c>
      <c>
        <f>O27/100*I27</f>
      </c>
    </row>
    <row r="28" spans="1:16" ht="12.75">
      <c r="A28" s="7">
        <v>14</v>
      </c>
      <c s="7" t="s">
        <v>51</v>
      </c>
      <c s="7" t="s">
        <v>114</v>
      </c>
      <c s="7" t="s">
        <v>45</v>
      </c>
      <c s="7" t="s">
        <v>115</v>
      </c>
      <c s="7" t="s">
        <v>100</v>
      </c>
      <c s="10">
        <v>1149.07</v>
      </c>
      <c s="14">
        <v>171</v>
      </c>
      <c s="13">
        <f>ROUND((H28*G28),2)</f>
      </c>
      <c r="O28">
        <f>rekapitulace!H8</f>
      </c>
      <c>
        <f>O28/100*I28</f>
      </c>
    </row>
    <row r="29" spans="1:16" ht="12.75">
      <c r="A29" s="7">
        <v>15</v>
      </c>
      <c s="7" t="s">
        <v>51</v>
      </c>
      <c s="7" t="s">
        <v>209</v>
      </c>
      <c s="7" t="s">
        <v>45</v>
      </c>
      <c s="7" t="s">
        <v>210</v>
      </c>
      <c s="7" t="s">
        <v>100</v>
      </c>
      <c s="10">
        <v>202.95</v>
      </c>
      <c s="14">
        <v>89</v>
      </c>
      <c s="13">
        <f>ROUND((H29*G29),2)</f>
      </c>
      <c r="O29">
        <f>rekapitulace!H8</f>
      </c>
      <c>
        <f>O29/100*I29</f>
      </c>
    </row>
    <row r="30" spans="1:16" ht="12.75">
      <c r="A30" s="7">
        <v>16</v>
      </c>
      <c s="7" t="s">
        <v>51</v>
      </c>
      <c s="7" t="s">
        <v>116</v>
      </c>
      <c s="7" t="s">
        <v>45</v>
      </c>
      <c s="7" t="s">
        <v>117</v>
      </c>
      <c s="7" t="s">
        <v>100</v>
      </c>
      <c s="10">
        <v>44.226</v>
      </c>
      <c s="14">
        <v>256</v>
      </c>
      <c s="13">
        <f>ROUND((H30*G30),2)</f>
      </c>
      <c r="O30">
        <f>rekapitulace!H8</f>
      </c>
      <c>
        <f>O30/100*I30</f>
      </c>
    </row>
    <row r="31" spans="1:16" ht="12.75">
      <c r="A31" s="7">
        <v>17</v>
      </c>
      <c s="7" t="s">
        <v>51</v>
      </c>
      <c s="7" t="s">
        <v>118</v>
      </c>
      <c s="7" t="s">
        <v>45</v>
      </c>
      <c s="7" t="s">
        <v>119</v>
      </c>
      <c s="7" t="s">
        <v>100</v>
      </c>
      <c s="10">
        <v>1193.296</v>
      </c>
      <c s="14">
        <v>16</v>
      </c>
      <c s="13">
        <f>ROUND((H31*G31),2)</f>
      </c>
      <c r="O31">
        <f>rekapitulace!H8</f>
      </c>
      <c>
        <f>O31/100*I31</f>
      </c>
    </row>
    <row r="32" spans="1:16" ht="12.75">
      <c r="A32" s="7">
        <v>18</v>
      </c>
      <c s="7" t="s">
        <v>51</v>
      </c>
      <c s="7" t="s">
        <v>120</v>
      </c>
      <c s="7" t="s">
        <v>53</v>
      </c>
      <c s="7" t="s">
        <v>121</v>
      </c>
      <c s="7" t="s">
        <v>100</v>
      </c>
      <c s="10">
        <v>1035.425</v>
      </c>
      <c s="14">
        <v>541</v>
      </c>
      <c s="13">
        <f>ROUND((H32*G32),2)</f>
      </c>
      <c r="O32">
        <f>rekapitulace!H8</f>
      </c>
      <c>
        <f>O32/100*I32</f>
      </c>
    </row>
    <row r="33" spans="1:16" ht="12.75">
      <c r="A33" s="7">
        <v>19</v>
      </c>
      <c s="7" t="s">
        <v>51</v>
      </c>
      <c s="7" t="s">
        <v>211</v>
      </c>
      <c s="7" t="s">
        <v>45</v>
      </c>
      <c s="7" t="s">
        <v>212</v>
      </c>
      <c s="7" t="s">
        <v>100</v>
      </c>
      <c s="10">
        <v>190.152</v>
      </c>
      <c s="14">
        <v>708</v>
      </c>
      <c s="13">
        <f>ROUND((H33*G33),2)</f>
      </c>
      <c r="O33">
        <f>rekapitulace!H8</f>
      </c>
      <c>
        <f>O33/100*I33</f>
      </c>
    </row>
    <row r="34" spans="1:16" ht="12.75">
      <c r="A34" s="7">
        <v>20</v>
      </c>
      <c s="7" t="s">
        <v>51</v>
      </c>
      <c s="7" t="s">
        <v>122</v>
      </c>
      <c s="7" t="s">
        <v>45</v>
      </c>
      <c s="7" t="s">
        <v>123</v>
      </c>
      <c s="7" t="s">
        <v>100</v>
      </c>
      <c s="10">
        <v>3.012</v>
      </c>
      <c s="14">
        <v>625</v>
      </c>
      <c s="13">
        <f>ROUND((H34*G34),2)</f>
      </c>
      <c r="O34">
        <f>rekapitulace!H8</f>
      </c>
      <c>
        <f>O34/100*I34</f>
      </c>
    </row>
    <row r="35" spans="1:16" ht="12.75">
      <c r="A35" s="7">
        <v>21</v>
      </c>
      <c s="7" t="s">
        <v>51</v>
      </c>
      <c s="7" t="s">
        <v>124</v>
      </c>
      <c s="7" t="s">
        <v>45</v>
      </c>
      <c s="7" t="s">
        <v>125</v>
      </c>
      <c s="7" t="s">
        <v>100</v>
      </c>
      <c s="10">
        <v>27.108</v>
      </c>
      <c s="14">
        <v>750</v>
      </c>
      <c s="13">
        <f>ROUND((H35*G35),2)</f>
      </c>
      <c r="O35">
        <f>rekapitulace!H8</f>
      </c>
      <c>
        <f>O35/100*I35</f>
      </c>
    </row>
    <row r="36" spans="1:16" ht="12.75">
      <c r="A36" s="7">
        <v>22</v>
      </c>
      <c s="7" t="s">
        <v>51</v>
      </c>
      <c s="7" t="s">
        <v>126</v>
      </c>
      <c s="7" t="s">
        <v>45</v>
      </c>
      <c s="7" t="s">
        <v>127</v>
      </c>
      <c s="7" t="s">
        <v>95</v>
      </c>
      <c s="10">
        <v>5294.172</v>
      </c>
      <c s="14">
        <v>13</v>
      </c>
      <c s="13">
        <f>ROUND((H36*G36),2)</f>
      </c>
      <c r="O36">
        <f>rekapitulace!H8</f>
      </c>
      <c>
        <f>O36/100*I36</f>
      </c>
    </row>
    <row r="37" spans="1:16" ht="12.75">
      <c r="A37" s="7">
        <v>23</v>
      </c>
      <c s="7" t="s">
        <v>51</v>
      </c>
      <c s="7" t="s">
        <v>214</v>
      </c>
      <c s="7" t="s">
        <v>45</v>
      </c>
      <c s="7" t="s">
        <v>215</v>
      </c>
      <c s="7" t="s">
        <v>95</v>
      </c>
      <c s="10">
        <v>1353</v>
      </c>
      <c s="14">
        <v>32</v>
      </c>
      <c s="13">
        <f>ROUND((H37*G37),2)</f>
      </c>
      <c r="O37">
        <f>rekapitulace!H8</f>
      </c>
      <c>
        <f>O37/100*I37</f>
      </c>
    </row>
    <row r="38" spans="1:16" ht="12.75">
      <c r="A38" s="7">
        <v>24</v>
      </c>
      <c s="7" t="s">
        <v>51</v>
      </c>
      <c s="7" t="s">
        <v>216</v>
      </c>
      <c s="7" t="s">
        <v>45</v>
      </c>
      <c s="7" t="s">
        <v>217</v>
      </c>
      <c s="7" t="s">
        <v>95</v>
      </c>
      <c s="10">
        <v>1353</v>
      </c>
      <c s="14">
        <v>14</v>
      </c>
      <c s="13">
        <f>ROUND((H38*G38),2)</f>
      </c>
      <c r="O38">
        <f>rekapitulace!H8</f>
      </c>
      <c>
        <f>O38/100*I38</f>
      </c>
    </row>
    <row r="39" spans="1:16" ht="12.75" customHeight="1">
      <c r="A39" s="15"/>
      <c s="15"/>
      <c s="15" t="s">
        <v>24</v>
      </c>
      <c s="15"/>
      <c s="15" t="s">
        <v>92</v>
      </c>
      <c s="15"/>
      <c s="15"/>
      <c s="15"/>
      <c s="15">
        <f>SUM(I19:I38)</f>
      </c>
      <c r="P39">
        <f>ROUND(SUM(P19:P38),2)</f>
      </c>
    </row>
    <row r="41" spans="1:9" ht="12.75" customHeight="1">
      <c r="A41" s="9"/>
      <c s="9"/>
      <c s="9" t="s">
        <v>35</v>
      </c>
      <c s="9"/>
      <c s="9" t="s">
        <v>128</v>
      </c>
      <c s="9"/>
      <c s="11"/>
      <c s="9"/>
      <c s="11"/>
    </row>
    <row r="42" spans="1:16" ht="12.75">
      <c r="A42" s="7">
        <v>25</v>
      </c>
      <c s="7" t="s">
        <v>51</v>
      </c>
      <c s="7" t="s">
        <v>129</v>
      </c>
      <c s="7" t="s">
        <v>45</v>
      </c>
      <c s="7" t="s">
        <v>130</v>
      </c>
      <c s="7" t="s">
        <v>95</v>
      </c>
      <c s="10">
        <v>1559.496</v>
      </c>
      <c s="14">
        <v>50</v>
      </c>
      <c s="13">
        <f>ROUND((H42*G42),2)</f>
      </c>
      <c r="O42">
        <f>rekapitulace!H8</f>
      </c>
      <c>
        <f>O42/100*I42</f>
      </c>
    </row>
    <row r="43" spans="1:16" ht="12.75">
      <c r="A43" s="7">
        <v>26</v>
      </c>
      <c s="7" t="s">
        <v>51</v>
      </c>
      <c s="7" t="s">
        <v>131</v>
      </c>
      <c s="7" t="s">
        <v>45</v>
      </c>
      <c s="7" t="s">
        <v>132</v>
      </c>
      <c s="7" t="s">
        <v>105</v>
      </c>
      <c s="10">
        <v>649.79</v>
      </c>
      <c s="14">
        <v>309</v>
      </c>
      <c s="13">
        <f>ROUND((H43*G43),2)</f>
      </c>
      <c r="O43">
        <f>rekapitulace!H8</f>
      </c>
      <c>
        <f>O43/100*I43</f>
      </c>
    </row>
    <row r="44" spans="1:16" ht="12.75">
      <c r="A44" s="7">
        <v>27</v>
      </c>
      <c s="7" t="s">
        <v>51</v>
      </c>
      <c s="7" t="s">
        <v>133</v>
      </c>
      <c s="7" t="s">
        <v>45</v>
      </c>
      <c s="7" t="s">
        <v>134</v>
      </c>
      <c s="7" t="s">
        <v>95</v>
      </c>
      <c s="10">
        <v>2596.188</v>
      </c>
      <c s="14">
        <v>71</v>
      </c>
      <c s="13">
        <f>ROUND((H44*G44),2)</f>
      </c>
      <c r="O44">
        <f>rekapitulace!H8</f>
      </c>
      <c>
        <f>O44/100*I44</f>
      </c>
    </row>
    <row r="45" spans="1:16" ht="12.75" customHeight="1">
      <c r="A45" s="15"/>
      <c s="15"/>
      <c s="15" t="s">
        <v>35</v>
      </c>
      <c s="15"/>
      <c s="15" t="s">
        <v>128</v>
      </c>
      <c s="15"/>
      <c s="15"/>
      <c s="15"/>
      <c s="15">
        <f>SUM(I42:I44)</f>
      </c>
      <c r="P45">
        <f>ROUND(SUM(P42:P44),2)</f>
      </c>
    </row>
    <row r="47" spans="1:9" ht="12.75" customHeight="1">
      <c r="A47" s="9"/>
      <c s="9"/>
      <c s="9" t="s">
        <v>37</v>
      </c>
      <c s="9"/>
      <c s="9" t="s">
        <v>135</v>
      </c>
      <c s="9"/>
      <c s="11"/>
      <c s="9"/>
      <c s="11"/>
    </row>
    <row r="48" spans="1:16" ht="12.75">
      <c r="A48" s="7">
        <v>28</v>
      </c>
      <c s="7" t="s">
        <v>51</v>
      </c>
      <c s="7" t="s">
        <v>138</v>
      </c>
      <c s="7" t="s">
        <v>45</v>
      </c>
      <c s="7" t="s">
        <v>139</v>
      </c>
      <c s="7" t="s">
        <v>100</v>
      </c>
      <c s="10">
        <v>9.036</v>
      </c>
      <c s="14">
        <v>750</v>
      </c>
      <c s="13">
        <f>ROUND((H48*G48),2)</f>
      </c>
      <c r="O48">
        <f>rekapitulace!H8</f>
      </c>
      <c>
        <f>O48/100*I48</f>
      </c>
    </row>
    <row r="49" spans="1:16" ht="12.75" customHeight="1">
      <c r="A49" s="15"/>
      <c s="15"/>
      <c s="15" t="s">
        <v>37</v>
      </c>
      <c s="15"/>
      <c s="15" t="s">
        <v>135</v>
      </c>
      <c s="15"/>
      <c s="15"/>
      <c s="15"/>
      <c s="15">
        <f>SUM(I48:I48)</f>
      </c>
      <c r="P49">
        <f>ROUND(SUM(P48:P48),2)</f>
      </c>
    </row>
    <row r="51" spans="1:9" ht="12.75" customHeight="1">
      <c r="A51" s="9"/>
      <c s="9"/>
      <c s="9" t="s">
        <v>38</v>
      </c>
      <c s="9"/>
      <c s="9" t="s">
        <v>140</v>
      </c>
      <c s="9"/>
      <c s="11"/>
      <c s="9"/>
      <c s="11"/>
    </row>
    <row r="52" spans="1:16" ht="12.75">
      <c r="A52" s="7">
        <v>29</v>
      </c>
      <c s="7" t="s">
        <v>51</v>
      </c>
      <c s="7" t="s">
        <v>141</v>
      </c>
      <c s="7" t="s">
        <v>45</v>
      </c>
      <c s="7" t="s">
        <v>142</v>
      </c>
      <c s="7" t="s">
        <v>95</v>
      </c>
      <c s="10">
        <v>2940.545</v>
      </c>
      <c s="14">
        <v>266</v>
      </c>
      <c s="13">
        <f>ROUND((H52*G52),2)</f>
      </c>
      <c r="O52">
        <f>rekapitulace!H8</f>
      </c>
      <c>
        <f>O52/100*I52</f>
      </c>
    </row>
    <row r="53" spans="1:16" ht="12.75">
      <c r="A53" s="7">
        <v>30</v>
      </c>
      <c s="7" t="s">
        <v>51</v>
      </c>
      <c s="7" t="s">
        <v>143</v>
      </c>
      <c s="7" t="s">
        <v>53</v>
      </c>
      <c s="7" t="s">
        <v>144</v>
      </c>
      <c s="7" t="s">
        <v>95</v>
      </c>
      <c s="10">
        <v>195.42</v>
      </c>
      <c s="14">
        <v>107</v>
      </c>
      <c s="13">
        <f>ROUND((H53*G53),2)</f>
      </c>
      <c r="O53">
        <f>rekapitulace!H8</f>
      </c>
      <c>
        <f>O53/100*I53</f>
      </c>
    </row>
    <row r="54" spans="1:16" ht="12.75">
      <c r="A54" s="7">
        <v>31</v>
      </c>
      <c s="7" t="s">
        <v>51</v>
      </c>
      <c s="7" t="s">
        <v>143</v>
      </c>
      <c s="7" t="s">
        <v>55</v>
      </c>
      <c s="7" t="s">
        <v>145</v>
      </c>
      <c s="7" t="s">
        <v>95</v>
      </c>
      <c s="10">
        <v>83.25</v>
      </c>
      <c s="14">
        <v>107</v>
      </c>
      <c s="13">
        <f>ROUND((H54*G54),2)</f>
      </c>
      <c r="O54">
        <f>rekapitulace!H8</f>
      </c>
      <c>
        <f>O54/100*I54</f>
      </c>
    </row>
    <row r="55" spans="1:16" ht="12.75">
      <c r="A55" s="7">
        <v>32</v>
      </c>
      <c s="7" t="s">
        <v>51</v>
      </c>
      <c s="7" t="s">
        <v>146</v>
      </c>
      <c s="7" t="s">
        <v>45</v>
      </c>
      <c s="7" t="s">
        <v>271</v>
      </c>
      <c s="7" t="s">
        <v>95</v>
      </c>
      <c s="10">
        <v>3.38</v>
      </c>
      <c s="14">
        <v>142</v>
      </c>
      <c s="13">
        <f>ROUND((H55*G55),2)</f>
      </c>
      <c r="O55">
        <f>rekapitulace!H8</f>
      </c>
      <c>
        <f>O55/100*I55</f>
      </c>
    </row>
    <row r="56" spans="1:16" ht="12.75">
      <c r="A56" s="7">
        <v>33</v>
      </c>
      <c s="7" t="s">
        <v>51</v>
      </c>
      <c s="7" t="s">
        <v>148</v>
      </c>
      <c s="7" t="s">
        <v>53</v>
      </c>
      <c s="7" t="s">
        <v>149</v>
      </c>
      <c s="7" t="s">
        <v>95</v>
      </c>
      <c s="10">
        <v>6.34</v>
      </c>
      <c s="14">
        <v>175</v>
      </c>
      <c s="13">
        <f>ROUND((H56*G56),2)</f>
      </c>
      <c r="O56">
        <f>rekapitulace!H8</f>
      </c>
      <c>
        <f>O56/100*I56</f>
      </c>
    </row>
    <row r="57" spans="1:16" ht="12.75">
      <c r="A57" s="7">
        <v>34</v>
      </c>
      <c s="7" t="s">
        <v>51</v>
      </c>
      <c s="7" t="s">
        <v>148</v>
      </c>
      <c s="7" t="s">
        <v>55</v>
      </c>
      <c s="7" t="s">
        <v>272</v>
      </c>
      <c s="7" t="s">
        <v>95</v>
      </c>
      <c s="10">
        <v>3605.668</v>
      </c>
      <c s="14">
        <v>175</v>
      </c>
      <c s="13">
        <f>ROUND((H57*G57),2)</f>
      </c>
      <c r="O57">
        <f>rekapitulace!H8</f>
      </c>
      <c>
        <f>O57/100*I57</f>
      </c>
    </row>
    <row r="58" spans="1:16" ht="12.75">
      <c r="A58" s="7">
        <v>35</v>
      </c>
      <c s="7" t="s">
        <v>51</v>
      </c>
      <c s="7" t="s">
        <v>230</v>
      </c>
      <c s="7" t="s">
        <v>45</v>
      </c>
      <c s="7" t="s">
        <v>231</v>
      </c>
      <c s="7" t="s">
        <v>95</v>
      </c>
      <c s="10">
        <v>44.38</v>
      </c>
      <c s="14">
        <v>107</v>
      </c>
      <c s="13">
        <f>ROUND((H58*G58),2)</f>
      </c>
      <c r="O58">
        <f>rekapitulace!H8</f>
      </c>
      <c>
        <f>O58/100*I58</f>
      </c>
    </row>
    <row r="59" spans="1:16" ht="12.75">
      <c r="A59" s="7">
        <v>36</v>
      </c>
      <c s="7" t="s">
        <v>51</v>
      </c>
      <c s="7" t="s">
        <v>151</v>
      </c>
      <c s="7" t="s">
        <v>45</v>
      </c>
      <c s="7" t="s">
        <v>152</v>
      </c>
      <c s="7" t="s">
        <v>95</v>
      </c>
      <c s="10">
        <v>3294.288</v>
      </c>
      <c s="14">
        <v>17</v>
      </c>
      <c s="13">
        <f>ROUND((H59*G59),2)</f>
      </c>
      <c r="O59">
        <f>rekapitulace!H8</f>
      </c>
      <c>
        <f>O59/100*I59</f>
      </c>
    </row>
    <row r="60" spans="1:16" ht="12.75">
      <c r="A60" s="7">
        <v>37</v>
      </c>
      <c s="7" t="s">
        <v>51</v>
      </c>
      <c s="7" t="s">
        <v>153</v>
      </c>
      <c s="7" t="s">
        <v>45</v>
      </c>
      <c s="7" t="s">
        <v>154</v>
      </c>
      <c s="7" t="s">
        <v>95</v>
      </c>
      <c s="10">
        <v>3288.299</v>
      </c>
      <c s="14">
        <v>12</v>
      </c>
      <c s="13">
        <f>ROUND((H60*G60),2)</f>
      </c>
      <c r="O60">
        <f>rekapitulace!H8</f>
      </c>
      <c>
        <f>O60/100*I60</f>
      </c>
    </row>
    <row r="61" spans="1:16" ht="12.75">
      <c r="A61" s="7">
        <v>38</v>
      </c>
      <c s="7" t="s">
        <v>51</v>
      </c>
      <c s="7" t="s">
        <v>155</v>
      </c>
      <c s="7" t="s">
        <v>45</v>
      </c>
      <c s="7" t="s">
        <v>156</v>
      </c>
      <c s="7" t="s">
        <v>95</v>
      </c>
      <c s="10">
        <v>363.1</v>
      </c>
      <c s="14">
        <v>160</v>
      </c>
      <c s="13">
        <f>ROUND((H61*G61),2)</f>
      </c>
      <c r="O61">
        <f>rekapitulace!H8</f>
      </c>
      <c>
        <f>O61/100*I61</f>
      </c>
    </row>
    <row r="62" spans="1:16" ht="12.75">
      <c r="A62" s="7">
        <v>39</v>
      </c>
      <c s="7" t="s">
        <v>51</v>
      </c>
      <c s="7" t="s">
        <v>157</v>
      </c>
      <c s="7" t="s">
        <v>45</v>
      </c>
      <c s="7" t="s">
        <v>158</v>
      </c>
      <c s="7" t="s">
        <v>95</v>
      </c>
      <c s="10">
        <v>2922.579</v>
      </c>
      <c s="14">
        <v>236</v>
      </c>
      <c s="13">
        <f>ROUND((H62*G62),2)</f>
      </c>
      <c r="O62">
        <f>rekapitulace!H8</f>
      </c>
      <c>
        <f>O62/100*I62</f>
      </c>
    </row>
    <row r="63" spans="1:16" ht="12.75">
      <c r="A63" s="7">
        <v>40</v>
      </c>
      <c s="7" t="s">
        <v>51</v>
      </c>
      <c s="7" t="s">
        <v>159</v>
      </c>
      <c s="7" t="s">
        <v>45</v>
      </c>
      <c s="7" t="s">
        <v>160</v>
      </c>
      <c s="7" t="s">
        <v>95</v>
      </c>
      <c s="10">
        <v>2926.322</v>
      </c>
      <c s="14">
        <v>318</v>
      </c>
      <c s="13">
        <f>ROUND((H63*G63),2)</f>
      </c>
      <c r="O63">
        <f>rekapitulace!H8</f>
      </c>
      <c>
        <f>O63/100*I63</f>
      </c>
    </row>
    <row r="64" spans="1:16" ht="12.75">
      <c r="A64" s="7">
        <v>41</v>
      </c>
      <c s="7" t="s">
        <v>51</v>
      </c>
      <c s="7" t="s">
        <v>161</v>
      </c>
      <c s="7" t="s">
        <v>45</v>
      </c>
      <c s="7" t="s">
        <v>162</v>
      </c>
      <c s="7" t="s">
        <v>95</v>
      </c>
      <c s="10">
        <v>363.1</v>
      </c>
      <c s="14">
        <v>219</v>
      </c>
      <c s="13">
        <f>ROUND((H64*G64),2)</f>
      </c>
      <c r="O64">
        <f>rekapitulace!H8</f>
      </c>
      <c>
        <f>O64/100*I64</f>
      </c>
    </row>
    <row r="65" spans="1:16" ht="12.75">
      <c r="A65" s="7">
        <v>42</v>
      </c>
      <c s="7" t="s">
        <v>51</v>
      </c>
      <c s="7" t="s">
        <v>273</v>
      </c>
      <c s="7" t="s">
        <v>45</v>
      </c>
      <c s="7" t="s">
        <v>274</v>
      </c>
      <c s="7" t="s">
        <v>95</v>
      </c>
      <c s="10">
        <v>9.72</v>
      </c>
      <c s="14">
        <v>424</v>
      </c>
      <c s="13">
        <f>ROUND((H65*G65),2)</f>
      </c>
      <c r="O65">
        <f>rekapitulace!H8</f>
      </c>
      <c>
        <f>O65/100*I65</f>
      </c>
    </row>
    <row r="66" spans="1:16" ht="12.75" customHeight="1">
      <c r="A66" s="15"/>
      <c s="15"/>
      <c s="15" t="s">
        <v>38</v>
      </c>
      <c s="15"/>
      <c s="15" t="s">
        <v>140</v>
      </c>
      <c s="15"/>
      <c s="15"/>
      <c s="15"/>
      <c s="15">
        <f>SUM(I52:I65)</f>
      </c>
      <c r="P66">
        <f>ROUND(SUM(P52:P65),2)</f>
      </c>
    </row>
    <row r="68" spans="1:9" ht="12.75" customHeight="1">
      <c r="A68" s="9"/>
      <c s="9"/>
      <c s="9" t="s">
        <v>41</v>
      </c>
      <c s="9"/>
      <c s="9" t="s">
        <v>171</v>
      </c>
      <c s="9"/>
      <c s="11"/>
      <c s="9"/>
      <c s="11"/>
    </row>
    <row r="69" spans="1:16" ht="12.75">
      <c r="A69" s="7">
        <v>43</v>
      </c>
      <c s="7" t="s">
        <v>51</v>
      </c>
      <c s="7" t="s">
        <v>172</v>
      </c>
      <c s="7" t="s">
        <v>45</v>
      </c>
      <c s="7" t="s">
        <v>173</v>
      </c>
      <c s="7" t="s">
        <v>105</v>
      </c>
      <c s="10">
        <v>50.2</v>
      </c>
      <c s="14">
        <v>345</v>
      </c>
      <c s="13">
        <f>ROUND((H69*G69),2)</f>
      </c>
      <c r="O69">
        <f>rekapitulace!H8</f>
      </c>
      <c>
        <f>O69/100*I69</f>
      </c>
    </row>
    <row r="70" spans="1:16" ht="12.75">
      <c r="A70" s="7">
        <v>44</v>
      </c>
      <c s="7" t="s">
        <v>51</v>
      </c>
      <c s="7" t="s">
        <v>174</v>
      </c>
      <c s="7" t="s">
        <v>45</v>
      </c>
      <c s="7" t="s">
        <v>175</v>
      </c>
      <c s="7" t="s">
        <v>69</v>
      </c>
      <c s="10">
        <v>13</v>
      </c>
      <c s="14">
        <v>8170</v>
      </c>
      <c s="13">
        <f>ROUND((H70*G70),2)</f>
      </c>
      <c r="O70">
        <f>rekapitulace!H8</f>
      </c>
      <c>
        <f>O70/100*I70</f>
      </c>
    </row>
    <row r="71" spans="1:16" ht="12.75">
      <c r="A71" s="7">
        <v>45</v>
      </c>
      <c s="7" t="s">
        <v>51</v>
      </c>
      <c s="7" t="s">
        <v>176</v>
      </c>
      <c s="7" t="s">
        <v>45</v>
      </c>
      <c s="7" t="s">
        <v>177</v>
      </c>
      <c s="7" t="s">
        <v>69</v>
      </c>
      <c s="10">
        <v>1</v>
      </c>
      <c s="14">
        <v>10500</v>
      </c>
      <c s="13">
        <f>ROUND((H71*G71),2)</f>
      </c>
      <c r="O71">
        <f>rekapitulace!H8</f>
      </c>
      <c>
        <f>O71/100*I71</f>
      </c>
    </row>
    <row r="72" spans="1:16" ht="12.75">
      <c r="A72" s="7">
        <v>46</v>
      </c>
      <c s="7" t="s">
        <v>51</v>
      </c>
      <c s="7" t="s">
        <v>178</v>
      </c>
      <c s="7" t="s">
        <v>45</v>
      </c>
      <c s="7" t="s">
        <v>179</v>
      </c>
      <c s="7" t="s">
        <v>69</v>
      </c>
      <c s="10">
        <v>15</v>
      </c>
      <c s="14">
        <v>1660</v>
      </c>
      <c s="13">
        <f>ROUND((H72*G72),2)</f>
      </c>
      <c r="O72">
        <f>rekapitulace!H8</f>
      </c>
      <c>
        <f>O72/100*I72</f>
      </c>
    </row>
    <row r="73" spans="1:16" ht="12.75">
      <c r="A73" s="7">
        <v>47</v>
      </c>
      <c s="7" t="s">
        <v>51</v>
      </c>
      <c s="7" t="s">
        <v>180</v>
      </c>
      <c s="7" t="s">
        <v>45</v>
      </c>
      <c s="7" t="s">
        <v>181</v>
      </c>
      <c s="7" t="s">
        <v>69</v>
      </c>
      <c s="10">
        <v>9</v>
      </c>
      <c s="14">
        <v>834</v>
      </c>
      <c s="13">
        <f>ROUND((H73*G73),2)</f>
      </c>
      <c r="O73">
        <f>rekapitulace!H8</f>
      </c>
      <c>
        <f>O73/100*I73</f>
      </c>
    </row>
    <row r="74" spans="1:16" ht="12.75" customHeight="1">
      <c r="A74" s="15"/>
      <c s="15"/>
      <c s="15" t="s">
        <v>41</v>
      </c>
      <c s="15"/>
      <c s="15" t="s">
        <v>182</v>
      </c>
      <c s="15"/>
      <c s="15"/>
      <c s="15"/>
      <c s="15">
        <f>SUM(I69:I73)</f>
      </c>
      <c r="P74">
        <f>ROUND(SUM(P69:P73),2)</f>
      </c>
    </row>
    <row r="76" spans="1:9" ht="12.75" customHeight="1">
      <c r="A76" s="9"/>
      <c s="9"/>
      <c s="9" t="s">
        <v>42</v>
      </c>
      <c s="9"/>
      <c s="9" t="s">
        <v>183</v>
      </c>
      <c s="9"/>
      <c s="11"/>
      <c s="9"/>
      <c s="11"/>
    </row>
    <row r="77" spans="1:16" ht="12.75">
      <c r="A77" s="7">
        <v>48</v>
      </c>
      <c s="7" t="s">
        <v>51</v>
      </c>
      <c s="7" t="s">
        <v>275</v>
      </c>
      <c s="7" t="s">
        <v>45</v>
      </c>
      <c s="7" t="s">
        <v>276</v>
      </c>
      <c s="7" t="s">
        <v>105</v>
      </c>
      <c s="10">
        <v>26.4</v>
      </c>
      <c s="14">
        <v>814</v>
      </c>
      <c s="13">
        <f>ROUND((H77*G77),2)</f>
      </c>
      <c r="O77">
        <f>rekapitulace!H8</f>
      </c>
      <c>
        <f>O77/100*I77</f>
      </c>
    </row>
    <row r="78" spans="1:16" ht="12.75">
      <c r="A78" s="7">
        <v>49</v>
      </c>
      <c s="7" t="s">
        <v>45</v>
      </c>
      <c s="7" t="s">
        <v>184</v>
      </c>
      <c s="7" t="s">
        <v>185</v>
      </c>
      <c s="7" t="s">
        <v>186</v>
      </c>
      <c s="7" t="s">
        <v>95</v>
      </c>
      <c s="10">
        <v>33.2</v>
      </c>
      <c s="14">
        <v>2290</v>
      </c>
      <c s="13">
        <f>ROUND((H78*G78),2)</f>
      </c>
      <c r="O78">
        <f>rekapitulace!H8</f>
      </c>
      <c>
        <f>O78/100*I78</f>
      </c>
    </row>
    <row r="79" spans="1:16" ht="12.75">
      <c r="A79" s="7">
        <v>50</v>
      </c>
      <c s="7" t="s">
        <v>51</v>
      </c>
      <c s="7" t="s">
        <v>187</v>
      </c>
      <c s="7" t="s">
        <v>45</v>
      </c>
      <c s="7" t="s">
        <v>188</v>
      </c>
      <c s="7" t="s">
        <v>105</v>
      </c>
      <c s="10">
        <v>168.02</v>
      </c>
      <c s="14">
        <v>246</v>
      </c>
      <c s="13">
        <f>ROUND((H79*G79),2)</f>
      </c>
      <c r="O79">
        <f>rekapitulace!H8</f>
      </c>
      <c>
        <f>O79/100*I79</f>
      </c>
    </row>
    <row r="80" spans="1:16" ht="12.75">
      <c r="A80" s="7">
        <v>51</v>
      </c>
      <c s="7" t="s">
        <v>51</v>
      </c>
      <c s="7" t="s">
        <v>189</v>
      </c>
      <c s="7" t="s">
        <v>45</v>
      </c>
      <c s="7" t="s">
        <v>190</v>
      </c>
      <c s="7" t="s">
        <v>105</v>
      </c>
      <c s="10">
        <v>817.78</v>
      </c>
      <c s="14">
        <v>342</v>
      </c>
      <c s="13">
        <f>ROUND((H80*G80),2)</f>
      </c>
      <c r="O80">
        <f>rekapitulace!H8</f>
      </c>
      <c>
        <f>O80/100*I80</f>
      </c>
    </row>
    <row r="81" spans="1:16" ht="12.75">
      <c r="A81" s="7">
        <v>52</v>
      </c>
      <c s="7" t="s">
        <v>51</v>
      </c>
      <c s="7" t="s">
        <v>193</v>
      </c>
      <c s="7" t="s">
        <v>45</v>
      </c>
      <c s="7" t="s">
        <v>194</v>
      </c>
      <c s="7" t="s">
        <v>105</v>
      </c>
      <c s="10">
        <v>55.9</v>
      </c>
      <c s="14">
        <v>89</v>
      </c>
      <c s="13">
        <f>ROUND((H81*G81),2)</f>
      </c>
      <c r="O81">
        <f>rekapitulace!H8</f>
      </c>
      <c>
        <f>O81/100*I81</f>
      </c>
    </row>
    <row r="82" spans="1:16" ht="12.75">
      <c r="A82" s="7">
        <v>53</v>
      </c>
      <c s="7" t="s">
        <v>51</v>
      </c>
      <c s="7" t="s">
        <v>195</v>
      </c>
      <c s="7" t="s">
        <v>45</v>
      </c>
      <c s="7" t="s">
        <v>196</v>
      </c>
      <c s="7" t="s">
        <v>105</v>
      </c>
      <c s="10">
        <v>918.66</v>
      </c>
      <c s="14">
        <v>82</v>
      </c>
      <c s="13">
        <f>ROUND((H82*G82),2)</f>
      </c>
      <c r="O82">
        <f>rekapitulace!H8</f>
      </c>
      <c>
        <f>O82/100*I82</f>
      </c>
    </row>
    <row r="83" spans="1:16" ht="12.75">
      <c r="A83" s="7">
        <v>54</v>
      </c>
      <c s="7" t="s">
        <v>51</v>
      </c>
      <c s="7" t="s">
        <v>197</v>
      </c>
      <c s="7" t="s">
        <v>45</v>
      </c>
      <c s="7" t="s">
        <v>198</v>
      </c>
      <c s="7" t="s">
        <v>105</v>
      </c>
      <c s="10">
        <v>4.6</v>
      </c>
      <c s="14">
        <v>5980</v>
      </c>
      <c s="13">
        <f>ROUND((H83*G83),2)</f>
      </c>
      <c r="O83">
        <f>rekapitulace!H8</f>
      </c>
      <c>
        <f>O83/100*I83</f>
      </c>
    </row>
    <row r="84" spans="1:16" ht="12.75" customHeight="1">
      <c r="A84" s="15"/>
      <c s="15"/>
      <c s="15" t="s">
        <v>42</v>
      </c>
      <c s="15"/>
      <c s="15" t="s">
        <v>183</v>
      </c>
      <c s="15"/>
      <c s="15"/>
      <c s="15"/>
      <c s="15">
        <f>SUM(I77:I83)</f>
      </c>
      <c r="P84">
        <f>ROUND(SUM(P77:P83),2)</f>
      </c>
    </row>
    <row r="86" spans="1:16" ht="12.75" customHeight="1">
      <c r="A86" s="15"/>
      <c s="15"/>
      <c s="15"/>
      <c s="15"/>
      <c s="15" t="s">
        <v>74</v>
      </c>
      <c s="15"/>
      <c s="15"/>
      <c s="15"/>
      <c s="15">
        <f>+I16+I39+I45+I49+I66+I74+I84</f>
      </c>
      <c r="P86">
        <f>+P16+P39+P45+P49+P66+P74+P84</f>
      </c>
    </row>
    <row r="88" spans="1:9" ht="12.75" customHeight="1">
      <c r="A88" s="9" t="s">
        <v>75</v>
      </c>
      <c s="9"/>
      <c s="9"/>
      <c s="9"/>
      <c s="9"/>
      <c s="9"/>
      <c s="9"/>
      <c s="9"/>
      <c s="9"/>
    </row>
    <row r="89" spans="1:9" ht="12.75" customHeight="1">
      <c r="A89" s="9"/>
      <c s="9"/>
      <c s="9"/>
      <c s="9"/>
      <c s="9" t="s">
        <v>76</v>
      </c>
      <c s="9"/>
      <c s="9"/>
      <c s="9"/>
      <c s="9"/>
    </row>
    <row r="90" spans="1:16" ht="12.75" customHeight="1">
      <c r="A90" s="15"/>
      <c s="15"/>
      <c s="15"/>
      <c s="15"/>
      <c s="15" t="s">
        <v>77</v>
      </c>
      <c s="15"/>
      <c s="15"/>
      <c s="15"/>
      <c s="15">
        <v>0</v>
      </c>
      <c r="P90">
        <v>0</v>
      </c>
    </row>
    <row r="91" spans="1:9" ht="12.75" customHeight="1">
      <c r="A91" s="15"/>
      <c s="15"/>
      <c s="15"/>
      <c s="15"/>
      <c s="15" t="s">
        <v>78</v>
      </c>
      <c s="15"/>
      <c s="15"/>
      <c s="15"/>
      <c s="15"/>
    </row>
    <row r="92" spans="1:16" ht="12.75" customHeight="1">
      <c r="A92" s="15"/>
      <c s="15"/>
      <c s="15"/>
      <c s="15"/>
      <c s="15" t="s">
        <v>79</v>
      </c>
      <c s="15"/>
      <c s="15"/>
      <c s="15"/>
      <c s="15">
        <v>0</v>
      </c>
      <c r="P92">
        <v>0</v>
      </c>
    </row>
    <row r="93" spans="1:16" ht="12.75" customHeight="1">
      <c r="A93" s="15"/>
      <c s="15"/>
      <c s="15"/>
      <c s="15"/>
      <c s="15" t="s">
        <v>80</v>
      </c>
      <c s="15"/>
      <c s="15"/>
      <c s="15"/>
      <c s="15">
        <f>I90+I92</f>
      </c>
      <c r="P93">
        <f>P90+P92</f>
      </c>
    </row>
    <row r="95" spans="1:16" ht="12.75" customHeight="1">
      <c r="A95" s="15"/>
      <c s="15"/>
      <c s="15"/>
      <c s="15"/>
      <c s="15" t="s">
        <v>80</v>
      </c>
      <c s="15"/>
      <c s="15"/>
      <c s="15"/>
      <c s="15">
        <f>I86+I93</f>
      </c>
      <c r="P95">
        <f>P86+P93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277</v>
      </c>
      <c s="5"/>
      <c s="5" t="s">
        <v>278</v>
      </c>
    </row>
    <row r="6" spans="1:5" ht="12.75" customHeight="1">
      <c r="A6" t="s">
        <v>18</v>
      </c>
      <c r="C6" s="5" t="s">
        <v>277</v>
      </c>
      <c s="5"/>
      <c s="5" t="s">
        <v>278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51</v>
      </c>
      <c s="7" t="s">
        <v>83</v>
      </c>
      <c s="7" t="s">
        <v>45</v>
      </c>
      <c s="7" t="s">
        <v>84</v>
      </c>
      <c s="7" t="s">
        <v>85</v>
      </c>
      <c s="10">
        <v>1.55</v>
      </c>
      <c s="14">
        <v>7000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51</v>
      </c>
      <c s="7" t="s">
        <v>202</v>
      </c>
      <c s="7" t="s">
        <v>45</v>
      </c>
      <c s="7" t="s">
        <v>203</v>
      </c>
      <c s="7" t="s">
        <v>100</v>
      </c>
      <c s="10">
        <v>246.234</v>
      </c>
      <c s="14">
        <v>350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51</v>
      </c>
      <c s="7" t="s">
        <v>86</v>
      </c>
      <c s="7" t="s">
        <v>45</v>
      </c>
      <c s="7" t="s">
        <v>87</v>
      </c>
      <c s="7" t="s">
        <v>85</v>
      </c>
      <c s="10">
        <v>6168.264</v>
      </c>
      <c s="14">
        <v>84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51</v>
      </c>
      <c s="7" t="s">
        <v>88</v>
      </c>
      <c s="7" t="s">
        <v>45</v>
      </c>
      <c s="7" t="s">
        <v>89</v>
      </c>
      <c s="7" t="s">
        <v>85</v>
      </c>
      <c s="10">
        <v>5.044</v>
      </c>
      <c s="14">
        <v>100</v>
      </c>
      <c s="13">
        <f>ROUND((H15*G15),2)</f>
      </c>
      <c r="O15">
        <f>rekapitulace!H8</f>
      </c>
      <c>
        <f>O15/100*I15</f>
      </c>
    </row>
    <row r="16" spans="1:16" ht="12.75">
      <c r="A16" s="7">
        <v>5</v>
      </c>
      <c s="7" t="s">
        <v>51</v>
      </c>
      <c s="7" t="s">
        <v>90</v>
      </c>
      <c s="7" t="s">
        <v>45</v>
      </c>
      <c s="7" t="s">
        <v>91</v>
      </c>
      <c s="7" t="s">
        <v>85</v>
      </c>
      <c s="10">
        <v>58.32</v>
      </c>
      <c s="14">
        <v>358</v>
      </c>
      <c s="13">
        <f>ROUND((H16*G16),2)</f>
      </c>
      <c r="O16">
        <f>rekapitulace!H8</f>
      </c>
      <c>
        <f>O16/100*I16</f>
      </c>
    </row>
    <row r="17" spans="1:16" ht="12.75" customHeight="1">
      <c r="A17" s="15"/>
      <c s="15"/>
      <c s="15" t="s">
        <v>44</v>
      </c>
      <c s="15"/>
      <c s="15" t="s">
        <v>43</v>
      </c>
      <c s="15"/>
      <c s="15"/>
      <c s="15"/>
      <c s="15">
        <f>SUM(I12:I16)</f>
      </c>
      <c r="P17">
        <f>ROUND(SUM(P12:P16),2)</f>
      </c>
    </row>
    <row r="19" spans="1:9" ht="12.75" customHeight="1">
      <c r="A19" s="9"/>
      <c s="9"/>
      <c s="9" t="s">
        <v>24</v>
      </c>
      <c s="9"/>
      <c s="9" t="s">
        <v>92</v>
      </c>
      <c s="9"/>
      <c s="11"/>
      <c s="9"/>
      <c s="11"/>
    </row>
    <row r="20" spans="1:16" ht="12.75">
      <c r="A20" s="7">
        <v>6</v>
      </c>
      <c s="7" t="s">
        <v>51</v>
      </c>
      <c s="7" t="s">
        <v>279</v>
      </c>
      <c s="7" t="s">
        <v>45</v>
      </c>
      <c s="7" t="s">
        <v>280</v>
      </c>
      <c s="7" t="s">
        <v>95</v>
      </c>
      <c s="10">
        <v>464</v>
      </c>
      <c s="14">
        <v>41</v>
      </c>
      <c s="13">
        <f>ROUND((H20*G20),2)</f>
      </c>
      <c r="O20">
        <f>rekapitulace!H8</f>
      </c>
      <c>
        <f>O20/100*I20</f>
      </c>
    </row>
    <row r="21" spans="1:16" ht="12.75">
      <c r="A21" s="7">
        <v>7</v>
      </c>
      <c s="7" t="s">
        <v>51</v>
      </c>
      <c s="7" t="s">
        <v>93</v>
      </c>
      <c s="7" t="s">
        <v>45</v>
      </c>
      <c s="7" t="s">
        <v>94</v>
      </c>
      <c s="7" t="s">
        <v>95</v>
      </c>
      <c s="10">
        <v>2950.35</v>
      </c>
      <c s="14">
        <v>27</v>
      </c>
      <c s="13">
        <f>ROUND((H21*G21),2)</f>
      </c>
      <c r="O21">
        <f>rekapitulace!H8</f>
      </c>
      <c>
        <f>O21/100*I21</f>
      </c>
    </row>
    <row r="22" spans="1:16" ht="12.75">
      <c r="A22" s="7">
        <v>8</v>
      </c>
      <c s="7" t="s">
        <v>51</v>
      </c>
      <c s="7" t="s">
        <v>206</v>
      </c>
      <c s="7" t="s">
        <v>45</v>
      </c>
      <c s="7" t="s">
        <v>207</v>
      </c>
      <c s="7" t="s">
        <v>69</v>
      </c>
      <c s="10">
        <v>37</v>
      </c>
      <c s="14">
        <v>804</v>
      </c>
      <c s="13">
        <f>ROUND((H22*G22),2)</f>
      </c>
      <c r="O22">
        <f>rekapitulace!H8</f>
      </c>
      <c>
        <f>O22/100*I22</f>
      </c>
    </row>
    <row r="23" spans="1:16" ht="12.75">
      <c r="A23" s="7">
        <v>9</v>
      </c>
      <c s="7" t="s">
        <v>51</v>
      </c>
      <c s="7" t="s">
        <v>249</v>
      </c>
      <c s="7" t="s">
        <v>45</v>
      </c>
      <c s="7" t="s">
        <v>281</v>
      </c>
      <c s="7" t="s">
        <v>100</v>
      </c>
      <c s="10">
        <v>198.826</v>
      </c>
      <c s="14">
        <v>562</v>
      </c>
      <c s="13">
        <f>ROUND((H23*G23),2)</f>
      </c>
      <c r="O23">
        <f>rekapitulace!H8</f>
      </c>
      <c>
        <f>O23/100*I23</f>
      </c>
    </row>
    <row r="24" spans="1:16" ht="12.75">
      <c r="A24" s="7">
        <v>10</v>
      </c>
      <c s="7" t="s">
        <v>51</v>
      </c>
      <c s="7" t="s">
        <v>98</v>
      </c>
      <c s="7" t="s">
        <v>45</v>
      </c>
      <c s="7" t="s">
        <v>99</v>
      </c>
      <c s="7" t="s">
        <v>100</v>
      </c>
      <c s="10">
        <v>984.12</v>
      </c>
      <c s="14">
        <v>231</v>
      </c>
      <c s="13">
        <f>ROUND((H24*G24),2)</f>
      </c>
      <c r="O24">
        <f>rekapitulace!H8</f>
      </c>
      <c>
        <f>O24/100*I24</f>
      </c>
    </row>
    <row r="25" spans="1:16" ht="12.75">
      <c r="A25" s="7">
        <v>11</v>
      </c>
      <c s="7" t="s">
        <v>51</v>
      </c>
      <c s="7" t="s">
        <v>110</v>
      </c>
      <c s="7" t="s">
        <v>45</v>
      </c>
      <c s="7" t="s">
        <v>282</v>
      </c>
      <c s="7" t="s">
        <v>100</v>
      </c>
      <c s="10">
        <v>0.585</v>
      </c>
      <c s="14">
        <v>1170</v>
      </c>
      <c s="13">
        <f>ROUND((H25*G25),2)</f>
      </c>
      <c r="O25">
        <f>rekapitulace!H8</f>
      </c>
      <c>
        <f>O25/100*I25</f>
      </c>
    </row>
    <row r="26" spans="1:16" ht="12.75">
      <c r="A26" s="7">
        <v>12</v>
      </c>
      <c s="7" t="s">
        <v>51</v>
      </c>
      <c s="7" t="s">
        <v>112</v>
      </c>
      <c s="7" t="s">
        <v>45</v>
      </c>
      <c s="7" t="s">
        <v>113</v>
      </c>
      <c s="7" t="s">
        <v>105</v>
      </c>
      <c s="10">
        <v>72.83</v>
      </c>
      <c s="14">
        <v>123</v>
      </c>
      <c s="13">
        <f>ROUND((H26*G26),2)</f>
      </c>
      <c r="O26">
        <f>rekapitulace!H8</f>
      </c>
      <c>
        <f>O26/100*I26</f>
      </c>
    </row>
    <row r="27" spans="1:16" ht="12.75">
      <c r="A27" s="7">
        <v>13</v>
      </c>
      <c s="7" t="s">
        <v>51</v>
      </c>
      <c s="7" t="s">
        <v>265</v>
      </c>
      <c s="7" t="s">
        <v>45</v>
      </c>
      <c s="7" t="s">
        <v>266</v>
      </c>
      <c s="7" t="s">
        <v>100</v>
      </c>
      <c s="10">
        <v>293.222</v>
      </c>
      <c s="14">
        <v>51</v>
      </c>
      <c s="13">
        <f>ROUND((H27*G27),2)</f>
      </c>
      <c r="O27">
        <f>rekapitulace!H8</f>
      </c>
      <c>
        <f>O27/100*I27</f>
      </c>
    </row>
    <row r="28" spans="1:16" ht="12.75">
      <c r="A28" s="7">
        <v>14</v>
      </c>
      <c s="7" t="s">
        <v>51</v>
      </c>
      <c s="7" t="s">
        <v>114</v>
      </c>
      <c s="7" t="s">
        <v>45</v>
      </c>
      <c s="7" t="s">
        <v>115</v>
      </c>
      <c s="7" t="s">
        <v>100</v>
      </c>
      <c s="10">
        <v>1424.251</v>
      </c>
      <c s="14">
        <v>171</v>
      </c>
      <c s="13">
        <f>ROUND((H28*G28),2)</f>
      </c>
      <c r="O28">
        <f>rekapitulace!H8</f>
      </c>
      <c>
        <f>O28/100*I28</f>
      </c>
    </row>
    <row r="29" spans="1:16" ht="12.75">
      <c r="A29" s="7">
        <v>15</v>
      </c>
      <c s="7" t="s">
        <v>51</v>
      </c>
      <c s="7" t="s">
        <v>209</v>
      </c>
      <c s="7" t="s">
        <v>45</v>
      </c>
      <c s="7" t="s">
        <v>210</v>
      </c>
      <c s="7" t="s">
        <v>100</v>
      </c>
      <c s="10">
        <v>539.456</v>
      </c>
      <c s="14">
        <v>89</v>
      </c>
      <c s="13">
        <f>ROUND((H29*G29),2)</f>
      </c>
      <c r="O29">
        <f>rekapitulace!H8</f>
      </c>
      <c>
        <f>O29/100*I29</f>
      </c>
    </row>
    <row r="30" spans="1:16" ht="12.75">
      <c r="A30" s="7">
        <v>16</v>
      </c>
      <c s="7" t="s">
        <v>51</v>
      </c>
      <c s="7" t="s">
        <v>116</v>
      </c>
      <c s="7" t="s">
        <v>45</v>
      </c>
      <c s="7" t="s">
        <v>117</v>
      </c>
      <c s="7" t="s">
        <v>100</v>
      </c>
      <c s="10">
        <v>94.991</v>
      </c>
      <c s="14">
        <v>256</v>
      </c>
      <c s="13">
        <f>ROUND((H30*G30),2)</f>
      </c>
      <c r="O30">
        <f>rekapitulace!H8</f>
      </c>
      <c>
        <f>O30/100*I30</f>
      </c>
    </row>
    <row r="31" spans="1:16" ht="12.75">
      <c r="A31" s="7">
        <v>17</v>
      </c>
      <c s="7" t="s">
        <v>51</v>
      </c>
      <c s="7" t="s">
        <v>118</v>
      </c>
      <c s="7" t="s">
        <v>45</v>
      </c>
      <c s="7" t="s">
        <v>119</v>
      </c>
      <c s="7" t="s">
        <v>100</v>
      </c>
      <c s="10">
        <v>1812.464</v>
      </c>
      <c s="14">
        <v>16</v>
      </c>
      <c s="13">
        <f>ROUND((H31*G31),2)</f>
      </c>
      <c r="O31">
        <f>rekapitulace!H8</f>
      </c>
      <c>
        <f>O31/100*I31</f>
      </c>
    </row>
    <row r="32" spans="1:16" ht="12.75">
      <c r="A32" s="7">
        <v>18</v>
      </c>
      <c s="7" t="s">
        <v>51</v>
      </c>
      <c s="7" t="s">
        <v>120</v>
      </c>
      <c s="7" t="s">
        <v>53</v>
      </c>
      <c s="7" t="s">
        <v>121</v>
      </c>
      <c s="7" t="s">
        <v>100</v>
      </c>
      <c s="10">
        <v>1688.46</v>
      </c>
      <c s="14">
        <v>541</v>
      </c>
      <c s="13">
        <f>ROUND((H32*G32),2)</f>
      </c>
      <c r="O32">
        <f>rekapitulace!H8</f>
      </c>
      <c>
        <f>O32/100*I32</f>
      </c>
    </row>
    <row r="33" spans="1:16" ht="12.75">
      <c r="A33" s="7">
        <v>19</v>
      </c>
      <c s="7" t="s">
        <v>51</v>
      </c>
      <c s="7" t="s">
        <v>211</v>
      </c>
      <c s="7" t="s">
        <v>45</v>
      </c>
      <c s="7" t="s">
        <v>212</v>
      </c>
      <c s="7" t="s">
        <v>100</v>
      </c>
      <c s="10">
        <v>122.31</v>
      </c>
      <c s="14">
        <v>708</v>
      </c>
      <c s="13">
        <f>ROUND((H33*G33),2)</f>
      </c>
      <c r="O33">
        <f>rekapitulace!H8</f>
      </c>
      <c>
        <f>O33/100*I33</f>
      </c>
    </row>
    <row r="34" spans="1:16" ht="12.75">
      <c r="A34" s="7">
        <v>20</v>
      </c>
      <c s="7" t="s">
        <v>51</v>
      </c>
      <c s="7" t="s">
        <v>122</v>
      </c>
      <c s="7" t="s">
        <v>45</v>
      </c>
      <c s="7" t="s">
        <v>123</v>
      </c>
      <c s="7" t="s">
        <v>100</v>
      </c>
      <c s="10">
        <v>48.32</v>
      </c>
      <c s="14">
        <v>625</v>
      </c>
      <c s="13">
        <f>ROUND((H34*G34),2)</f>
      </c>
      <c r="O34">
        <f>rekapitulace!H8</f>
      </c>
      <c>
        <f>O34/100*I34</f>
      </c>
    </row>
    <row r="35" spans="1:16" ht="12.75">
      <c r="A35" s="7">
        <v>21</v>
      </c>
      <c s="7" t="s">
        <v>51</v>
      </c>
      <c s="7" t="s">
        <v>126</v>
      </c>
      <c s="7" t="s">
        <v>45</v>
      </c>
      <c s="7" t="s">
        <v>127</v>
      </c>
      <c s="7" t="s">
        <v>95</v>
      </c>
      <c s="10">
        <v>8454.221</v>
      </c>
      <c s="14">
        <v>13</v>
      </c>
      <c s="13">
        <f>ROUND((H35*G35),2)</f>
      </c>
      <c r="O35">
        <f>rekapitulace!H8</f>
      </c>
      <c>
        <f>O35/100*I35</f>
      </c>
    </row>
    <row r="36" spans="1:16" ht="12.75">
      <c r="A36" s="7">
        <v>22</v>
      </c>
      <c s="7" t="s">
        <v>51</v>
      </c>
      <c s="7" t="s">
        <v>214</v>
      </c>
      <c s="7" t="s">
        <v>45</v>
      </c>
      <c s="7" t="s">
        <v>215</v>
      </c>
      <c s="7" t="s">
        <v>95</v>
      </c>
      <c s="10">
        <v>3596.373</v>
      </c>
      <c s="14">
        <v>32</v>
      </c>
      <c s="13">
        <f>ROUND((H36*G36),2)</f>
      </c>
      <c r="O36">
        <f>rekapitulace!H8</f>
      </c>
      <c>
        <f>O36/100*I36</f>
      </c>
    </row>
    <row r="37" spans="1:16" ht="12.75">
      <c r="A37" s="7">
        <v>23</v>
      </c>
      <c s="7" t="s">
        <v>51</v>
      </c>
      <c s="7" t="s">
        <v>216</v>
      </c>
      <c s="7" t="s">
        <v>45</v>
      </c>
      <c s="7" t="s">
        <v>217</v>
      </c>
      <c s="7" t="s">
        <v>95</v>
      </c>
      <c s="10">
        <v>3596.373</v>
      </c>
      <c s="14">
        <v>14</v>
      </c>
      <c s="13">
        <f>ROUND((H37*G37),2)</f>
      </c>
      <c r="O37">
        <f>rekapitulace!H8</f>
      </c>
      <c>
        <f>O37/100*I37</f>
      </c>
    </row>
    <row r="38" spans="1:16" ht="12.75" customHeight="1">
      <c r="A38" s="15"/>
      <c s="15"/>
      <c s="15" t="s">
        <v>24</v>
      </c>
      <c s="15"/>
      <c s="15" t="s">
        <v>92</v>
      </c>
      <c s="15"/>
      <c s="15"/>
      <c s="15"/>
      <c s="15">
        <f>SUM(I20:I37)</f>
      </c>
      <c r="P38">
        <f>ROUND(SUM(P20:P37),2)</f>
      </c>
    </row>
    <row r="40" spans="1:9" ht="12.75" customHeight="1">
      <c r="A40" s="9"/>
      <c s="9"/>
      <c s="9" t="s">
        <v>35</v>
      </c>
      <c s="9"/>
      <c s="9" t="s">
        <v>128</v>
      </c>
      <c s="9"/>
      <c s="11"/>
      <c s="9"/>
      <c s="11"/>
    </row>
    <row r="41" spans="1:16" ht="12.75">
      <c r="A41" s="7">
        <v>24</v>
      </c>
      <c s="7" t="s">
        <v>51</v>
      </c>
      <c s="7" t="s">
        <v>129</v>
      </c>
      <c s="7" t="s">
        <v>45</v>
      </c>
      <c s="7" t="s">
        <v>130</v>
      </c>
      <c s="7" t="s">
        <v>95</v>
      </c>
      <c s="10">
        <v>354.72</v>
      </c>
      <c s="14">
        <v>50</v>
      </c>
      <c s="13">
        <f>ROUND((H41*G41),2)</f>
      </c>
      <c r="O41">
        <f>rekapitulace!H8</f>
      </c>
      <c>
        <f>O41/100*I41</f>
      </c>
    </row>
    <row r="42" spans="1:16" ht="12.75">
      <c r="A42" s="7">
        <v>25</v>
      </c>
      <c s="7" t="s">
        <v>51</v>
      </c>
      <c s="7" t="s">
        <v>131</v>
      </c>
      <c s="7" t="s">
        <v>45</v>
      </c>
      <c s="7" t="s">
        <v>132</v>
      </c>
      <c s="7" t="s">
        <v>105</v>
      </c>
      <c s="10">
        <v>147.8</v>
      </c>
      <c s="14">
        <v>309</v>
      </c>
      <c s="13">
        <f>ROUND((H42*G42),2)</f>
      </c>
      <c r="O42">
        <f>rekapitulace!H8</f>
      </c>
      <c>
        <f>O42/100*I42</f>
      </c>
    </row>
    <row r="43" spans="1:16" ht="12.75">
      <c r="A43" s="7">
        <v>26</v>
      </c>
      <c s="7" t="s">
        <v>51</v>
      </c>
      <c s="7" t="s">
        <v>133</v>
      </c>
      <c s="7" t="s">
        <v>45</v>
      </c>
      <c s="7" t="s">
        <v>134</v>
      </c>
      <c s="7" t="s">
        <v>95</v>
      </c>
      <c s="10">
        <v>4715.819</v>
      </c>
      <c s="14">
        <v>71</v>
      </c>
      <c s="13">
        <f>ROUND((H43*G43),2)</f>
      </c>
      <c r="O43">
        <f>rekapitulace!H8</f>
      </c>
      <c>
        <f>O43/100*I43</f>
      </c>
    </row>
    <row r="44" spans="1:16" ht="12.75">
      <c r="A44" s="7">
        <v>27</v>
      </c>
      <c s="7" t="s">
        <v>51</v>
      </c>
      <c s="7" t="s">
        <v>218</v>
      </c>
      <c s="7" t="s">
        <v>45</v>
      </c>
      <c s="7" t="s">
        <v>219</v>
      </c>
      <c s="7" t="s">
        <v>100</v>
      </c>
      <c s="10">
        <v>2.208</v>
      </c>
      <c s="14">
        <v>3210</v>
      </c>
      <c s="13">
        <f>ROUND((H44*G44),2)</f>
      </c>
      <c r="O44">
        <f>rekapitulace!H8</f>
      </c>
      <c>
        <f>O44/100*I44</f>
      </c>
    </row>
    <row r="45" spans="1:16" ht="12.75" customHeight="1">
      <c r="A45" s="15"/>
      <c s="15"/>
      <c s="15" t="s">
        <v>35</v>
      </c>
      <c s="15"/>
      <c s="15" t="s">
        <v>128</v>
      </c>
      <c s="15"/>
      <c s="15"/>
      <c s="15"/>
      <c s="15">
        <f>SUM(I41:I44)</f>
      </c>
      <c r="P45">
        <f>ROUND(SUM(P41:P44),2)</f>
      </c>
    </row>
    <row r="47" spans="1:9" ht="12.75" customHeight="1">
      <c r="A47" s="9"/>
      <c s="9"/>
      <c s="9" t="s">
        <v>37</v>
      </c>
      <c s="9"/>
      <c s="9" t="s">
        <v>135</v>
      </c>
      <c s="9"/>
      <c s="11"/>
      <c s="9"/>
      <c s="11"/>
    </row>
    <row r="48" spans="1:16" ht="12.75">
      <c r="A48" s="7">
        <v>28</v>
      </c>
      <c s="7" t="s">
        <v>51</v>
      </c>
      <c s="7" t="s">
        <v>220</v>
      </c>
      <c s="7" t="s">
        <v>45</v>
      </c>
      <c s="7" t="s">
        <v>221</v>
      </c>
      <c s="7" t="s">
        <v>100</v>
      </c>
      <c s="10">
        <v>6.712</v>
      </c>
      <c s="14">
        <v>2760</v>
      </c>
      <c s="13">
        <f>ROUND((H48*G48),2)</f>
      </c>
      <c r="O48">
        <f>rekapitulace!H8</f>
      </c>
      <c>
        <f>O48/100*I48</f>
      </c>
    </row>
    <row r="49" spans="1:16" ht="12.75">
      <c r="A49" s="7">
        <v>29</v>
      </c>
      <c s="7" t="s">
        <v>51</v>
      </c>
      <c s="7" t="s">
        <v>222</v>
      </c>
      <c s="7" t="s">
        <v>53</v>
      </c>
      <c s="7" t="s">
        <v>223</v>
      </c>
      <c s="7" t="s">
        <v>100</v>
      </c>
      <c s="10">
        <v>497.558</v>
      </c>
      <c s="14">
        <v>812</v>
      </c>
      <c s="13">
        <f>ROUND((H49*G49),2)</f>
      </c>
      <c r="O49">
        <f>rekapitulace!H8</f>
      </c>
      <c>
        <f>O49/100*I49</f>
      </c>
    </row>
    <row r="50" spans="1:16" ht="12.75">
      <c r="A50" s="7">
        <v>30</v>
      </c>
      <c s="7" t="s">
        <v>51</v>
      </c>
      <c s="7" t="s">
        <v>222</v>
      </c>
      <c s="7" t="s">
        <v>55</v>
      </c>
      <c s="7" t="s">
        <v>283</v>
      </c>
      <c s="7" t="s">
        <v>100</v>
      </c>
      <c s="10">
        <v>11.86</v>
      </c>
      <c s="14">
        <v>812</v>
      </c>
      <c s="13">
        <f>ROUND((H50*G50),2)</f>
      </c>
      <c r="O50">
        <f>rekapitulace!H8</f>
      </c>
      <c>
        <f>O50/100*I50</f>
      </c>
    </row>
    <row r="51" spans="1:16" ht="12.75">
      <c r="A51" s="7">
        <v>31</v>
      </c>
      <c s="7" t="s">
        <v>51</v>
      </c>
      <c s="7" t="s">
        <v>224</v>
      </c>
      <c s="7" t="s">
        <v>45</v>
      </c>
      <c s="7" t="s">
        <v>225</v>
      </c>
      <c s="7" t="s">
        <v>100</v>
      </c>
      <c s="10">
        <v>8.503</v>
      </c>
      <c s="14">
        <v>4780</v>
      </c>
      <c s="13">
        <f>ROUND((H51*G51),2)</f>
      </c>
      <c r="O51">
        <f>rekapitulace!H8</f>
      </c>
      <c>
        <f>O51/100*I51</f>
      </c>
    </row>
    <row r="52" spans="1:16" ht="12.75" customHeight="1">
      <c r="A52" s="15"/>
      <c s="15"/>
      <c s="15" t="s">
        <v>37</v>
      </c>
      <c s="15"/>
      <c s="15" t="s">
        <v>135</v>
      </c>
      <c s="15"/>
      <c s="15"/>
      <c s="15"/>
      <c s="15">
        <f>SUM(I48:I51)</f>
      </c>
      <c r="P52">
        <f>ROUND(SUM(P48:P51),2)</f>
      </c>
    </row>
    <row r="54" spans="1:9" ht="12.75" customHeight="1">
      <c r="A54" s="9"/>
      <c s="9"/>
      <c s="9" t="s">
        <v>38</v>
      </c>
      <c s="9"/>
      <c s="9" t="s">
        <v>140</v>
      </c>
      <c s="9"/>
      <c s="11"/>
      <c s="9"/>
      <c s="11"/>
    </row>
    <row r="55" spans="1:16" ht="12.75">
      <c r="A55" s="7">
        <v>32</v>
      </c>
      <c s="7" t="s">
        <v>51</v>
      </c>
      <c s="7" t="s">
        <v>143</v>
      </c>
      <c s="7" t="s">
        <v>45</v>
      </c>
      <c s="7" t="s">
        <v>226</v>
      </c>
      <c s="7" t="s">
        <v>95</v>
      </c>
      <c s="10">
        <v>749</v>
      </c>
      <c s="14">
        <v>107</v>
      </c>
      <c s="13">
        <f>ROUND((H55*G55),2)</f>
      </c>
      <c r="O55">
        <f>rekapitulace!H8</f>
      </c>
      <c>
        <f>O55/100*I55</f>
      </c>
    </row>
    <row r="56" spans="1:16" ht="12.75">
      <c r="A56" s="7">
        <v>33</v>
      </c>
      <c s="7" t="s">
        <v>51</v>
      </c>
      <c s="7" t="s">
        <v>148</v>
      </c>
      <c s="7" t="s">
        <v>45</v>
      </c>
      <c s="7" t="s">
        <v>284</v>
      </c>
      <c s="7" t="s">
        <v>95</v>
      </c>
      <c s="10">
        <v>2761.347</v>
      </c>
      <c s="14">
        <v>175</v>
      </c>
      <c s="13">
        <f>ROUND((H56*G56),2)</f>
      </c>
      <c r="O56">
        <f>rekapitulace!H8</f>
      </c>
      <c>
        <f>O56/100*I56</f>
      </c>
    </row>
    <row r="57" spans="1:16" ht="12.75">
      <c r="A57" s="7">
        <v>34</v>
      </c>
      <c s="7" t="s">
        <v>51</v>
      </c>
      <c s="7" t="s">
        <v>285</v>
      </c>
      <c s="7" t="s">
        <v>45</v>
      </c>
      <c s="7" t="s">
        <v>286</v>
      </c>
      <c s="7" t="s">
        <v>100</v>
      </c>
      <c s="10">
        <v>667.864</v>
      </c>
      <c s="14">
        <v>1970</v>
      </c>
      <c s="13">
        <f>ROUND((H57*G57),2)</f>
      </c>
      <c r="O57">
        <f>rekapitulace!H8</f>
      </c>
      <c>
        <f>O57/100*I57</f>
      </c>
    </row>
    <row r="58" spans="1:16" ht="12.75">
      <c r="A58" s="7">
        <v>35</v>
      </c>
      <c s="7" t="s">
        <v>51</v>
      </c>
      <c s="7" t="s">
        <v>230</v>
      </c>
      <c s="7" t="s">
        <v>45</v>
      </c>
      <c s="7" t="s">
        <v>231</v>
      </c>
      <c s="7" t="s">
        <v>95</v>
      </c>
      <c s="10">
        <v>1024.5</v>
      </c>
      <c s="14">
        <v>107</v>
      </c>
      <c s="13">
        <f>ROUND((H58*G58),2)</f>
      </c>
      <c r="O58">
        <f>rekapitulace!H8</f>
      </c>
      <c>
        <f>O58/100*I58</f>
      </c>
    </row>
    <row r="59" spans="1:16" ht="12.75">
      <c r="A59" s="7">
        <v>36</v>
      </c>
      <c s="7" t="s">
        <v>51</v>
      </c>
      <c s="7" t="s">
        <v>151</v>
      </c>
      <c s="7" t="s">
        <v>45</v>
      </c>
      <c s="7" t="s">
        <v>287</v>
      </c>
      <c s="7" t="s">
        <v>95</v>
      </c>
      <c s="10">
        <v>4005.54</v>
      </c>
      <c s="14">
        <v>17</v>
      </c>
      <c s="13">
        <f>ROUND((H59*G59),2)</f>
      </c>
      <c r="O59">
        <f>rekapitulace!H8</f>
      </c>
      <c>
        <f>O59/100*I59</f>
      </c>
    </row>
    <row r="60" spans="1:16" ht="12.75">
      <c r="A60" s="7">
        <v>37</v>
      </c>
      <c s="7" t="s">
        <v>51</v>
      </c>
      <c s="7" t="s">
        <v>153</v>
      </c>
      <c s="7" t="s">
        <v>45</v>
      </c>
      <c s="7" t="s">
        <v>232</v>
      </c>
      <c s="7" t="s">
        <v>95</v>
      </c>
      <c s="10">
        <v>3870.68</v>
      </c>
      <c s="14">
        <v>12</v>
      </c>
      <c s="13">
        <f>ROUND((H60*G60),2)</f>
      </c>
      <c r="O60">
        <f>rekapitulace!H8</f>
      </c>
      <c>
        <f>O60/100*I60</f>
      </c>
    </row>
    <row r="61" spans="1:16" ht="12.75">
      <c r="A61" s="7">
        <v>38</v>
      </c>
      <c s="7" t="s">
        <v>51</v>
      </c>
      <c s="7" t="s">
        <v>157</v>
      </c>
      <c s="7" t="s">
        <v>45</v>
      </c>
      <c s="7" t="s">
        <v>233</v>
      </c>
      <c s="7" t="s">
        <v>95</v>
      </c>
      <c s="10">
        <v>3814.11</v>
      </c>
      <c s="14">
        <v>236</v>
      </c>
      <c s="13">
        <f>ROUND((H61*G61),2)</f>
      </c>
      <c r="O61">
        <f>rekapitulace!H8</f>
      </c>
      <c>
        <f>O61/100*I61</f>
      </c>
    </row>
    <row r="62" spans="1:16" ht="12.75">
      <c r="A62" s="7">
        <v>39</v>
      </c>
      <c s="7" t="s">
        <v>51</v>
      </c>
      <c s="7" t="s">
        <v>234</v>
      </c>
      <c s="7" t="s">
        <v>45</v>
      </c>
      <c s="7" t="s">
        <v>235</v>
      </c>
      <c s="7" t="s">
        <v>100</v>
      </c>
      <c s="10">
        <v>0.429</v>
      </c>
      <c s="14">
        <v>4690</v>
      </c>
      <c s="13">
        <f>ROUND((H62*G62),2)</f>
      </c>
      <c r="O62">
        <f>rekapitulace!H8</f>
      </c>
      <c>
        <f>O62/100*I62</f>
      </c>
    </row>
    <row r="63" spans="1:16" ht="12.75">
      <c r="A63" s="7">
        <v>40</v>
      </c>
      <c s="7" t="s">
        <v>51</v>
      </c>
      <c s="7" t="s">
        <v>159</v>
      </c>
      <c s="7" t="s">
        <v>45</v>
      </c>
      <c s="7" t="s">
        <v>236</v>
      </c>
      <c s="7" t="s">
        <v>95</v>
      </c>
      <c s="10">
        <v>3784.86</v>
      </c>
      <c s="14">
        <v>318</v>
      </c>
      <c s="13">
        <f>ROUND((H63*G63),2)</f>
      </c>
      <c r="O63">
        <f>rekapitulace!H8</f>
      </c>
      <c>
        <f>O63/100*I63</f>
      </c>
    </row>
    <row r="64" spans="1:16" ht="12.75">
      <c r="A64" s="7">
        <v>41</v>
      </c>
      <c s="7" t="s">
        <v>51</v>
      </c>
      <c s="7" t="s">
        <v>165</v>
      </c>
      <c s="7" t="s">
        <v>45</v>
      </c>
      <c s="7" t="s">
        <v>288</v>
      </c>
      <c s="7" t="s">
        <v>95</v>
      </c>
      <c s="10">
        <v>38.2</v>
      </c>
      <c s="14">
        <v>1070</v>
      </c>
      <c s="13">
        <f>ROUND((H64*G64),2)</f>
      </c>
      <c r="O64">
        <f>rekapitulace!H8</f>
      </c>
      <c>
        <f>O64/100*I64</f>
      </c>
    </row>
    <row r="65" spans="1:16" ht="12.75" customHeight="1">
      <c r="A65" s="15"/>
      <c s="15"/>
      <c s="15" t="s">
        <v>38</v>
      </c>
      <c s="15"/>
      <c s="15" t="s">
        <v>140</v>
      </c>
      <c s="15"/>
      <c s="15"/>
      <c s="15"/>
      <c s="15">
        <f>SUM(I55:I64)</f>
      </c>
      <c r="P65">
        <f>ROUND(SUM(P55:P64),2)</f>
      </c>
    </row>
    <row r="67" spans="1:9" ht="12.75" customHeight="1">
      <c r="A67" s="9"/>
      <c s="9"/>
      <c s="9" t="s">
        <v>41</v>
      </c>
      <c s="9"/>
      <c s="9" t="s">
        <v>171</v>
      </c>
      <c s="9"/>
      <c s="11"/>
      <c s="9"/>
      <c s="11"/>
    </row>
    <row r="68" spans="1:16" ht="12.75">
      <c r="A68" s="7">
        <v>42</v>
      </c>
      <c s="7" t="s">
        <v>51</v>
      </c>
      <c s="7" t="s">
        <v>260</v>
      </c>
      <c s="7" t="s">
        <v>45</v>
      </c>
      <c s="7" t="s">
        <v>261</v>
      </c>
      <c s="7" t="s">
        <v>69</v>
      </c>
      <c s="10">
        <v>1</v>
      </c>
      <c s="14">
        <v>21700</v>
      </c>
      <c s="13">
        <f>ROUND((H68*G68),2)</f>
      </c>
      <c r="O68">
        <f>rekapitulace!H8</f>
      </c>
      <c>
        <f>O68/100*I68</f>
      </c>
    </row>
    <row r="69" spans="1:16" ht="12.75">
      <c r="A69" s="7">
        <v>43</v>
      </c>
      <c s="7" t="s">
        <v>51</v>
      </c>
      <c s="7" t="s">
        <v>237</v>
      </c>
      <c s="7" t="s">
        <v>45</v>
      </c>
      <c s="7" t="s">
        <v>238</v>
      </c>
      <c s="7" t="s">
        <v>100</v>
      </c>
      <c s="10">
        <v>14.266</v>
      </c>
      <c s="14">
        <v>2720</v>
      </c>
      <c s="13">
        <f>ROUND((H69*G69),2)</f>
      </c>
      <c r="O69">
        <f>rekapitulace!H8</f>
      </c>
      <c>
        <f>O69/100*I69</f>
      </c>
    </row>
    <row r="70" spans="1:16" ht="12.75" customHeight="1">
      <c r="A70" s="15"/>
      <c s="15"/>
      <c s="15" t="s">
        <v>41</v>
      </c>
      <c s="15"/>
      <c s="15" t="s">
        <v>182</v>
      </c>
      <c s="15"/>
      <c s="15"/>
      <c s="15"/>
      <c s="15">
        <f>SUM(I68:I69)</f>
      </c>
      <c r="P70">
        <f>ROUND(SUM(P68:P69),2)</f>
      </c>
    </row>
    <row r="72" spans="1:9" ht="12.75" customHeight="1">
      <c r="A72" s="9"/>
      <c s="9"/>
      <c s="9" t="s">
        <v>42</v>
      </c>
      <c s="9"/>
      <c s="9" t="s">
        <v>183</v>
      </c>
      <c s="9"/>
      <c s="11"/>
      <c s="9"/>
      <c s="11"/>
    </row>
    <row r="73" spans="1:16" ht="12.75">
      <c r="A73" s="7">
        <v>44</v>
      </c>
      <c s="7" t="s">
        <v>51</v>
      </c>
      <c s="7" t="s">
        <v>275</v>
      </c>
      <c s="7" t="s">
        <v>45</v>
      </c>
      <c s="7" t="s">
        <v>276</v>
      </c>
      <c s="7" t="s">
        <v>105</v>
      </c>
      <c s="10">
        <v>120</v>
      </c>
      <c s="14">
        <v>814</v>
      </c>
      <c s="13">
        <f>ROUND((H73*G73),2)</f>
      </c>
      <c r="O73">
        <f>rekapitulace!H8</f>
      </c>
      <c>
        <f>O73/100*I73</f>
      </c>
    </row>
    <row r="74" spans="1:16" ht="12.75">
      <c r="A74" s="7">
        <v>45</v>
      </c>
      <c s="7" t="s">
        <v>51</v>
      </c>
      <c s="7" t="s">
        <v>239</v>
      </c>
      <c s="7" t="s">
        <v>53</v>
      </c>
      <c s="7" t="s">
        <v>240</v>
      </c>
      <c s="7" t="s">
        <v>69</v>
      </c>
      <c s="10">
        <v>50</v>
      </c>
      <c s="14">
        <v>342</v>
      </c>
      <c s="13">
        <f>ROUND((H74*G74),2)</f>
      </c>
      <c r="O74">
        <f>rekapitulace!H8</f>
      </c>
      <c>
        <f>O74/100*I74</f>
      </c>
    </row>
    <row r="75" spans="1:16" ht="12.75">
      <c r="A75" s="7">
        <v>46</v>
      </c>
      <c s="7" t="s">
        <v>51</v>
      </c>
      <c s="7" t="s">
        <v>239</v>
      </c>
      <c s="7" t="s">
        <v>55</v>
      </c>
      <c s="7" t="s">
        <v>241</v>
      </c>
      <c s="7" t="s">
        <v>69</v>
      </c>
      <c s="10">
        <v>2</v>
      </c>
      <c s="14">
        <v>342</v>
      </c>
      <c s="13">
        <f>ROUND((H75*G75),2)</f>
      </c>
      <c r="O75">
        <f>rekapitulace!H8</f>
      </c>
      <c>
        <f>O75/100*I75</f>
      </c>
    </row>
    <row r="76" spans="1:16" ht="12.75">
      <c r="A76" s="7">
        <v>47</v>
      </c>
      <c s="7" t="s">
        <v>51</v>
      </c>
      <c s="7" t="s">
        <v>289</v>
      </c>
      <c s="7" t="s">
        <v>45</v>
      </c>
      <c s="7" t="s">
        <v>290</v>
      </c>
      <c s="7" t="s">
        <v>69</v>
      </c>
      <c s="10">
        <v>4</v>
      </c>
      <c s="14">
        <v>257</v>
      </c>
      <c s="13">
        <f>ROUND((H76*G76),2)</f>
      </c>
      <c r="O76">
        <f>rekapitulace!H8</f>
      </c>
      <c>
        <f>O76/100*I76</f>
      </c>
    </row>
    <row r="77" spans="1:16" ht="12.75">
      <c r="A77" s="7">
        <v>48</v>
      </c>
      <c s="7" t="s">
        <v>51</v>
      </c>
      <c s="7" t="s">
        <v>189</v>
      </c>
      <c s="7" t="s">
        <v>45</v>
      </c>
      <c s="7" t="s">
        <v>190</v>
      </c>
      <c s="7" t="s">
        <v>105</v>
      </c>
      <c s="10">
        <v>71</v>
      </c>
      <c s="14">
        <v>342</v>
      </c>
      <c s="13">
        <f>ROUND((H77*G77),2)</f>
      </c>
      <c r="O77">
        <f>rekapitulace!H8</f>
      </c>
      <c>
        <f>O77/100*I77</f>
      </c>
    </row>
    <row r="78" spans="1:16" ht="12.75">
      <c r="A78" s="7">
        <v>49</v>
      </c>
      <c s="7" t="s">
        <v>51</v>
      </c>
      <c s="7" t="s">
        <v>242</v>
      </c>
      <c s="7" t="s">
        <v>45</v>
      </c>
      <c s="7" t="s">
        <v>243</v>
      </c>
      <c s="7" t="s">
        <v>105</v>
      </c>
      <c s="10">
        <v>22.96</v>
      </c>
      <c s="14">
        <v>3860</v>
      </c>
      <c s="13">
        <f>ROUND((H78*G78),2)</f>
      </c>
      <c r="O78">
        <f>rekapitulace!H8</f>
      </c>
      <c>
        <f>O78/100*I78</f>
      </c>
    </row>
    <row r="79" spans="1:16" ht="12.75">
      <c r="A79" s="7">
        <v>50</v>
      </c>
      <c s="7" t="s">
        <v>51</v>
      </c>
      <c s="7" t="s">
        <v>193</v>
      </c>
      <c s="7" t="s">
        <v>45</v>
      </c>
      <c s="7" t="s">
        <v>194</v>
      </c>
      <c s="7" t="s">
        <v>105</v>
      </c>
      <c s="10">
        <v>4.8</v>
      </c>
      <c s="14">
        <v>89</v>
      </c>
      <c s="13">
        <f>ROUND((H79*G79),2)</f>
      </c>
      <c r="O79">
        <f>rekapitulace!H8</f>
      </c>
      <c>
        <f>O79/100*I79</f>
      </c>
    </row>
    <row r="80" spans="1:16" ht="12.75">
      <c r="A80" s="7">
        <v>51</v>
      </c>
      <c s="7" t="s">
        <v>51</v>
      </c>
      <c s="7" t="s">
        <v>195</v>
      </c>
      <c s="7" t="s">
        <v>53</v>
      </c>
      <c s="7" t="s">
        <v>196</v>
      </c>
      <c s="7" t="s">
        <v>105</v>
      </c>
      <c s="10">
        <v>4.49</v>
      </c>
      <c s="14">
        <v>82</v>
      </c>
      <c s="13">
        <f>ROUND((H80*G80),2)</f>
      </c>
      <c r="O80">
        <f>rekapitulace!H8</f>
      </c>
      <c>
        <f>O80/100*I80</f>
      </c>
    </row>
    <row r="81" spans="1:16" ht="12.75">
      <c r="A81" s="7">
        <v>52</v>
      </c>
      <c s="7" t="s">
        <v>51</v>
      </c>
      <c s="7" t="s">
        <v>195</v>
      </c>
      <c s="7" t="s">
        <v>55</v>
      </c>
      <c s="7" t="s">
        <v>291</v>
      </c>
      <c s="7" t="s">
        <v>105</v>
      </c>
      <c s="10">
        <v>68.34</v>
      </c>
      <c s="14">
        <v>82</v>
      </c>
      <c s="13">
        <f>ROUND((H81*G81),2)</f>
      </c>
      <c r="O81">
        <f>rekapitulace!H8</f>
      </c>
      <c>
        <f>O81/100*I81</f>
      </c>
    </row>
    <row r="82" spans="1:16" ht="12.75">
      <c r="A82" s="7">
        <v>53</v>
      </c>
      <c s="7" t="s">
        <v>51</v>
      </c>
      <c s="7" t="s">
        <v>292</v>
      </c>
      <c s="7" t="s">
        <v>45</v>
      </c>
      <c s="7" t="s">
        <v>293</v>
      </c>
      <c s="7" t="s">
        <v>105</v>
      </c>
      <c s="10">
        <v>7.76</v>
      </c>
      <c s="14">
        <v>2120</v>
      </c>
      <c s="13">
        <f>ROUND((H82*G82),2)</f>
      </c>
      <c r="O82">
        <f>rekapitulace!H8</f>
      </c>
      <c>
        <f>O82/100*I82</f>
      </c>
    </row>
    <row r="83" spans="1:16" ht="12.75" customHeight="1">
      <c r="A83" s="15"/>
      <c s="15"/>
      <c s="15" t="s">
        <v>42</v>
      </c>
      <c s="15"/>
      <c s="15" t="s">
        <v>183</v>
      </c>
      <c s="15"/>
      <c s="15"/>
      <c s="15"/>
      <c s="15">
        <f>SUM(I73:I82)</f>
      </c>
      <c r="P83">
        <f>ROUND(SUM(P73:P82),2)</f>
      </c>
    </row>
    <row r="85" spans="1:16" ht="12.75" customHeight="1">
      <c r="A85" s="15"/>
      <c s="15"/>
      <c s="15"/>
      <c s="15"/>
      <c s="15" t="s">
        <v>74</v>
      </c>
      <c s="15"/>
      <c s="15"/>
      <c s="15"/>
      <c s="15">
        <f>+I17+I38+I45+I52+I65+I70+I83</f>
      </c>
      <c r="P85">
        <f>+P17+P38+P45+P52+P65+P70+P83</f>
      </c>
    </row>
    <row r="87" spans="1:9" ht="12.75" customHeight="1">
      <c r="A87" s="9" t="s">
        <v>75</v>
      </c>
      <c s="9"/>
      <c s="9"/>
      <c s="9"/>
      <c s="9"/>
      <c s="9"/>
      <c s="9"/>
      <c s="9"/>
      <c s="9"/>
    </row>
    <row r="88" spans="1:9" ht="12.75" customHeight="1">
      <c r="A88" s="9"/>
      <c s="9"/>
      <c s="9"/>
      <c s="9"/>
      <c s="9" t="s">
        <v>76</v>
      </c>
      <c s="9"/>
      <c s="9"/>
      <c s="9"/>
      <c s="9"/>
    </row>
    <row r="89" spans="1:16" ht="12.75" customHeight="1">
      <c r="A89" s="15"/>
      <c s="15"/>
      <c s="15"/>
      <c s="15"/>
      <c s="15" t="s">
        <v>77</v>
      </c>
      <c s="15"/>
      <c s="15"/>
      <c s="15"/>
      <c s="15">
        <v>0</v>
      </c>
      <c r="P89">
        <v>0</v>
      </c>
    </row>
    <row r="90" spans="1:9" ht="12.75" customHeight="1">
      <c r="A90" s="15"/>
      <c s="15"/>
      <c s="15"/>
      <c s="15"/>
      <c s="15" t="s">
        <v>78</v>
      </c>
      <c s="15"/>
      <c s="15"/>
      <c s="15"/>
      <c s="15"/>
    </row>
    <row r="91" spans="1:16" ht="12.75" customHeight="1">
      <c r="A91" s="15"/>
      <c s="15"/>
      <c s="15"/>
      <c s="15"/>
      <c s="15" t="s">
        <v>79</v>
      </c>
      <c s="15"/>
      <c s="15"/>
      <c s="15"/>
      <c s="15">
        <v>0</v>
      </c>
      <c r="P91">
        <v>0</v>
      </c>
    </row>
    <row r="92" spans="1:16" ht="12.75" customHeight="1">
      <c r="A92" s="15"/>
      <c s="15"/>
      <c s="15"/>
      <c s="15"/>
      <c s="15" t="s">
        <v>80</v>
      </c>
      <c s="15"/>
      <c s="15"/>
      <c s="15"/>
      <c s="15">
        <f>I89+I91</f>
      </c>
      <c r="P92">
        <f>P89+P91</f>
      </c>
    </row>
    <row r="94" spans="1:16" ht="12.75" customHeight="1">
      <c r="A94" s="15"/>
      <c s="15"/>
      <c s="15"/>
      <c s="15"/>
      <c s="15" t="s">
        <v>80</v>
      </c>
      <c s="15"/>
      <c s="15"/>
      <c s="15"/>
      <c s="15">
        <f>I85+I92</f>
      </c>
      <c r="P94">
        <f>P85+P92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294</v>
      </c>
      <c s="5"/>
      <c s="5" t="s">
        <v>295</v>
      </c>
    </row>
    <row r="6" spans="1:5" ht="12.75" customHeight="1">
      <c r="A6" t="s">
        <v>18</v>
      </c>
      <c r="C6" s="5" t="s">
        <v>294</v>
      </c>
      <c s="5"/>
      <c s="5" t="s">
        <v>295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42</v>
      </c>
      <c s="9"/>
      <c s="9" t="s">
        <v>183</v>
      </c>
      <c s="9"/>
      <c s="11"/>
      <c s="9"/>
      <c s="11"/>
    </row>
    <row r="12" spans="1:16" ht="12.75">
      <c r="A12" s="7">
        <v>1</v>
      </c>
      <c s="7" t="s">
        <v>51</v>
      </c>
      <c s="7" t="s">
        <v>296</v>
      </c>
      <c s="7" t="s">
        <v>45</v>
      </c>
      <c s="7" t="s">
        <v>297</v>
      </c>
      <c s="7" t="s">
        <v>69</v>
      </c>
      <c s="10">
        <v>22</v>
      </c>
      <c s="14">
        <v>2630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51</v>
      </c>
      <c s="7" t="s">
        <v>298</v>
      </c>
      <c s="7" t="s">
        <v>45</v>
      </c>
      <c s="7" t="s">
        <v>299</v>
      </c>
      <c s="7" t="s">
        <v>69</v>
      </c>
      <c s="10">
        <v>13</v>
      </c>
      <c s="14">
        <v>159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51</v>
      </c>
      <c s="7" t="s">
        <v>300</v>
      </c>
      <c s="7" t="s">
        <v>45</v>
      </c>
      <c s="7" t="s">
        <v>301</v>
      </c>
      <c s="7" t="s">
        <v>69</v>
      </c>
      <c s="10">
        <v>14</v>
      </c>
      <c s="14">
        <v>3880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51</v>
      </c>
      <c s="7" t="s">
        <v>302</v>
      </c>
      <c s="7" t="s">
        <v>45</v>
      </c>
      <c s="7" t="s">
        <v>303</v>
      </c>
      <c s="7" t="s">
        <v>95</v>
      </c>
      <c s="10">
        <v>338.438</v>
      </c>
      <c s="14">
        <v>117</v>
      </c>
      <c s="13">
        <f>ROUND((H15*G15),2)</f>
      </c>
      <c r="O15">
        <f>rekapitulace!H8</f>
      </c>
      <c>
        <f>O15/100*I15</f>
      </c>
    </row>
    <row r="16" spans="1:16" ht="12.75">
      <c r="A16" s="7">
        <v>5</v>
      </c>
      <c s="7" t="s">
        <v>51</v>
      </c>
      <c s="7" t="s">
        <v>304</v>
      </c>
      <c s="7" t="s">
        <v>45</v>
      </c>
      <c s="7" t="s">
        <v>305</v>
      </c>
      <c s="7" t="s">
        <v>95</v>
      </c>
      <c s="10">
        <v>338.438</v>
      </c>
      <c s="14">
        <v>360</v>
      </c>
      <c s="13">
        <f>ROUND((H16*G16),2)</f>
      </c>
      <c r="O16">
        <f>rekapitulace!H8</f>
      </c>
      <c>
        <f>O16/100*I16</f>
      </c>
    </row>
    <row r="17" spans="1:16" ht="12.75" customHeight="1">
      <c r="A17" s="15"/>
      <c s="15"/>
      <c s="15" t="s">
        <v>42</v>
      </c>
      <c s="15"/>
      <c s="15" t="s">
        <v>183</v>
      </c>
      <c s="15"/>
      <c s="15"/>
      <c s="15"/>
      <c s="15">
        <f>SUM(I12:I16)</f>
      </c>
      <c r="P17">
        <f>ROUND(SUM(P12:P16),2)</f>
      </c>
    </row>
    <row r="19" spans="1:16" ht="12.75" customHeight="1">
      <c r="A19" s="15"/>
      <c s="15"/>
      <c s="15"/>
      <c s="15"/>
      <c s="15" t="s">
        <v>74</v>
      </c>
      <c s="15"/>
      <c s="15"/>
      <c s="15"/>
      <c s="15">
        <f>+I17</f>
      </c>
      <c r="P19">
        <f>+P17</f>
      </c>
    </row>
    <row r="21" spans="1:9" ht="12.75" customHeight="1">
      <c r="A21" s="9" t="s">
        <v>75</v>
      </c>
      <c s="9"/>
      <c s="9"/>
      <c s="9"/>
      <c s="9"/>
      <c s="9"/>
      <c s="9"/>
      <c s="9"/>
      <c s="9"/>
    </row>
    <row r="22" spans="1:9" ht="12.75" customHeight="1">
      <c r="A22" s="9"/>
      <c s="9"/>
      <c s="9"/>
      <c s="9"/>
      <c s="9" t="s">
        <v>76</v>
      </c>
      <c s="9"/>
      <c s="9"/>
      <c s="9"/>
      <c s="9"/>
    </row>
    <row r="23" spans="1:16" ht="12.75" customHeight="1">
      <c r="A23" s="15"/>
      <c s="15"/>
      <c s="15"/>
      <c s="15"/>
      <c s="15" t="s">
        <v>77</v>
      </c>
      <c s="15"/>
      <c s="15"/>
      <c s="15"/>
      <c s="15">
        <v>0</v>
      </c>
      <c r="P23">
        <v>0</v>
      </c>
    </row>
    <row r="24" spans="1:9" ht="12.75" customHeight="1">
      <c r="A24" s="15"/>
      <c s="15"/>
      <c s="15"/>
      <c s="15"/>
      <c s="15" t="s">
        <v>78</v>
      </c>
      <c s="15"/>
      <c s="15"/>
      <c s="15"/>
      <c s="15"/>
    </row>
    <row r="25" spans="1:16" ht="12.75" customHeight="1">
      <c r="A25" s="15"/>
      <c s="15"/>
      <c s="15"/>
      <c s="15"/>
      <c s="15" t="s">
        <v>79</v>
      </c>
      <c s="15"/>
      <c s="15"/>
      <c s="15"/>
      <c s="15">
        <v>0</v>
      </c>
      <c r="P25">
        <v>0</v>
      </c>
    </row>
    <row r="26" spans="1:16" ht="12.75" customHeight="1">
      <c r="A26" s="15"/>
      <c s="15"/>
      <c s="15"/>
      <c s="15"/>
      <c s="15" t="s">
        <v>80</v>
      </c>
      <c s="15"/>
      <c s="15"/>
      <c s="15"/>
      <c s="15">
        <f>I23+I25</f>
      </c>
      <c r="P26">
        <f>P23+P25</f>
      </c>
    </row>
    <row r="28" spans="1:16" ht="12.75" customHeight="1">
      <c r="A28" s="15"/>
      <c s="15"/>
      <c s="15"/>
      <c s="15"/>
      <c s="15" t="s">
        <v>80</v>
      </c>
      <c s="15"/>
      <c s="15"/>
      <c s="15"/>
      <c s="15">
        <f>I19+I26</f>
      </c>
      <c r="P28">
        <f>P19+P26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