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osífek\Documents\"/>
    </mc:Choice>
  </mc:AlternateContent>
  <bookViews>
    <workbookView xWindow="0" yWindow="0" windowWidth="0" windowHeight="0"/>
  </bookViews>
  <sheets>
    <sheet name="Rekapitulace stavby" sheetId="1" r:id="rId1"/>
    <sheet name="01 - So 01 - Stavební část" sheetId="2" r:id="rId2"/>
    <sheet name="02 - VRN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So 01 - Stavební část'!$C$87:$K$339</definedName>
    <definedName name="_xlnm.Print_Area" localSheetId="1">'01 - So 01 - Stavební část'!$C$4:$J$39,'01 - So 01 - Stavební část'!$C$45:$J$69,'01 - So 01 - Stavební část'!$C$75:$K$339</definedName>
    <definedName name="_xlnm.Print_Titles" localSheetId="1">'01 - So 01 - Stavební část'!$87:$87</definedName>
    <definedName name="_xlnm._FilterDatabase" localSheetId="2" hidden="1">'02 - VRN'!$C$82:$K$95</definedName>
    <definedName name="_xlnm.Print_Area" localSheetId="2">'02 - VRN'!$C$4:$J$39,'02 - VRN'!$C$45:$J$64,'02 - VRN'!$C$70:$K$95</definedName>
    <definedName name="_xlnm.Print_Titles" localSheetId="2">'02 - VRN'!$82:$82</definedName>
    <definedName name="_xlnm.Print_Area" localSheetId="3">'Seznam figur'!$C$4:$G$118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56"/>
  <c i="3" r="J35"/>
  <c i="1" r="AX56"/>
  <c i="3" r="BI95"/>
  <c r="BH95"/>
  <c r="BG95"/>
  <c r="BE95"/>
  <c r="T95"/>
  <c r="T94"/>
  <c r="R95"/>
  <c r="R94"/>
  <c r="P95"/>
  <c r="P94"/>
  <c r="BI93"/>
  <c r="BH93"/>
  <c r="BG93"/>
  <c r="BE93"/>
  <c r="T93"/>
  <c r="R93"/>
  <c r="P93"/>
  <c r="BI92"/>
  <c r="BH92"/>
  <c r="BG92"/>
  <c r="BE92"/>
  <c r="T92"/>
  <c r="R92"/>
  <c r="P92"/>
  <c r="BI90"/>
  <c r="BH90"/>
  <c r="BG90"/>
  <c r="BE90"/>
  <c r="T90"/>
  <c r="R90"/>
  <c r="P90"/>
  <c r="BI88"/>
  <c r="BH88"/>
  <c r="BG88"/>
  <c r="BE88"/>
  <c r="T88"/>
  <c r="T87"/>
  <c r="R88"/>
  <c r="R87"/>
  <c r="P88"/>
  <c r="P87"/>
  <c r="BI86"/>
  <c r="BH86"/>
  <c r="BG86"/>
  <c r="BE86"/>
  <c r="T86"/>
  <c r="R86"/>
  <c r="P86"/>
  <c r="BI85"/>
  <c r="BH85"/>
  <c r="BG85"/>
  <c r="BE85"/>
  <c r="T85"/>
  <c r="R85"/>
  <c r="P85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2" r="J37"/>
  <c r="J36"/>
  <c i="1" r="AY55"/>
  <c i="2" r="J35"/>
  <c i="1" r="AX55"/>
  <c i="2" r="BI338"/>
  <c r="BH338"/>
  <c r="BG338"/>
  <c r="BE338"/>
  <c r="T338"/>
  <c r="T337"/>
  <c r="R338"/>
  <c r="R337"/>
  <c r="P338"/>
  <c r="P337"/>
  <c r="BI335"/>
  <c r="BH335"/>
  <c r="BG335"/>
  <c r="BE335"/>
  <c r="T335"/>
  <c r="R335"/>
  <c r="P335"/>
  <c r="BI332"/>
  <c r="BH332"/>
  <c r="BG332"/>
  <c r="BE332"/>
  <c r="T332"/>
  <c r="R332"/>
  <c r="P332"/>
  <c r="BI328"/>
  <c r="BH328"/>
  <c r="BG328"/>
  <c r="BE328"/>
  <c r="T328"/>
  <c r="R328"/>
  <c r="P328"/>
  <c r="BI325"/>
  <c r="BH325"/>
  <c r="BG325"/>
  <c r="BE325"/>
  <c r="T325"/>
  <c r="R325"/>
  <c r="P325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4"/>
  <c r="BH314"/>
  <c r="BG314"/>
  <c r="BE314"/>
  <c r="T314"/>
  <c r="R314"/>
  <c r="P314"/>
  <c r="BI311"/>
  <c r="BH311"/>
  <c r="BG311"/>
  <c r="BE311"/>
  <c r="T311"/>
  <c r="R311"/>
  <c r="P311"/>
  <c r="BI308"/>
  <c r="BH308"/>
  <c r="BG308"/>
  <c r="BE308"/>
  <c r="T308"/>
  <c r="R308"/>
  <c r="P308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1"/>
  <c r="BH301"/>
  <c r="BG301"/>
  <c r="BE301"/>
  <c r="T301"/>
  <c r="R301"/>
  <c r="P301"/>
  <c r="BI285"/>
  <c r="BH285"/>
  <c r="BG285"/>
  <c r="BE285"/>
  <c r="T285"/>
  <c r="R285"/>
  <c r="P285"/>
  <c r="BI282"/>
  <c r="BH282"/>
  <c r="BG282"/>
  <c r="BE282"/>
  <c r="T282"/>
  <c r="R282"/>
  <c r="P282"/>
  <c r="BI267"/>
  <c r="BH267"/>
  <c r="BG267"/>
  <c r="BE267"/>
  <c r="T267"/>
  <c r="R267"/>
  <c r="P267"/>
  <c r="BI264"/>
  <c r="BH264"/>
  <c r="BG264"/>
  <c r="BE264"/>
  <c r="T264"/>
  <c r="R264"/>
  <c r="P264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34"/>
  <c r="BH234"/>
  <c r="BG234"/>
  <c r="BE234"/>
  <c r="T234"/>
  <c r="R234"/>
  <c r="P234"/>
  <c r="BI232"/>
  <c r="BH232"/>
  <c r="BG232"/>
  <c r="BE232"/>
  <c r="T232"/>
  <c r="R232"/>
  <c r="P232"/>
  <c r="BI211"/>
  <c r="BH211"/>
  <c r="BG211"/>
  <c r="BE211"/>
  <c r="T211"/>
  <c r="R211"/>
  <c r="P211"/>
  <c r="BI208"/>
  <c r="BH208"/>
  <c r="BG208"/>
  <c r="BE208"/>
  <c r="T208"/>
  <c r="R208"/>
  <c r="P208"/>
  <c r="BI205"/>
  <c r="BH205"/>
  <c r="BG205"/>
  <c r="BE205"/>
  <c r="T205"/>
  <c r="R205"/>
  <c r="P205"/>
  <c r="BI186"/>
  <c r="BH186"/>
  <c r="BG186"/>
  <c r="BE186"/>
  <c r="T186"/>
  <c r="R186"/>
  <c r="P186"/>
  <c r="BI182"/>
  <c r="BH182"/>
  <c r="BG182"/>
  <c r="BE182"/>
  <c r="T182"/>
  <c r="R182"/>
  <c r="P182"/>
  <c r="BI161"/>
  <c r="BH161"/>
  <c r="BG161"/>
  <c r="BE161"/>
  <c r="T161"/>
  <c r="R161"/>
  <c r="P161"/>
  <c r="BI157"/>
  <c r="BH157"/>
  <c r="BG157"/>
  <c r="BE157"/>
  <c r="T157"/>
  <c r="R157"/>
  <c r="P157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5"/>
  <c r="BH145"/>
  <c r="BG145"/>
  <c r="BE145"/>
  <c r="T145"/>
  <c r="R145"/>
  <c r="P145"/>
  <c r="BI142"/>
  <c r="BH142"/>
  <c r="BG142"/>
  <c r="BE142"/>
  <c r="T142"/>
  <c r="R142"/>
  <c r="P142"/>
  <c r="BI139"/>
  <c r="BH139"/>
  <c r="BG139"/>
  <c r="BE139"/>
  <c r="T139"/>
  <c r="R139"/>
  <c r="P139"/>
  <c r="BI136"/>
  <c r="BH136"/>
  <c r="BG136"/>
  <c r="BE136"/>
  <c r="T136"/>
  <c r="R136"/>
  <c r="P136"/>
  <c r="BI133"/>
  <c r="BH133"/>
  <c r="BG133"/>
  <c r="BE133"/>
  <c r="T133"/>
  <c r="R133"/>
  <c r="P133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2"/>
  <c r="BH122"/>
  <c r="BG122"/>
  <c r="BE122"/>
  <c r="T122"/>
  <c r="T121"/>
  <c r="R122"/>
  <c r="R121"/>
  <c r="P122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T96"/>
  <c r="R97"/>
  <c r="R96"/>
  <c r="P97"/>
  <c r="BI94"/>
  <c r="BH94"/>
  <c r="BG94"/>
  <c r="BE94"/>
  <c r="T94"/>
  <c r="R94"/>
  <c r="P94"/>
  <c r="BI93"/>
  <c r="BH93"/>
  <c r="BG93"/>
  <c r="BE93"/>
  <c r="T93"/>
  <c r="R93"/>
  <c r="P93"/>
  <c r="BI91"/>
  <c r="BH91"/>
  <c r="BG91"/>
  <c r="BE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82"/>
  <c r="E7"/>
  <c r="E78"/>
  <c i="1" r="L50"/>
  <c r="AM50"/>
  <c r="AM49"/>
  <c r="L49"/>
  <c r="AM47"/>
  <c r="L47"/>
  <c r="L45"/>
  <c r="L44"/>
  <c i="2" r="BK264"/>
  <c r="J101"/>
  <c r="BK311"/>
  <c r="BK154"/>
  <c r="BK108"/>
  <c r="BK258"/>
  <c r="J119"/>
  <c r="J308"/>
  <c r="J145"/>
  <c i="3" r="J90"/>
  <c i="2" r="BK208"/>
  <c r="BK97"/>
  <c r="BK308"/>
  <c r="J111"/>
  <c r="J234"/>
  <c r="BK111"/>
  <c r="J311"/>
  <c r="J148"/>
  <c i="3" r="J95"/>
  <c i="2" r="BK285"/>
  <c r="J106"/>
  <c r="J252"/>
  <c r="BK125"/>
  <c r="J103"/>
  <c r="J205"/>
  <c r="BK335"/>
  <c r="BK254"/>
  <c r="J125"/>
  <c i="3" r="BK95"/>
  <c i="2" r="BK117"/>
  <c r="J325"/>
  <c r="BK127"/>
  <c i="3" r="BK92"/>
  <c i="2" r="BK232"/>
  <c r="J182"/>
  <c r="J317"/>
  <c r="BK234"/>
  <c r="BK119"/>
  <c r="BK306"/>
  <c r="BK145"/>
  <c r="BK332"/>
  <c r="BK205"/>
  <c r="BK106"/>
  <c r="J305"/>
  <c r="J161"/>
  <c r="BK325"/>
  <c r="J285"/>
  <c r="J133"/>
  <c r="J99"/>
  <c r="BK122"/>
  <c r="J328"/>
  <c r="J232"/>
  <c r="BK99"/>
  <c i="3" r="J85"/>
  <c i="2" r="J282"/>
  <c r="J157"/>
  <c r="BK182"/>
  <c r="J129"/>
  <c r="J113"/>
  <c r="J256"/>
  <c r="BK113"/>
  <c r="J321"/>
  <c r="BK139"/>
  <c i="3" r="BK86"/>
  <c i="2" r="J97"/>
  <c r="BK267"/>
  <c r="BK142"/>
  <c i="3" r="BK93"/>
  <c i="2" r="J258"/>
  <c r="BK151"/>
  <c r="BK321"/>
  <c r="BK282"/>
  <c r="J127"/>
  <c r="J93"/>
  <c r="BK157"/>
  <c r="J91"/>
  <c r="BK252"/>
  <c r="J94"/>
  <c i="3" r="J88"/>
  <c i="2" r="BK256"/>
  <c r="BK314"/>
  <c r="BK261"/>
  <c r="J122"/>
  <c r="J260"/>
  <c r="BK148"/>
  <c r="J335"/>
  <c r="J264"/>
  <c r="J108"/>
  <c i="3" r="J86"/>
  <c i="2" r="J254"/>
  <c r="J301"/>
  <c r="J142"/>
  <c r="J117"/>
  <c r="BK319"/>
  <c r="J154"/>
  <c r="BK93"/>
  <c r="BK304"/>
  <c r="J151"/>
  <c i="3" r="BK85"/>
  <c i="2" r="J139"/>
  <c r="J332"/>
  <c r="BK186"/>
  <c i="3" r="J92"/>
  <c i="2" r="J314"/>
  <c r="BK338"/>
  <c r="J304"/>
  <c r="BK136"/>
  <c r="BK115"/>
  <c r="BK211"/>
  <c r="BK101"/>
  <c r="BK301"/>
  <c r="BK133"/>
  <c i="3" r="BK90"/>
  <c i="2" r="J267"/>
  <c r="J115"/>
  <c r="BK317"/>
  <c r="J211"/>
  <c r="J319"/>
  <c r="BK161"/>
  <c r="BK94"/>
  <c r="BK305"/>
  <c r="BK129"/>
  <c i="3" r="J93"/>
  <c i="2" r="BK260"/>
  <c i="1" r="AS54"/>
  <c i="2" r="J261"/>
  <c r="J136"/>
  <c r="BK328"/>
  <c r="J208"/>
  <c r="BK91"/>
  <c r="J186"/>
  <c r="J338"/>
  <c r="J306"/>
  <c r="BK103"/>
  <c i="3" r="BK88"/>
  <c i="2" l="1" r="P96"/>
  <c r="BK90"/>
  <c r="J90"/>
  <c r="J61"/>
  <c r="R90"/>
  <c r="BK124"/>
  <c r="J124"/>
  <c r="J64"/>
  <c r="P124"/>
  <c r="T124"/>
  <c r="T132"/>
  <c r="P316"/>
  <c r="BK331"/>
  <c r="J331"/>
  <c r="J67"/>
  <c r="T331"/>
  <c i="3" r="R89"/>
  <c r="R84"/>
  <c r="R83"/>
  <c i="2" r="BK132"/>
  <c r="J132"/>
  <c r="J65"/>
  <c r="R132"/>
  <c r="R316"/>
  <c r="P331"/>
  <c i="3" r="BK89"/>
  <c r="J89"/>
  <c r="J62"/>
  <c r="P89"/>
  <c r="P84"/>
  <c r="P83"/>
  <c i="1" r="AU56"/>
  <c i="2" r="P90"/>
  <c r="T90"/>
  <c r="R124"/>
  <c r="P132"/>
  <c r="BK316"/>
  <c r="J316"/>
  <c r="J66"/>
  <c r="T316"/>
  <c r="R331"/>
  <c i="3" r="T89"/>
  <c r="T84"/>
  <c r="T83"/>
  <c i="2" r="BK121"/>
  <c r="J121"/>
  <c r="J63"/>
  <c r="BK337"/>
  <c r="J337"/>
  <c r="J68"/>
  <c i="3" r="BK94"/>
  <c r="J94"/>
  <c r="J63"/>
  <c r="BK87"/>
  <c r="J87"/>
  <c r="J61"/>
  <c r="F55"/>
  <c r="J77"/>
  <c r="BF85"/>
  <c r="BF90"/>
  <c r="BF88"/>
  <c r="BF92"/>
  <c r="E48"/>
  <c r="BF95"/>
  <c r="BF86"/>
  <c r="BF93"/>
  <c i="2" r="J52"/>
  <c r="F85"/>
  <c r="BF93"/>
  <c r="BF94"/>
  <c r="BF99"/>
  <c r="BF101"/>
  <c r="BF106"/>
  <c r="BF108"/>
  <c r="BF122"/>
  <c r="BF125"/>
  <c r="BF145"/>
  <c r="BF148"/>
  <c r="BF205"/>
  <c r="BF211"/>
  <c r="BF232"/>
  <c r="BF258"/>
  <c r="BF261"/>
  <c r="BF308"/>
  <c r="BF319"/>
  <c r="BF325"/>
  <c r="BF328"/>
  <c r="BF332"/>
  <c r="BF335"/>
  <c r="BF338"/>
  <c r="BF97"/>
  <c r="BF103"/>
  <c r="BF119"/>
  <c r="BF133"/>
  <c r="BF136"/>
  <c r="BF142"/>
  <c r="BF182"/>
  <c r="BF252"/>
  <c r="BF254"/>
  <c r="BF91"/>
  <c r="BF111"/>
  <c r="BF115"/>
  <c r="BF117"/>
  <c r="BF127"/>
  <c r="BF129"/>
  <c r="BF139"/>
  <c r="BF151"/>
  <c r="BF186"/>
  <c r="BF208"/>
  <c r="BF234"/>
  <c r="BF256"/>
  <c r="BF264"/>
  <c r="BF282"/>
  <c r="BF285"/>
  <c r="BF301"/>
  <c r="BF305"/>
  <c r="BF314"/>
  <c r="BF321"/>
  <c r="E48"/>
  <c r="BF113"/>
  <c r="BF154"/>
  <c r="BF157"/>
  <c r="BF161"/>
  <c r="BF260"/>
  <c r="BF267"/>
  <c r="BF304"/>
  <c r="BF306"/>
  <c r="BF311"/>
  <c r="BF317"/>
  <c r="F35"/>
  <c i="1" r="BB55"/>
  <c i="2" r="F33"/>
  <c i="1" r="AZ55"/>
  <c i="2" r="J33"/>
  <c i="1" r="AV55"/>
  <c i="3" r="J33"/>
  <c i="1" r="AV56"/>
  <c i="3" r="F33"/>
  <c i="1" r="AZ56"/>
  <c i="3" r="F36"/>
  <c i="1" r="BC56"/>
  <c i="2" r="F36"/>
  <c i="1" r="BC55"/>
  <c i="3" r="F37"/>
  <c i="1" r="BD56"/>
  <c i="2" r="F37"/>
  <c i="1" r="BD55"/>
  <c i="3" r="F35"/>
  <c i="1" r="BB56"/>
  <c i="2" l="1" r="R89"/>
  <c r="R88"/>
  <c r="T89"/>
  <c r="T88"/>
  <c r="P89"/>
  <c r="P88"/>
  <c i="1" r="AU55"/>
  <c i="2" r="BK96"/>
  <c r="BK89"/>
  <c r="J89"/>
  <c r="J60"/>
  <c i="3" r="BK84"/>
  <c r="J84"/>
  <c r="J60"/>
  <c i="2" r="J34"/>
  <c i="1" r="AW55"/>
  <c r="AT55"/>
  <c r="AU54"/>
  <c r="BC54"/>
  <c r="W32"/>
  <c r="AZ54"/>
  <c r="W29"/>
  <c r="BD54"/>
  <c r="W33"/>
  <c i="2" r="F34"/>
  <c i="1" r="BA55"/>
  <c r="BB54"/>
  <c r="AX54"/>
  <c i="3" r="F34"/>
  <c i="1" r="BA56"/>
  <c i="3" r="J34"/>
  <c i="1" r="AW56"/>
  <c r="AT56"/>
  <c i="2" l="1" r="BK88"/>
  <c r="J88"/>
  <c r="J59"/>
  <c r="J96"/>
  <c r="J62"/>
  <c i="3" r="BK83"/>
  <c r="J83"/>
  <c r="J59"/>
  <c i="1" r="BA54"/>
  <c r="W30"/>
  <c r="AY54"/>
  <c r="AV54"/>
  <c r="AK29"/>
  <c r="W31"/>
  <c i="3" l="1" r="J30"/>
  <c i="1" r="AG56"/>
  <c i="2" r="J30"/>
  <c i="1" r="AG55"/>
  <c r="AG54"/>
  <c r="AK26"/>
  <c r="AW54"/>
  <c r="AK30"/>
  <c r="AK35"/>
  <c i="2" l="1" r="J39"/>
  <c i="3" r="J39"/>
  <c i="1" r="AN55"/>
  <c r="AN56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<sst xmlns="http://schemas.openxmlformats.org/spreadsheetml/2006/main">
  <si>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</si>
  <si>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</si>
  <si>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</si>
  <si>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</si>
  <si>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</si>
  <si>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{f4a2732e-95e0-4c6b-b375-a7972c68983d}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</si>
  <si>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</si>
  <si>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</si>
  <si>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</si>
  <si>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</si>
  <si>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</si>
  <si>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</si>
  <si>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</si>
  <si>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</si>
  <si>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22-10-2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</si>
  <si>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</si>
  <si>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</si>
  <si>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pokojů Domova seniorů Kytín, úprava 3.1.2023</t>
  </si>
  <si>
    <t>KSO:</t>
  </si>
  <si>
    <t/>
  </si>
  <si>
    <t>CC-CZ:</t>
  </si>
  <si>
    <t>Místo:</t>
  </si>
  <si>
    <t xml:space="preserve">Domov Kytín, poskytovatel sociálních služeb Kytín </t>
  </si>
  <si>
    <t>Datum:</t>
  </si>
  <si>
    <t>29. 11. 2022</t>
  </si>
  <si>
    <t>Zadavatel:</t>
  </si>
  <si>
    <t>IČ:</t>
  </si>
  <si>
    <t>Středočeský kraj, Zborovská 11, 150 21 Praha 5</t>
  </si>
  <si>
    <t>DIČ:</t>
  </si>
  <si>
    <t>Uchazeč:</t>
  </si>
  <si>
    <t>Vyplň údaj</t>
  </si>
  <si>
    <t>Projektant:</t>
  </si>
  <si>
    <t>RAM projekt s.r.o.</t>
  </si>
  <si>
    <t>True</t>
  </si>
  <si>
    <t>Zpracovatel:</t>
  </si>
  <si>
    <t>Ing. Josef Němeček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</si>
  <si>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</si>
  <si>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</si>
  <si>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</si>
  <si>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</si>
  <si>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</si>
  <si>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</si>
  <si>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</si>
  <si>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</si>
  <si>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</si>
  <si>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</si>
  <si>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</si>
  <si>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</si>
  <si>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</si>
  <si>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</si>
  <si>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</si>
  <si>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</si>
  <si>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</si>
  <si>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</si>
  <si>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</si>
  <si>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</si>
  <si>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</si>
  <si>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</si>
  <si>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</si>
  <si>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</si>
  <si>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</si>
  <si>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</si>
  <si>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</si>
  <si>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</si>
  <si>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</si>
  <si>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</si>
  <si>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</si>
  <si>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</si>
  <si>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</si>
  <si>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</si>
  <si>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</si>
  <si>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</si>
  <si>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</si>
  <si>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</si>
  <si>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</si>
  <si>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</si>
  <si>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</si>
  <si>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</si>
  <si>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01 - Stavební část</t>
  </si>
  <si>
    <t>STA</t>
  </si>
  <si>
    <t>1</t>
  </si>
  <si>
    <t>{57c90344-308b-4ec6-a467-71f472ae6c55}</t>
  </si>
  <si>
    <t>2</t>
  </si>
  <si>
    <t>02</t>
  </si>
  <si>
    <t>VRN</t>
  </si>
  <si>
    <t>VON</t>
  </si>
  <si>
    <t>{9ba43253-dd27-43bf-be9b-2b691d9a365e}</t>
  </si>
  <si>
    <t>PP</t>
  </si>
  <si>
    <t>PLOCHA POKOJŮ</t>
  </si>
  <si>
    <t>M2</t>
  </si>
  <si>
    <t>767,62</t>
  </si>
  <si>
    <t>PK</t>
  </si>
  <si>
    <t xml:space="preserve">PLOCHY KOUPELEN, WC </t>
  </si>
  <si>
    <t>m2</t>
  </si>
  <si>
    <t>155,46</t>
  </si>
  <si>
    <t>KRYCÍ LIST SOUPISU PRACÍ</t>
  </si>
  <si>
    <t>OP</t>
  </si>
  <si>
    <t>OBVODY POKOJŮ</t>
  </si>
  <si>
    <t>m</t>
  </si>
  <si>
    <t>909,47</t>
  </si>
  <si>
    <t>LP</t>
  </si>
  <si>
    <t>DÉLKA OBLOŽENÍ ZA POSTELEMI</t>
  </si>
  <si>
    <t>182,055</t>
  </si>
  <si>
    <t>LK</t>
  </si>
  <si>
    <t>DÉLKA OBLOŽENÍ KOUPELEN</t>
  </si>
  <si>
    <t>284,74</t>
  </si>
  <si>
    <t>PS</t>
  </si>
  <si>
    <t>CELKOVÁ PLOCHA STĚN</t>
  </si>
  <si>
    <t>886,575</t>
  </si>
  <si>
    <t>Objekt:</t>
  </si>
  <si>
    <t>01 - So 01 - Stavební část</t>
  </si>
  <si>
    <t>Kytín</t>
  </si>
  <si>
    <t>Domov seniorů - Kytín</t>
  </si>
  <si>
    <t>Ing.Josef Němeček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</si>
  <si>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</si>
  <si>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</si>
  <si>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</si>
  <si>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</si>
  <si>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</si>
  <si>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721 - Zdravotechnika - vnitřní kanalizace</t>
  </si>
  <si>
    <t xml:space="preserve">    725 - Zdravotechnika - zařizovací předměty</t>
  </si>
  <si>
    <t xml:space="preserve">      741 - Elektroinstalace - silnoproud</t>
  </si>
  <si>
    <t xml:space="preserve">    771 - Podlahy- izolace</t>
  </si>
  <si>
    <t xml:space="preserve">    776 - Podlahy povlakové</t>
  </si>
  <si>
    <t xml:space="preserve">    997 - Přesun sutě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</si>
  <si>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</si>
  <si>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</si>
  <si>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</si>
  <si>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</si>
  <si>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</si>
  <si>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</si>
  <si>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</si>
  <si>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</si>
  <si>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</si>
  <si>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</si>
  <si>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</si>
  <si>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</si>
  <si>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</si>
  <si>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</si>
  <si>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</si>
  <si>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</si>
  <si>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</si>
  <si>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</si>
  <si>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721</t>
  </si>
  <si>
    <t>Zdravotechnika - vnitřní kanalizace</t>
  </si>
  <si>
    <t>K</t>
  </si>
  <si>
    <t>721210812</t>
  </si>
  <si>
    <t>Demontáž vpustí podlahových z kyselinovzdorné kameniny DN 70</t>
  </si>
  <si>
    <t>kus</t>
  </si>
  <si>
    <t>CS ÚRS 2022 02</t>
  </si>
  <si>
    <t>16</t>
  </si>
  <si>
    <t>-936287416</t>
  </si>
  <si>
    <t>Online PSC</t>
  </si>
  <si>
    <t>https://podminky.urs.cz/item/CS_URS_2022_02/721210812</t>
  </si>
  <si>
    <t>721219128.1</t>
  </si>
  <si>
    <t xml:space="preserve">Montáž odtokových sprchových vpustí </t>
  </si>
  <si>
    <t>-614892299</t>
  </si>
  <si>
    <t>3</t>
  </si>
  <si>
    <t>M</t>
  </si>
  <si>
    <t>55161725</t>
  </si>
  <si>
    <t>vpusť podlahová s automatickým vztlakovým uzávěrem vodorovný odtok DN 50</t>
  </si>
  <si>
    <t>32</t>
  </si>
  <si>
    <t>-2031733490</t>
  </si>
  <si>
    <t>P</t>
  </si>
  <si>
    <t>Poznámka k položce:_x000d_
určená k napojení na PVC krytiny referenční výrobek např. Minimax 50</t>
  </si>
  <si>
    <t>725</t>
  </si>
  <si>
    <t>Zdravotechnika - zařizovací předměty</t>
  </si>
  <si>
    <t>4</t>
  </si>
  <si>
    <t>725110811</t>
  </si>
  <si>
    <t>Demontáž klozetů splachovacích s nádrží nebo tlakovým splachovačem</t>
  </si>
  <si>
    <t>soubor</t>
  </si>
  <si>
    <t>538545369</t>
  </si>
  <si>
    <t>https://podminky.urs.cz/item/CS_URS_2022_02/725110811</t>
  </si>
  <si>
    <t>5</t>
  </si>
  <si>
    <t>725119122</t>
  </si>
  <si>
    <t>Zařízení záchodů montáž klozetových mís kombi</t>
  </si>
  <si>
    <t>1350451259</t>
  </si>
  <si>
    <t>https://podminky.urs.cz/item/CS_URS_2022_02/725119122</t>
  </si>
  <si>
    <t>6</t>
  </si>
  <si>
    <t>725210821</t>
  </si>
  <si>
    <t>Demontáž umyvadel bez výtokových armatur umyvadel</t>
  </si>
  <si>
    <t>-1854102485</t>
  </si>
  <si>
    <t>https://podminky.urs.cz/item/CS_URS_2022_02/725210821</t>
  </si>
  <si>
    <t>7</t>
  </si>
  <si>
    <t>725219102</t>
  </si>
  <si>
    <t>Umyvadla montáž umyvadel ostatních typů na šrouby</t>
  </si>
  <si>
    <t>-1976567202</t>
  </si>
  <si>
    <t>https://podminky.urs.cz/item/CS_URS_2022_02/725219102</t>
  </si>
  <si>
    <t>VV</t>
  </si>
  <si>
    <t xml:space="preserve">47  "zpětná montáž</t>
  </si>
  <si>
    <t>8</t>
  </si>
  <si>
    <t>725220842</t>
  </si>
  <si>
    <t>Demontáž van ocelových volně stojících</t>
  </si>
  <si>
    <t>-908475998</t>
  </si>
  <si>
    <t>https://podminky.urs.cz/item/CS_URS_2022_02/725220842</t>
  </si>
  <si>
    <t>9</t>
  </si>
  <si>
    <t>725229102</t>
  </si>
  <si>
    <t>Vany bez výtokových armatur montáž van se zápachovou uzávěrkou ocelových</t>
  </si>
  <si>
    <t>-223893563</t>
  </si>
  <si>
    <t>https://podminky.urs.cz/item/CS_URS_2022_02/725229102</t>
  </si>
  <si>
    <t xml:space="preserve">2  "zpětná montáž</t>
  </si>
  <si>
    <t>10</t>
  </si>
  <si>
    <t>725240811</t>
  </si>
  <si>
    <t>Demontáž sprchových kabin a vaniček bez výtokových armatur kabin</t>
  </si>
  <si>
    <t>360821436</t>
  </si>
  <si>
    <t>https://podminky.urs.cz/item/CS_URS_2022_02/725240811</t>
  </si>
  <si>
    <t>11</t>
  </si>
  <si>
    <t>725820801</t>
  </si>
  <si>
    <t>Demontáž baterií nástěnných do G 3/4</t>
  </si>
  <si>
    <t>-1614361608</t>
  </si>
  <si>
    <t>https://podminky.urs.cz/item/CS_URS_2022_02/725820801</t>
  </si>
  <si>
    <t>12</t>
  </si>
  <si>
    <t>725820802</t>
  </si>
  <si>
    <t>Demontáž baterií stojánkových do 1 otvoru</t>
  </si>
  <si>
    <t>-1943130448</t>
  </si>
  <si>
    <t>https://podminky.urs.cz/item/CS_URS_2022_02/725820802</t>
  </si>
  <si>
    <t>13</t>
  </si>
  <si>
    <t>725839102</t>
  </si>
  <si>
    <t>Baterie vanové montáž ostatních typů nástěnných nebo stojánkových G 3/4"</t>
  </si>
  <si>
    <t>1029621984</t>
  </si>
  <si>
    <t>https://podminky.urs.cz/item/CS_URS_2022_02/725839102</t>
  </si>
  <si>
    <t>14</t>
  </si>
  <si>
    <t>725849411</t>
  </si>
  <si>
    <t>Baterie sprchové montáž nástěnných baterií s nastavitelnou výškou sprchy</t>
  </si>
  <si>
    <t>67699444</t>
  </si>
  <si>
    <t>https://podminky.urs.cz/item/CS_URS_2022_02/725849411</t>
  </si>
  <si>
    <t>741</t>
  </si>
  <si>
    <t>Elektroinstalace - silnoproud</t>
  </si>
  <si>
    <t>74133381R</t>
  </si>
  <si>
    <t xml:space="preserve">Demontáž a Montáž ovladačů tlačítkových vestavných </t>
  </si>
  <si>
    <t>-1551275391</t>
  </si>
  <si>
    <t xml:space="preserve">58  "vypinače, příp. zásuvky</t>
  </si>
  <si>
    <t>771</t>
  </si>
  <si>
    <t>Podlahy- izolace</t>
  </si>
  <si>
    <t>77159111.1</t>
  </si>
  <si>
    <t>Izolace podlahy nátěrem nebo stěrkou ve dvou vrstvách</t>
  </si>
  <si>
    <t>2016698642</t>
  </si>
  <si>
    <t xml:space="preserve">PK  "KOUPELNY</t>
  </si>
  <si>
    <t>17</t>
  </si>
  <si>
    <t>771591241</t>
  </si>
  <si>
    <t>Izolace podlahy pod dlažbu těsnícími izolačními pásy vnitřní kout</t>
  </si>
  <si>
    <t>780130580</t>
  </si>
  <si>
    <t>https://podminky.urs.cz/item/CS_URS_2022_02/771591241</t>
  </si>
  <si>
    <t>18</t>
  </si>
  <si>
    <t>771591264</t>
  </si>
  <si>
    <t>Izolace podlahy těsnícími izolačními pásy mezi podlahou a stěnu</t>
  </si>
  <si>
    <t>-1243630208</t>
  </si>
  <si>
    <t>https://podminky.urs.cz/item/CS_URS_2022_02/771591264</t>
  </si>
  <si>
    <t xml:space="preserve">LK  "DÉLKA STĚN SPRCH</t>
  </si>
  <si>
    <t>776</t>
  </si>
  <si>
    <t>Podlahy povlakové</t>
  </si>
  <si>
    <t>19</t>
  </si>
  <si>
    <t>776201812</t>
  </si>
  <si>
    <t>Demontáž povlakových podlahovin lepených ručně s podložkou</t>
  </si>
  <si>
    <t>1105187095</t>
  </si>
  <si>
    <t>https://podminky.urs.cz/item/CS_URS_2022_02/776201812</t>
  </si>
  <si>
    <t xml:space="preserve">PP  "pokoje, předsíně</t>
  </si>
  <si>
    <t>20</t>
  </si>
  <si>
    <t>776111116</t>
  </si>
  <si>
    <t>Příprava podkladu broušení podlah stávajícího podkladu pro odstranění lepidla (po starých krytinách)</t>
  </si>
  <si>
    <t>246087698</t>
  </si>
  <si>
    <t>https://podminky.urs.cz/item/CS_URS_2022_02/776111116</t>
  </si>
  <si>
    <t xml:space="preserve">PP  "plocha pokojů</t>
  </si>
  <si>
    <t>776410811</t>
  </si>
  <si>
    <t>Demontáž soklíků nebo lišt pryžových nebo plastových</t>
  </si>
  <si>
    <t>-1548499549</t>
  </si>
  <si>
    <t>https://podminky.urs.cz/item/CS_URS_2022_02/776410811</t>
  </si>
  <si>
    <t xml:space="preserve">OP  "stávající PVC</t>
  </si>
  <si>
    <t>22</t>
  </si>
  <si>
    <t>776111115</t>
  </si>
  <si>
    <t>Příprava podkladu broušení podlah stávajícího podkladu před litím stěrky</t>
  </si>
  <si>
    <t>-1321173736</t>
  </si>
  <si>
    <t>https://podminky.urs.cz/item/CS_URS_2022_02/776111115</t>
  </si>
  <si>
    <t xml:space="preserve">PP+PK  "celková plocha podlah </t>
  </si>
  <si>
    <t>23</t>
  </si>
  <si>
    <t>776111117</t>
  </si>
  <si>
    <t>Příprava podkladu broušení podlah stávajícího podkladu pro odstranění nerovností (diamantovým kotoučem)</t>
  </si>
  <si>
    <t>-1099822190</t>
  </si>
  <si>
    <t>https://podminky.urs.cz/item/CS_URS_2022_02/776111117</t>
  </si>
  <si>
    <t xml:space="preserve">(PP+PK)*0,5  "hrubé nerovnosti - 50% plochy</t>
  </si>
  <si>
    <t>24</t>
  </si>
  <si>
    <t>776111311</t>
  </si>
  <si>
    <t>Příprava podkladu vysátí podlah</t>
  </si>
  <si>
    <t>588236490</t>
  </si>
  <si>
    <t>https://podminky.urs.cz/item/CS_URS_2022_02/776111311</t>
  </si>
  <si>
    <t>PP+PK</t>
  </si>
  <si>
    <t>25</t>
  </si>
  <si>
    <t>776121511</t>
  </si>
  <si>
    <t>Příprava podkladu penetrace dvousložková podlah zábrana proti vlhkosti</t>
  </si>
  <si>
    <t>-468784206</t>
  </si>
  <si>
    <t>https://podminky.urs.cz/item/CS_URS_2022_02/776121511</t>
  </si>
  <si>
    <t xml:space="preserve">PK  "plocha koupelen</t>
  </si>
  <si>
    <t>26</t>
  </si>
  <si>
    <t>776131111</t>
  </si>
  <si>
    <t>Příprava podkladu vyztužení podkladu armovacím pletivem ze skelných vláken</t>
  </si>
  <si>
    <t>-123212832</t>
  </si>
  <si>
    <t>https://podminky.urs.cz/item/CS_URS_2022_02/776131111</t>
  </si>
  <si>
    <t xml:space="preserve">PK*0,5  "výztužení nepevných povrchů</t>
  </si>
  <si>
    <t>27</t>
  </si>
  <si>
    <t>776141113</t>
  </si>
  <si>
    <t>Příprava podkladu vyrovnání samonivelační stěrkou podlah min.pevnosti 20 MPa, tloušťky přes 5 do 8 mm</t>
  </si>
  <si>
    <t>1297084531</t>
  </si>
  <si>
    <t>https://podminky.urs.cz/item/CS_URS_2022_02/776141113</t>
  </si>
  <si>
    <t xml:space="preserve">Poznámka k položce:_x000d_
Samorozlévací, vysoce zatížitelná a extrémně rychle zralá ke kladení podlahová stěrkovací hmota po 60minutách zralá ke kladení referenční výrobek např. UZIN  BITURBO</t>
  </si>
  <si>
    <t>28</t>
  </si>
  <si>
    <t>776251111</t>
  </si>
  <si>
    <t>Montáž podlahovin z přírodního linolea lepením standardním lepidlem z pásů standardních</t>
  </si>
  <si>
    <t>-581732141</t>
  </si>
  <si>
    <t>https://podminky.urs.cz/item/CS_URS_2022_02/776251111</t>
  </si>
  <si>
    <t>Plochy pokojů, předsíní -</t>
  </si>
  <si>
    <t xml:space="preserve">12,98+6,05  "1NP č. 105, 106</t>
  </si>
  <si>
    <t xml:space="preserve">12,24+16,83+13,43+18,39+4,9*2   "2NP, č. 201-215</t>
  </si>
  <si>
    <t xml:space="preserve">4,77*2+18,75+18,75  "2NP, č. 244,245, 248, 249</t>
  </si>
  <si>
    <t>Mezisoučet - Hlavní budova</t>
  </si>
  <si>
    <t>Plochy pokojů - Vedlejší budova</t>
  </si>
  <si>
    <t xml:space="preserve">16,95+16,9+15,11+18,6  "1NP, č. 102-105 </t>
  </si>
  <si>
    <t xml:space="preserve">16,58*2+15,59+16,14  "11NP,  č. 112 -115</t>
  </si>
  <si>
    <t xml:space="preserve">24,83+23,89+24,70+24,26  "1NP, č. 125-128  </t>
  </si>
  <si>
    <t>Mezisoučet - 1NP</t>
  </si>
  <si>
    <t xml:space="preserve">14,32+13,81+14+13,81+14    "2NP,  č. 202-210</t>
  </si>
  <si>
    <t xml:space="preserve">13,81+13,11+13,42+14,41+13,42   "2NP,  č.212-220  </t>
  </si>
  <si>
    <t xml:space="preserve">19,78+18,76+13,81+14,02    "2NP,  č.226-238</t>
  </si>
  <si>
    <t xml:space="preserve">Mezisoučet  - 2NP</t>
  </si>
  <si>
    <t xml:space="preserve">3,47*2+3,17*2+11,83+9,48+10,36+10,52   "3NP,  č. 300-309</t>
  </si>
  <si>
    <t xml:space="preserve">10,14+10,3+10,15+15,41+3,12+3,32+3,47+5,74  "3NP,  č. 311-320</t>
  </si>
  <si>
    <t xml:space="preserve">16,29+21,18+16,29+20,56+4,81   "3NP,  č. 321-326</t>
  </si>
  <si>
    <t xml:space="preserve">Mezisoučet  - 3NP</t>
  </si>
  <si>
    <t>Součet</t>
  </si>
  <si>
    <t>29</t>
  </si>
  <si>
    <t>28411140</t>
  </si>
  <si>
    <t>Krytina heterogenní protiskluzná s výztuž. vrstvou tl 2.50mm nášlapná vrstva 0.9mm, hořlavost Bfl-s1, třída zátěže 34/43, útlum 4dB, protiskluznost R10</t>
  </si>
  <si>
    <t>1970129562</t>
  </si>
  <si>
    <t xml:space="preserve">Poznámka k položce:_x000d_
krytina přírodní linoeum s korkovou moučkou, probarvená v celé tl. Povrch.úprava tvrzený Polymer s částečkami ox. hlinitého.  tl. 2,5mm referenční vzorek např. Veneto.požadavek na certifikaci Cradle to Cradle </t>
  </si>
  <si>
    <t xml:space="preserve">PP   "krytina pokojů, PUR nášlapná vrstva, protiskluzová R 10</t>
  </si>
  <si>
    <t>767,62*1,1 'Přepočtené koeficientem množství</t>
  </si>
  <si>
    <t>30</t>
  </si>
  <si>
    <t>776222111</t>
  </si>
  <si>
    <t>Montáž podlahovin z PVC lepením 2-složkovým lepidlem (do vlhkých prostor) z pásů</t>
  </si>
  <si>
    <t>1405282052</t>
  </si>
  <si>
    <t>https://podminky.urs.cz/item/CS_URS_2022_02/776222111</t>
  </si>
  <si>
    <t>Plochy koupelen, WC - Hlavní budova</t>
  </si>
  <si>
    <t xml:space="preserve">2,36+3,33   "1NP č. 103, 104</t>
  </si>
  <si>
    <t xml:space="preserve">3,8+3,8+2,59+2,24+4,83+3,8+3,8   "2NP, č. 202-216</t>
  </si>
  <si>
    <t xml:space="preserve">4,32+4,32+4,32   "2NP, č. 243-248</t>
  </si>
  <si>
    <t>Plochy koupelen - Vedlejší budova</t>
  </si>
  <si>
    <t xml:space="preserve">2,33+2,74+11,41+4,68+8,7+3,88+2,96  "1NP, č. 106-115</t>
  </si>
  <si>
    <t xml:space="preserve">2,92*5    "2NP,  č. 202-211</t>
  </si>
  <si>
    <t xml:space="preserve">2,92*5   "2NP,  č.213-221</t>
  </si>
  <si>
    <t xml:space="preserve">2,75+4,66+4,34+2,92+2,92    "2NP,  č.226-239</t>
  </si>
  <si>
    <t xml:space="preserve">4,51+4,51   "3NP,  č. 300-309</t>
  </si>
  <si>
    <t xml:space="preserve">4,25+4,41+6,12   "3NP,  č. 310-323</t>
  </si>
  <si>
    <t xml:space="preserve">4,66   "3NP,  č.  327</t>
  </si>
  <si>
    <t>31</t>
  </si>
  <si>
    <t>28411144</t>
  </si>
  <si>
    <t>PVC vinyl homogenní protiskluzná se vsypem a výztuž. vrstvou tl 2.50mm nášlapná vrstva 2.50mm, hořlavost Bfl-s1, třída zátěže 34/43, útlum 5dB, bodová zátěž ≤ 0.10mm, protiskluznost R10</t>
  </si>
  <si>
    <t>-1268660030</t>
  </si>
  <si>
    <t xml:space="preserve">Poznámka k položce:_x000d_
Krytinal homogenní protiskluzná s nopky s atestem na bosou nohu určená do mokrých prostor  100% bez obsahu ftalátu ( nejen dle Reach )   tl 2.50mm, třída zátěže 31, protiskluznost R10</t>
  </si>
  <si>
    <t>155,46*1,1 'Přepočtené koeficientem množství</t>
  </si>
  <si>
    <t>776223111</t>
  </si>
  <si>
    <t>Montáž podlahovin z PVC spoj podlah svařováním za tepla (včetně frézování)</t>
  </si>
  <si>
    <t>993062106</t>
  </si>
  <si>
    <t>https://podminky.urs.cz/item/CS_URS_2022_02/776223111</t>
  </si>
  <si>
    <t xml:space="preserve">957  "celkové spoje, závisí na použité šíři a kladení pasů</t>
  </si>
  <si>
    <t>33</t>
  </si>
  <si>
    <t>776411112</t>
  </si>
  <si>
    <t>Montáž soklíků lepením obvodových, výšky přes 80 do 100 mm</t>
  </si>
  <si>
    <t>-699988821</t>
  </si>
  <si>
    <t>https://podminky.urs.cz/item/CS_URS_2022_02/776411112</t>
  </si>
  <si>
    <t>Obvody pokojů - Hlavní bodova</t>
  </si>
  <si>
    <t xml:space="preserve">15,4+13,8   "1NP č. 105,106</t>
  </si>
  <si>
    <t xml:space="preserve">14,4+18,4+15,6+19,6+11,1*2  "2NP, č. 201-215</t>
  </si>
  <si>
    <t xml:space="preserve">22,08+22,08+8,9*2  "2NP, č.244, 245, 248, 249</t>
  </si>
  <si>
    <t xml:space="preserve">17,65+17,7+17,1+18,2  "1NP, č. 102-105 </t>
  </si>
  <si>
    <t xml:space="preserve">17,53*2+17,89+17,88  "11NP,  č. 112 -115</t>
  </si>
  <si>
    <t xml:space="preserve">23,62+23,27+23,34+22,89  "1NP, č. 125-128  </t>
  </si>
  <si>
    <t xml:space="preserve">18,39+17,79+17,78+17,79+17,78    "2NP,  č. 202-210</t>
  </si>
  <si>
    <t xml:space="preserve">17,79+17,49+17,59+18,04+17,59   "2NP,  č.212-220  </t>
  </si>
  <si>
    <t xml:space="preserve">19,8+18,2+17,79*2    "2NP,  č.226-238</t>
  </si>
  <si>
    <t xml:space="preserve">14,39+13,09+13,74+13,79+7,6*2+7,3*2   "3NP,  č. 301-308</t>
  </si>
  <si>
    <t xml:space="preserve">11+13,6+13,63+13,59+17,1+7,45*2+7,25+7,8  "3NP,  č. 310-318</t>
  </si>
  <si>
    <t xml:space="preserve">16,16+20,76+21,3   "3NP,  č. 321-325</t>
  </si>
  <si>
    <t>34</t>
  </si>
  <si>
    <t>28411010.1</t>
  </si>
  <si>
    <t>lišta soklová PVC 20x150mm</t>
  </si>
  <si>
    <t>761211368</t>
  </si>
  <si>
    <t>909,47*1,02 'Přepočtené koeficientem množství</t>
  </si>
  <si>
    <t>35</t>
  </si>
  <si>
    <t>77641121R</t>
  </si>
  <si>
    <t>Montáž soklíků tahaných (fabiony) z PVC vnitřních rohů</t>
  </si>
  <si>
    <t>-950916786</t>
  </si>
  <si>
    <t>Obvody koupelen, WC- Hlavní bodova</t>
  </si>
  <si>
    <t xml:space="preserve">6,5+7,41  "1NP č. 103, 104</t>
  </si>
  <si>
    <t xml:space="preserve">7,8*4+7,8*2   "2NP, č. 202-216</t>
  </si>
  <si>
    <t xml:space="preserve">8,4+8,4*2   "2NP, č. 243-247</t>
  </si>
  <si>
    <t xml:space="preserve">6,32+6,68+13,8+9,27+17,19+10,84+7,56  "1NP, č. 106-115</t>
  </si>
  <si>
    <t xml:space="preserve">7*5    "2NP,  č. 202-211</t>
  </si>
  <si>
    <t xml:space="preserve">7*5   "2NP,  č.213-221</t>
  </si>
  <si>
    <t xml:space="preserve">7,2+11,04+8,61+7*2    "2NP,  č.226-239</t>
  </si>
  <si>
    <t xml:space="preserve">12,64+12,64   "3NP,  č. 302-307</t>
  </si>
  <si>
    <t xml:space="preserve">12,54+12,54+13,74   "3NP,  č. 310-323</t>
  </si>
  <si>
    <t xml:space="preserve">8,96+11,04   "3NP,  č. 326, 327</t>
  </si>
  <si>
    <t>36</t>
  </si>
  <si>
    <t>2724514R</t>
  </si>
  <si>
    <t xml:space="preserve">lišta rohová, ukončovací  k tahanému soklu</t>
  </si>
  <si>
    <t>836977802</t>
  </si>
  <si>
    <t>352,52*1,1 'Přepočtené koeficientem množství</t>
  </si>
  <si>
    <t>37</t>
  </si>
  <si>
    <t>776421311</t>
  </si>
  <si>
    <t>Montáž lišt přechodových samolepících</t>
  </si>
  <si>
    <t>1765132088</t>
  </si>
  <si>
    <t>https://podminky.urs.cz/item/CS_URS_2022_02/776421311</t>
  </si>
  <si>
    <t>38</t>
  </si>
  <si>
    <t>59054130</t>
  </si>
  <si>
    <t>profil přechodový nerezový samolepící 35mm</t>
  </si>
  <si>
    <t>768042246</t>
  </si>
  <si>
    <t>95*1,02 'Přepočtené koeficientem množství</t>
  </si>
  <si>
    <t>39</t>
  </si>
  <si>
    <t>77611112.1</t>
  </si>
  <si>
    <t xml:space="preserve">Příprava podkladu broušení stěn stávajícího podkladu </t>
  </si>
  <si>
    <t>871261581</t>
  </si>
  <si>
    <t xml:space="preserve">PS  "celková plocha stěn</t>
  </si>
  <si>
    <t>40</t>
  </si>
  <si>
    <t>77611132.1</t>
  </si>
  <si>
    <t>Příprava podkladu vysátí stěn</t>
  </si>
  <si>
    <t>1522430315</t>
  </si>
  <si>
    <t>41</t>
  </si>
  <si>
    <t>77612132.1</t>
  </si>
  <si>
    <t>Příprava podkladu penetrace neředěná stěn</t>
  </si>
  <si>
    <t>2060346847</t>
  </si>
  <si>
    <t xml:space="preserve">Poznámka k položce:_x000d_
 penetrování před stěrkováním a penetrování před lepením </t>
  </si>
  <si>
    <t xml:space="preserve">PS*2  "celková plocha stěn</t>
  </si>
  <si>
    <t>42</t>
  </si>
  <si>
    <t>77614313.1</t>
  </si>
  <si>
    <t>Příprava podkladu tmelení stěn stěrka tloušťky do 3 mm</t>
  </si>
  <si>
    <t>123469028</t>
  </si>
  <si>
    <t>Poznámka k položce:_x000d_
vyhlazovací stěrkovací hmotou referenční výrobek např. UZIN 888</t>
  </si>
  <si>
    <t xml:space="preserve">LK*2,1+288,621  "PLOCHA STĚN</t>
  </si>
  <si>
    <t>43</t>
  </si>
  <si>
    <t>776521111</t>
  </si>
  <si>
    <t>Montáž podlahovin z PVC na stěnu lepením pásů, výšky do 2 m</t>
  </si>
  <si>
    <t>-607718799</t>
  </si>
  <si>
    <t>https://podminky.urs.cz/item/CS_URS_2022_02/776521111</t>
  </si>
  <si>
    <t xml:space="preserve">Poznámka k položce:_x000d_
montáž přírodního linolea na stěnu </t>
  </si>
  <si>
    <t>Obložení za postelemi, v = 1200mm</t>
  </si>
  <si>
    <t>Pokoje - Hlavní bodova</t>
  </si>
  <si>
    <t xml:space="preserve">2,6+2,3+4,9+1,2+4,9+0,97+2,07+2,3+2,4+2,3+2,07+2,4  "1NP č. 105, 2NP, č. 201, 205, 215,  245, 249</t>
  </si>
  <si>
    <t>Pokoje - Vedlejší budova</t>
  </si>
  <si>
    <t xml:space="preserve">4,75*2+4,6*2+4,75*3+4,6+4,35*2+4,75*2  "1NP, č. 102-105, 112 -115, 125-128    </t>
  </si>
  <si>
    <t xml:space="preserve">2,3*5+1,6*5+2,3*5+1,6*5+2,3+1,2+2,5+2,3+3,8+2,3*2+1,6*2    "2NP,  č. 202-210, 212-220, 226-238   </t>
  </si>
  <si>
    <t xml:space="preserve">2,22+1,2+2,3*3+1,2*2+1,325+2,3*4+1,2*4+2,9+ 2,55+2,3+1,2 "3NP,  č. 301-308, 311-318, 321-325</t>
  </si>
  <si>
    <t>Mezisoučet</t>
  </si>
  <si>
    <t xml:space="preserve">1,2*4+1*2+1,2*4  "1NP, č. 102-105, 112, 113, 125-128    za  umyvadly, v = 1200mm, vedlejší budova</t>
  </si>
  <si>
    <t xml:space="preserve">6,5+13,8  "1NP č. 103, 106, v = 1500mm , předsíně hlavní budova</t>
  </si>
  <si>
    <t xml:space="preserve">17,19  "1NP, č. 110, chodba, v = 1500mm, vedlejší budova</t>
  </si>
  <si>
    <t xml:space="preserve">(LP+11,6)*1,2+(20,3+17,19)*1,5  "ceková plocha obkladu do v=2000mm</t>
  </si>
  <si>
    <t>44</t>
  </si>
  <si>
    <t>28412245</t>
  </si>
  <si>
    <t>krytina podlahová heterogenní š 1,5m tl 1,5mm</t>
  </si>
  <si>
    <t>677012110</t>
  </si>
  <si>
    <t>288,621*1,1 'Přepočtené koeficientem množství</t>
  </si>
  <si>
    <t>45</t>
  </si>
  <si>
    <t>776521112</t>
  </si>
  <si>
    <t>Montáž podlahovin z PVC na stěnu lepením pásů, výšky přes 2 m do 3,8 m</t>
  </si>
  <si>
    <t>-2007849</t>
  </si>
  <si>
    <t>https://podminky.urs.cz/item/CS_URS_2022_02/776521112</t>
  </si>
  <si>
    <t xml:space="preserve">Obklady koupelen, WC,  v = 2100mm, - Hlavní budova</t>
  </si>
  <si>
    <t xml:space="preserve">7,41  "1NP č. 104,</t>
  </si>
  <si>
    <t xml:space="preserve">7,8*3  "2NP, č. 202, 204, 214</t>
  </si>
  <si>
    <t xml:space="preserve">8,4*3  "2NP, č. 243, 247, 247</t>
  </si>
  <si>
    <t>Plochy koupelen - Vedlejší budova, v=2100mm</t>
  </si>
  <si>
    <t xml:space="preserve">6,68+13,8+9,27+3,2+10,84+7,56  "1NP, č. 107-115A</t>
  </si>
  <si>
    <t xml:space="preserve">7,2+11,04+7*2    "2NP,  č.226A -239</t>
  </si>
  <si>
    <t xml:space="preserve">12,64+12,64+12,54*2+13,74+11,04   "3NP,  č. 302-307, 312, 317, 323, 327 </t>
  </si>
  <si>
    <t>Mezisoučet - Vedlejší budova</t>
  </si>
  <si>
    <t xml:space="preserve">LK*2,1  "celková plocha obkladu koupelen a WC</t>
  </si>
  <si>
    <t>46</t>
  </si>
  <si>
    <t>2831200R</t>
  </si>
  <si>
    <t xml:space="preserve">obklad stěn PVC  vodotěsný, hygienický, antibakteriální, odolný proti nárazům a tvorbě prasklin, tl 1,5 mm, povrch  matný</t>
  </si>
  <si>
    <t>-830972495</t>
  </si>
  <si>
    <t xml:space="preserve">Poznámka k položce:_x000d_
s různorodými pruhy referenční výrobek např. AQUARELLE </t>
  </si>
  <si>
    <t>597,594*1,1 'Přepočtené koeficientem množství</t>
  </si>
  <si>
    <t>47</t>
  </si>
  <si>
    <t>77159124R</t>
  </si>
  <si>
    <t>Montáž těsnících lišt rohových - vnitřní nebo vnější kout</t>
  </si>
  <si>
    <t>-167738601</t>
  </si>
  <si>
    <t>48</t>
  </si>
  <si>
    <t>5905400R</t>
  </si>
  <si>
    <t xml:space="preserve">lišta  pružná těsnící hydroizolační - vnější roh</t>
  </si>
  <si>
    <t>1165165919</t>
  </si>
  <si>
    <t>49</t>
  </si>
  <si>
    <t>5905424R</t>
  </si>
  <si>
    <t xml:space="preserve">LIŠTA  pružná těsnící hydroizolační - vnitřní roh</t>
  </si>
  <si>
    <t>1000577218</t>
  </si>
  <si>
    <t xml:space="preserve">89  "rohy vnitřní sprch</t>
  </si>
  <si>
    <t>50</t>
  </si>
  <si>
    <t>776991221</t>
  </si>
  <si>
    <t>Ostatní práce údržba nových podlahovin po pokládce čištění včetně ošetření polymerním nátěrem jednosložkovým jednovrstvým</t>
  </si>
  <si>
    <t>-136761760</t>
  </si>
  <si>
    <t>https://podminky.urs.cz/item/CS_URS_2022_02/776991221</t>
  </si>
  <si>
    <t>PK+PP+LK*2,1+LP*1,2</t>
  </si>
  <si>
    <t>51</t>
  </si>
  <si>
    <t>776991821</t>
  </si>
  <si>
    <t>Ostatní práce odstranění lepidla ručně z podlah</t>
  </si>
  <si>
    <t>442492751</t>
  </si>
  <si>
    <t>https://podminky.urs.cz/item/CS_URS_2022_02/776991821</t>
  </si>
  <si>
    <t xml:space="preserve">(PP+PK)*0,2  "20%</t>
  </si>
  <si>
    <t>52</t>
  </si>
  <si>
    <t>998776102</t>
  </si>
  <si>
    <t>Přesun hmot pro podlahy povlakové stanovený z hmotnosti přesunovaného materiálu vodorovná dopravní vzdálenost do 50 m v objektech výšky přes 6 do 12 m</t>
  </si>
  <si>
    <t>t</t>
  </si>
  <si>
    <t>1577295349</t>
  </si>
  <si>
    <t>https://podminky.urs.cz/item/CS_URS_2022_02/998776102</t>
  </si>
  <si>
    <t>997</t>
  </si>
  <si>
    <t>Přesun sutě</t>
  </si>
  <si>
    <t>53</t>
  </si>
  <si>
    <t>997013212</t>
  </si>
  <si>
    <t>Vnitrostaveništní doprava suti a vybouraných hmot vodorovně do 50 m svisle ručně pro budovy a haly výšky přes 6 do 9 m</t>
  </si>
  <si>
    <t>-719200392</t>
  </si>
  <si>
    <t>https://podminky.urs.cz/item/CS_URS_2022_02/997013212</t>
  </si>
  <si>
    <t>54</t>
  </si>
  <si>
    <t>997013501</t>
  </si>
  <si>
    <t>Odvoz suti a vybouraných hmot na skládku nebo meziskládku se složením, na vzdálenost do 1 km</t>
  </si>
  <si>
    <t>-1085863056</t>
  </si>
  <si>
    <t>https://podminky.urs.cz/item/CS_URS_2022_02/997013501</t>
  </si>
  <si>
    <t>55</t>
  </si>
  <si>
    <t>997013509</t>
  </si>
  <si>
    <t>Odvoz suti a vybouraných hmot na skládku nebo meziskládku se složením, na vzdálenost Příplatek k ceně za každý další i započatý 1 km přes 1 km</t>
  </si>
  <si>
    <t>912856289</t>
  </si>
  <si>
    <t>https://podminky.urs.cz/item/CS_URS_2022_02/997013509</t>
  </si>
  <si>
    <t>Poznámka k položce:_x000d_
skládka vzdálená 15km</t>
  </si>
  <si>
    <t>9,177*14 'Přepočtené koeficientem množství</t>
  </si>
  <si>
    <t>56</t>
  </si>
  <si>
    <t>997013631</t>
  </si>
  <si>
    <t>Poplatek za uložení stavebního odpadu na skládce (skládkovné) směsného stavebního a demoličního zatříděného do Katalogu odpadů pod kódem 17 09 04</t>
  </si>
  <si>
    <t>1235037312</t>
  </si>
  <si>
    <t>https://podminky.urs.cz/item/CS_URS_2022_02/997013631</t>
  </si>
  <si>
    <t xml:space="preserve">1,13+5,472  "demoliční odpad</t>
  </si>
  <si>
    <t>57</t>
  </si>
  <si>
    <t>997013813</t>
  </si>
  <si>
    <t>Poplatek za uložení stavebního odpadu na skládce (skládkovné) z plastických hmot zatříděného do Katalogu odpadů pod kódem 17 02 03</t>
  </si>
  <si>
    <t>-2137966533</t>
  </si>
  <si>
    <t>https://podminky.urs.cz/item/CS_URS_2022_02/997013813</t>
  </si>
  <si>
    <t xml:space="preserve">2,576  "PVC</t>
  </si>
  <si>
    <t>Ostatní konstrukce a práce, bourání</t>
  </si>
  <si>
    <t>58</t>
  </si>
  <si>
    <t>952901111</t>
  </si>
  <si>
    <t>Vyčištění budov nebo objektů před předáním do užívání budov bytové nebo občanské výstavby, světlé výšky podlaží do 4 m</t>
  </si>
  <si>
    <t>-35986385</t>
  </si>
  <si>
    <t>https://podminky.urs.cz/item/CS_URS_2022_02/952901111</t>
  </si>
  <si>
    <t>59</t>
  </si>
  <si>
    <t>992491R</t>
  </si>
  <si>
    <t xml:space="preserve">Zednické výpomoci a pomocné práce </t>
  </si>
  <si>
    <t>kpl.</t>
  </si>
  <si>
    <t>512</t>
  </si>
  <si>
    <t>-1419929736</t>
  </si>
  <si>
    <t xml:space="preserve">41  "STAVEBNÍ OPRAVY A ÚPRAVY KOUPELEN</t>
  </si>
  <si>
    <t>998</t>
  </si>
  <si>
    <t>Přesun hmot</t>
  </si>
  <si>
    <t>60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</si>
  <si>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</si>
  <si>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</si>
  <si>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340622752</t>
  </si>
  <si>
    <t>https://podminky.urs.cz/item/CS_URS_2022_02/998011002</t>
  </si>
  <si>
    <t>02 -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</si>
  <si>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</si>
  <si>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</si>
  <si>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</si>
  <si>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</si>
  <si>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</si>
  <si>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030001000</t>
  </si>
  <si>
    <t>Zařízení staveniště - Pronájem prostor</t>
  </si>
  <si>
    <t>1024</t>
  </si>
  <si>
    <t>-1909307539</t>
  </si>
  <si>
    <t>049103002</t>
  </si>
  <si>
    <t>Zajištění bezpečnosti a vymezení stavby (provizorní zábrany a výstražné folie)</t>
  </si>
  <si>
    <t>kpl</t>
  </si>
  <si>
    <t>101856897</t>
  </si>
  <si>
    <t>VRN1</t>
  </si>
  <si>
    <t>Průzkumné, geodetické a projektové práce</t>
  </si>
  <si>
    <t>013274000</t>
  </si>
  <si>
    <t>Pasportizace objektu před započetím prací</t>
  </si>
  <si>
    <t>ks</t>
  </si>
  <si>
    <t>-2090367455</t>
  </si>
  <si>
    <t>VRN3</t>
  </si>
  <si>
    <t>Zařízení staveniště</t>
  </si>
  <si>
    <t>032103000</t>
  </si>
  <si>
    <t>Náklady na stavební buňky</t>
  </si>
  <si>
    <t>-1633645984</t>
  </si>
  <si>
    <t>2 " osazení kontejnerů 6 x 2,5m, vč. dopravy, připojení, úklidu, na dobu 2 měs.</t>
  </si>
  <si>
    <t>032503000</t>
  </si>
  <si>
    <t>Skládky na staveništi - Pronájem skladu</t>
  </si>
  <si>
    <t>-1831977728</t>
  </si>
  <si>
    <t>034503000</t>
  </si>
  <si>
    <t>Informační tabule na staveništi</t>
  </si>
  <si>
    <t>363562405</t>
  </si>
  <si>
    <t>VRN4</t>
  </si>
  <si>
    <t>Inženýrská činnost</t>
  </si>
  <si>
    <t>045303000</t>
  </si>
  <si>
    <t>Koordinační činnost</t>
  </si>
  <si>
    <t>669885570</t>
  </si>
  <si>
    <t>SEZNAM FIGUR</t>
  </si>
  <si>
    <t>Výměra</t>
  </si>
  <si>
    <t xml:space="preserve"> 01</t>
  </si>
  <si>
    <t>Použití figury:</t>
  </si>
  <si>
    <t>Lepení pásů z PVC na stěnu výšky přes 2,0 m do 3,8 m</t>
  </si>
  <si>
    <t>Izolace těsnícími pásy mezi podlahou a stěnou</t>
  </si>
  <si>
    <t>Základní čištění nově položených podlahovin včetně jednosložkového jednovrstvého polymerního nátěru</t>
  </si>
  <si>
    <t>Lepení pásů z PVC na stěnu výšky do 2,0 m</t>
  </si>
  <si>
    <t>Montáž obvodových soklíků výšky do 100 mm</t>
  </si>
  <si>
    <t>Odstranění soklíků a lišt pryžových nebo plastových</t>
  </si>
  <si>
    <t>Lepení pásů z PVC 2-složkovým lepidlem</t>
  </si>
  <si>
    <t xml:space="preserve">Izolace podlahy  nátěrem nebo stěrkou ve dvou vrstvách</t>
  </si>
  <si>
    <t>Broušení podkladu povlakových podlah před litím stěrky</t>
  </si>
  <si>
    <t>Broušení stávajícího podkladu povlakových podlah diamantovým kotoučem</t>
  </si>
  <si>
    <t>Vysátí podkladu povlakových podlah</t>
  </si>
  <si>
    <t>Dvousložková penetrace podkladu povlakových podlah proti vlhkosti</t>
  </si>
  <si>
    <t>Vyztužení podkladu povlakových podlah armovacím pletivem ze skelných vláken</t>
  </si>
  <si>
    <t>Stěrka podlahová nivelační pro vyrovnání podkladu povlakových podlah pevnosti 20 MPa tl přes 5 do 8 mm</t>
  </si>
  <si>
    <t>Odstranění lepidla ručně z podlah</t>
  </si>
  <si>
    <t>Vyčištění budov bytové a občanské výstavby při výšce podlaží do 4 m</t>
  </si>
  <si>
    <t>Lepení pásů z přírodního linolea (marmolea) standardním lepidlem</t>
  </si>
  <si>
    <t>Odstranění zbytků lepidla z podkladu povlakových podlah broušením</t>
  </si>
  <si>
    <t>Demontáž lepených povlakových podlah s podložkou ručně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</si>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</sst>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721210812" TargetMode="External" /><Relationship Id="rId2" Type="http://schemas.openxmlformats.org/officeDocument/2006/relationships/hyperlink" Target="https://podminky.urs.cz/item/CS_URS_2022_02/725110811" TargetMode="External" /><Relationship Id="rId3" Type="http://schemas.openxmlformats.org/officeDocument/2006/relationships/hyperlink" Target="https://podminky.urs.cz/item/CS_URS_2022_02/725119122" TargetMode="External" /><Relationship Id="rId4" Type="http://schemas.openxmlformats.org/officeDocument/2006/relationships/hyperlink" Target="https://podminky.urs.cz/item/CS_URS_2022_02/725210821" TargetMode="External" /><Relationship Id="rId5" Type="http://schemas.openxmlformats.org/officeDocument/2006/relationships/hyperlink" Target="https://podminky.urs.cz/item/CS_URS_2022_02/725219102" TargetMode="External" /><Relationship Id="rId6" Type="http://schemas.openxmlformats.org/officeDocument/2006/relationships/hyperlink" Target="https://podminky.urs.cz/item/CS_URS_2022_02/725220842" TargetMode="External" /><Relationship Id="rId7" Type="http://schemas.openxmlformats.org/officeDocument/2006/relationships/hyperlink" Target="https://podminky.urs.cz/item/CS_URS_2022_02/725229102" TargetMode="External" /><Relationship Id="rId8" Type="http://schemas.openxmlformats.org/officeDocument/2006/relationships/hyperlink" Target="https://podminky.urs.cz/item/CS_URS_2022_02/725240811" TargetMode="External" /><Relationship Id="rId9" Type="http://schemas.openxmlformats.org/officeDocument/2006/relationships/hyperlink" Target="https://podminky.urs.cz/item/CS_URS_2022_02/725820801" TargetMode="External" /><Relationship Id="rId10" Type="http://schemas.openxmlformats.org/officeDocument/2006/relationships/hyperlink" Target="https://podminky.urs.cz/item/CS_URS_2022_02/725820802" TargetMode="External" /><Relationship Id="rId11" Type="http://schemas.openxmlformats.org/officeDocument/2006/relationships/hyperlink" Target="https://podminky.urs.cz/item/CS_URS_2022_02/725839102" TargetMode="External" /><Relationship Id="rId12" Type="http://schemas.openxmlformats.org/officeDocument/2006/relationships/hyperlink" Target="https://podminky.urs.cz/item/CS_URS_2022_02/725849411" TargetMode="External" /><Relationship Id="rId13" Type="http://schemas.openxmlformats.org/officeDocument/2006/relationships/hyperlink" Target="https://podminky.urs.cz/item/CS_URS_2022_02/771591241" TargetMode="External" /><Relationship Id="rId14" Type="http://schemas.openxmlformats.org/officeDocument/2006/relationships/hyperlink" Target="https://podminky.urs.cz/item/CS_URS_2022_02/771591264" TargetMode="External" /><Relationship Id="rId15" Type="http://schemas.openxmlformats.org/officeDocument/2006/relationships/hyperlink" Target="https://podminky.urs.cz/item/CS_URS_2022_02/776201812" TargetMode="External" /><Relationship Id="rId16" Type="http://schemas.openxmlformats.org/officeDocument/2006/relationships/hyperlink" Target="https://podminky.urs.cz/item/CS_URS_2022_02/776111116" TargetMode="External" /><Relationship Id="rId17" Type="http://schemas.openxmlformats.org/officeDocument/2006/relationships/hyperlink" Target="https://podminky.urs.cz/item/CS_URS_2022_02/776410811" TargetMode="External" /><Relationship Id="rId18" Type="http://schemas.openxmlformats.org/officeDocument/2006/relationships/hyperlink" Target="https://podminky.urs.cz/item/CS_URS_2022_02/776111115" TargetMode="External" /><Relationship Id="rId19" Type="http://schemas.openxmlformats.org/officeDocument/2006/relationships/hyperlink" Target="https://podminky.urs.cz/item/CS_URS_2022_02/776111117" TargetMode="External" /><Relationship Id="rId20" Type="http://schemas.openxmlformats.org/officeDocument/2006/relationships/hyperlink" Target="https://podminky.urs.cz/item/CS_URS_2022_02/776111311" TargetMode="External" /><Relationship Id="rId21" Type="http://schemas.openxmlformats.org/officeDocument/2006/relationships/hyperlink" Target="https://podminky.urs.cz/item/CS_URS_2022_02/776121511" TargetMode="External" /><Relationship Id="rId22" Type="http://schemas.openxmlformats.org/officeDocument/2006/relationships/hyperlink" Target="https://podminky.urs.cz/item/CS_URS_2022_02/776131111" TargetMode="External" /><Relationship Id="rId23" Type="http://schemas.openxmlformats.org/officeDocument/2006/relationships/hyperlink" Target="https://podminky.urs.cz/item/CS_URS_2022_02/776141113" TargetMode="External" /><Relationship Id="rId24" Type="http://schemas.openxmlformats.org/officeDocument/2006/relationships/hyperlink" Target="https://podminky.urs.cz/item/CS_URS_2022_02/776251111" TargetMode="External" /><Relationship Id="rId25" Type="http://schemas.openxmlformats.org/officeDocument/2006/relationships/hyperlink" Target="https://podminky.urs.cz/item/CS_URS_2022_02/776222111" TargetMode="External" /><Relationship Id="rId26" Type="http://schemas.openxmlformats.org/officeDocument/2006/relationships/hyperlink" Target="https://podminky.urs.cz/item/CS_URS_2022_02/776223111" TargetMode="External" /><Relationship Id="rId27" Type="http://schemas.openxmlformats.org/officeDocument/2006/relationships/hyperlink" Target="https://podminky.urs.cz/item/CS_URS_2022_02/776411112" TargetMode="External" /><Relationship Id="rId28" Type="http://schemas.openxmlformats.org/officeDocument/2006/relationships/hyperlink" Target="https://podminky.urs.cz/item/CS_URS_2022_02/776421311" TargetMode="External" /><Relationship Id="rId29" Type="http://schemas.openxmlformats.org/officeDocument/2006/relationships/hyperlink" Target="https://podminky.urs.cz/item/CS_URS_2022_02/776521111" TargetMode="External" /><Relationship Id="rId30" Type="http://schemas.openxmlformats.org/officeDocument/2006/relationships/hyperlink" Target="https://podminky.urs.cz/item/CS_URS_2022_02/776521112" TargetMode="External" /><Relationship Id="rId31" Type="http://schemas.openxmlformats.org/officeDocument/2006/relationships/hyperlink" Target="https://podminky.urs.cz/item/CS_URS_2022_02/776991221" TargetMode="External" /><Relationship Id="rId32" Type="http://schemas.openxmlformats.org/officeDocument/2006/relationships/hyperlink" Target="https://podminky.urs.cz/item/CS_URS_2022_02/776991821" TargetMode="External" /><Relationship Id="rId33" Type="http://schemas.openxmlformats.org/officeDocument/2006/relationships/hyperlink" Target="https://podminky.urs.cz/item/CS_URS_2022_02/998776102" TargetMode="External" /><Relationship Id="rId34" Type="http://schemas.openxmlformats.org/officeDocument/2006/relationships/hyperlink" Target="https://podminky.urs.cz/item/CS_URS_2022_02/997013212" TargetMode="External" /><Relationship Id="rId35" Type="http://schemas.openxmlformats.org/officeDocument/2006/relationships/hyperlink" Target="https://podminky.urs.cz/item/CS_URS_2022_02/997013501" TargetMode="External" /><Relationship Id="rId36" Type="http://schemas.openxmlformats.org/officeDocument/2006/relationships/hyperlink" Target="https://podminky.urs.cz/item/CS_URS_2022_02/997013509" TargetMode="External" /><Relationship Id="rId37" Type="http://schemas.openxmlformats.org/officeDocument/2006/relationships/hyperlink" Target="https://podminky.urs.cz/item/CS_URS_2022_02/997013631" TargetMode="External" /><Relationship Id="rId38" Type="http://schemas.openxmlformats.org/officeDocument/2006/relationships/hyperlink" Target="https://podminky.urs.cz/item/CS_URS_2022_02/997013813" TargetMode="External" /><Relationship Id="rId39" Type="http://schemas.openxmlformats.org/officeDocument/2006/relationships/hyperlink" Target="https://podminky.urs.cz/item/CS_URS_2022_02/952901111" TargetMode="External" /><Relationship Id="rId40" Type="http://schemas.openxmlformats.org/officeDocument/2006/relationships/hyperlink" Target="https://podminky.urs.cz/item/CS_URS_2022_02/998011002" TargetMode="External" /><Relationship Id="rId4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22-10-2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pokojů Domova seniorů Kytín, úprava 3.1.2023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Domov Kytín, poskytovatel sociálních služeb Kytín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29. 11. 2022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Středočeský kraj, Zborovská 11, 150 21 Praha 5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RAM projekt s.r.o.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Ing. Josef Němeček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So 01 - Stavební část'!J30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So 01 - Stavební část'!P88</f>
        <v>0</v>
      </c>
      <c r="AV55" s="122">
        <f>'01 - So 01 - Stavební část'!J33</f>
        <v>0</v>
      </c>
      <c r="AW55" s="122">
        <f>'01 - So 01 - Stavební část'!J34</f>
        <v>0</v>
      </c>
      <c r="AX55" s="122">
        <f>'01 - So 01 - Stavební část'!J35</f>
        <v>0</v>
      </c>
      <c r="AY55" s="122">
        <f>'01 - So 01 - Stavební část'!J36</f>
        <v>0</v>
      </c>
      <c r="AZ55" s="122">
        <f>'01 - So 01 - Stavební část'!F33</f>
        <v>0</v>
      </c>
      <c r="BA55" s="122">
        <f>'01 - So 01 - Stavební část'!F34</f>
        <v>0</v>
      </c>
      <c r="BB55" s="122">
        <f>'01 - So 01 - Stavební část'!F35</f>
        <v>0</v>
      </c>
      <c r="BC55" s="122">
        <f>'01 - So 01 - Stavební část'!F36</f>
        <v>0</v>
      </c>
      <c r="BD55" s="124">
        <f>'01 - So 01 - Stavební část'!F37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VRN'!J30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85</v>
      </c>
      <c r="AR56" s="120"/>
      <c r="AS56" s="126">
        <v>0</v>
      </c>
      <c r="AT56" s="127">
        <f>ROUND(SUM(AV56:AW56),2)</f>
        <v>0</v>
      </c>
      <c r="AU56" s="128">
        <f>'02 - VRN'!P83</f>
        <v>0</v>
      </c>
      <c r="AV56" s="127">
        <f>'02 - VRN'!J33</f>
        <v>0</v>
      </c>
      <c r="AW56" s="127">
        <f>'02 - VRN'!J34</f>
        <v>0</v>
      </c>
      <c r="AX56" s="127">
        <f>'02 - VRN'!J35</f>
        <v>0</v>
      </c>
      <c r="AY56" s="127">
        <f>'02 - VRN'!J36</f>
        <v>0</v>
      </c>
      <c r="AZ56" s="127">
        <f>'02 - VRN'!F33</f>
        <v>0</v>
      </c>
      <c r="BA56" s="127">
        <f>'02 - VRN'!F34</f>
        <v>0</v>
      </c>
      <c r="BB56" s="127">
        <f>'02 - VRN'!F35</f>
        <v>0</v>
      </c>
      <c r="BC56" s="127">
        <f>'02 - VRN'!F36</f>
        <v>0</v>
      </c>
      <c r="BD56" s="129">
        <f>'02 - VRN'!F37</f>
        <v>0</v>
      </c>
      <c r="BE56" s="7"/>
      <c r="BT56" s="125" t="s">
        <v>80</v>
      </c>
      <c r="BV56" s="125" t="s">
        <v>74</v>
      </c>
      <c r="BW56" s="125" t="s">
        <v>86</v>
      </c>
      <c r="BX56" s="125" t="s">
        <v>5</v>
      </c>
      <c r="CL56" s="125" t="s">
        <v>19</v>
      </c>
      <c r="CM56" s="125" t="s">
        <v>82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7alUIvOo73kEjoG7dHx3uN/jc4nyTEViTQnKeEcoQTJYLx8XMd8+oOpzytrJ1Q1h2Tjff3O1VNhqplLinr/JXw==" hashValue="DRwkMH9o01fKTbVvOt1qWW6CSj4r6l3/xwUDBCwJXSm9rM//ztqdQry9qSfahsPRqJk6UfTGG+NQijJ+kdOm/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So 01 - Stavební část'!C2" display="/"/>
    <hyperlink ref="A56" location="'0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  <c r="AZ2" s="130" t="s">
        <v>87</v>
      </c>
      <c r="BA2" s="130" t="s">
        <v>88</v>
      </c>
      <c r="BB2" s="130" t="s">
        <v>89</v>
      </c>
      <c r="BC2" s="130" t="s">
        <v>90</v>
      </c>
      <c r="BD2" s="130" t="s">
        <v>82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82</v>
      </c>
      <c r="AZ3" s="130" t="s">
        <v>91</v>
      </c>
      <c r="BA3" s="130" t="s">
        <v>92</v>
      </c>
      <c r="BB3" s="130" t="s">
        <v>93</v>
      </c>
      <c r="BC3" s="130" t="s">
        <v>94</v>
      </c>
      <c r="BD3" s="130" t="s">
        <v>82</v>
      </c>
    </row>
    <row r="4" s="1" customFormat="1" ht="24.96" customHeight="1">
      <c r="B4" s="22"/>
      <c r="D4" s="133" t="s">
        <v>95</v>
      </c>
      <c r="L4" s="22"/>
      <c r="M4" s="134" t="s">
        <v>10</v>
      </c>
      <c r="AT4" s="19" t="s">
        <v>4</v>
      </c>
      <c r="AZ4" s="130" t="s">
        <v>96</v>
      </c>
      <c r="BA4" s="130" t="s">
        <v>97</v>
      </c>
      <c r="BB4" s="130" t="s">
        <v>98</v>
      </c>
      <c r="BC4" s="130" t="s">
        <v>99</v>
      </c>
      <c r="BD4" s="130" t="s">
        <v>82</v>
      </c>
    </row>
    <row r="5" s="1" customFormat="1" ht="6.96" customHeight="1">
      <c r="B5" s="22"/>
      <c r="L5" s="22"/>
      <c r="AZ5" s="130" t="s">
        <v>100</v>
      </c>
      <c r="BA5" s="130" t="s">
        <v>101</v>
      </c>
      <c r="BB5" s="130" t="s">
        <v>98</v>
      </c>
      <c r="BC5" s="130" t="s">
        <v>102</v>
      </c>
      <c r="BD5" s="130" t="s">
        <v>82</v>
      </c>
    </row>
    <row r="6" s="1" customFormat="1" ht="12" customHeight="1">
      <c r="B6" s="22"/>
      <c r="D6" s="135" t="s">
        <v>16</v>
      </c>
      <c r="L6" s="22"/>
      <c r="AZ6" s="130" t="s">
        <v>103</v>
      </c>
      <c r="BA6" s="130" t="s">
        <v>104</v>
      </c>
      <c r="BB6" s="130" t="s">
        <v>98</v>
      </c>
      <c r="BC6" s="130" t="s">
        <v>105</v>
      </c>
      <c r="BD6" s="130" t="s">
        <v>82</v>
      </c>
    </row>
    <row r="7" s="1" customFormat="1" ht="16.5" customHeight="1">
      <c r="B7" s="22"/>
      <c r="E7" s="136" t="str">
        <f>'Rekapitulace stavby'!K6</f>
        <v>Rekonstrukce pokojů Domova seniorů Kytín, úprava 3.1.2023</v>
      </c>
      <c r="F7" s="135"/>
      <c r="G7" s="135"/>
      <c r="H7" s="135"/>
      <c r="L7" s="22"/>
      <c r="AZ7" s="130" t="s">
        <v>106</v>
      </c>
      <c r="BA7" s="130" t="s">
        <v>107</v>
      </c>
      <c r="BB7" s="130" t="s">
        <v>93</v>
      </c>
      <c r="BC7" s="130" t="s">
        <v>108</v>
      </c>
      <c r="BD7" s="130" t="s">
        <v>82</v>
      </c>
    </row>
    <row r="8" s="2" customFormat="1" ht="12" customHeight="1">
      <c r="A8" s="40"/>
      <c r="B8" s="46"/>
      <c r="C8" s="40"/>
      <c r="D8" s="135" t="s">
        <v>109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110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111</v>
      </c>
      <c r="G12" s="40"/>
      <c r="H12" s="40"/>
      <c r="I12" s="135" t="s">
        <v>23</v>
      </c>
      <c r="J12" s="140" t="str">
        <f>'Rekapitulace stavby'!AN8</f>
        <v>29. 11. 2022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112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113</v>
      </c>
      <c r="F24" s="40"/>
      <c r="G24" s="40"/>
      <c r="H24" s="40"/>
      <c r="I24" s="135" t="s">
        <v>28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ROUND(J88,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ROUND((SUM(BE88:BE339)),  2)</f>
        <v>0</v>
      </c>
      <c r="G33" s="40"/>
      <c r="H33" s="40"/>
      <c r="I33" s="151">
        <v>0.20999999999999999</v>
      </c>
      <c r="J33" s="150">
        <f>ROUND(((SUM(BE88:BE339))*I33),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ROUND((SUM(BF88:BF339)),  2)</f>
        <v>0</v>
      </c>
      <c r="G34" s="40"/>
      <c r="H34" s="40"/>
      <c r="I34" s="151">
        <v>0.14999999999999999</v>
      </c>
      <c r="J34" s="150">
        <f>ROUND(((SUM(BF88:BF339))*I34),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ROUND((SUM(BG88:BG339)),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ROUND((SUM(BH88:BH339)),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ROUND((SUM(BI88:BI339)),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114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Rekonstrukce pokojů Domova seniorů Kytín, úprava 3.1.2023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109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So 01 - Stavební část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Kytín</v>
      </c>
      <c r="G52" s="42"/>
      <c r="H52" s="42"/>
      <c r="I52" s="34" t="s">
        <v>23</v>
      </c>
      <c r="J52" s="74" t="str">
        <f>IF(J12="","",J12)</f>
        <v>29. 11. 2022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Domov seniorů - Kytín</v>
      </c>
      <c r="G54" s="42"/>
      <c r="H54" s="42"/>
      <c r="I54" s="34" t="s">
        <v>31</v>
      </c>
      <c r="J54" s="38" t="str">
        <f>E21</f>
        <v>RAM projekt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Ing.Josef Němeček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115</v>
      </c>
      <c r="D57" s="165"/>
      <c r="E57" s="165"/>
      <c r="F57" s="165"/>
      <c r="G57" s="165"/>
      <c r="H57" s="165"/>
      <c r="I57" s="165"/>
      <c r="J57" s="166" t="s">
        <v>116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117</v>
      </c>
    </row>
    <row r="60" s="9" customFormat="1" ht="24.96" customHeight="1">
      <c r="A60" s="9"/>
      <c r="B60" s="168"/>
      <c r="C60" s="169"/>
      <c r="D60" s="170" t="s">
        <v>118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119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120</v>
      </c>
      <c r="E62" s="177"/>
      <c r="F62" s="177"/>
      <c r="G62" s="177"/>
      <c r="H62" s="177"/>
      <c r="I62" s="177"/>
      <c r="J62" s="178">
        <f>J96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4"/>
      <c r="C63" s="175"/>
      <c r="D63" s="176" t="s">
        <v>121</v>
      </c>
      <c r="E63" s="177"/>
      <c r="F63" s="177"/>
      <c r="G63" s="177"/>
      <c r="H63" s="177"/>
      <c r="I63" s="177"/>
      <c r="J63" s="178">
        <f>J121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122</v>
      </c>
      <c r="E64" s="177"/>
      <c r="F64" s="177"/>
      <c r="G64" s="177"/>
      <c r="H64" s="177"/>
      <c r="I64" s="177"/>
      <c r="J64" s="178">
        <f>J124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123</v>
      </c>
      <c r="E65" s="177"/>
      <c r="F65" s="177"/>
      <c r="G65" s="177"/>
      <c r="H65" s="177"/>
      <c r="I65" s="177"/>
      <c r="J65" s="178">
        <f>J132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124</v>
      </c>
      <c r="E66" s="177"/>
      <c r="F66" s="177"/>
      <c r="G66" s="177"/>
      <c r="H66" s="177"/>
      <c r="I66" s="177"/>
      <c r="J66" s="178">
        <f>J316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125</v>
      </c>
      <c r="E67" s="177"/>
      <c r="F67" s="177"/>
      <c r="G67" s="177"/>
      <c r="H67" s="177"/>
      <c r="I67" s="177"/>
      <c r="J67" s="178">
        <f>J331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126</v>
      </c>
      <c r="E68" s="177"/>
      <c r="F68" s="177"/>
      <c r="G68" s="177"/>
      <c r="H68" s="177"/>
      <c r="I68" s="177"/>
      <c r="J68" s="178">
        <f>J337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127</v>
      </c>
      <c r="D75" s="42"/>
      <c r="E75" s="42"/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3" t="str">
        <f>E7</f>
        <v>Rekonstrukce pokojů Domova seniorů Kytín, úprava 3.1.2023</v>
      </c>
      <c r="F78" s="34"/>
      <c r="G78" s="34"/>
      <c r="H78" s="34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109</v>
      </c>
      <c r="D79" s="42"/>
      <c r="E79" s="42"/>
      <c r="F79" s="42"/>
      <c r="G79" s="42"/>
      <c r="H79" s="42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01 - So 01 - Stavební část</v>
      </c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Kytín</v>
      </c>
      <c r="G82" s="42"/>
      <c r="H82" s="42"/>
      <c r="I82" s="34" t="s">
        <v>23</v>
      </c>
      <c r="J82" s="74" t="str">
        <f>IF(J12="","",J12)</f>
        <v>29. 11. 2022</v>
      </c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>Domov seniorů - Kytín</v>
      </c>
      <c r="G84" s="42"/>
      <c r="H84" s="42"/>
      <c r="I84" s="34" t="s">
        <v>31</v>
      </c>
      <c r="J84" s="38" t="str">
        <f>E21</f>
        <v>RAM projekt s.r.o.</v>
      </c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34</v>
      </c>
      <c r="J85" s="38" t="str">
        <f>E24</f>
        <v>Ing.Josef Němeček</v>
      </c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0"/>
      <c r="B87" s="181"/>
      <c r="C87" s="182" t="s">
        <v>128</v>
      </c>
      <c r="D87" s="183" t="s">
        <v>57</v>
      </c>
      <c r="E87" s="183" t="s">
        <v>53</v>
      </c>
      <c r="F87" s="183" t="s">
        <v>54</v>
      </c>
      <c r="G87" s="183" t="s">
        <v>129</v>
      </c>
      <c r="H87" s="183" t="s">
        <v>130</v>
      </c>
      <c r="I87" s="183" t="s">
        <v>131</v>
      </c>
      <c r="J87" s="183" t="s">
        <v>116</v>
      </c>
      <c r="K87" s="184" t="s">
        <v>132</v>
      </c>
      <c r="L87" s="185"/>
      <c r="M87" s="94" t="s">
        <v>19</v>
      </c>
      <c r="N87" s="95" t="s">
        <v>42</v>
      </c>
      <c r="O87" s="95" t="s">
        <v>133</v>
      </c>
      <c r="P87" s="95" t="s">
        <v>134</v>
      </c>
      <c r="Q87" s="95" t="s">
        <v>135</v>
      </c>
      <c r="R87" s="95" t="s">
        <v>136</v>
      </c>
      <c r="S87" s="95" t="s">
        <v>137</v>
      </c>
      <c r="T87" s="96" t="s">
        <v>138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0"/>
      <c r="B88" s="41"/>
      <c r="C88" s="101" t="s">
        <v>139</v>
      </c>
      <c r="D88" s="42"/>
      <c r="E88" s="42"/>
      <c r="F88" s="42"/>
      <c r="G88" s="42"/>
      <c r="H88" s="42"/>
      <c r="I88" s="42"/>
      <c r="J88" s="186">
        <f>BK88</f>
        <v>0</v>
      </c>
      <c r="K88" s="42"/>
      <c r="L88" s="46"/>
      <c r="M88" s="97"/>
      <c r="N88" s="187"/>
      <c r="O88" s="98"/>
      <c r="P88" s="188">
        <f>P89</f>
        <v>0</v>
      </c>
      <c r="Q88" s="98"/>
      <c r="R88" s="188">
        <f>R89</f>
        <v>24.011166979999999</v>
      </c>
      <c r="S88" s="98"/>
      <c r="T88" s="189">
        <f>T89</f>
        <v>9.1774609999999992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117</v>
      </c>
      <c r="BK88" s="190">
        <f>BK89</f>
        <v>0</v>
      </c>
    </row>
    <row r="89" s="12" customFormat="1" ht="25.92" customHeight="1">
      <c r="A89" s="12"/>
      <c r="B89" s="191"/>
      <c r="C89" s="192"/>
      <c r="D89" s="193" t="s">
        <v>71</v>
      </c>
      <c r="E89" s="194" t="s">
        <v>140</v>
      </c>
      <c r="F89" s="194" t="s">
        <v>141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P90+P96+P124+P132+P316+P331+P337</f>
        <v>0</v>
      </c>
      <c r="Q89" s="199"/>
      <c r="R89" s="200">
        <f>R90+R96+R124+R132+R316+R331+R337</f>
        <v>24.011166979999999</v>
      </c>
      <c r="S89" s="199"/>
      <c r="T89" s="201">
        <f>T90+T96+T124+T132+T316+T331+T337</f>
        <v>9.1774609999999992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80</v>
      </c>
      <c r="AT89" s="203" t="s">
        <v>71</v>
      </c>
      <c r="AU89" s="203" t="s">
        <v>72</v>
      </c>
      <c r="AY89" s="202" t="s">
        <v>142</v>
      </c>
      <c r="BK89" s="204">
        <f>BK90+BK96+BK124+BK132+BK316+BK331+BK337</f>
        <v>0</v>
      </c>
    </row>
    <row r="90" s="12" customFormat="1" ht="22.8" customHeight="1">
      <c r="A90" s="12"/>
      <c r="B90" s="191"/>
      <c r="C90" s="192"/>
      <c r="D90" s="193" t="s">
        <v>71</v>
      </c>
      <c r="E90" s="205" t="s">
        <v>143</v>
      </c>
      <c r="F90" s="205" t="s">
        <v>144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SUM(P91:P95)</f>
        <v>0</v>
      </c>
      <c r="Q90" s="199"/>
      <c r="R90" s="200">
        <f>SUM(R91:R95)</f>
        <v>0.044689999999999994</v>
      </c>
      <c r="S90" s="199"/>
      <c r="T90" s="201">
        <f>SUM(T91:T95)</f>
        <v>1.1299600000000001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82</v>
      </c>
      <c r="AT90" s="203" t="s">
        <v>71</v>
      </c>
      <c r="AU90" s="203" t="s">
        <v>80</v>
      </c>
      <c r="AY90" s="202" t="s">
        <v>142</v>
      </c>
      <c r="BK90" s="204">
        <f>SUM(BK91:BK95)</f>
        <v>0</v>
      </c>
    </row>
    <row r="91" s="2" customFormat="1" ht="24.15" customHeight="1">
      <c r="A91" s="40"/>
      <c r="B91" s="41"/>
      <c r="C91" s="207" t="s">
        <v>80</v>
      </c>
      <c r="D91" s="207" t="s">
        <v>145</v>
      </c>
      <c r="E91" s="208" t="s">
        <v>146</v>
      </c>
      <c r="F91" s="209" t="s">
        <v>147</v>
      </c>
      <c r="G91" s="210" t="s">
        <v>148</v>
      </c>
      <c r="H91" s="211">
        <v>41</v>
      </c>
      <c r="I91" s="212"/>
      <c r="J91" s="213">
        <f>ROUND(I91*H91,2)</f>
        <v>0</v>
      </c>
      <c r="K91" s="209" t="s">
        <v>149</v>
      </c>
      <c r="L91" s="46"/>
      <c r="M91" s="214" t="s">
        <v>19</v>
      </c>
      <c r="N91" s="215" t="s">
        <v>44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0.027560000000000001</v>
      </c>
      <c r="T91" s="217">
        <f>S91*H91</f>
        <v>1.1299600000000001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150</v>
      </c>
      <c r="AT91" s="218" t="s">
        <v>145</v>
      </c>
      <c r="AU91" s="218" t="s">
        <v>82</v>
      </c>
      <c r="AY91" s="19" t="s">
        <v>142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82</v>
      </c>
      <c r="BK91" s="219">
        <f>ROUND(I91*H91,2)</f>
        <v>0</v>
      </c>
      <c r="BL91" s="19" t="s">
        <v>150</v>
      </c>
      <c r="BM91" s="218" t="s">
        <v>151</v>
      </c>
    </row>
    <row r="92" s="2" customFormat="1">
      <c r="A92" s="40"/>
      <c r="B92" s="41"/>
      <c r="C92" s="42"/>
      <c r="D92" s="220" t="s">
        <v>152</v>
      </c>
      <c r="E92" s="42"/>
      <c r="F92" s="221" t="s">
        <v>153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152</v>
      </c>
      <c r="AU92" s="19" t="s">
        <v>82</v>
      </c>
    </row>
    <row r="93" s="2" customFormat="1" ht="16.5" customHeight="1">
      <c r="A93" s="40"/>
      <c r="B93" s="41"/>
      <c r="C93" s="207" t="s">
        <v>82</v>
      </c>
      <c r="D93" s="207" t="s">
        <v>145</v>
      </c>
      <c r="E93" s="208" t="s">
        <v>154</v>
      </c>
      <c r="F93" s="209" t="s">
        <v>155</v>
      </c>
      <c r="G93" s="210" t="s">
        <v>148</v>
      </c>
      <c r="H93" s="211">
        <v>41</v>
      </c>
      <c r="I93" s="212"/>
      <c r="J93" s="213">
        <f>ROUND(I93*H93,2)</f>
        <v>0</v>
      </c>
      <c r="K93" s="209" t="s">
        <v>19</v>
      </c>
      <c r="L93" s="46"/>
      <c r="M93" s="214" t="s">
        <v>19</v>
      </c>
      <c r="N93" s="215" t="s">
        <v>44</v>
      </c>
      <c r="O93" s="86"/>
      <c r="P93" s="216">
        <f>O93*H93</f>
        <v>0</v>
      </c>
      <c r="Q93" s="216">
        <v>0.00014999999999999999</v>
      </c>
      <c r="R93" s="216">
        <f>Q93*H93</f>
        <v>0.0061499999999999992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150</v>
      </c>
      <c r="AT93" s="218" t="s">
        <v>145</v>
      </c>
      <c r="AU93" s="218" t="s">
        <v>82</v>
      </c>
      <c r="AY93" s="19" t="s">
        <v>142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82</v>
      </c>
      <c r="BK93" s="219">
        <f>ROUND(I93*H93,2)</f>
        <v>0</v>
      </c>
      <c r="BL93" s="19" t="s">
        <v>150</v>
      </c>
      <c r="BM93" s="218" t="s">
        <v>156</v>
      </c>
    </row>
    <row r="94" s="2" customFormat="1" ht="24.15" customHeight="1">
      <c r="A94" s="40"/>
      <c r="B94" s="41"/>
      <c r="C94" s="225" t="s">
        <v>157</v>
      </c>
      <c r="D94" s="225" t="s">
        <v>158</v>
      </c>
      <c r="E94" s="226" t="s">
        <v>159</v>
      </c>
      <c r="F94" s="227" t="s">
        <v>160</v>
      </c>
      <c r="G94" s="228" t="s">
        <v>148</v>
      </c>
      <c r="H94" s="229">
        <v>41</v>
      </c>
      <c r="I94" s="230"/>
      <c r="J94" s="231">
        <f>ROUND(I94*H94,2)</f>
        <v>0</v>
      </c>
      <c r="K94" s="227" t="s">
        <v>149</v>
      </c>
      <c r="L94" s="232"/>
      <c r="M94" s="233" t="s">
        <v>19</v>
      </c>
      <c r="N94" s="234" t="s">
        <v>44</v>
      </c>
      <c r="O94" s="86"/>
      <c r="P94" s="216">
        <f>O94*H94</f>
        <v>0</v>
      </c>
      <c r="Q94" s="216">
        <v>0.00093999999999999997</v>
      </c>
      <c r="R94" s="216">
        <f>Q94*H94</f>
        <v>0.038539999999999998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161</v>
      </c>
      <c r="AT94" s="218" t="s">
        <v>158</v>
      </c>
      <c r="AU94" s="218" t="s">
        <v>82</v>
      </c>
      <c r="AY94" s="19" t="s">
        <v>142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82</v>
      </c>
      <c r="BK94" s="219">
        <f>ROUND(I94*H94,2)</f>
        <v>0</v>
      </c>
      <c r="BL94" s="19" t="s">
        <v>150</v>
      </c>
      <c r="BM94" s="218" t="s">
        <v>162</v>
      </c>
    </row>
    <row r="95" s="2" customFormat="1">
      <c r="A95" s="40"/>
      <c r="B95" s="41"/>
      <c r="C95" s="42"/>
      <c r="D95" s="235" t="s">
        <v>163</v>
      </c>
      <c r="E95" s="42"/>
      <c r="F95" s="236" t="s">
        <v>164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163</v>
      </c>
      <c r="AU95" s="19" t="s">
        <v>82</v>
      </c>
    </row>
    <row r="96" s="12" customFormat="1" ht="22.8" customHeight="1">
      <c r="A96" s="12"/>
      <c r="B96" s="191"/>
      <c r="C96" s="192"/>
      <c r="D96" s="193" t="s">
        <v>71</v>
      </c>
      <c r="E96" s="205" t="s">
        <v>165</v>
      </c>
      <c r="F96" s="205" t="s">
        <v>166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P97+SUM(P98:P121)</f>
        <v>0</v>
      </c>
      <c r="Q96" s="199"/>
      <c r="R96" s="200">
        <f>R97+SUM(R98:R121)</f>
        <v>0.16297</v>
      </c>
      <c r="S96" s="199"/>
      <c r="T96" s="201">
        <f>T97+SUM(T98:T121)</f>
        <v>5.4717999999999991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82</v>
      </c>
      <c r="AT96" s="203" t="s">
        <v>71</v>
      </c>
      <c r="AU96" s="203" t="s">
        <v>80</v>
      </c>
      <c r="AY96" s="202" t="s">
        <v>142</v>
      </c>
      <c r="BK96" s="204">
        <f>BK97+SUM(BK98:BK121)</f>
        <v>0</v>
      </c>
    </row>
    <row r="97" s="2" customFormat="1" ht="24.15" customHeight="1">
      <c r="A97" s="40"/>
      <c r="B97" s="41"/>
      <c r="C97" s="207" t="s">
        <v>167</v>
      </c>
      <c r="D97" s="207" t="s">
        <v>145</v>
      </c>
      <c r="E97" s="208" t="s">
        <v>168</v>
      </c>
      <c r="F97" s="209" t="s">
        <v>169</v>
      </c>
      <c r="G97" s="210" t="s">
        <v>170</v>
      </c>
      <c r="H97" s="211">
        <v>40</v>
      </c>
      <c r="I97" s="212"/>
      <c r="J97" s="213">
        <f>ROUND(I97*H97,2)</f>
        <v>0</v>
      </c>
      <c r="K97" s="209" t="s">
        <v>149</v>
      </c>
      <c r="L97" s="46"/>
      <c r="M97" s="214" t="s">
        <v>19</v>
      </c>
      <c r="N97" s="215" t="s">
        <v>44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0.01933</v>
      </c>
      <c r="T97" s="217">
        <f>S97*H97</f>
        <v>0.7732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150</v>
      </c>
      <c r="AT97" s="218" t="s">
        <v>145</v>
      </c>
      <c r="AU97" s="218" t="s">
        <v>82</v>
      </c>
      <c r="AY97" s="19" t="s">
        <v>142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82</v>
      </c>
      <c r="BK97" s="219">
        <f>ROUND(I97*H97,2)</f>
        <v>0</v>
      </c>
      <c r="BL97" s="19" t="s">
        <v>150</v>
      </c>
      <c r="BM97" s="218" t="s">
        <v>171</v>
      </c>
    </row>
    <row r="98" s="2" customFormat="1">
      <c r="A98" s="40"/>
      <c r="B98" s="41"/>
      <c r="C98" s="42"/>
      <c r="D98" s="220" t="s">
        <v>152</v>
      </c>
      <c r="E98" s="42"/>
      <c r="F98" s="221" t="s">
        <v>172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152</v>
      </c>
      <c r="AU98" s="19" t="s">
        <v>82</v>
      </c>
    </row>
    <row r="99" s="2" customFormat="1" ht="16.5" customHeight="1">
      <c r="A99" s="40"/>
      <c r="B99" s="41"/>
      <c r="C99" s="207" t="s">
        <v>173</v>
      </c>
      <c r="D99" s="207" t="s">
        <v>145</v>
      </c>
      <c r="E99" s="208" t="s">
        <v>174</v>
      </c>
      <c r="F99" s="209" t="s">
        <v>175</v>
      </c>
      <c r="G99" s="210" t="s">
        <v>148</v>
      </c>
      <c r="H99" s="211">
        <v>40</v>
      </c>
      <c r="I99" s="212"/>
      <c r="J99" s="213">
        <f>ROUND(I99*H99,2)</f>
        <v>0</v>
      </c>
      <c r="K99" s="209" t="s">
        <v>149</v>
      </c>
      <c r="L99" s="46"/>
      <c r="M99" s="214" t="s">
        <v>19</v>
      </c>
      <c r="N99" s="215" t="s">
        <v>44</v>
      </c>
      <c r="O99" s="86"/>
      <c r="P99" s="216">
        <f>O99*H99</f>
        <v>0</v>
      </c>
      <c r="Q99" s="216">
        <v>0.00183</v>
      </c>
      <c r="R99" s="216">
        <f>Q99*H99</f>
        <v>0.073200000000000001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150</v>
      </c>
      <c r="AT99" s="218" t="s">
        <v>145</v>
      </c>
      <c r="AU99" s="218" t="s">
        <v>82</v>
      </c>
      <c r="AY99" s="19" t="s">
        <v>142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82</v>
      </c>
      <c r="BK99" s="219">
        <f>ROUND(I99*H99,2)</f>
        <v>0</v>
      </c>
      <c r="BL99" s="19" t="s">
        <v>150</v>
      </c>
      <c r="BM99" s="218" t="s">
        <v>176</v>
      </c>
    </row>
    <row r="100" s="2" customFormat="1">
      <c r="A100" s="40"/>
      <c r="B100" s="41"/>
      <c r="C100" s="42"/>
      <c r="D100" s="220" t="s">
        <v>152</v>
      </c>
      <c r="E100" s="42"/>
      <c r="F100" s="221" t="s">
        <v>177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152</v>
      </c>
      <c r="AU100" s="19" t="s">
        <v>82</v>
      </c>
    </row>
    <row r="101" s="2" customFormat="1" ht="21.75" customHeight="1">
      <c r="A101" s="40"/>
      <c r="B101" s="41"/>
      <c r="C101" s="207" t="s">
        <v>178</v>
      </c>
      <c r="D101" s="207" t="s">
        <v>145</v>
      </c>
      <c r="E101" s="208" t="s">
        <v>179</v>
      </c>
      <c r="F101" s="209" t="s">
        <v>180</v>
      </c>
      <c r="G101" s="210" t="s">
        <v>170</v>
      </c>
      <c r="H101" s="211">
        <v>47</v>
      </c>
      <c r="I101" s="212"/>
      <c r="J101" s="213">
        <f>ROUND(I101*H101,2)</f>
        <v>0</v>
      </c>
      <c r="K101" s="209" t="s">
        <v>149</v>
      </c>
      <c r="L101" s="46"/>
      <c r="M101" s="214" t="s">
        <v>19</v>
      </c>
      <c r="N101" s="215" t="s">
        <v>44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0.019460000000000002</v>
      </c>
      <c r="T101" s="217">
        <f>S101*H101</f>
        <v>0.9146200000000001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150</v>
      </c>
      <c r="AT101" s="218" t="s">
        <v>145</v>
      </c>
      <c r="AU101" s="218" t="s">
        <v>82</v>
      </c>
      <c r="AY101" s="19" t="s">
        <v>142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82</v>
      </c>
      <c r="BK101" s="219">
        <f>ROUND(I101*H101,2)</f>
        <v>0</v>
      </c>
      <c r="BL101" s="19" t="s">
        <v>150</v>
      </c>
      <c r="BM101" s="218" t="s">
        <v>181</v>
      </c>
    </row>
    <row r="102" s="2" customFormat="1">
      <c r="A102" s="40"/>
      <c r="B102" s="41"/>
      <c r="C102" s="42"/>
      <c r="D102" s="220" t="s">
        <v>152</v>
      </c>
      <c r="E102" s="42"/>
      <c r="F102" s="221" t="s">
        <v>182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152</v>
      </c>
      <c r="AU102" s="19" t="s">
        <v>82</v>
      </c>
    </row>
    <row r="103" s="2" customFormat="1" ht="21.75" customHeight="1">
      <c r="A103" s="40"/>
      <c r="B103" s="41"/>
      <c r="C103" s="207" t="s">
        <v>183</v>
      </c>
      <c r="D103" s="207" t="s">
        <v>145</v>
      </c>
      <c r="E103" s="208" t="s">
        <v>184</v>
      </c>
      <c r="F103" s="209" t="s">
        <v>185</v>
      </c>
      <c r="G103" s="210" t="s">
        <v>170</v>
      </c>
      <c r="H103" s="211">
        <v>47</v>
      </c>
      <c r="I103" s="212"/>
      <c r="J103" s="213">
        <f>ROUND(I103*H103,2)</f>
        <v>0</v>
      </c>
      <c r="K103" s="209" t="s">
        <v>149</v>
      </c>
      <c r="L103" s="46"/>
      <c r="M103" s="214" t="s">
        <v>19</v>
      </c>
      <c r="N103" s="215" t="s">
        <v>44</v>
      </c>
      <c r="O103" s="86"/>
      <c r="P103" s="216">
        <f>O103*H103</f>
        <v>0</v>
      </c>
      <c r="Q103" s="216">
        <v>0.00173</v>
      </c>
      <c r="R103" s="216">
        <f>Q103*H103</f>
        <v>0.081309999999999993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150</v>
      </c>
      <c r="AT103" s="218" t="s">
        <v>145</v>
      </c>
      <c r="AU103" s="218" t="s">
        <v>82</v>
      </c>
      <c r="AY103" s="19" t="s">
        <v>142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82</v>
      </c>
      <c r="BK103" s="219">
        <f>ROUND(I103*H103,2)</f>
        <v>0</v>
      </c>
      <c r="BL103" s="19" t="s">
        <v>150</v>
      </c>
      <c r="BM103" s="218" t="s">
        <v>186</v>
      </c>
    </row>
    <row r="104" s="2" customFormat="1">
      <c r="A104" s="40"/>
      <c r="B104" s="41"/>
      <c r="C104" s="42"/>
      <c r="D104" s="220" t="s">
        <v>152</v>
      </c>
      <c r="E104" s="42"/>
      <c r="F104" s="221" t="s">
        <v>187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152</v>
      </c>
      <c r="AU104" s="19" t="s">
        <v>82</v>
      </c>
    </row>
    <row r="105" s="13" customFormat="1">
      <c r="A105" s="13"/>
      <c r="B105" s="237"/>
      <c r="C105" s="238"/>
      <c r="D105" s="235" t="s">
        <v>188</v>
      </c>
      <c r="E105" s="239" t="s">
        <v>19</v>
      </c>
      <c r="F105" s="240" t="s">
        <v>189</v>
      </c>
      <c r="G105" s="238"/>
      <c r="H105" s="241">
        <v>47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188</v>
      </c>
      <c r="AU105" s="247" t="s">
        <v>82</v>
      </c>
      <c r="AV105" s="13" t="s">
        <v>82</v>
      </c>
      <c r="AW105" s="13" t="s">
        <v>33</v>
      </c>
      <c r="AX105" s="13" t="s">
        <v>80</v>
      </c>
      <c r="AY105" s="247" t="s">
        <v>142</v>
      </c>
    </row>
    <row r="106" s="2" customFormat="1" ht="16.5" customHeight="1">
      <c r="A106" s="40"/>
      <c r="B106" s="41"/>
      <c r="C106" s="207" t="s">
        <v>190</v>
      </c>
      <c r="D106" s="207" t="s">
        <v>145</v>
      </c>
      <c r="E106" s="208" t="s">
        <v>191</v>
      </c>
      <c r="F106" s="209" t="s">
        <v>192</v>
      </c>
      <c r="G106" s="210" t="s">
        <v>170</v>
      </c>
      <c r="H106" s="211">
        <v>2</v>
      </c>
      <c r="I106" s="212"/>
      <c r="J106" s="213">
        <f>ROUND(I106*H106,2)</f>
        <v>0</v>
      </c>
      <c r="K106" s="209" t="s">
        <v>149</v>
      </c>
      <c r="L106" s="46"/>
      <c r="M106" s="214" t="s">
        <v>19</v>
      </c>
      <c r="N106" s="215" t="s">
        <v>44</v>
      </c>
      <c r="O106" s="86"/>
      <c r="P106" s="216">
        <f>O106*H106</f>
        <v>0</v>
      </c>
      <c r="Q106" s="216">
        <v>0</v>
      </c>
      <c r="R106" s="216">
        <f>Q106*H106</f>
        <v>0</v>
      </c>
      <c r="S106" s="216">
        <v>0.032899999999999999</v>
      </c>
      <c r="T106" s="217">
        <f>S106*H106</f>
        <v>0.065799999999999997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8" t="s">
        <v>150</v>
      </c>
      <c r="AT106" s="218" t="s">
        <v>145</v>
      </c>
      <c r="AU106" s="218" t="s">
        <v>82</v>
      </c>
      <c r="AY106" s="19" t="s">
        <v>142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9" t="s">
        <v>82</v>
      </c>
      <c r="BK106" s="219">
        <f>ROUND(I106*H106,2)</f>
        <v>0</v>
      </c>
      <c r="BL106" s="19" t="s">
        <v>150</v>
      </c>
      <c r="BM106" s="218" t="s">
        <v>193</v>
      </c>
    </row>
    <row r="107" s="2" customFormat="1">
      <c r="A107" s="40"/>
      <c r="B107" s="41"/>
      <c r="C107" s="42"/>
      <c r="D107" s="220" t="s">
        <v>152</v>
      </c>
      <c r="E107" s="42"/>
      <c r="F107" s="221" t="s">
        <v>194</v>
      </c>
      <c r="G107" s="42"/>
      <c r="H107" s="42"/>
      <c r="I107" s="222"/>
      <c r="J107" s="42"/>
      <c r="K107" s="42"/>
      <c r="L107" s="46"/>
      <c r="M107" s="223"/>
      <c r="N107" s="22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152</v>
      </c>
      <c r="AU107" s="19" t="s">
        <v>82</v>
      </c>
    </row>
    <row r="108" s="2" customFormat="1" ht="24.15" customHeight="1">
      <c r="A108" s="40"/>
      <c r="B108" s="41"/>
      <c r="C108" s="207" t="s">
        <v>195</v>
      </c>
      <c r="D108" s="207" t="s">
        <v>145</v>
      </c>
      <c r="E108" s="208" t="s">
        <v>196</v>
      </c>
      <c r="F108" s="209" t="s">
        <v>197</v>
      </c>
      <c r="G108" s="210" t="s">
        <v>170</v>
      </c>
      <c r="H108" s="211">
        <v>2</v>
      </c>
      <c r="I108" s="212"/>
      <c r="J108" s="213">
        <f>ROUND(I108*H108,2)</f>
        <v>0</v>
      </c>
      <c r="K108" s="209" t="s">
        <v>149</v>
      </c>
      <c r="L108" s="46"/>
      <c r="M108" s="214" t="s">
        <v>19</v>
      </c>
      <c r="N108" s="215" t="s">
        <v>44</v>
      </c>
      <c r="O108" s="86"/>
      <c r="P108" s="216">
        <f>O108*H108</f>
        <v>0</v>
      </c>
      <c r="Q108" s="216">
        <v>0.00157</v>
      </c>
      <c r="R108" s="216">
        <f>Q108*H108</f>
        <v>0.00314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150</v>
      </c>
      <c r="AT108" s="218" t="s">
        <v>145</v>
      </c>
      <c r="AU108" s="218" t="s">
        <v>82</v>
      </c>
      <c r="AY108" s="19" t="s">
        <v>142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82</v>
      </c>
      <c r="BK108" s="219">
        <f>ROUND(I108*H108,2)</f>
        <v>0</v>
      </c>
      <c r="BL108" s="19" t="s">
        <v>150</v>
      </c>
      <c r="BM108" s="218" t="s">
        <v>198</v>
      </c>
    </row>
    <row r="109" s="2" customFormat="1">
      <c r="A109" s="40"/>
      <c r="B109" s="41"/>
      <c r="C109" s="42"/>
      <c r="D109" s="220" t="s">
        <v>152</v>
      </c>
      <c r="E109" s="42"/>
      <c r="F109" s="221" t="s">
        <v>199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152</v>
      </c>
      <c r="AU109" s="19" t="s">
        <v>82</v>
      </c>
    </row>
    <row r="110" s="13" customFormat="1">
      <c r="A110" s="13"/>
      <c r="B110" s="237"/>
      <c r="C110" s="238"/>
      <c r="D110" s="235" t="s">
        <v>188</v>
      </c>
      <c r="E110" s="239" t="s">
        <v>19</v>
      </c>
      <c r="F110" s="240" t="s">
        <v>200</v>
      </c>
      <c r="G110" s="238"/>
      <c r="H110" s="241">
        <v>2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7" t="s">
        <v>188</v>
      </c>
      <c r="AU110" s="247" t="s">
        <v>82</v>
      </c>
      <c r="AV110" s="13" t="s">
        <v>82</v>
      </c>
      <c r="AW110" s="13" t="s">
        <v>33</v>
      </c>
      <c r="AX110" s="13" t="s">
        <v>80</v>
      </c>
      <c r="AY110" s="247" t="s">
        <v>142</v>
      </c>
    </row>
    <row r="111" s="2" customFormat="1" ht="24.15" customHeight="1">
      <c r="A111" s="40"/>
      <c r="B111" s="41"/>
      <c r="C111" s="207" t="s">
        <v>201</v>
      </c>
      <c r="D111" s="207" t="s">
        <v>145</v>
      </c>
      <c r="E111" s="208" t="s">
        <v>202</v>
      </c>
      <c r="F111" s="209" t="s">
        <v>203</v>
      </c>
      <c r="G111" s="210" t="s">
        <v>170</v>
      </c>
      <c r="H111" s="211">
        <v>41</v>
      </c>
      <c r="I111" s="212"/>
      <c r="J111" s="213">
        <f>ROUND(I111*H111,2)</f>
        <v>0</v>
      </c>
      <c r="K111" s="209" t="s">
        <v>149</v>
      </c>
      <c r="L111" s="46"/>
      <c r="M111" s="214" t="s">
        <v>19</v>
      </c>
      <c r="N111" s="215" t="s">
        <v>44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0.087999999999999995</v>
      </c>
      <c r="T111" s="217">
        <f>S111*H111</f>
        <v>3.6079999999999997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150</v>
      </c>
      <c r="AT111" s="218" t="s">
        <v>145</v>
      </c>
      <c r="AU111" s="218" t="s">
        <v>82</v>
      </c>
      <c r="AY111" s="19" t="s">
        <v>142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82</v>
      </c>
      <c r="BK111" s="219">
        <f>ROUND(I111*H111,2)</f>
        <v>0</v>
      </c>
      <c r="BL111" s="19" t="s">
        <v>150</v>
      </c>
      <c r="BM111" s="218" t="s">
        <v>204</v>
      </c>
    </row>
    <row r="112" s="2" customFormat="1">
      <c r="A112" s="40"/>
      <c r="B112" s="41"/>
      <c r="C112" s="42"/>
      <c r="D112" s="220" t="s">
        <v>152</v>
      </c>
      <c r="E112" s="42"/>
      <c r="F112" s="221" t="s">
        <v>205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152</v>
      </c>
      <c r="AU112" s="19" t="s">
        <v>82</v>
      </c>
    </row>
    <row r="113" s="2" customFormat="1" ht="16.5" customHeight="1">
      <c r="A113" s="40"/>
      <c r="B113" s="41"/>
      <c r="C113" s="207" t="s">
        <v>206</v>
      </c>
      <c r="D113" s="207" t="s">
        <v>145</v>
      </c>
      <c r="E113" s="208" t="s">
        <v>207</v>
      </c>
      <c r="F113" s="209" t="s">
        <v>208</v>
      </c>
      <c r="G113" s="210" t="s">
        <v>170</v>
      </c>
      <c r="H113" s="211">
        <v>41</v>
      </c>
      <c r="I113" s="212"/>
      <c r="J113" s="213">
        <f>ROUND(I113*H113,2)</f>
        <v>0</v>
      </c>
      <c r="K113" s="209" t="s">
        <v>149</v>
      </c>
      <c r="L113" s="46"/>
      <c r="M113" s="214" t="s">
        <v>19</v>
      </c>
      <c r="N113" s="215" t="s">
        <v>44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0.00156</v>
      </c>
      <c r="T113" s="217">
        <f>S113*H113</f>
        <v>0.063960000000000003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150</v>
      </c>
      <c r="AT113" s="218" t="s">
        <v>145</v>
      </c>
      <c r="AU113" s="218" t="s">
        <v>82</v>
      </c>
      <c r="AY113" s="19" t="s">
        <v>142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82</v>
      </c>
      <c r="BK113" s="219">
        <f>ROUND(I113*H113,2)</f>
        <v>0</v>
      </c>
      <c r="BL113" s="19" t="s">
        <v>150</v>
      </c>
      <c r="BM113" s="218" t="s">
        <v>209</v>
      </c>
    </row>
    <row r="114" s="2" customFormat="1">
      <c r="A114" s="40"/>
      <c r="B114" s="41"/>
      <c r="C114" s="42"/>
      <c r="D114" s="220" t="s">
        <v>152</v>
      </c>
      <c r="E114" s="42"/>
      <c r="F114" s="221" t="s">
        <v>210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152</v>
      </c>
      <c r="AU114" s="19" t="s">
        <v>82</v>
      </c>
    </row>
    <row r="115" s="2" customFormat="1" ht="16.5" customHeight="1">
      <c r="A115" s="40"/>
      <c r="B115" s="41"/>
      <c r="C115" s="207" t="s">
        <v>211</v>
      </c>
      <c r="D115" s="207" t="s">
        <v>145</v>
      </c>
      <c r="E115" s="208" t="s">
        <v>212</v>
      </c>
      <c r="F115" s="209" t="s">
        <v>213</v>
      </c>
      <c r="G115" s="210" t="s">
        <v>170</v>
      </c>
      <c r="H115" s="211">
        <v>47</v>
      </c>
      <c r="I115" s="212"/>
      <c r="J115" s="213">
        <f>ROUND(I115*H115,2)</f>
        <v>0</v>
      </c>
      <c r="K115" s="209" t="s">
        <v>149</v>
      </c>
      <c r="L115" s="46"/>
      <c r="M115" s="214" t="s">
        <v>19</v>
      </c>
      <c r="N115" s="215" t="s">
        <v>44</v>
      </c>
      <c r="O115" s="86"/>
      <c r="P115" s="216">
        <f>O115*H115</f>
        <v>0</v>
      </c>
      <c r="Q115" s="216">
        <v>0</v>
      </c>
      <c r="R115" s="216">
        <f>Q115*H115</f>
        <v>0</v>
      </c>
      <c r="S115" s="216">
        <v>0.00085999999999999998</v>
      </c>
      <c r="T115" s="217">
        <f>S115*H115</f>
        <v>0.040419999999999998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150</v>
      </c>
      <c r="AT115" s="218" t="s">
        <v>145</v>
      </c>
      <c r="AU115" s="218" t="s">
        <v>82</v>
      </c>
      <c r="AY115" s="19" t="s">
        <v>142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82</v>
      </c>
      <c r="BK115" s="219">
        <f>ROUND(I115*H115,2)</f>
        <v>0</v>
      </c>
      <c r="BL115" s="19" t="s">
        <v>150</v>
      </c>
      <c r="BM115" s="218" t="s">
        <v>214</v>
      </c>
    </row>
    <row r="116" s="2" customFormat="1">
      <c r="A116" s="40"/>
      <c r="B116" s="41"/>
      <c r="C116" s="42"/>
      <c r="D116" s="220" t="s">
        <v>152</v>
      </c>
      <c r="E116" s="42"/>
      <c r="F116" s="221" t="s">
        <v>215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152</v>
      </c>
      <c r="AU116" s="19" t="s">
        <v>82</v>
      </c>
    </row>
    <row r="117" s="2" customFormat="1" ht="24.15" customHeight="1">
      <c r="A117" s="40"/>
      <c r="B117" s="41"/>
      <c r="C117" s="207" t="s">
        <v>216</v>
      </c>
      <c r="D117" s="207" t="s">
        <v>145</v>
      </c>
      <c r="E117" s="208" t="s">
        <v>217</v>
      </c>
      <c r="F117" s="209" t="s">
        <v>218</v>
      </c>
      <c r="G117" s="210" t="s">
        <v>170</v>
      </c>
      <c r="H117" s="211">
        <v>2</v>
      </c>
      <c r="I117" s="212"/>
      <c r="J117" s="213">
        <f>ROUND(I117*H117,2)</f>
        <v>0</v>
      </c>
      <c r="K117" s="209" t="s">
        <v>149</v>
      </c>
      <c r="L117" s="46"/>
      <c r="M117" s="214" t="s">
        <v>19</v>
      </c>
      <c r="N117" s="215" t="s">
        <v>44</v>
      </c>
      <c r="O117" s="86"/>
      <c r="P117" s="216">
        <f>O117*H117</f>
        <v>0</v>
      </c>
      <c r="Q117" s="216">
        <v>0.00020000000000000001</v>
      </c>
      <c r="R117" s="216">
        <f>Q117*H117</f>
        <v>0.00040000000000000002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150</v>
      </c>
      <c r="AT117" s="218" t="s">
        <v>145</v>
      </c>
      <c r="AU117" s="218" t="s">
        <v>82</v>
      </c>
      <c r="AY117" s="19" t="s">
        <v>142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82</v>
      </c>
      <c r="BK117" s="219">
        <f>ROUND(I117*H117,2)</f>
        <v>0</v>
      </c>
      <c r="BL117" s="19" t="s">
        <v>150</v>
      </c>
      <c r="BM117" s="218" t="s">
        <v>219</v>
      </c>
    </row>
    <row r="118" s="2" customFormat="1">
      <c r="A118" s="40"/>
      <c r="B118" s="41"/>
      <c r="C118" s="42"/>
      <c r="D118" s="220" t="s">
        <v>152</v>
      </c>
      <c r="E118" s="42"/>
      <c r="F118" s="221" t="s">
        <v>220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152</v>
      </c>
      <c r="AU118" s="19" t="s">
        <v>82</v>
      </c>
    </row>
    <row r="119" s="2" customFormat="1" ht="24.15" customHeight="1">
      <c r="A119" s="40"/>
      <c r="B119" s="41"/>
      <c r="C119" s="207" t="s">
        <v>221</v>
      </c>
      <c r="D119" s="207" t="s">
        <v>145</v>
      </c>
      <c r="E119" s="208" t="s">
        <v>222</v>
      </c>
      <c r="F119" s="209" t="s">
        <v>223</v>
      </c>
      <c r="G119" s="210" t="s">
        <v>148</v>
      </c>
      <c r="H119" s="211">
        <v>41</v>
      </c>
      <c r="I119" s="212"/>
      <c r="J119" s="213">
        <f>ROUND(I119*H119,2)</f>
        <v>0</v>
      </c>
      <c r="K119" s="209" t="s">
        <v>149</v>
      </c>
      <c r="L119" s="46"/>
      <c r="M119" s="214" t="s">
        <v>19</v>
      </c>
      <c r="N119" s="215" t="s">
        <v>44</v>
      </c>
      <c r="O119" s="86"/>
      <c r="P119" s="216">
        <f>O119*H119</f>
        <v>0</v>
      </c>
      <c r="Q119" s="216">
        <v>0.00012</v>
      </c>
      <c r="R119" s="216">
        <f>Q119*H119</f>
        <v>0.0049199999999999999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150</v>
      </c>
      <c r="AT119" s="218" t="s">
        <v>145</v>
      </c>
      <c r="AU119" s="218" t="s">
        <v>82</v>
      </c>
      <c r="AY119" s="19" t="s">
        <v>142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82</v>
      </c>
      <c r="BK119" s="219">
        <f>ROUND(I119*H119,2)</f>
        <v>0</v>
      </c>
      <c r="BL119" s="19" t="s">
        <v>150</v>
      </c>
      <c r="BM119" s="218" t="s">
        <v>224</v>
      </c>
    </row>
    <row r="120" s="2" customFormat="1">
      <c r="A120" s="40"/>
      <c r="B120" s="41"/>
      <c r="C120" s="42"/>
      <c r="D120" s="220" t="s">
        <v>152</v>
      </c>
      <c r="E120" s="42"/>
      <c r="F120" s="221" t="s">
        <v>225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152</v>
      </c>
      <c r="AU120" s="19" t="s">
        <v>82</v>
      </c>
    </row>
    <row r="121" s="12" customFormat="1" ht="20.88" customHeight="1">
      <c r="A121" s="12"/>
      <c r="B121" s="191"/>
      <c r="C121" s="192"/>
      <c r="D121" s="193" t="s">
        <v>71</v>
      </c>
      <c r="E121" s="205" t="s">
        <v>226</v>
      </c>
      <c r="F121" s="205" t="s">
        <v>227</v>
      </c>
      <c r="G121" s="192"/>
      <c r="H121" s="192"/>
      <c r="I121" s="195"/>
      <c r="J121" s="206">
        <f>BK121</f>
        <v>0</v>
      </c>
      <c r="K121" s="192"/>
      <c r="L121" s="197"/>
      <c r="M121" s="198"/>
      <c r="N121" s="199"/>
      <c r="O121" s="199"/>
      <c r="P121" s="200">
        <f>SUM(P122:P123)</f>
        <v>0</v>
      </c>
      <c r="Q121" s="199"/>
      <c r="R121" s="200">
        <f>SUM(R122:R123)</f>
        <v>0</v>
      </c>
      <c r="S121" s="199"/>
      <c r="T121" s="201">
        <f>SUM(T122:T123)</f>
        <v>0.0058000000000000005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2" t="s">
        <v>82</v>
      </c>
      <c r="AT121" s="203" t="s">
        <v>71</v>
      </c>
      <c r="AU121" s="203" t="s">
        <v>82</v>
      </c>
      <c r="AY121" s="202" t="s">
        <v>142</v>
      </c>
      <c r="BK121" s="204">
        <f>SUM(BK122:BK123)</f>
        <v>0</v>
      </c>
    </row>
    <row r="122" s="2" customFormat="1" ht="21.75" customHeight="1">
      <c r="A122" s="40"/>
      <c r="B122" s="41"/>
      <c r="C122" s="207" t="s">
        <v>8</v>
      </c>
      <c r="D122" s="207" t="s">
        <v>145</v>
      </c>
      <c r="E122" s="208" t="s">
        <v>228</v>
      </c>
      <c r="F122" s="209" t="s">
        <v>229</v>
      </c>
      <c r="G122" s="210" t="s">
        <v>148</v>
      </c>
      <c r="H122" s="211">
        <v>58</v>
      </c>
      <c r="I122" s="212"/>
      <c r="J122" s="213">
        <f>ROUND(I122*H122,2)</f>
        <v>0</v>
      </c>
      <c r="K122" s="209" t="s">
        <v>19</v>
      </c>
      <c r="L122" s="46"/>
      <c r="M122" s="214" t="s">
        <v>19</v>
      </c>
      <c r="N122" s="215" t="s">
        <v>44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0.00010000000000000001</v>
      </c>
      <c r="T122" s="217">
        <f>S122*H122</f>
        <v>0.0058000000000000005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150</v>
      </c>
      <c r="AT122" s="218" t="s">
        <v>145</v>
      </c>
      <c r="AU122" s="218" t="s">
        <v>157</v>
      </c>
      <c r="AY122" s="19" t="s">
        <v>142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82</v>
      </c>
      <c r="BK122" s="219">
        <f>ROUND(I122*H122,2)</f>
        <v>0</v>
      </c>
      <c r="BL122" s="19" t="s">
        <v>150</v>
      </c>
      <c r="BM122" s="218" t="s">
        <v>230</v>
      </c>
    </row>
    <row r="123" s="13" customFormat="1">
      <c r="A123" s="13"/>
      <c r="B123" s="237"/>
      <c r="C123" s="238"/>
      <c r="D123" s="235" t="s">
        <v>188</v>
      </c>
      <c r="E123" s="239" t="s">
        <v>19</v>
      </c>
      <c r="F123" s="240" t="s">
        <v>231</v>
      </c>
      <c r="G123" s="238"/>
      <c r="H123" s="241">
        <v>58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188</v>
      </c>
      <c r="AU123" s="247" t="s">
        <v>157</v>
      </c>
      <c r="AV123" s="13" t="s">
        <v>82</v>
      </c>
      <c r="AW123" s="13" t="s">
        <v>33</v>
      </c>
      <c r="AX123" s="13" t="s">
        <v>80</v>
      </c>
      <c r="AY123" s="247" t="s">
        <v>142</v>
      </c>
    </row>
    <row r="124" s="12" customFormat="1" ht="22.8" customHeight="1">
      <c r="A124" s="12"/>
      <c r="B124" s="191"/>
      <c r="C124" s="192"/>
      <c r="D124" s="193" t="s">
        <v>71</v>
      </c>
      <c r="E124" s="205" t="s">
        <v>232</v>
      </c>
      <c r="F124" s="205" t="s">
        <v>233</v>
      </c>
      <c r="G124" s="192"/>
      <c r="H124" s="192"/>
      <c r="I124" s="195"/>
      <c r="J124" s="206">
        <f>BK124</f>
        <v>0</v>
      </c>
      <c r="K124" s="192"/>
      <c r="L124" s="197"/>
      <c r="M124" s="198"/>
      <c r="N124" s="199"/>
      <c r="O124" s="199"/>
      <c r="P124" s="200">
        <f>SUM(P125:P131)</f>
        <v>0</v>
      </c>
      <c r="Q124" s="199"/>
      <c r="R124" s="200">
        <f>SUM(R125:R131)</f>
        <v>0.34152680000000002</v>
      </c>
      <c r="S124" s="199"/>
      <c r="T124" s="201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2" t="s">
        <v>82</v>
      </c>
      <c r="AT124" s="203" t="s">
        <v>71</v>
      </c>
      <c r="AU124" s="203" t="s">
        <v>80</v>
      </c>
      <c r="AY124" s="202" t="s">
        <v>142</v>
      </c>
      <c r="BK124" s="204">
        <f>SUM(BK125:BK131)</f>
        <v>0</v>
      </c>
    </row>
    <row r="125" s="2" customFormat="1" ht="21.75" customHeight="1">
      <c r="A125" s="40"/>
      <c r="B125" s="41"/>
      <c r="C125" s="207" t="s">
        <v>150</v>
      </c>
      <c r="D125" s="207" t="s">
        <v>145</v>
      </c>
      <c r="E125" s="208" t="s">
        <v>234</v>
      </c>
      <c r="F125" s="209" t="s">
        <v>235</v>
      </c>
      <c r="G125" s="210" t="s">
        <v>93</v>
      </c>
      <c r="H125" s="211">
        <v>155.46000000000001</v>
      </c>
      <c r="I125" s="212"/>
      <c r="J125" s="213">
        <f>ROUND(I125*H125,2)</f>
        <v>0</v>
      </c>
      <c r="K125" s="209" t="s">
        <v>19</v>
      </c>
      <c r="L125" s="46"/>
      <c r="M125" s="214" t="s">
        <v>19</v>
      </c>
      <c r="N125" s="215" t="s">
        <v>44</v>
      </c>
      <c r="O125" s="86"/>
      <c r="P125" s="216">
        <f>O125*H125</f>
        <v>0</v>
      </c>
      <c r="Q125" s="216">
        <v>0.0015</v>
      </c>
      <c r="R125" s="216">
        <f>Q125*H125</f>
        <v>0.23319000000000001</v>
      </c>
      <c r="S125" s="216">
        <v>0</v>
      </c>
      <c r="T125" s="21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8" t="s">
        <v>150</v>
      </c>
      <c r="AT125" s="218" t="s">
        <v>145</v>
      </c>
      <c r="AU125" s="218" t="s">
        <v>82</v>
      </c>
      <c r="AY125" s="19" t="s">
        <v>142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9" t="s">
        <v>82</v>
      </c>
      <c r="BK125" s="219">
        <f>ROUND(I125*H125,2)</f>
        <v>0</v>
      </c>
      <c r="BL125" s="19" t="s">
        <v>150</v>
      </c>
      <c r="BM125" s="218" t="s">
        <v>236</v>
      </c>
    </row>
    <row r="126" s="13" customFormat="1">
      <c r="A126" s="13"/>
      <c r="B126" s="237"/>
      <c r="C126" s="238"/>
      <c r="D126" s="235" t="s">
        <v>188</v>
      </c>
      <c r="E126" s="239" t="s">
        <v>19</v>
      </c>
      <c r="F126" s="240" t="s">
        <v>237</v>
      </c>
      <c r="G126" s="238"/>
      <c r="H126" s="241">
        <v>155.46000000000001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188</v>
      </c>
      <c r="AU126" s="247" t="s">
        <v>82</v>
      </c>
      <c r="AV126" s="13" t="s">
        <v>82</v>
      </c>
      <c r="AW126" s="13" t="s">
        <v>33</v>
      </c>
      <c r="AX126" s="13" t="s">
        <v>80</v>
      </c>
      <c r="AY126" s="247" t="s">
        <v>142</v>
      </c>
    </row>
    <row r="127" s="2" customFormat="1" ht="24.15" customHeight="1">
      <c r="A127" s="40"/>
      <c r="B127" s="41"/>
      <c r="C127" s="207" t="s">
        <v>238</v>
      </c>
      <c r="D127" s="207" t="s">
        <v>145</v>
      </c>
      <c r="E127" s="208" t="s">
        <v>239</v>
      </c>
      <c r="F127" s="209" t="s">
        <v>240</v>
      </c>
      <c r="G127" s="210" t="s">
        <v>148</v>
      </c>
      <c r="H127" s="211">
        <v>82</v>
      </c>
      <c r="I127" s="212"/>
      <c r="J127" s="213">
        <f>ROUND(I127*H127,2)</f>
        <v>0</v>
      </c>
      <c r="K127" s="209" t="s">
        <v>149</v>
      </c>
      <c r="L127" s="46"/>
      <c r="M127" s="214" t="s">
        <v>19</v>
      </c>
      <c r="N127" s="215" t="s">
        <v>44</v>
      </c>
      <c r="O127" s="86"/>
      <c r="P127" s="216">
        <f>O127*H127</f>
        <v>0</v>
      </c>
      <c r="Q127" s="216">
        <v>0.00021000000000000001</v>
      </c>
      <c r="R127" s="216">
        <f>Q127*H127</f>
        <v>0.017219999999999999</v>
      </c>
      <c r="S127" s="216">
        <v>0</v>
      </c>
      <c r="T127" s="21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8" t="s">
        <v>150</v>
      </c>
      <c r="AT127" s="218" t="s">
        <v>145</v>
      </c>
      <c r="AU127" s="218" t="s">
        <v>82</v>
      </c>
      <c r="AY127" s="19" t="s">
        <v>142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9" t="s">
        <v>82</v>
      </c>
      <c r="BK127" s="219">
        <f>ROUND(I127*H127,2)</f>
        <v>0</v>
      </c>
      <c r="BL127" s="19" t="s">
        <v>150</v>
      </c>
      <c r="BM127" s="218" t="s">
        <v>241</v>
      </c>
    </row>
    <row r="128" s="2" customFormat="1">
      <c r="A128" s="40"/>
      <c r="B128" s="41"/>
      <c r="C128" s="42"/>
      <c r="D128" s="220" t="s">
        <v>152</v>
      </c>
      <c r="E128" s="42"/>
      <c r="F128" s="221" t="s">
        <v>242</v>
      </c>
      <c r="G128" s="42"/>
      <c r="H128" s="42"/>
      <c r="I128" s="222"/>
      <c r="J128" s="42"/>
      <c r="K128" s="42"/>
      <c r="L128" s="46"/>
      <c r="M128" s="223"/>
      <c r="N128" s="22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152</v>
      </c>
      <c r="AU128" s="19" t="s">
        <v>82</v>
      </c>
    </row>
    <row r="129" s="2" customFormat="1" ht="24.15" customHeight="1">
      <c r="A129" s="40"/>
      <c r="B129" s="41"/>
      <c r="C129" s="207" t="s">
        <v>243</v>
      </c>
      <c r="D129" s="207" t="s">
        <v>145</v>
      </c>
      <c r="E129" s="208" t="s">
        <v>244</v>
      </c>
      <c r="F129" s="209" t="s">
        <v>245</v>
      </c>
      <c r="G129" s="210" t="s">
        <v>98</v>
      </c>
      <c r="H129" s="211">
        <v>284.74000000000001</v>
      </c>
      <c r="I129" s="212"/>
      <c r="J129" s="213">
        <f>ROUND(I129*H129,2)</f>
        <v>0</v>
      </c>
      <c r="K129" s="209" t="s">
        <v>149</v>
      </c>
      <c r="L129" s="46"/>
      <c r="M129" s="214" t="s">
        <v>19</v>
      </c>
      <c r="N129" s="215" t="s">
        <v>44</v>
      </c>
      <c r="O129" s="86"/>
      <c r="P129" s="216">
        <f>O129*H129</f>
        <v>0</v>
      </c>
      <c r="Q129" s="216">
        <v>0.00032000000000000003</v>
      </c>
      <c r="R129" s="216">
        <f>Q129*H129</f>
        <v>0.091116800000000012</v>
      </c>
      <c r="S129" s="216">
        <v>0</v>
      </c>
      <c r="T129" s="21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8" t="s">
        <v>150</v>
      </c>
      <c r="AT129" s="218" t="s">
        <v>145</v>
      </c>
      <c r="AU129" s="218" t="s">
        <v>82</v>
      </c>
      <c r="AY129" s="19" t="s">
        <v>142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82</v>
      </c>
      <c r="BK129" s="219">
        <f>ROUND(I129*H129,2)</f>
        <v>0</v>
      </c>
      <c r="BL129" s="19" t="s">
        <v>150</v>
      </c>
      <c r="BM129" s="218" t="s">
        <v>246</v>
      </c>
    </row>
    <row r="130" s="2" customFormat="1">
      <c r="A130" s="40"/>
      <c r="B130" s="41"/>
      <c r="C130" s="42"/>
      <c r="D130" s="220" t="s">
        <v>152</v>
      </c>
      <c r="E130" s="42"/>
      <c r="F130" s="221" t="s">
        <v>247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152</v>
      </c>
      <c r="AU130" s="19" t="s">
        <v>82</v>
      </c>
    </row>
    <row r="131" s="13" customFormat="1">
      <c r="A131" s="13"/>
      <c r="B131" s="237"/>
      <c r="C131" s="238"/>
      <c r="D131" s="235" t="s">
        <v>188</v>
      </c>
      <c r="E131" s="239" t="s">
        <v>19</v>
      </c>
      <c r="F131" s="240" t="s">
        <v>248</v>
      </c>
      <c r="G131" s="238"/>
      <c r="H131" s="241">
        <v>284.74000000000001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188</v>
      </c>
      <c r="AU131" s="247" t="s">
        <v>82</v>
      </c>
      <c r="AV131" s="13" t="s">
        <v>82</v>
      </c>
      <c r="AW131" s="13" t="s">
        <v>33</v>
      </c>
      <c r="AX131" s="13" t="s">
        <v>80</v>
      </c>
      <c r="AY131" s="247" t="s">
        <v>142</v>
      </c>
    </row>
    <row r="132" s="12" customFormat="1" ht="22.8" customHeight="1">
      <c r="A132" s="12"/>
      <c r="B132" s="191"/>
      <c r="C132" s="192"/>
      <c r="D132" s="193" t="s">
        <v>71</v>
      </c>
      <c r="E132" s="205" t="s">
        <v>249</v>
      </c>
      <c r="F132" s="205" t="s">
        <v>250</v>
      </c>
      <c r="G132" s="192"/>
      <c r="H132" s="192"/>
      <c r="I132" s="195"/>
      <c r="J132" s="206">
        <f>BK132</f>
        <v>0</v>
      </c>
      <c r="K132" s="192"/>
      <c r="L132" s="197"/>
      <c r="M132" s="198"/>
      <c r="N132" s="199"/>
      <c r="O132" s="199"/>
      <c r="P132" s="200">
        <f>SUM(P133:P315)</f>
        <v>0</v>
      </c>
      <c r="Q132" s="199"/>
      <c r="R132" s="200">
        <f>SUM(R133:R315)</f>
        <v>23.425056979999997</v>
      </c>
      <c r="S132" s="199"/>
      <c r="T132" s="201">
        <f>SUM(T133:T315)</f>
        <v>2.575701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2" t="s">
        <v>82</v>
      </c>
      <c r="AT132" s="203" t="s">
        <v>71</v>
      </c>
      <c r="AU132" s="203" t="s">
        <v>80</v>
      </c>
      <c r="AY132" s="202" t="s">
        <v>142</v>
      </c>
      <c r="BK132" s="204">
        <f>SUM(BK133:BK315)</f>
        <v>0</v>
      </c>
    </row>
    <row r="133" s="2" customFormat="1" ht="24.15" customHeight="1">
      <c r="A133" s="40"/>
      <c r="B133" s="41"/>
      <c r="C133" s="207" t="s">
        <v>251</v>
      </c>
      <c r="D133" s="207" t="s">
        <v>145</v>
      </c>
      <c r="E133" s="208" t="s">
        <v>252</v>
      </c>
      <c r="F133" s="209" t="s">
        <v>253</v>
      </c>
      <c r="G133" s="210" t="s">
        <v>93</v>
      </c>
      <c r="H133" s="211">
        <v>767.62</v>
      </c>
      <c r="I133" s="212"/>
      <c r="J133" s="213">
        <f>ROUND(I133*H133,2)</f>
        <v>0</v>
      </c>
      <c r="K133" s="209" t="s">
        <v>149</v>
      </c>
      <c r="L133" s="46"/>
      <c r="M133" s="214" t="s">
        <v>19</v>
      </c>
      <c r="N133" s="215" t="s">
        <v>44</v>
      </c>
      <c r="O133" s="86"/>
      <c r="P133" s="216">
        <f>O133*H133</f>
        <v>0</v>
      </c>
      <c r="Q133" s="216">
        <v>0</v>
      </c>
      <c r="R133" s="216">
        <f>Q133*H133</f>
        <v>0</v>
      </c>
      <c r="S133" s="216">
        <v>0.0030000000000000001</v>
      </c>
      <c r="T133" s="217">
        <f>S133*H133</f>
        <v>2.3028599999999999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150</v>
      </c>
      <c r="AT133" s="218" t="s">
        <v>145</v>
      </c>
      <c r="AU133" s="218" t="s">
        <v>82</v>
      </c>
      <c r="AY133" s="19" t="s">
        <v>142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82</v>
      </c>
      <c r="BK133" s="219">
        <f>ROUND(I133*H133,2)</f>
        <v>0</v>
      </c>
      <c r="BL133" s="19" t="s">
        <v>150</v>
      </c>
      <c r="BM133" s="218" t="s">
        <v>254</v>
      </c>
    </row>
    <row r="134" s="2" customFormat="1">
      <c r="A134" s="40"/>
      <c r="B134" s="41"/>
      <c r="C134" s="42"/>
      <c r="D134" s="220" t="s">
        <v>152</v>
      </c>
      <c r="E134" s="42"/>
      <c r="F134" s="221" t="s">
        <v>255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152</v>
      </c>
      <c r="AU134" s="19" t="s">
        <v>82</v>
      </c>
    </row>
    <row r="135" s="13" customFormat="1">
      <c r="A135" s="13"/>
      <c r="B135" s="237"/>
      <c r="C135" s="238"/>
      <c r="D135" s="235" t="s">
        <v>188</v>
      </c>
      <c r="E135" s="239" t="s">
        <v>19</v>
      </c>
      <c r="F135" s="240" t="s">
        <v>256</v>
      </c>
      <c r="G135" s="238"/>
      <c r="H135" s="241">
        <v>767.62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188</v>
      </c>
      <c r="AU135" s="247" t="s">
        <v>82</v>
      </c>
      <c r="AV135" s="13" t="s">
        <v>82</v>
      </c>
      <c r="AW135" s="13" t="s">
        <v>33</v>
      </c>
      <c r="AX135" s="13" t="s">
        <v>80</v>
      </c>
      <c r="AY135" s="247" t="s">
        <v>142</v>
      </c>
    </row>
    <row r="136" s="2" customFormat="1" ht="33" customHeight="1">
      <c r="A136" s="40"/>
      <c r="B136" s="41"/>
      <c r="C136" s="207" t="s">
        <v>257</v>
      </c>
      <c r="D136" s="207" t="s">
        <v>145</v>
      </c>
      <c r="E136" s="208" t="s">
        <v>258</v>
      </c>
      <c r="F136" s="209" t="s">
        <v>259</v>
      </c>
      <c r="G136" s="210" t="s">
        <v>93</v>
      </c>
      <c r="H136" s="211">
        <v>767.62</v>
      </c>
      <c r="I136" s="212"/>
      <c r="J136" s="213">
        <f>ROUND(I136*H136,2)</f>
        <v>0</v>
      </c>
      <c r="K136" s="209" t="s">
        <v>149</v>
      </c>
      <c r="L136" s="46"/>
      <c r="M136" s="214" t="s">
        <v>19</v>
      </c>
      <c r="N136" s="215" t="s">
        <v>44</v>
      </c>
      <c r="O136" s="86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8" t="s">
        <v>150</v>
      </c>
      <c r="AT136" s="218" t="s">
        <v>145</v>
      </c>
      <c r="AU136" s="218" t="s">
        <v>82</v>
      </c>
      <c r="AY136" s="19" t="s">
        <v>142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9" t="s">
        <v>82</v>
      </c>
      <c r="BK136" s="219">
        <f>ROUND(I136*H136,2)</f>
        <v>0</v>
      </c>
      <c r="BL136" s="19" t="s">
        <v>150</v>
      </c>
      <c r="BM136" s="218" t="s">
        <v>260</v>
      </c>
    </row>
    <row r="137" s="2" customFormat="1">
      <c r="A137" s="40"/>
      <c r="B137" s="41"/>
      <c r="C137" s="42"/>
      <c r="D137" s="220" t="s">
        <v>152</v>
      </c>
      <c r="E137" s="42"/>
      <c r="F137" s="221" t="s">
        <v>261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152</v>
      </c>
      <c r="AU137" s="19" t="s">
        <v>82</v>
      </c>
    </row>
    <row r="138" s="13" customFormat="1">
      <c r="A138" s="13"/>
      <c r="B138" s="237"/>
      <c r="C138" s="238"/>
      <c r="D138" s="235" t="s">
        <v>188</v>
      </c>
      <c r="E138" s="239" t="s">
        <v>19</v>
      </c>
      <c r="F138" s="240" t="s">
        <v>262</v>
      </c>
      <c r="G138" s="238"/>
      <c r="H138" s="241">
        <v>767.62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188</v>
      </c>
      <c r="AU138" s="247" t="s">
        <v>82</v>
      </c>
      <c r="AV138" s="13" t="s">
        <v>82</v>
      </c>
      <c r="AW138" s="13" t="s">
        <v>33</v>
      </c>
      <c r="AX138" s="13" t="s">
        <v>80</v>
      </c>
      <c r="AY138" s="247" t="s">
        <v>142</v>
      </c>
    </row>
    <row r="139" s="2" customFormat="1" ht="21.75" customHeight="1">
      <c r="A139" s="40"/>
      <c r="B139" s="41"/>
      <c r="C139" s="207" t="s">
        <v>7</v>
      </c>
      <c r="D139" s="207" t="s">
        <v>145</v>
      </c>
      <c r="E139" s="208" t="s">
        <v>263</v>
      </c>
      <c r="F139" s="209" t="s">
        <v>264</v>
      </c>
      <c r="G139" s="210" t="s">
        <v>98</v>
      </c>
      <c r="H139" s="211">
        <v>909.47000000000003</v>
      </c>
      <c r="I139" s="212"/>
      <c r="J139" s="213">
        <f>ROUND(I139*H139,2)</f>
        <v>0</v>
      </c>
      <c r="K139" s="209" t="s">
        <v>149</v>
      </c>
      <c r="L139" s="46"/>
      <c r="M139" s="214" t="s">
        <v>19</v>
      </c>
      <c r="N139" s="215" t="s">
        <v>44</v>
      </c>
      <c r="O139" s="86"/>
      <c r="P139" s="216">
        <f>O139*H139</f>
        <v>0</v>
      </c>
      <c r="Q139" s="216">
        <v>0</v>
      </c>
      <c r="R139" s="216">
        <f>Q139*H139</f>
        <v>0</v>
      </c>
      <c r="S139" s="216">
        <v>0.00029999999999999997</v>
      </c>
      <c r="T139" s="217">
        <f>S139*H139</f>
        <v>0.272841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150</v>
      </c>
      <c r="AT139" s="218" t="s">
        <v>145</v>
      </c>
      <c r="AU139" s="218" t="s">
        <v>82</v>
      </c>
      <c r="AY139" s="19" t="s">
        <v>142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82</v>
      </c>
      <c r="BK139" s="219">
        <f>ROUND(I139*H139,2)</f>
        <v>0</v>
      </c>
      <c r="BL139" s="19" t="s">
        <v>150</v>
      </c>
      <c r="BM139" s="218" t="s">
        <v>265</v>
      </c>
    </row>
    <row r="140" s="2" customFormat="1">
      <c r="A140" s="40"/>
      <c r="B140" s="41"/>
      <c r="C140" s="42"/>
      <c r="D140" s="220" t="s">
        <v>152</v>
      </c>
      <c r="E140" s="42"/>
      <c r="F140" s="221" t="s">
        <v>266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152</v>
      </c>
      <c r="AU140" s="19" t="s">
        <v>82</v>
      </c>
    </row>
    <row r="141" s="13" customFormat="1">
      <c r="A141" s="13"/>
      <c r="B141" s="237"/>
      <c r="C141" s="238"/>
      <c r="D141" s="235" t="s">
        <v>188</v>
      </c>
      <c r="E141" s="239" t="s">
        <v>19</v>
      </c>
      <c r="F141" s="240" t="s">
        <v>267</v>
      </c>
      <c r="G141" s="238"/>
      <c r="H141" s="241">
        <v>909.47000000000003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188</v>
      </c>
      <c r="AU141" s="247" t="s">
        <v>82</v>
      </c>
      <c r="AV141" s="13" t="s">
        <v>82</v>
      </c>
      <c r="AW141" s="13" t="s">
        <v>33</v>
      </c>
      <c r="AX141" s="13" t="s">
        <v>80</v>
      </c>
      <c r="AY141" s="247" t="s">
        <v>142</v>
      </c>
    </row>
    <row r="142" s="2" customFormat="1" ht="24.15" customHeight="1">
      <c r="A142" s="40"/>
      <c r="B142" s="41"/>
      <c r="C142" s="207" t="s">
        <v>268</v>
      </c>
      <c r="D142" s="207" t="s">
        <v>145</v>
      </c>
      <c r="E142" s="208" t="s">
        <v>269</v>
      </c>
      <c r="F142" s="209" t="s">
        <v>270</v>
      </c>
      <c r="G142" s="210" t="s">
        <v>93</v>
      </c>
      <c r="H142" s="211">
        <v>923.08000000000004</v>
      </c>
      <c r="I142" s="212"/>
      <c r="J142" s="213">
        <f>ROUND(I142*H142,2)</f>
        <v>0</v>
      </c>
      <c r="K142" s="209" t="s">
        <v>149</v>
      </c>
      <c r="L142" s="46"/>
      <c r="M142" s="214" t="s">
        <v>19</v>
      </c>
      <c r="N142" s="215" t="s">
        <v>44</v>
      </c>
      <c r="O142" s="86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8" t="s">
        <v>150</v>
      </c>
      <c r="AT142" s="218" t="s">
        <v>145</v>
      </c>
      <c r="AU142" s="218" t="s">
        <v>82</v>
      </c>
      <c r="AY142" s="19" t="s">
        <v>142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9" t="s">
        <v>82</v>
      </c>
      <c r="BK142" s="219">
        <f>ROUND(I142*H142,2)</f>
        <v>0</v>
      </c>
      <c r="BL142" s="19" t="s">
        <v>150</v>
      </c>
      <c r="BM142" s="218" t="s">
        <v>271</v>
      </c>
    </row>
    <row r="143" s="2" customFormat="1">
      <c r="A143" s="40"/>
      <c r="B143" s="41"/>
      <c r="C143" s="42"/>
      <c r="D143" s="220" t="s">
        <v>152</v>
      </c>
      <c r="E143" s="42"/>
      <c r="F143" s="221" t="s">
        <v>272</v>
      </c>
      <c r="G143" s="42"/>
      <c r="H143" s="42"/>
      <c r="I143" s="222"/>
      <c r="J143" s="42"/>
      <c r="K143" s="42"/>
      <c r="L143" s="46"/>
      <c r="M143" s="223"/>
      <c r="N143" s="224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152</v>
      </c>
      <c r="AU143" s="19" t="s">
        <v>82</v>
      </c>
    </row>
    <row r="144" s="13" customFormat="1">
      <c r="A144" s="13"/>
      <c r="B144" s="237"/>
      <c r="C144" s="238"/>
      <c r="D144" s="235" t="s">
        <v>188</v>
      </c>
      <c r="E144" s="239" t="s">
        <v>19</v>
      </c>
      <c r="F144" s="240" t="s">
        <v>273</v>
      </c>
      <c r="G144" s="238"/>
      <c r="H144" s="241">
        <v>923.08000000000004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188</v>
      </c>
      <c r="AU144" s="247" t="s">
        <v>82</v>
      </c>
      <c r="AV144" s="13" t="s">
        <v>82</v>
      </c>
      <c r="AW144" s="13" t="s">
        <v>33</v>
      </c>
      <c r="AX144" s="13" t="s">
        <v>80</v>
      </c>
      <c r="AY144" s="247" t="s">
        <v>142</v>
      </c>
    </row>
    <row r="145" s="2" customFormat="1" ht="37.8" customHeight="1">
      <c r="A145" s="40"/>
      <c r="B145" s="41"/>
      <c r="C145" s="207" t="s">
        <v>274</v>
      </c>
      <c r="D145" s="207" t="s">
        <v>145</v>
      </c>
      <c r="E145" s="208" t="s">
        <v>275</v>
      </c>
      <c r="F145" s="209" t="s">
        <v>276</v>
      </c>
      <c r="G145" s="210" t="s">
        <v>93</v>
      </c>
      <c r="H145" s="211">
        <v>461.54000000000002</v>
      </c>
      <c r="I145" s="212"/>
      <c r="J145" s="213">
        <f>ROUND(I145*H145,2)</f>
        <v>0</v>
      </c>
      <c r="K145" s="209" t="s">
        <v>149</v>
      </c>
      <c r="L145" s="46"/>
      <c r="M145" s="214" t="s">
        <v>19</v>
      </c>
      <c r="N145" s="215" t="s">
        <v>44</v>
      </c>
      <c r="O145" s="86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150</v>
      </c>
      <c r="AT145" s="218" t="s">
        <v>145</v>
      </c>
      <c r="AU145" s="218" t="s">
        <v>82</v>
      </c>
      <c r="AY145" s="19" t="s">
        <v>142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82</v>
      </c>
      <c r="BK145" s="219">
        <f>ROUND(I145*H145,2)</f>
        <v>0</v>
      </c>
      <c r="BL145" s="19" t="s">
        <v>150</v>
      </c>
      <c r="BM145" s="218" t="s">
        <v>277</v>
      </c>
    </row>
    <row r="146" s="2" customFormat="1">
      <c r="A146" s="40"/>
      <c r="B146" s="41"/>
      <c r="C146" s="42"/>
      <c r="D146" s="220" t="s">
        <v>152</v>
      </c>
      <c r="E146" s="42"/>
      <c r="F146" s="221" t="s">
        <v>278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152</v>
      </c>
      <c r="AU146" s="19" t="s">
        <v>82</v>
      </c>
    </row>
    <row r="147" s="13" customFormat="1">
      <c r="A147" s="13"/>
      <c r="B147" s="237"/>
      <c r="C147" s="238"/>
      <c r="D147" s="235" t="s">
        <v>188</v>
      </c>
      <c r="E147" s="239" t="s">
        <v>19</v>
      </c>
      <c r="F147" s="240" t="s">
        <v>279</v>
      </c>
      <c r="G147" s="238"/>
      <c r="H147" s="241">
        <v>461.54000000000002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188</v>
      </c>
      <c r="AU147" s="247" t="s">
        <v>82</v>
      </c>
      <c r="AV147" s="13" t="s">
        <v>82</v>
      </c>
      <c r="AW147" s="13" t="s">
        <v>33</v>
      </c>
      <c r="AX147" s="13" t="s">
        <v>80</v>
      </c>
      <c r="AY147" s="247" t="s">
        <v>142</v>
      </c>
    </row>
    <row r="148" s="2" customFormat="1" ht="16.5" customHeight="1">
      <c r="A148" s="40"/>
      <c r="B148" s="41"/>
      <c r="C148" s="207" t="s">
        <v>280</v>
      </c>
      <c r="D148" s="207" t="s">
        <v>145</v>
      </c>
      <c r="E148" s="208" t="s">
        <v>281</v>
      </c>
      <c r="F148" s="209" t="s">
        <v>282</v>
      </c>
      <c r="G148" s="210" t="s">
        <v>93</v>
      </c>
      <c r="H148" s="211">
        <v>923.08000000000004</v>
      </c>
      <c r="I148" s="212"/>
      <c r="J148" s="213">
        <f>ROUND(I148*H148,2)</f>
        <v>0</v>
      </c>
      <c r="K148" s="209" t="s">
        <v>149</v>
      </c>
      <c r="L148" s="46"/>
      <c r="M148" s="214" t="s">
        <v>19</v>
      </c>
      <c r="N148" s="215" t="s">
        <v>44</v>
      </c>
      <c r="O148" s="86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8" t="s">
        <v>150</v>
      </c>
      <c r="AT148" s="218" t="s">
        <v>145</v>
      </c>
      <c r="AU148" s="218" t="s">
        <v>82</v>
      </c>
      <c r="AY148" s="19" t="s">
        <v>142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9" t="s">
        <v>82</v>
      </c>
      <c r="BK148" s="219">
        <f>ROUND(I148*H148,2)</f>
        <v>0</v>
      </c>
      <c r="BL148" s="19" t="s">
        <v>150</v>
      </c>
      <c r="BM148" s="218" t="s">
        <v>283</v>
      </c>
    </row>
    <row r="149" s="2" customFormat="1">
      <c r="A149" s="40"/>
      <c r="B149" s="41"/>
      <c r="C149" s="42"/>
      <c r="D149" s="220" t="s">
        <v>152</v>
      </c>
      <c r="E149" s="42"/>
      <c r="F149" s="221" t="s">
        <v>284</v>
      </c>
      <c r="G149" s="42"/>
      <c r="H149" s="42"/>
      <c r="I149" s="222"/>
      <c r="J149" s="42"/>
      <c r="K149" s="42"/>
      <c r="L149" s="46"/>
      <c r="M149" s="223"/>
      <c r="N149" s="224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152</v>
      </c>
      <c r="AU149" s="19" t="s">
        <v>82</v>
      </c>
    </row>
    <row r="150" s="13" customFormat="1">
      <c r="A150" s="13"/>
      <c r="B150" s="237"/>
      <c r="C150" s="238"/>
      <c r="D150" s="235" t="s">
        <v>188</v>
      </c>
      <c r="E150" s="239" t="s">
        <v>19</v>
      </c>
      <c r="F150" s="240" t="s">
        <v>285</v>
      </c>
      <c r="G150" s="238"/>
      <c r="H150" s="241">
        <v>923.08000000000004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188</v>
      </c>
      <c r="AU150" s="247" t="s">
        <v>82</v>
      </c>
      <c r="AV150" s="13" t="s">
        <v>82</v>
      </c>
      <c r="AW150" s="13" t="s">
        <v>33</v>
      </c>
      <c r="AX150" s="13" t="s">
        <v>80</v>
      </c>
      <c r="AY150" s="247" t="s">
        <v>142</v>
      </c>
    </row>
    <row r="151" s="2" customFormat="1" ht="24.15" customHeight="1">
      <c r="A151" s="40"/>
      <c r="B151" s="41"/>
      <c r="C151" s="207" t="s">
        <v>286</v>
      </c>
      <c r="D151" s="207" t="s">
        <v>145</v>
      </c>
      <c r="E151" s="208" t="s">
        <v>287</v>
      </c>
      <c r="F151" s="209" t="s">
        <v>288</v>
      </c>
      <c r="G151" s="210" t="s">
        <v>93</v>
      </c>
      <c r="H151" s="211">
        <v>155.46000000000001</v>
      </c>
      <c r="I151" s="212"/>
      <c r="J151" s="213">
        <f>ROUND(I151*H151,2)</f>
        <v>0</v>
      </c>
      <c r="K151" s="209" t="s">
        <v>149</v>
      </c>
      <c r="L151" s="46"/>
      <c r="M151" s="214" t="s">
        <v>19</v>
      </c>
      <c r="N151" s="215" t="s">
        <v>44</v>
      </c>
      <c r="O151" s="86"/>
      <c r="P151" s="216">
        <f>O151*H151</f>
        <v>0</v>
      </c>
      <c r="Q151" s="216">
        <v>0.00315</v>
      </c>
      <c r="R151" s="216">
        <f>Q151*H151</f>
        <v>0.48969900000000005</v>
      </c>
      <c r="S151" s="216">
        <v>0</v>
      </c>
      <c r="T151" s="21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8" t="s">
        <v>150</v>
      </c>
      <c r="AT151" s="218" t="s">
        <v>145</v>
      </c>
      <c r="AU151" s="218" t="s">
        <v>82</v>
      </c>
      <c r="AY151" s="19" t="s">
        <v>142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9" t="s">
        <v>82</v>
      </c>
      <c r="BK151" s="219">
        <f>ROUND(I151*H151,2)</f>
        <v>0</v>
      </c>
      <c r="BL151" s="19" t="s">
        <v>150</v>
      </c>
      <c r="BM151" s="218" t="s">
        <v>289</v>
      </c>
    </row>
    <row r="152" s="2" customFormat="1">
      <c r="A152" s="40"/>
      <c r="B152" s="41"/>
      <c r="C152" s="42"/>
      <c r="D152" s="220" t="s">
        <v>152</v>
      </c>
      <c r="E152" s="42"/>
      <c r="F152" s="221" t="s">
        <v>290</v>
      </c>
      <c r="G152" s="42"/>
      <c r="H152" s="42"/>
      <c r="I152" s="222"/>
      <c r="J152" s="42"/>
      <c r="K152" s="42"/>
      <c r="L152" s="46"/>
      <c r="M152" s="223"/>
      <c r="N152" s="22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152</v>
      </c>
      <c r="AU152" s="19" t="s">
        <v>82</v>
      </c>
    </row>
    <row r="153" s="13" customFormat="1">
      <c r="A153" s="13"/>
      <c r="B153" s="237"/>
      <c r="C153" s="238"/>
      <c r="D153" s="235" t="s">
        <v>188</v>
      </c>
      <c r="E153" s="239" t="s">
        <v>19</v>
      </c>
      <c r="F153" s="240" t="s">
        <v>291</v>
      </c>
      <c r="G153" s="238"/>
      <c r="H153" s="241">
        <v>155.46000000000001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188</v>
      </c>
      <c r="AU153" s="247" t="s">
        <v>82</v>
      </c>
      <c r="AV153" s="13" t="s">
        <v>82</v>
      </c>
      <c r="AW153" s="13" t="s">
        <v>33</v>
      </c>
      <c r="AX153" s="13" t="s">
        <v>80</v>
      </c>
      <c r="AY153" s="247" t="s">
        <v>142</v>
      </c>
    </row>
    <row r="154" s="2" customFormat="1" ht="24.15" customHeight="1">
      <c r="A154" s="40"/>
      <c r="B154" s="41"/>
      <c r="C154" s="207" t="s">
        <v>292</v>
      </c>
      <c r="D154" s="207" t="s">
        <v>145</v>
      </c>
      <c r="E154" s="208" t="s">
        <v>293</v>
      </c>
      <c r="F154" s="209" t="s">
        <v>294</v>
      </c>
      <c r="G154" s="210" t="s">
        <v>93</v>
      </c>
      <c r="H154" s="211">
        <v>77.730000000000004</v>
      </c>
      <c r="I154" s="212"/>
      <c r="J154" s="213">
        <f>ROUND(I154*H154,2)</f>
        <v>0</v>
      </c>
      <c r="K154" s="209" t="s">
        <v>149</v>
      </c>
      <c r="L154" s="46"/>
      <c r="M154" s="214" t="s">
        <v>19</v>
      </c>
      <c r="N154" s="215" t="s">
        <v>44</v>
      </c>
      <c r="O154" s="86"/>
      <c r="P154" s="216">
        <f>O154*H154</f>
        <v>0</v>
      </c>
      <c r="Q154" s="216">
        <v>0.00012</v>
      </c>
      <c r="R154" s="216">
        <f>Q154*H154</f>
        <v>0.0093276000000000001</v>
      </c>
      <c r="S154" s="216">
        <v>0</v>
      </c>
      <c r="T154" s="21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8" t="s">
        <v>150</v>
      </c>
      <c r="AT154" s="218" t="s">
        <v>145</v>
      </c>
      <c r="AU154" s="218" t="s">
        <v>82</v>
      </c>
      <c r="AY154" s="19" t="s">
        <v>142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9" t="s">
        <v>82</v>
      </c>
      <c r="BK154" s="219">
        <f>ROUND(I154*H154,2)</f>
        <v>0</v>
      </c>
      <c r="BL154" s="19" t="s">
        <v>150</v>
      </c>
      <c r="BM154" s="218" t="s">
        <v>295</v>
      </c>
    </row>
    <row r="155" s="2" customFormat="1">
      <c r="A155" s="40"/>
      <c r="B155" s="41"/>
      <c r="C155" s="42"/>
      <c r="D155" s="220" t="s">
        <v>152</v>
      </c>
      <c r="E155" s="42"/>
      <c r="F155" s="221" t="s">
        <v>296</v>
      </c>
      <c r="G155" s="42"/>
      <c r="H155" s="42"/>
      <c r="I155" s="222"/>
      <c r="J155" s="42"/>
      <c r="K155" s="42"/>
      <c r="L155" s="46"/>
      <c r="M155" s="223"/>
      <c r="N155" s="224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152</v>
      </c>
      <c r="AU155" s="19" t="s">
        <v>82</v>
      </c>
    </row>
    <row r="156" s="13" customFormat="1">
      <c r="A156" s="13"/>
      <c r="B156" s="237"/>
      <c r="C156" s="238"/>
      <c r="D156" s="235" t="s">
        <v>188</v>
      </c>
      <c r="E156" s="239" t="s">
        <v>19</v>
      </c>
      <c r="F156" s="240" t="s">
        <v>297</v>
      </c>
      <c r="G156" s="238"/>
      <c r="H156" s="241">
        <v>77.730000000000004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188</v>
      </c>
      <c r="AU156" s="247" t="s">
        <v>82</v>
      </c>
      <c r="AV156" s="13" t="s">
        <v>82</v>
      </c>
      <c r="AW156" s="13" t="s">
        <v>33</v>
      </c>
      <c r="AX156" s="13" t="s">
        <v>80</v>
      </c>
      <c r="AY156" s="247" t="s">
        <v>142</v>
      </c>
    </row>
    <row r="157" s="2" customFormat="1" ht="33" customHeight="1">
      <c r="A157" s="40"/>
      <c r="B157" s="41"/>
      <c r="C157" s="207" t="s">
        <v>298</v>
      </c>
      <c r="D157" s="207" t="s">
        <v>145</v>
      </c>
      <c r="E157" s="208" t="s">
        <v>299</v>
      </c>
      <c r="F157" s="209" t="s">
        <v>300</v>
      </c>
      <c r="G157" s="210" t="s">
        <v>93</v>
      </c>
      <c r="H157" s="211">
        <v>923.08000000000004</v>
      </c>
      <c r="I157" s="212"/>
      <c r="J157" s="213">
        <f>ROUND(I157*H157,2)</f>
        <v>0</v>
      </c>
      <c r="K157" s="209" t="s">
        <v>149</v>
      </c>
      <c r="L157" s="46"/>
      <c r="M157" s="214" t="s">
        <v>19</v>
      </c>
      <c r="N157" s="215" t="s">
        <v>44</v>
      </c>
      <c r="O157" s="86"/>
      <c r="P157" s="216">
        <f>O157*H157</f>
        <v>0</v>
      </c>
      <c r="Q157" s="216">
        <v>0.012</v>
      </c>
      <c r="R157" s="216">
        <f>Q157*H157</f>
        <v>11.076960000000002</v>
      </c>
      <c r="S157" s="216">
        <v>0</v>
      </c>
      <c r="T157" s="21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8" t="s">
        <v>150</v>
      </c>
      <c r="AT157" s="218" t="s">
        <v>145</v>
      </c>
      <c r="AU157" s="218" t="s">
        <v>82</v>
      </c>
      <c r="AY157" s="19" t="s">
        <v>142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9" t="s">
        <v>82</v>
      </c>
      <c r="BK157" s="219">
        <f>ROUND(I157*H157,2)</f>
        <v>0</v>
      </c>
      <c r="BL157" s="19" t="s">
        <v>150</v>
      </c>
      <c r="BM157" s="218" t="s">
        <v>301</v>
      </c>
    </row>
    <row r="158" s="2" customFormat="1">
      <c r="A158" s="40"/>
      <c r="B158" s="41"/>
      <c r="C158" s="42"/>
      <c r="D158" s="220" t="s">
        <v>152</v>
      </c>
      <c r="E158" s="42"/>
      <c r="F158" s="221" t="s">
        <v>302</v>
      </c>
      <c r="G158" s="42"/>
      <c r="H158" s="42"/>
      <c r="I158" s="222"/>
      <c r="J158" s="42"/>
      <c r="K158" s="42"/>
      <c r="L158" s="46"/>
      <c r="M158" s="223"/>
      <c r="N158" s="22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152</v>
      </c>
      <c r="AU158" s="19" t="s">
        <v>82</v>
      </c>
    </row>
    <row r="159" s="2" customFormat="1">
      <c r="A159" s="40"/>
      <c r="B159" s="41"/>
      <c r="C159" s="42"/>
      <c r="D159" s="235" t="s">
        <v>163</v>
      </c>
      <c r="E159" s="42"/>
      <c r="F159" s="236" t="s">
        <v>303</v>
      </c>
      <c r="G159" s="42"/>
      <c r="H159" s="42"/>
      <c r="I159" s="222"/>
      <c r="J159" s="42"/>
      <c r="K159" s="42"/>
      <c r="L159" s="46"/>
      <c r="M159" s="223"/>
      <c r="N159" s="22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163</v>
      </c>
      <c r="AU159" s="19" t="s">
        <v>82</v>
      </c>
    </row>
    <row r="160" s="13" customFormat="1">
      <c r="A160" s="13"/>
      <c r="B160" s="237"/>
      <c r="C160" s="238"/>
      <c r="D160" s="235" t="s">
        <v>188</v>
      </c>
      <c r="E160" s="239" t="s">
        <v>19</v>
      </c>
      <c r="F160" s="240" t="s">
        <v>285</v>
      </c>
      <c r="G160" s="238"/>
      <c r="H160" s="241">
        <v>923.08000000000004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188</v>
      </c>
      <c r="AU160" s="247" t="s">
        <v>82</v>
      </c>
      <c r="AV160" s="13" t="s">
        <v>82</v>
      </c>
      <c r="AW160" s="13" t="s">
        <v>33</v>
      </c>
      <c r="AX160" s="13" t="s">
        <v>80</v>
      </c>
      <c r="AY160" s="247" t="s">
        <v>142</v>
      </c>
    </row>
    <row r="161" s="2" customFormat="1" ht="24.15" customHeight="1">
      <c r="A161" s="40"/>
      <c r="B161" s="41"/>
      <c r="C161" s="207" t="s">
        <v>304</v>
      </c>
      <c r="D161" s="207" t="s">
        <v>145</v>
      </c>
      <c r="E161" s="208" t="s">
        <v>305</v>
      </c>
      <c r="F161" s="209" t="s">
        <v>306</v>
      </c>
      <c r="G161" s="210" t="s">
        <v>93</v>
      </c>
      <c r="H161" s="211">
        <v>767.62</v>
      </c>
      <c r="I161" s="212"/>
      <c r="J161" s="213">
        <f>ROUND(I161*H161,2)</f>
        <v>0</v>
      </c>
      <c r="K161" s="209" t="s">
        <v>149</v>
      </c>
      <c r="L161" s="46"/>
      <c r="M161" s="214" t="s">
        <v>19</v>
      </c>
      <c r="N161" s="215" t="s">
        <v>44</v>
      </c>
      <c r="O161" s="86"/>
      <c r="P161" s="216">
        <f>O161*H161</f>
        <v>0</v>
      </c>
      <c r="Q161" s="216">
        <v>0.00040000000000000002</v>
      </c>
      <c r="R161" s="216">
        <f>Q161*H161</f>
        <v>0.30704800000000004</v>
      </c>
      <c r="S161" s="216">
        <v>0</v>
      </c>
      <c r="T161" s="21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8" t="s">
        <v>150</v>
      </c>
      <c r="AT161" s="218" t="s">
        <v>145</v>
      </c>
      <c r="AU161" s="218" t="s">
        <v>82</v>
      </c>
      <c r="AY161" s="19" t="s">
        <v>142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9" t="s">
        <v>82</v>
      </c>
      <c r="BK161" s="219">
        <f>ROUND(I161*H161,2)</f>
        <v>0</v>
      </c>
      <c r="BL161" s="19" t="s">
        <v>150</v>
      </c>
      <c r="BM161" s="218" t="s">
        <v>307</v>
      </c>
    </row>
    <row r="162" s="2" customFormat="1">
      <c r="A162" s="40"/>
      <c r="B162" s="41"/>
      <c r="C162" s="42"/>
      <c r="D162" s="220" t="s">
        <v>152</v>
      </c>
      <c r="E162" s="42"/>
      <c r="F162" s="221" t="s">
        <v>308</v>
      </c>
      <c r="G162" s="42"/>
      <c r="H162" s="42"/>
      <c r="I162" s="222"/>
      <c r="J162" s="42"/>
      <c r="K162" s="42"/>
      <c r="L162" s="46"/>
      <c r="M162" s="223"/>
      <c r="N162" s="22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152</v>
      </c>
      <c r="AU162" s="19" t="s">
        <v>82</v>
      </c>
    </row>
    <row r="163" s="14" customFormat="1">
      <c r="A163" s="14"/>
      <c r="B163" s="248"/>
      <c r="C163" s="249"/>
      <c r="D163" s="235" t="s">
        <v>188</v>
      </c>
      <c r="E163" s="250" t="s">
        <v>19</v>
      </c>
      <c r="F163" s="251" t="s">
        <v>309</v>
      </c>
      <c r="G163" s="249"/>
      <c r="H163" s="250" t="s">
        <v>19</v>
      </c>
      <c r="I163" s="252"/>
      <c r="J163" s="249"/>
      <c r="K163" s="249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188</v>
      </c>
      <c r="AU163" s="257" t="s">
        <v>82</v>
      </c>
      <c r="AV163" s="14" t="s">
        <v>80</v>
      </c>
      <c r="AW163" s="14" t="s">
        <v>33</v>
      </c>
      <c r="AX163" s="14" t="s">
        <v>72</v>
      </c>
      <c r="AY163" s="257" t="s">
        <v>142</v>
      </c>
    </row>
    <row r="164" s="13" customFormat="1">
      <c r="A164" s="13"/>
      <c r="B164" s="237"/>
      <c r="C164" s="238"/>
      <c r="D164" s="235" t="s">
        <v>188</v>
      </c>
      <c r="E164" s="239" t="s">
        <v>19</v>
      </c>
      <c r="F164" s="240" t="s">
        <v>310</v>
      </c>
      <c r="G164" s="238"/>
      <c r="H164" s="241">
        <v>19.030000000000001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188</v>
      </c>
      <c r="AU164" s="247" t="s">
        <v>82</v>
      </c>
      <c r="AV164" s="13" t="s">
        <v>82</v>
      </c>
      <c r="AW164" s="13" t="s">
        <v>33</v>
      </c>
      <c r="AX164" s="13" t="s">
        <v>72</v>
      </c>
      <c r="AY164" s="247" t="s">
        <v>142</v>
      </c>
    </row>
    <row r="165" s="13" customFormat="1">
      <c r="A165" s="13"/>
      <c r="B165" s="237"/>
      <c r="C165" s="238"/>
      <c r="D165" s="235" t="s">
        <v>188</v>
      </c>
      <c r="E165" s="239" t="s">
        <v>19</v>
      </c>
      <c r="F165" s="240" t="s">
        <v>311</v>
      </c>
      <c r="G165" s="238"/>
      <c r="H165" s="241">
        <v>70.689999999999998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188</v>
      </c>
      <c r="AU165" s="247" t="s">
        <v>82</v>
      </c>
      <c r="AV165" s="13" t="s">
        <v>82</v>
      </c>
      <c r="AW165" s="13" t="s">
        <v>33</v>
      </c>
      <c r="AX165" s="13" t="s">
        <v>72</v>
      </c>
      <c r="AY165" s="247" t="s">
        <v>142</v>
      </c>
    </row>
    <row r="166" s="13" customFormat="1">
      <c r="A166" s="13"/>
      <c r="B166" s="237"/>
      <c r="C166" s="238"/>
      <c r="D166" s="235" t="s">
        <v>188</v>
      </c>
      <c r="E166" s="239" t="s">
        <v>19</v>
      </c>
      <c r="F166" s="240" t="s">
        <v>312</v>
      </c>
      <c r="G166" s="238"/>
      <c r="H166" s="241">
        <v>47.039999999999999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188</v>
      </c>
      <c r="AU166" s="247" t="s">
        <v>82</v>
      </c>
      <c r="AV166" s="13" t="s">
        <v>82</v>
      </c>
      <c r="AW166" s="13" t="s">
        <v>33</v>
      </c>
      <c r="AX166" s="13" t="s">
        <v>72</v>
      </c>
      <c r="AY166" s="247" t="s">
        <v>142</v>
      </c>
    </row>
    <row r="167" s="15" customFormat="1">
      <c r="A167" s="15"/>
      <c r="B167" s="258"/>
      <c r="C167" s="259"/>
      <c r="D167" s="235" t="s">
        <v>188</v>
      </c>
      <c r="E167" s="260" t="s">
        <v>19</v>
      </c>
      <c r="F167" s="261" t="s">
        <v>313</v>
      </c>
      <c r="G167" s="259"/>
      <c r="H167" s="262">
        <v>136.75999999999999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8" t="s">
        <v>188</v>
      </c>
      <c r="AU167" s="268" t="s">
        <v>82</v>
      </c>
      <c r="AV167" s="15" t="s">
        <v>157</v>
      </c>
      <c r="AW167" s="15" t="s">
        <v>33</v>
      </c>
      <c r="AX167" s="15" t="s">
        <v>72</v>
      </c>
      <c r="AY167" s="268" t="s">
        <v>142</v>
      </c>
    </row>
    <row r="168" s="14" customFormat="1">
      <c r="A168" s="14"/>
      <c r="B168" s="248"/>
      <c r="C168" s="249"/>
      <c r="D168" s="235" t="s">
        <v>188</v>
      </c>
      <c r="E168" s="250" t="s">
        <v>19</v>
      </c>
      <c r="F168" s="251" t="s">
        <v>314</v>
      </c>
      <c r="G168" s="249"/>
      <c r="H168" s="250" t="s">
        <v>19</v>
      </c>
      <c r="I168" s="252"/>
      <c r="J168" s="249"/>
      <c r="K168" s="249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188</v>
      </c>
      <c r="AU168" s="257" t="s">
        <v>82</v>
      </c>
      <c r="AV168" s="14" t="s">
        <v>80</v>
      </c>
      <c r="AW168" s="14" t="s">
        <v>33</v>
      </c>
      <c r="AX168" s="14" t="s">
        <v>72</v>
      </c>
      <c r="AY168" s="257" t="s">
        <v>142</v>
      </c>
    </row>
    <row r="169" s="13" customFormat="1">
      <c r="A169" s="13"/>
      <c r="B169" s="237"/>
      <c r="C169" s="238"/>
      <c r="D169" s="235" t="s">
        <v>188</v>
      </c>
      <c r="E169" s="239" t="s">
        <v>19</v>
      </c>
      <c r="F169" s="240" t="s">
        <v>315</v>
      </c>
      <c r="G169" s="238"/>
      <c r="H169" s="241">
        <v>67.560000000000002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188</v>
      </c>
      <c r="AU169" s="247" t="s">
        <v>82</v>
      </c>
      <c r="AV169" s="13" t="s">
        <v>82</v>
      </c>
      <c r="AW169" s="13" t="s">
        <v>33</v>
      </c>
      <c r="AX169" s="13" t="s">
        <v>72</v>
      </c>
      <c r="AY169" s="247" t="s">
        <v>142</v>
      </c>
    </row>
    <row r="170" s="13" customFormat="1">
      <c r="A170" s="13"/>
      <c r="B170" s="237"/>
      <c r="C170" s="238"/>
      <c r="D170" s="235" t="s">
        <v>188</v>
      </c>
      <c r="E170" s="239" t="s">
        <v>19</v>
      </c>
      <c r="F170" s="240" t="s">
        <v>316</v>
      </c>
      <c r="G170" s="238"/>
      <c r="H170" s="241">
        <v>64.890000000000001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188</v>
      </c>
      <c r="AU170" s="247" t="s">
        <v>82</v>
      </c>
      <c r="AV170" s="13" t="s">
        <v>82</v>
      </c>
      <c r="AW170" s="13" t="s">
        <v>33</v>
      </c>
      <c r="AX170" s="13" t="s">
        <v>72</v>
      </c>
      <c r="AY170" s="247" t="s">
        <v>142</v>
      </c>
    </row>
    <row r="171" s="13" customFormat="1">
      <c r="A171" s="13"/>
      <c r="B171" s="237"/>
      <c r="C171" s="238"/>
      <c r="D171" s="235" t="s">
        <v>188</v>
      </c>
      <c r="E171" s="239" t="s">
        <v>19</v>
      </c>
      <c r="F171" s="240" t="s">
        <v>317</v>
      </c>
      <c r="G171" s="238"/>
      <c r="H171" s="241">
        <v>97.680000000000007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188</v>
      </c>
      <c r="AU171" s="247" t="s">
        <v>82</v>
      </c>
      <c r="AV171" s="13" t="s">
        <v>82</v>
      </c>
      <c r="AW171" s="13" t="s">
        <v>33</v>
      </c>
      <c r="AX171" s="13" t="s">
        <v>72</v>
      </c>
      <c r="AY171" s="247" t="s">
        <v>142</v>
      </c>
    </row>
    <row r="172" s="15" customFormat="1">
      <c r="A172" s="15"/>
      <c r="B172" s="258"/>
      <c r="C172" s="259"/>
      <c r="D172" s="235" t="s">
        <v>188</v>
      </c>
      <c r="E172" s="260" t="s">
        <v>19</v>
      </c>
      <c r="F172" s="261" t="s">
        <v>318</v>
      </c>
      <c r="G172" s="259"/>
      <c r="H172" s="262">
        <v>230.13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8" t="s">
        <v>188</v>
      </c>
      <c r="AU172" s="268" t="s">
        <v>82</v>
      </c>
      <c r="AV172" s="15" t="s">
        <v>157</v>
      </c>
      <c r="AW172" s="15" t="s">
        <v>33</v>
      </c>
      <c r="AX172" s="15" t="s">
        <v>72</v>
      </c>
      <c r="AY172" s="268" t="s">
        <v>142</v>
      </c>
    </row>
    <row r="173" s="13" customFormat="1">
      <c r="A173" s="13"/>
      <c r="B173" s="237"/>
      <c r="C173" s="238"/>
      <c r="D173" s="235" t="s">
        <v>188</v>
      </c>
      <c r="E173" s="239" t="s">
        <v>19</v>
      </c>
      <c r="F173" s="240" t="s">
        <v>319</v>
      </c>
      <c r="G173" s="238"/>
      <c r="H173" s="241">
        <v>69.939999999999998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188</v>
      </c>
      <c r="AU173" s="247" t="s">
        <v>82</v>
      </c>
      <c r="AV173" s="13" t="s">
        <v>82</v>
      </c>
      <c r="AW173" s="13" t="s">
        <v>33</v>
      </c>
      <c r="AX173" s="13" t="s">
        <v>72</v>
      </c>
      <c r="AY173" s="247" t="s">
        <v>142</v>
      </c>
    </row>
    <row r="174" s="13" customFormat="1">
      <c r="A174" s="13"/>
      <c r="B174" s="237"/>
      <c r="C174" s="238"/>
      <c r="D174" s="235" t="s">
        <v>188</v>
      </c>
      <c r="E174" s="239" t="s">
        <v>19</v>
      </c>
      <c r="F174" s="240" t="s">
        <v>320</v>
      </c>
      <c r="G174" s="238"/>
      <c r="H174" s="241">
        <v>68.170000000000002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188</v>
      </c>
      <c r="AU174" s="247" t="s">
        <v>82</v>
      </c>
      <c r="AV174" s="13" t="s">
        <v>82</v>
      </c>
      <c r="AW174" s="13" t="s">
        <v>33</v>
      </c>
      <c r="AX174" s="13" t="s">
        <v>72</v>
      </c>
      <c r="AY174" s="247" t="s">
        <v>142</v>
      </c>
    </row>
    <row r="175" s="13" customFormat="1">
      <c r="A175" s="13"/>
      <c r="B175" s="237"/>
      <c r="C175" s="238"/>
      <c r="D175" s="235" t="s">
        <v>188</v>
      </c>
      <c r="E175" s="239" t="s">
        <v>19</v>
      </c>
      <c r="F175" s="240" t="s">
        <v>321</v>
      </c>
      <c r="G175" s="238"/>
      <c r="H175" s="241">
        <v>66.370000000000005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188</v>
      </c>
      <c r="AU175" s="247" t="s">
        <v>82</v>
      </c>
      <c r="AV175" s="13" t="s">
        <v>82</v>
      </c>
      <c r="AW175" s="13" t="s">
        <v>33</v>
      </c>
      <c r="AX175" s="13" t="s">
        <v>72</v>
      </c>
      <c r="AY175" s="247" t="s">
        <v>142</v>
      </c>
    </row>
    <row r="176" s="15" customFormat="1">
      <c r="A176" s="15"/>
      <c r="B176" s="258"/>
      <c r="C176" s="259"/>
      <c r="D176" s="235" t="s">
        <v>188</v>
      </c>
      <c r="E176" s="260" t="s">
        <v>19</v>
      </c>
      <c r="F176" s="261" t="s">
        <v>322</v>
      </c>
      <c r="G176" s="259"/>
      <c r="H176" s="262">
        <v>204.47999999999999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8" t="s">
        <v>188</v>
      </c>
      <c r="AU176" s="268" t="s">
        <v>82</v>
      </c>
      <c r="AV176" s="15" t="s">
        <v>157</v>
      </c>
      <c r="AW176" s="15" t="s">
        <v>33</v>
      </c>
      <c r="AX176" s="15" t="s">
        <v>72</v>
      </c>
      <c r="AY176" s="268" t="s">
        <v>142</v>
      </c>
    </row>
    <row r="177" s="13" customFormat="1">
      <c r="A177" s="13"/>
      <c r="B177" s="237"/>
      <c r="C177" s="238"/>
      <c r="D177" s="235" t="s">
        <v>188</v>
      </c>
      <c r="E177" s="239" t="s">
        <v>19</v>
      </c>
      <c r="F177" s="240" t="s">
        <v>323</v>
      </c>
      <c r="G177" s="238"/>
      <c r="H177" s="241">
        <v>55.469999999999999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188</v>
      </c>
      <c r="AU177" s="247" t="s">
        <v>82</v>
      </c>
      <c r="AV177" s="13" t="s">
        <v>82</v>
      </c>
      <c r="AW177" s="13" t="s">
        <v>33</v>
      </c>
      <c r="AX177" s="13" t="s">
        <v>72</v>
      </c>
      <c r="AY177" s="247" t="s">
        <v>142</v>
      </c>
    </row>
    <row r="178" s="13" customFormat="1">
      <c r="A178" s="13"/>
      <c r="B178" s="237"/>
      <c r="C178" s="238"/>
      <c r="D178" s="235" t="s">
        <v>188</v>
      </c>
      <c r="E178" s="239" t="s">
        <v>19</v>
      </c>
      <c r="F178" s="240" t="s">
        <v>324</v>
      </c>
      <c r="G178" s="238"/>
      <c r="H178" s="241">
        <v>61.649999999999999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188</v>
      </c>
      <c r="AU178" s="247" t="s">
        <v>82</v>
      </c>
      <c r="AV178" s="13" t="s">
        <v>82</v>
      </c>
      <c r="AW178" s="13" t="s">
        <v>33</v>
      </c>
      <c r="AX178" s="13" t="s">
        <v>72</v>
      </c>
      <c r="AY178" s="247" t="s">
        <v>142</v>
      </c>
    </row>
    <row r="179" s="13" customFormat="1">
      <c r="A179" s="13"/>
      <c r="B179" s="237"/>
      <c r="C179" s="238"/>
      <c r="D179" s="235" t="s">
        <v>188</v>
      </c>
      <c r="E179" s="239" t="s">
        <v>19</v>
      </c>
      <c r="F179" s="240" t="s">
        <v>325</v>
      </c>
      <c r="G179" s="238"/>
      <c r="H179" s="241">
        <v>79.129999999999995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188</v>
      </c>
      <c r="AU179" s="247" t="s">
        <v>82</v>
      </c>
      <c r="AV179" s="13" t="s">
        <v>82</v>
      </c>
      <c r="AW179" s="13" t="s">
        <v>33</v>
      </c>
      <c r="AX179" s="13" t="s">
        <v>72</v>
      </c>
      <c r="AY179" s="247" t="s">
        <v>142</v>
      </c>
    </row>
    <row r="180" s="15" customFormat="1">
      <c r="A180" s="15"/>
      <c r="B180" s="258"/>
      <c r="C180" s="259"/>
      <c r="D180" s="235" t="s">
        <v>188</v>
      </c>
      <c r="E180" s="260" t="s">
        <v>19</v>
      </c>
      <c r="F180" s="261" t="s">
        <v>326</v>
      </c>
      <c r="G180" s="259"/>
      <c r="H180" s="262">
        <v>196.25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8" t="s">
        <v>188</v>
      </c>
      <c r="AU180" s="268" t="s">
        <v>82</v>
      </c>
      <c r="AV180" s="15" t="s">
        <v>157</v>
      </c>
      <c r="AW180" s="15" t="s">
        <v>33</v>
      </c>
      <c r="AX180" s="15" t="s">
        <v>72</v>
      </c>
      <c r="AY180" s="268" t="s">
        <v>142</v>
      </c>
    </row>
    <row r="181" s="16" customFormat="1">
      <c r="A181" s="16"/>
      <c r="B181" s="269"/>
      <c r="C181" s="270"/>
      <c r="D181" s="235" t="s">
        <v>188</v>
      </c>
      <c r="E181" s="271" t="s">
        <v>87</v>
      </c>
      <c r="F181" s="272" t="s">
        <v>327</v>
      </c>
      <c r="G181" s="270"/>
      <c r="H181" s="273">
        <v>767.62</v>
      </c>
      <c r="I181" s="274"/>
      <c r="J181" s="270"/>
      <c r="K181" s="270"/>
      <c r="L181" s="275"/>
      <c r="M181" s="276"/>
      <c r="N181" s="277"/>
      <c r="O181" s="277"/>
      <c r="P181" s="277"/>
      <c r="Q181" s="277"/>
      <c r="R181" s="277"/>
      <c r="S181" s="277"/>
      <c r="T181" s="278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79" t="s">
        <v>188</v>
      </c>
      <c r="AU181" s="279" t="s">
        <v>82</v>
      </c>
      <c r="AV181" s="16" t="s">
        <v>167</v>
      </c>
      <c r="AW181" s="16" t="s">
        <v>33</v>
      </c>
      <c r="AX181" s="16" t="s">
        <v>80</v>
      </c>
      <c r="AY181" s="279" t="s">
        <v>142</v>
      </c>
    </row>
    <row r="182" s="2" customFormat="1" ht="44.25" customHeight="1">
      <c r="A182" s="40"/>
      <c r="B182" s="41"/>
      <c r="C182" s="225" t="s">
        <v>328</v>
      </c>
      <c r="D182" s="225" t="s">
        <v>158</v>
      </c>
      <c r="E182" s="226" t="s">
        <v>329</v>
      </c>
      <c r="F182" s="227" t="s">
        <v>330</v>
      </c>
      <c r="G182" s="228" t="s">
        <v>93</v>
      </c>
      <c r="H182" s="229">
        <v>844.38199999999995</v>
      </c>
      <c r="I182" s="230"/>
      <c r="J182" s="231">
        <f>ROUND(I182*H182,2)</f>
        <v>0</v>
      </c>
      <c r="K182" s="227" t="s">
        <v>149</v>
      </c>
      <c r="L182" s="232"/>
      <c r="M182" s="233" t="s">
        <v>19</v>
      </c>
      <c r="N182" s="234" t="s">
        <v>44</v>
      </c>
      <c r="O182" s="86"/>
      <c r="P182" s="216">
        <f>O182*H182</f>
        <v>0</v>
      </c>
      <c r="Q182" s="216">
        <v>0.0025000000000000001</v>
      </c>
      <c r="R182" s="216">
        <f>Q182*H182</f>
        <v>2.1109549999999997</v>
      </c>
      <c r="S182" s="216">
        <v>0</v>
      </c>
      <c r="T182" s="217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8" t="s">
        <v>161</v>
      </c>
      <c r="AT182" s="218" t="s">
        <v>158</v>
      </c>
      <c r="AU182" s="218" t="s">
        <v>82</v>
      </c>
      <c r="AY182" s="19" t="s">
        <v>142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9" t="s">
        <v>82</v>
      </c>
      <c r="BK182" s="219">
        <f>ROUND(I182*H182,2)</f>
        <v>0</v>
      </c>
      <c r="BL182" s="19" t="s">
        <v>150</v>
      </c>
      <c r="BM182" s="218" t="s">
        <v>331</v>
      </c>
    </row>
    <row r="183" s="2" customFormat="1">
      <c r="A183" s="40"/>
      <c r="B183" s="41"/>
      <c r="C183" s="42"/>
      <c r="D183" s="235" t="s">
        <v>163</v>
      </c>
      <c r="E183" s="42"/>
      <c r="F183" s="236" t="s">
        <v>332</v>
      </c>
      <c r="G183" s="42"/>
      <c r="H183" s="42"/>
      <c r="I183" s="222"/>
      <c r="J183" s="42"/>
      <c r="K183" s="42"/>
      <c r="L183" s="46"/>
      <c r="M183" s="223"/>
      <c r="N183" s="224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163</v>
      </c>
      <c r="AU183" s="19" t="s">
        <v>82</v>
      </c>
    </row>
    <row r="184" s="13" customFormat="1">
      <c r="A184" s="13"/>
      <c r="B184" s="237"/>
      <c r="C184" s="238"/>
      <c r="D184" s="235" t="s">
        <v>188</v>
      </c>
      <c r="E184" s="239" t="s">
        <v>19</v>
      </c>
      <c r="F184" s="240" t="s">
        <v>333</v>
      </c>
      <c r="G184" s="238"/>
      <c r="H184" s="241">
        <v>767.62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188</v>
      </c>
      <c r="AU184" s="247" t="s">
        <v>82</v>
      </c>
      <c r="AV184" s="13" t="s">
        <v>82</v>
      </c>
      <c r="AW184" s="13" t="s">
        <v>33</v>
      </c>
      <c r="AX184" s="13" t="s">
        <v>80</v>
      </c>
      <c r="AY184" s="247" t="s">
        <v>142</v>
      </c>
    </row>
    <row r="185" s="13" customFormat="1">
      <c r="A185" s="13"/>
      <c r="B185" s="237"/>
      <c r="C185" s="238"/>
      <c r="D185" s="235" t="s">
        <v>188</v>
      </c>
      <c r="E185" s="238"/>
      <c r="F185" s="240" t="s">
        <v>334</v>
      </c>
      <c r="G185" s="238"/>
      <c r="H185" s="241">
        <v>844.38199999999995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188</v>
      </c>
      <c r="AU185" s="247" t="s">
        <v>82</v>
      </c>
      <c r="AV185" s="13" t="s">
        <v>82</v>
      </c>
      <c r="AW185" s="13" t="s">
        <v>4</v>
      </c>
      <c r="AX185" s="13" t="s">
        <v>80</v>
      </c>
      <c r="AY185" s="247" t="s">
        <v>142</v>
      </c>
    </row>
    <row r="186" s="2" customFormat="1" ht="24.15" customHeight="1">
      <c r="A186" s="40"/>
      <c r="B186" s="41"/>
      <c r="C186" s="207" t="s">
        <v>335</v>
      </c>
      <c r="D186" s="207" t="s">
        <v>145</v>
      </c>
      <c r="E186" s="208" t="s">
        <v>336</v>
      </c>
      <c r="F186" s="209" t="s">
        <v>337</v>
      </c>
      <c r="G186" s="210" t="s">
        <v>93</v>
      </c>
      <c r="H186" s="211">
        <v>155.46000000000001</v>
      </c>
      <c r="I186" s="212"/>
      <c r="J186" s="213">
        <f>ROUND(I186*H186,2)</f>
        <v>0</v>
      </c>
      <c r="K186" s="209" t="s">
        <v>149</v>
      </c>
      <c r="L186" s="46"/>
      <c r="M186" s="214" t="s">
        <v>19</v>
      </c>
      <c r="N186" s="215" t="s">
        <v>44</v>
      </c>
      <c r="O186" s="86"/>
      <c r="P186" s="216">
        <f>O186*H186</f>
        <v>0</v>
      </c>
      <c r="Q186" s="216">
        <v>0.00069999999999999999</v>
      </c>
      <c r="R186" s="216">
        <f>Q186*H186</f>
        <v>0.108822</v>
      </c>
      <c r="S186" s="216">
        <v>0</v>
      </c>
      <c r="T186" s="21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8" t="s">
        <v>150</v>
      </c>
      <c r="AT186" s="218" t="s">
        <v>145</v>
      </c>
      <c r="AU186" s="218" t="s">
        <v>82</v>
      </c>
      <c r="AY186" s="19" t="s">
        <v>142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9" t="s">
        <v>82</v>
      </c>
      <c r="BK186" s="219">
        <f>ROUND(I186*H186,2)</f>
        <v>0</v>
      </c>
      <c r="BL186" s="19" t="s">
        <v>150</v>
      </c>
      <c r="BM186" s="218" t="s">
        <v>338</v>
      </c>
    </row>
    <row r="187" s="2" customFormat="1">
      <c r="A187" s="40"/>
      <c r="B187" s="41"/>
      <c r="C187" s="42"/>
      <c r="D187" s="220" t="s">
        <v>152</v>
      </c>
      <c r="E187" s="42"/>
      <c r="F187" s="221" t="s">
        <v>339</v>
      </c>
      <c r="G187" s="42"/>
      <c r="H187" s="42"/>
      <c r="I187" s="222"/>
      <c r="J187" s="42"/>
      <c r="K187" s="42"/>
      <c r="L187" s="46"/>
      <c r="M187" s="223"/>
      <c r="N187" s="224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152</v>
      </c>
      <c r="AU187" s="19" t="s">
        <v>82</v>
      </c>
    </row>
    <row r="188" s="14" customFormat="1">
      <c r="A188" s="14"/>
      <c r="B188" s="248"/>
      <c r="C188" s="249"/>
      <c r="D188" s="235" t="s">
        <v>188</v>
      </c>
      <c r="E188" s="250" t="s">
        <v>19</v>
      </c>
      <c r="F188" s="251" t="s">
        <v>340</v>
      </c>
      <c r="G188" s="249"/>
      <c r="H188" s="250" t="s">
        <v>19</v>
      </c>
      <c r="I188" s="252"/>
      <c r="J188" s="249"/>
      <c r="K188" s="249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188</v>
      </c>
      <c r="AU188" s="257" t="s">
        <v>82</v>
      </c>
      <c r="AV188" s="14" t="s">
        <v>80</v>
      </c>
      <c r="AW188" s="14" t="s">
        <v>33</v>
      </c>
      <c r="AX188" s="14" t="s">
        <v>72</v>
      </c>
      <c r="AY188" s="257" t="s">
        <v>142</v>
      </c>
    </row>
    <row r="189" s="13" customFormat="1">
      <c r="A189" s="13"/>
      <c r="B189" s="237"/>
      <c r="C189" s="238"/>
      <c r="D189" s="235" t="s">
        <v>188</v>
      </c>
      <c r="E189" s="239" t="s">
        <v>19</v>
      </c>
      <c r="F189" s="240" t="s">
        <v>341</v>
      </c>
      <c r="G189" s="238"/>
      <c r="H189" s="241">
        <v>5.6900000000000004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188</v>
      </c>
      <c r="AU189" s="247" t="s">
        <v>82</v>
      </c>
      <c r="AV189" s="13" t="s">
        <v>82</v>
      </c>
      <c r="AW189" s="13" t="s">
        <v>33</v>
      </c>
      <c r="AX189" s="13" t="s">
        <v>72</v>
      </c>
      <c r="AY189" s="247" t="s">
        <v>142</v>
      </c>
    </row>
    <row r="190" s="13" customFormat="1">
      <c r="A190" s="13"/>
      <c r="B190" s="237"/>
      <c r="C190" s="238"/>
      <c r="D190" s="235" t="s">
        <v>188</v>
      </c>
      <c r="E190" s="239" t="s">
        <v>19</v>
      </c>
      <c r="F190" s="240" t="s">
        <v>342</v>
      </c>
      <c r="G190" s="238"/>
      <c r="H190" s="241">
        <v>24.859999999999999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188</v>
      </c>
      <c r="AU190" s="247" t="s">
        <v>82</v>
      </c>
      <c r="AV190" s="13" t="s">
        <v>82</v>
      </c>
      <c r="AW190" s="13" t="s">
        <v>33</v>
      </c>
      <c r="AX190" s="13" t="s">
        <v>72</v>
      </c>
      <c r="AY190" s="247" t="s">
        <v>142</v>
      </c>
    </row>
    <row r="191" s="13" customFormat="1">
      <c r="A191" s="13"/>
      <c r="B191" s="237"/>
      <c r="C191" s="238"/>
      <c r="D191" s="235" t="s">
        <v>188</v>
      </c>
      <c r="E191" s="239" t="s">
        <v>19</v>
      </c>
      <c r="F191" s="240" t="s">
        <v>343</v>
      </c>
      <c r="G191" s="238"/>
      <c r="H191" s="241">
        <v>12.960000000000001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188</v>
      </c>
      <c r="AU191" s="247" t="s">
        <v>82</v>
      </c>
      <c r="AV191" s="13" t="s">
        <v>82</v>
      </c>
      <c r="AW191" s="13" t="s">
        <v>33</v>
      </c>
      <c r="AX191" s="13" t="s">
        <v>72</v>
      </c>
      <c r="AY191" s="247" t="s">
        <v>142</v>
      </c>
    </row>
    <row r="192" s="15" customFormat="1">
      <c r="A192" s="15"/>
      <c r="B192" s="258"/>
      <c r="C192" s="259"/>
      <c r="D192" s="235" t="s">
        <v>188</v>
      </c>
      <c r="E192" s="260" t="s">
        <v>19</v>
      </c>
      <c r="F192" s="261" t="s">
        <v>313</v>
      </c>
      <c r="G192" s="259"/>
      <c r="H192" s="262">
        <v>43.509999999999998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8" t="s">
        <v>188</v>
      </c>
      <c r="AU192" s="268" t="s">
        <v>82</v>
      </c>
      <c r="AV192" s="15" t="s">
        <v>157</v>
      </c>
      <c r="AW192" s="15" t="s">
        <v>33</v>
      </c>
      <c r="AX192" s="15" t="s">
        <v>72</v>
      </c>
      <c r="AY192" s="268" t="s">
        <v>142</v>
      </c>
    </row>
    <row r="193" s="14" customFormat="1">
      <c r="A193" s="14"/>
      <c r="B193" s="248"/>
      <c r="C193" s="249"/>
      <c r="D193" s="235" t="s">
        <v>188</v>
      </c>
      <c r="E193" s="250" t="s">
        <v>19</v>
      </c>
      <c r="F193" s="251" t="s">
        <v>344</v>
      </c>
      <c r="G193" s="249"/>
      <c r="H193" s="250" t="s">
        <v>19</v>
      </c>
      <c r="I193" s="252"/>
      <c r="J193" s="249"/>
      <c r="K193" s="249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188</v>
      </c>
      <c r="AU193" s="257" t="s">
        <v>82</v>
      </c>
      <c r="AV193" s="14" t="s">
        <v>80</v>
      </c>
      <c r="AW193" s="14" t="s">
        <v>33</v>
      </c>
      <c r="AX193" s="14" t="s">
        <v>72</v>
      </c>
      <c r="AY193" s="257" t="s">
        <v>142</v>
      </c>
    </row>
    <row r="194" s="13" customFormat="1">
      <c r="A194" s="13"/>
      <c r="B194" s="237"/>
      <c r="C194" s="238"/>
      <c r="D194" s="235" t="s">
        <v>188</v>
      </c>
      <c r="E194" s="239" t="s">
        <v>19</v>
      </c>
      <c r="F194" s="240" t="s">
        <v>345</v>
      </c>
      <c r="G194" s="238"/>
      <c r="H194" s="241">
        <v>36.700000000000003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7" t="s">
        <v>188</v>
      </c>
      <c r="AU194" s="247" t="s">
        <v>82</v>
      </c>
      <c r="AV194" s="13" t="s">
        <v>82</v>
      </c>
      <c r="AW194" s="13" t="s">
        <v>33</v>
      </c>
      <c r="AX194" s="13" t="s">
        <v>72</v>
      </c>
      <c r="AY194" s="247" t="s">
        <v>142</v>
      </c>
    </row>
    <row r="195" s="15" customFormat="1">
      <c r="A195" s="15"/>
      <c r="B195" s="258"/>
      <c r="C195" s="259"/>
      <c r="D195" s="235" t="s">
        <v>188</v>
      </c>
      <c r="E195" s="260" t="s">
        <v>19</v>
      </c>
      <c r="F195" s="261" t="s">
        <v>318</v>
      </c>
      <c r="G195" s="259"/>
      <c r="H195" s="262">
        <v>36.700000000000003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8" t="s">
        <v>188</v>
      </c>
      <c r="AU195" s="268" t="s">
        <v>82</v>
      </c>
      <c r="AV195" s="15" t="s">
        <v>157</v>
      </c>
      <c r="AW195" s="15" t="s">
        <v>33</v>
      </c>
      <c r="AX195" s="15" t="s">
        <v>72</v>
      </c>
      <c r="AY195" s="268" t="s">
        <v>142</v>
      </c>
    </row>
    <row r="196" s="13" customFormat="1">
      <c r="A196" s="13"/>
      <c r="B196" s="237"/>
      <c r="C196" s="238"/>
      <c r="D196" s="235" t="s">
        <v>188</v>
      </c>
      <c r="E196" s="239" t="s">
        <v>19</v>
      </c>
      <c r="F196" s="240" t="s">
        <v>346</v>
      </c>
      <c r="G196" s="238"/>
      <c r="H196" s="241">
        <v>14.6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188</v>
      </c>
      <c r="AU196" s="247" t="s">
        <v>82</v>
      </c>
      <c r="AV196" s="13" t="s">
        <v>82</v>
      </c>
      <c r="AW196" s="13" t="s">
        <v>33</v>
      </c>
      <c r="AX196" s="13" t="s">
        <v>72</v>
      </c>
      <c r="AY196" s="247" t="s">
        <v>142</v>
      </c>
    </row>
    <row r="197" s="13" customFormat="1">
      <c r="A197" s="13"/>
      <c r="B197" s="237"/>
      <c r="C197" s="238"/>
      <c r="D197" s="235" t="s">
        <v>188</v>
      </c>
      <c r="E197" s="239" t="s">
        <v>19</v>
      </c>
      <c r="F197" s="240" t="s">
        <v>347</v>
      </c>
      <c r="G197" s="238"/>
      <c r="H197" s="241">
        <v>14.6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188</v>
      </c>
      <c r="AU197" s="247" t="s">
        <v>82</v>
      </c>
      <c r="AV197" s="13" t="s">
        <v>82</v>
      </c>
      <c r="AW197" s="13" t="s">
        <v>33</v>
      </c>
      <c r="AX197" s="13" t="s">
        <v>72</v>
      </c>
      <c r="AY197" s="247" t="s">
        <v>142</v>
      </c>
    </row>
    <row r="198" s="13" customFormat="1">
      <c r="A198" s="13"/>
      <c r="B198" s="237"/>
      <c r="C198" s="238"/>
      <c r="D198" s="235" t="s">
        <v>188</v>
      </c>
      <c r="E198" s="239" t="s">
        <v>19</v>
      </c>
      <c r="F198" s="240" t="s">
        <v>348</v>
      </c>
      <c r="G198" s="238"/>
      <c r="H198" s="241">
        <v>17.59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188</v>
      </c>
      <c r="AU198" s="247" t="s">
        <v>82</v>
      </c>
      <c r="AV198" s="13" t="s">
        <v>82</v>
      </c>
      <c r="AW198" s="13" t="s">
        <v>33</v>
      </c>
      <c r="AX198" s="13" t="s">
        <v>72</v>
      </c>
      <c r="AY198" s="247" t="s">
        <v>142</v>
      </c>
    </row>
    <row r="199" s="15" customFormat="1">
      <c r="A199" s="15"/>
      <c r="B199" s="258"/>
      <c r="C199" s="259"/>
      <c r="D199" s="235" t="s">
        <v>188</v>
      </c>
      <c r="E199" s="260" t="s">
        <v>19</v>
      </c>
      <c r="F199" s="261" t="s">
        <v>322</v>
      </c>
      <c r="G199" s="259"/>
      <c r="H199" s="262">
        <v>46.789999999999999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8" t="s">
        <v>188</v>
      </c>
      <c r="AU199" s="268" t="s">
        <v>82</v>
      </c>
      <c r="AV199" s="15" t="s">
        <v>157</v>
      </c>
      <c r="AW199" s="15" t="s">
        <v>33</v>
      </c>
      <c r="AX199" s="15" t="s">
        <v>72</v>
      </c>
      <c r="AY199" s="268" t="s">
        <v>142</v>
      </c>
    </row>
    <row r="200" s="13" customFormat="1">
      <c r="A200" s="13"/>
      <c r="B200" s="237"/>
      <c r="C200" s="238"/>
      <c r="D200" s="235" t="s">
        <v>188</v>
      </c>
      <c r="E200" s="239" t="s">
        <v>19</v>
      </c>
      <c r="F200" s="240" t="s">
        <v>349</v>
      </c>
      <c r="G200" s="238"/>
      <c r="H200" s="241">
        <v>9.0199999999999996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188</v>
      </c>
      <c r="AU200" s="247" t="s">
        <v>82</v>
      </c>
      <c r="AV200" s="13" t="s">
        <v>82</v>
      </c>
      <c r="AW200" s="13" t="s">
        <v>33</v>
      </c>
      <c r="AX200" s="13" t="s">
        <v>72</v>
      </c>
      <c r="AY200" s="247" t="s">
        <v>142</v>
      </c>
    </row>
    <row r="201" s="13" customFormat="1">
      <c r="A201" s="13"/>
      <c r="B201" s="237"/>
      <c r="C201" s="238"/>
      <c r="D201" s="235" t="s">
        <v>188</v>
      </c>
      <c r="E201" s="239" t="s">
        <v>19</v>
      </c>
      <c r="F201" s="240" t="s">
        <v>350</v>
      </c>
      <c r="G201" s="238"/>
      <c r="H201" s="241">
        <v>14.779999999999999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188</v>
      </c>
      <c r="AU201" s="247" t="s">
        <v>82</v>
      </c>
      <c r="AV201" s="13" t="s">
        <v>82</v>
      </c>
      <c r="AW201" s="13" t="s">
        <v>33</v>
      </c>
      <c r="AX201" s="13" t="s">
        <v>72</v>
      </c>
      <c r="AY201" s="247" t="s">
        <v>142</v>
      </c>
    </row>
    <row r="202" s="13" customFormat="1">
      <c r="A202" s="13"/>
      <c r="B202" s="237"/>
      <c r="C202" s="238"/>
      <c r="D202" s="235" t="s">
        <v>188</v>
      </c>
      <c r="E202" s="239" t="s">
        <v>19</v>
      </c>
      <c r="F202" s="240" t="s">
        <v>351</v>
      </c>
      <c r="G202" s="238"/>
      <c r="H202" s="241">
        <v>4.6600000000000001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188</v>
      </c>
      <c r="AU202" s="247" t="s">
        <v>82</v>
      </c>
      <c r="AV202" s="13" t="s">
        <v>82</v>
      </c>
      <c r="AW202" s="13" t="s">
        <v>33</v>
      </c>
      <c r="AX202" s="13" t="s">
        <v>72</v>
      </c>
      <c r="AY202" s="247" t="s">
        <v>142</v>
      </c>
    </row>
    <row r="203" s="15" customFormat="1">
      <c r="A203" s="15"/>
      <c r="B203" s="258"/>
      <c r="C203" s="259"/>
      <c r="D203" s="235" t="s">
        <v>188</v>
      </c>
      <c r="E203" s="260" t="s">
        <v>19</v>
      </c>
      <c r="F203" s="261" t="s">
        <v>326</v>
      </c>
      <c r="G203" s="259"/>
      <c r="H203" s="262">
        <v>28.460000000000001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8" t="s">
        <v>188</v>
      </c>
      <c r="AU203" s="268" t="s">
        <v>82</v>
      </c>
      <c r="AV203" s="15" t="s">
        <v>157</v>
      </c>
      <c r="AW203" s="15" t="s">
        <v>33</v>
      </c>
      <c r="AX203" s="15" t="s">
        <v>72</v>
      </c>
      <c r="AY203" s="268" t="s">
        <v>142</v>
      </c>
    </row>
    <row r="204" s="16" customFormat="1">
      <c r="A204" s="16"/>
      <c r="B204" s="269"/>
      <c r="C204" s="270"/>
      <c r="D204" s="235" t="s">
        <v>188</v>
      </c>
      <c r="E204" s="271" t="s">
        <v>91</v>
      </c>
      <c r="F204" s="272" t="s">
        <v>327</v>
      </c>
      <c r="G204" s="270"/>
      <c r="H204" s="273">
        <v>155.46000000000001</v>
      </c>
      <c r="I204" s="274"/>
      <c r="J204" s="270"/>
      <c r="K204" s="270"/>
      <c r="L204" s="275"/>
      <c r="M204" s="276"/>
      <c r="N204" s="277"/>
      <c r="O204" s="277"/>
      <c r="P204" s="277"/>
      <c r="Q204" s="277"/>
      <c r="R204" s="277"/>
      <c r="S204" s="277"/>
      <c r="T204" s="278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9" t="s">
        <v>188</v>
      </c>
      <c r="AU204" s="279" t="s">
        <v>82</v>
      </c>
      <c r="AV204" s="16" t="s">
        <v>167</v>
      </c>
      <c r="AW204" s="16" t="s">
        <v>33</v>
      </c>
      <c r="AX204" s="16" t="s">
        <v>80</v>
      </c>
      <c r="AY204" s="279" t="s">
        <v>142</v>
      </c>
    </row>
    <row r="205" s="2" customFormat="1" ht="55.5" customHeight="1">
      <c r="A205" s="40"/>
      <c r="B205" s="41"/>
      <c r="C205" s="225" t="s">
        <v>352</v>
      </c>
      <c r="D205" s="225" t="s">
        <v>158</v>
      </c>
      <c r="E205" s="226" t="s">
        <v>353</v>
      </c>
      <c r="F205" s="227" t="s">
        <v>354</v>
      </c>
      <c r="G205" s="228" t="s">
        <v>93</v>
      </c>
      <c r="H205" s="229">
        <v>171.006</v>
      </c>
      <c r="I205" s="230"/>
      <c r="J205" s="231">
        <f>ROUND(I205*H205,2)</f>
        <v>0</v>
      </c>
      <c r="K205" s="227" t="s">
        <v>149</v>
      </c>
      <c r="L205" s="232"/>
      <c r="M205" s="233" t="s">
        <v>19</v>
      </c>
      <c r="N205" s="234" t="s">
        <v>44</v>
      </c>
      <c r="O205" s="86"/>
      <c r="P205" s="216">
        <f>O205*H205</f>
        <v>0</v>
      </c>
      <c r="Q205" s="216">
        <v>0.0032000000000000002</v>
      </c>
      <c r="R205" s="216">
        <f>Q205*H205</f>
        <v>0.54721920000000002</v>
      </c>
      <c r="S205" s="216">
        <v>0</v>
      </c>
      <c r="T205" s="21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8" t="s">
        <v>161</v>
      </c>
      <c r="AT205" s="218" t="s">
        <v>158</v>
      </c>
      <c r="AU205" s="218" t="s">
        <v>82</v>
      </c>
      <c r="AY205" s="19" t="s">
        <v>142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9" t="s">
        <v>82</v>
      </c>
      <c r="BK205" s="219">
        <f>ROUND(I205*H205,2)</f>
        <v>0</v>
      </c>
      <c r="BL205" s="19" t="s">
        <v>150</v>
      </c>
      <c r="BM205" s="218" t="s">
        <v>355</v>
      </c>
    </row>
    <row r="206" s="2" customFormat="1">
      <c r="A206" s="40"/>
      <c r="B206" s="41"/>
      <c r="C206" s="42"/>
      <c r="D206" s="235" t="s">
        <v>163</v>
      </c>
      <c r="E206" s="42"/>
      <c r="F206" s="236" t="s">
        <v>356</v>
      </c>
      <c r="G206" s="42"/>
      <c r="H206" s="42"/>
      <c r="I206" s="222"/>
      <c r="J206" s="42"/>
      <c r="K206" s="42"/>
      <c r="L206" s="46"/>
      <c r="M206" s="223"/>
      <c r="N206" s="224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163</v>
      </c>
      <c r="AU206" s="19" t="s">
        <v>82</v>
      </c>
    </row>
    <row r="207" s="13" customFormat="1">
      <c r="A207" s="13"/>
      <c r="B207" s="237"/>
      <c r="C207" s="238"/>
      <c r="D207" s="235" t="s">
        <v>188</v>
      </c>
      <c r="E207" s="238"/>
      <c r="F207" s="240" t="s">
        <v>357</v>
      </c>
      <c r="G207" s="238"/>
      <c r="H207" s="241">
        <v>171.006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188</v>
      </c>
      <c r="AU207" s="247" t="s">
        <v>82</v>
      </c>
      <c r="AV207" s="13" t="s">
        <v>82</v>
      </c>
      <c r="AW207" s="13" t="s">
        <v>4</v>
      </c>
      <c r="AX207" s="13" t="s">
        <v>80</v>
      </c>
      <c r="AY207" s="247" t="s">
        <v>142</v>
      </c>
    </row>
    <row r="208" s="2" customFormat="1" ht="24.15" customHeight="1">
      <c r="A208" s="40"/>
      <c r="B208" s="41"/>
      <c r="C208" s="207" t="s">
        <v>161</v>
      </c>
      <c r="D208" s="207" t="s">
        <v>145</v>
      </c>
      <c r="E208" s="208" t="s">
        <v>358</v>
      </c>
      <c r="F208" s="209" t="s">
        <v>359</v>
      </c>
      <c r="G208" s="210" t="s">
        <v>98</v>
      </c>
      <c r="H208" s="211">
        <v>957</v>
      </c>
      <c r="I208" s="212"/>
      <c r="J208" s="213">
        <f>ROUND(I208*H208,2)</f>
        <v>0</v>
      </c>
      <c r="K208" s="209" t="s">
        <v>149</v>
      </c>
      <c r="L208" s="46"/>
      <c r="M208" s="214" t="s">
        <v>19</v>
      </c>
      <c r="N208" s="215" t="s">
        <v>44</v>
      </c>
      <c r="O208" s="86"/>
      <c r="P208" s="216">
        <f>O208*H208</f>
        <v>0</v>
      </c>
      <c r="Q208" s="216">
        <v>2.0000000000000002E-05</v>
      </c>
      <c r="R208" s="216">
        <f>Q208*H208</f>
        <v>0.019140000000000001</v>
      </c>
      <c r="S208" s="216">
        <v>0</v>
      </c>
      <c r="T208" s="21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8" t="s">
        <v>150</v>
      </c>
      <c r="AT208" s="218" t="s">
        <v>145</v>
      </c>
      <c r="AU208" s="218" t="s">
        <v>82</v>
      </c>
      <c r="AY208" s="19" t="s">
        <v>142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9" t="s">
        <v>82</v>
      </c>
      <c r="BK208" s="219">
        <f>ROUND(I208*H208,2)</f>
        <v>0</v>
      </c>
      <c r="BL208" s="19" t="s">
        <v>150</v>
      </c>
      <c r="BM208" s="218" t="s">
        <v>360</v>
      </c>
    </row>
    <row r="209" s="2" customFormat="1">
      <c r="A209" s="40"/>
      <c r="B209" s="41"/>
      <c r="C209" s="42"/>
      <c r="D209" s="220" t="s">
        <v>152</v>
      </c>
      <c r="E209" s="42"/>
      <c r="F209" s="221" t="s">
        <v>361</v>
      </c>
      <c r="G209" s="42"/>
      <c r="H209" s="42"/>
      <c r="I209" s="222"/>
      <c r="J209" s="42"/>
      <c r="K209" s="42"/>
      <c r="L209" s="46"/>
      <c r="M209" s="223"/>
      <c r="N209" s="224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152</v>
      </c>
      <c r="AU209" s="19" t="s">
        <v>82</v>
      </c>
    </row>
    <row r="210" s="13" customFormat="1">
      <c r="A210" s="13"/>
      <c r="B210" s="237"/>
      <c r="C210" s="238"/>
      <c r="D210" s="235" t="s">
        <v>188</v>
      </c>
      <c r="E210" s="239" t="s">
        <v>19</v>
      </c>
      <c r="F210" s="240" t="s">
        <v>362</v>
      </c>
      <c r="G210" s="238"/>
      <c r="H210" s="241">
        <v>957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188</v>
      </c>
      <c r="AU210" s="247" t="s">
        <v>82</v>
      </c>
      <c r="AV210" s="13" t="s">
        <v>82</v>
      </c>
      <c r="AW210" s="13" t="s">
        <v>33</v>
      </c>
      <c r="AX210" s="13" t="s">
        <v>80</v>
      </c>
      <c r="AY210" s="247" t="s">
        <v>142</v>
      </c>
    </row>
    <row r="211" s="2" customFormat="1" ht="24.15" customHeight="1">
      <c r="A211" s="40"/>
      <c r="B211" s="41"/>
      <c r="C211" s="207" t="s">
        <v>363</v>
      </c>
      <c r="D211" s="207" t="s">
        <v>145</v>
      </c>
      <c r="E211" s="208" t="s">
        <v>364</v>
      </c>
      <c r="F211" s="209" t="s">
        <v>365</v>
      </c>
      <c r="G211" s="210" t="s">
        <v>98</v>
      </c>
      <c r="H211" s="211">
        <v>909.47000000000003</v>
      </c>
      <c r="I211" s="212"/>
      <c r="J211" s="213">
        <f>ROUND(I211*H211,2)</f>
        <v>0</v>
      </c>
      <c r="K211" s="209" t="s">
        <v>149</v>
      </c>
      <c r="L211" s="46"/>
      <c r="M211" s="214" t="s">
        <v>19</v>
      </c>
      <c r="N211" s="215" t="s">
        <v>44</v>
      </c>
      <c r="O211" s="86"/>
      <c r="P211" s="216">
        <f>O211*H211</f>
        <v>0</v>
      </c>
      <c r="Q211" s="216">
        <v>3.0000000000000001E-05</v>
      </c>
      <c r="R211" s="216">
        <f>Q211*H211</f>
        <v>0.027284100000000002</v>
      </c>
      <c r="S211" s="216">
        <v>0</v>
      </c>
      <c r="T211" s="21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8" t="s">
        <v>150</v>
      </c>
      <c r="AT211" s="218" t="s">
        <v>145</v>
      </c>
      <c r="AU211" s="218" t="s">
        <v>82</v>
      </c>
      <c r="AY211" s="19" t="s">
        <v>142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9" t="s">
        <v>82</v>
      </c>
      <c r="BK211" s="219">
        <f>ROUND(I211*H211,2)</f>
        <v>0</v>
      </c>
      <c r="BL211" s="19" t="s">
        <v>150</v>
      </c>
      <c r="BM211" s="218" t="s">
        <v>366</v>
      </c>
    </row>
    <row r="212" s="2" customFormat="1">
      <c r="A212" s="40"/>
      <c r="B212" s="41"/>
      <c r="C212" s="42"/>
      <c r="D212" s="220" t="s">
        <v>152</v>
      </c>
      <c r="E212" s="42"/>
      <c r="F212" s="221" t="s">
        <v>367</v>
      </c>
      <c r="G212" s="42"/>
      <c r="H212" s="42"/>
      <c r="I212" s="222"/>
      <c r="J212" s="42"/>
      <c r="K212" s="42"/>
      <c r="L212" s="46"/>
      <c r="M212" s="223"/>
      <c r="N212" s="224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152</v>
      </c>
      <c r="AU212" s="19" t="s">
        <v>82</v>
      </c>
    </row>
    <row r="213" s="14" customFormat="1">
      <c r="A213" s="14"/>
      <c r="B213" s="248"/>
      <c r="C213" s="249"/>
      <c r="D213" s="235" t="s">
        <v>188</v>
      </c>
      <c r="E213" s="250" t="s">
        <v>19</v>
      </c>
      <c r="F213" s="251" t="s">
        <v>368</v>
      </c>
      <c r="G213" s="249"/>
      <c r="H213" s="250" t="s">
        <v>19</v>
      </c>
      <c r="I213" s="252"/>
      <c r="J213" s="249"/>
      <c r="K213" s="249"/>
      <c r="L213" s="253"/>
      <c r="M213" s="254"/>
      <c r="N213" s="255"/>
      <c r="O213" s="255"/>
      <c r="P213" s="255"/>
      <c r="Q213" s="255"/>
      <c r="R213" s="255"/>
      <c r="S213" s="255"/>
      <c r="T213" s="25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7" t="s">
        <v>188</v>
      </c>
      <c r="AU213" s="257" t="s">
        <v>82</v>
      </c>
      <c r="AV213" s="14" t="s">
        <v>80</v>
      </c>
      <c r="AW213" s="14" t="s">
        <v>33</v>
      </c>
      <c r="AX213" s="14" t="s">
        <v>72</v>
      </c>
      <c r="AY213" s="257" t="s">
        <v>142</v>
      </c>
    </row>
    <row r="214" s="13" customFormat="1">
      <c r="A214" s="13"/>
      <c r="B214" s="237"/>
      <c r="C214" s="238"/>
      <c r="D214" s="235" t="s">
        <v>188</v>
      </c>
      <c r="E214" s="239" t="s">
        <v>19</v>
      </c>
      <c r="F214" s="240" t="s">
        <v>369</v>
      </c>
      <c r="G214" s="238"/>
      <c r="H214" s="241">
        <v>29.199999999999999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188</v>
      </c>
      <c r="AU214" s="247" t="s">
        <v>82</v>
      </c>
      <c r="AV214" s="13" t="s">
        <v>82</v>
      </c>
      <c r="AW214" s="13" t="s">
        <v>33</v>
      </c>
      <c r="AX214" s="13" t="s">
        <v>72</v>
      </c>
      <c r="AY214" s="247" t="s">
        <v>142</v>
      </c>
    </row>
    <row r="215" s="13" customFormat="1">
      <c r="A215" s="13"/>
      <c r="B215" s="237"/>
      <c r="C215" s="238"/>
      <c r="D215" s="235" t="s">
        <v>188</v>
      </c>
      <c r="E215" s="239" t="s">
        <v>19</v>
      </c>
      <c r="F215" s="240" t="s">
        <v>370</v>
      </c>
      <c r="G215" s="238"/>
      <c r="H215" s="241">
        <v>90.200000000000003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188</v>
      </c>
      <c r="AU215" s="247" t="s">
        <v>82</v>
      </c>
      <c r="AV215" s="13" t="s">
        <v>82</v>
      </c>
      <c r="AW215" s="13" t="s">
        <v>33</v>
      </c>
      <c r="AX215" s="13" t="s">
        <v>72</v>
      </c>
      <c r="AY215" s="247" t="s">
        <v>142</v>
      </c>
    </row>
    <row r="216" s="13" customFormat="1">
      <c r="A216" s="13"/>
      <c r="B216" s="237"/>
      <c r="C216" s="238"/>
      <c r="D216" s="235" t="s">
        <v>188</v>
      </c>
      <c r="E216" s="239" t="s">
        <v>19</v>
      </c>
      <c r="F216" s="240" t="s">
        <v>371</v>
      </c>
      <c r="G216" s="238"/>
      <c r="H216" s="241">
        <v>61.960000000000001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188</v>
      </c>
      <c r="AU216" s="247" t="s">
        <v>82</v>
      </c>
      <c r="AV216" s="13" t="s">
        <v>82</v>
      </c>
      <c r="AW216" s="13" t="s">
        <v>33</v>
      </c>
      <c r="AX216" s="13" t="s">
        <v>72</v>
      </c>
      <c r="AY216" s="247" t="s">
        <v>142</v>
      </c>
    </row>
    <row r="217" s="15" customFormat="1">
      <c r="A217" s="15"/>
      <c r="B217" s="258"/>
      <c r="C217" s="259"/>
      <c r="D217" s="235" t="s">
        <v>188</v>
      </c>
      <c r="E217" s="260" t="s">
        <v>19</v>
      </c>
      <c r="F217" s="261" t="s">
        <v>313</v>
      </c>
      <c r="G217" s="259"/>
      <c r="H217" s="262">
        <v>181.36000000000001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8" t="s">
        <v>188</v>
      </c>
      <c r="AU217" s="268" t="s">
        <v>82</v>
      </c>
      <c r="AV217" s="15" t="s">
        <v>157</v>
      </c>
      <c r="AW217" s="15" t="s">
        <v>33</v>
      </c>
      <c r="AX217" s="15" t="s">
        <v>72</v>
      </c>
      <c r="AY217" s="268" t="s">
        <v>142</v>
      </c>
    </row>
    <row r="218" s="14" customFormat="1">
      <c r="A218" s="14"/>
      <c r="B218" s="248"/>
      <c r="C218" s="249"/>
      <c r="D218" s="235" t="s">
        <v>188</v>
      </c>
      <c r="E218" s="250" t="s">
        <v>19</v>
      </c>
      <c r="F218" s="251" t="s">
        <v>314</v>
      </c>
      <c r="G218" s="249"/>
      <c r="H218" s="250" t="s">
        <v>19</v>
      </c>
      <c r="I218" s="252"/>
      <c r="J218" s="249"/>
      <c r="K218" s="249"/>
      <c r="L218" s="253"/>
      <c r="M218" s="254"/>
      <c r="N218" s="255"/>
      <c r="O218" s="255"/>
      <c r="P218" s="255"/>
      <c r="Q218" s="255"/>
      <c r="R218" s="255"/>
      <c r="S218" s="255"/>
      <c r="T218" s="25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7" t="s">
        <v>188</v>
      </c>
      <c r="AU218" s="257" t="s">
        <v>82</v>
      </c>
      <c r="AV218" s="14" t="s">
        <v>80</v>
      </c>
      <c r="AW218" s="14" t="s">
        <v>33</v>
      </c>
      <c r="AX218" s="14" t="s">
        <v>72</v>
      </c>
      <c r="AY218" s="257" t="s">
        <v>142</v>
      </c>
    </row>
    <row r="219" s="13" customFormat="1">
      <c r="A219" s="13"/>
      <c r="B219" s="237"/>
      <c r="C219" s="238"/>
      <c r="D219" s="235" t="s">
        <v>188</v>
      </c>
      <c r="E219" s="239" t="s">
        <v>19</v>
      </c>
      <c r="F219" s="240" t="s">
        <v>372</v>
      </c>
      <c r="G219" s="238"/>
      <c r="H219" s="241">
        <v>70.650000000000006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188</v>
      </c>
      <c r="AU219" s="247" t="s">
        <v>82</v>
      </c>
      <c r="AV219" s="13" t="s">
        <v>82</v>
      </c>
      <c r="AW219" s="13" t="s">
        <v>33</v>
      </c>
      <c r="AX219" s="13" t="s">
        <v>72</v>
      </c>
      <c r="AY219" s="247" t="s">
        <v>142</v>
      </c>
    </row>
    <row r="220" s="13" customFormat="1">
      <c r="A220" s="13"/>
      <c r="B220" s="237"/>
      <c r="C220" s="238"/>
      <c r="D220" s="235" t="s">
        <v>188</v>
      </c>
      <c r="E220" s="239" t="s">
        <v>19</v>
      </c>
      <c r="F220" s="240" t="s">
        <v>373</v>
      </c>
      <c r="G220" s="238"/>
      <c r="H220" s="241">
        <v>70.829999999999998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188</v>
      </c>
      <c r="AU220" s="247" t="s">
        <v>82</v>
      </c>
      <c r="AV220" s="13" t="s">
        <v>82</v>
      </c>
      <c r="AW220" s="13" t="s">
        <v>33</v>
      </c>
      <c r="AX220" s="13" t="s">
        <v>72</v>
      </c>
      <c r="AY220" s="247" t="s">
        <v>142</v>
      </c>
    </row>
    <row r="221" s="13" customFormat="1">
      <c r="A221" s="13"/>
      <c r="B221" s="237"/>
      <c r="C221" s="238"/>
      <c r="D221" s="235" t="s">
        <v>188</v>
      </c>
      <c r="E221" s="239" t="s">
        <v>19</v>
      </c>
      <c r="F221" s="240" t="s">
        <v>374</v>
      </c>
      <c r="G221" s="238"/>
      <c r="H221" s="241">
        <v>93.120000000000005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7" t="s">
        <v>188</v>
      </c>
      <c r="AU221" s="247" t="s">
        <v>82</v>
      </c>
      <c r="AV221" s="13" t="s">
        <v>82</v>
      </c>
      <c r="AW221" s="13" t="s">
        <v>33</v>
      </c>
      <c r="AX221" s="13" t="s">
        <v>72</v>
      </c>
      <c r="AY221" s="247" t="s">
        <v>142</v>
      </c>
    </row>
    <row r="222" s="15" customFormat="1">
      <c r="A222" s="15"/>
      <c r="B222" s="258"/>
      <c r="C222" s="259"/>
      <c r="D222" s="235" t="s">
        <v>188</v>
      </c>
      <c r="E222" s="260" t="s">
        <v>19</v>
      </c>
      <c r="F222" s="261" t="s">
        <v>318</v>
      </c>
      <c r="G222" s="259"/>
      <c r="H222" s="262">
        <v>234.59999999999999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8" t="s">
        <v>188</v>
      </c>
      <c r="AU222" s="268" t="s">
        <v>82</v>
      </c>
      <c r="AV222" s="15" t="s">
        <v>157</v>
      </c>
      <c r="AW222" s="15" t="s">
        <v>33</v>
      </c>
      <c r="AX222" s="15" t="s">
        <v>72</v>
      </c>
      <c r="AY222" s="268" t="s">
        <v>142</v>
      </c>
    </row>
    <row r="223" s="13" customFormat="1">
      <c r="A223" s="13"/>
      <c r="B223" s="237"/>
      <c r="C223" s="238"/>
      <c r="D223" s="235" t="s">
        <v>188</v>
      </c>
      <c r="E223" s="239" t="s">
        <v>19</v>
      </c>
      <c r="F223" s="240" t="s">
        <v>375</v>
      </c>
      <c r="G223" s="238"/>
      <c r="H223" s="241">
        <v>89.530000000000001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7" t="s">
        <v>188</v>
      </c>
      <c r="AU223" s="247" t="s">
        <v>82</v>
      </c>
      <c r="AV223" s="13" t="s">
        <v>82</v>
      </c>
      <c r="AW223" s="13" t="s">
        <v>33</v>
      </c>
      <c r="AX223" s="13" t="s">
        <v>72</v>
      </c>
      <c r="AY223" s="247" t="s">
        <v>142</v>
      </c>
    </row>
    <row r="224" s="13" customFormat="1">
      <c r="A224" s="13"/>
      <c r="B224" s="237"/>
      <c r="C224" s="238"/>
      <c r="D224" s="235" t="s">
        <v>188</v>
      </c>
      <c r="E224" s="239" t="s">
        <v>19</v>
      </c>
      <c r="F224" s="240" t="s">
        <v>376</v>
      </c>
      <c r="G224" s="238"/>
      <c r="H224" s="241">
        <v>88.5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188</v>
      </c>
      <c r="AU224" s="247" t="s">
        <v>82</v>
      </c>
      <c r="AV224" s="13" t="s">
        <v>82</v>
      </c>
      <c r="AW224" s="13" t="s">
        <v>33</v>
      </c>
      <c r="AX224" s="13" t="s">
        <v>72</v>
      </c>
      <c r="AY224" s="247" t="s">
        <v>142</v>
      </c>
    </row>
    <row r="225" s="13" customFormat="1">
      <c r="A225" s="13"/>
      <c r="B225" s="237"/>
      <c r="C225" s="238"/>
      <c r="D225" s="235" t="s">
        <v>188</v>
      </c>
      <c r="E225" s="239" t="s">
        <v>19</v>
      </c>
      <c r="F225" s="240" t="s">
        <v>377</v>
      </c>
      <c r="G225" s="238"/>
      <c r="H225" s="241">
        <v>73.579999999999998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188</v>
      </c>
      <c r="AU225" s="247" t="s">
        <v>82</v>
      </c>
      <c r="AV225" s="13" t="s">
        <v>82</v>
      </c>
      <c r="AW225" s="13" t="s">
        <v>33</v>
      </c>
      <c r="AX225" s="13" t="s">
        <v>72</v>
      </c>
      <c r="AY225" s="247" t="s">
        <v>142</v>
      </c>
    </row>
    <row r="226" s="15" customFormat="1">
      <c r="A226" s="15"/>
      <c r="B226" s="258"/>
      <c r="C226" s="259"/>
      <c r="D226" s="235" t="s">
        <v>188</v>
      </c>
      <c r="E226" s="260" t="s">
        <v>19</v>
      </c>
      <c r="F226" s="261" t="s">
        <v>322</v>
      </c>
      <c r="G226" s="259"/>
      <c r="H226" s="262">
        <v>251.61000000000001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8" t="s">
        <v>188</v>
      </c>
      <c r="AU226" s="268" t="s">
        <v>82</v>
      </c>
      <c r="AV226" s="15" t="s">
        <v>157</v>
      </c>
      <c r="AW226" s="15" t="s">
        <v>33</v>
      </c>
      <c r="AX226" s="15" t="s">
        <v>72</v>
      </c>
      <c r="AY226" s="268" t="s">
        <v>142</v>
      </c>
    </row>
    <row r="227" s="13" customFormat="1">
      <c r="A227" s="13"/>
      <c r="B227" s="237"/>
      <c r="C227" s="238"/>
      <c r="D227" s="235" t="s">
        <v>188</v>
      </c>
      <c r="E227" s="239" t="s">
        <v>19</v>
      </c>
      <c r="F227" s="240" t="s">
        <v>378</v>
      </c>
      <c r="G227" s="238"/>
      <c r="H227" s="241">
        <v>84.810000000000002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188</v>
      </c>
      <c r="AU227" s="247" t="s">
        <v>82</v>
      </c>
      <c r="AV227" s="13" t="s">
        <v>82</v>
      </c>
      <c r="AW227" s="13" t="s">
        <v>33</v>
      </c>
      <c r="AX227" s="13" t="s">
        <v>72</v>
      </c>
      <c r="AY227" s="247" t="s">
        <v>142</v>
      </c>
    </row>
    <row r="228" s="13" customFormat="1">
      <c r="A228" s="13"/>
      <c r="B228" s="237"/>
      <c r="C228" s="238"/>
      <c r="D228" s="235" t="s">
        <v>188</v>
      </c>
      <c r="E228" s="239" t="s">
        <v>19</v>
      </c>
      <c r="F228" s="240" t="s">
        <v>379</v>
      </c>
      <c r="G228" s="238"/>
      <c r="H228" s="241">
        <v>98.870000000000005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188</v>
      </c>
      <c r="AU228" s="247" t="s">
        <v>82</v>
      </c>
      <c r="AV228" s="13" t="s">
        <v>82</v>
      </c>
      <c r="AW228" s="13" t="s">
        <v>33</v>
      </c>
      <c r="AX228" s="13" t="s">
        <v>72</v>
      </c>
      <c r="AY228" s="247" t="s">
        <v>142</v>
      </c>
    </row>
    <row r="229" s="13" customFormat="1">
      <c r="A229" s="13"/>
      <c r="B229" s="237"/>
      <c r="C229" s="238"/>
      <c r="D229" s="235" t="s">
        <v>188</v>
      </c>
      <c r="E229" s="239" t="s">
        <v>19</v>
      </c>
      <c r="F229" s="240" t="s">
        <v>380</v>
      </c>
      <c r="G229" s="238"/>
      <c r="H229" s="241">
        <v>58.219999999999999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188</v>
      </c>
      <c r="AU229" s="247" t="s">
        <v>82</v>
      </c>
      <c r="AV229" s="13" t="s">
        <v>82</v>
      </c>
      <c r="AW229" s="13" t="s">
        <v>33</v>
      </c>
      <c r="AX229" s="13" t="s">
        <v>72</v>
      </c>
      <c r="AY229" s="247" t="s">
        <v>142</v>
      </c>
    </row>
    <row r="230" s="15" customFormat="1">
      <c r="A230" s="15"/>
      <c r="B230" s="258"/>
      <c r="C230" s="259"/>
      <c r="D230" s="235" t="s">
        <v>188</v>
      </c>
      <c r="E230" s="260" t="s">
        <v>19</v>
      </c>
      <c r="F230" s="261" t="s">
        <v>326</v>
      </c>
      <c r="G230" s="259"/>
      <c r="H230" s="262">
        <v>241.90000000000001</v>
      </c>
      <c r="I230" s="263"/>
      <c r="J230" s="259"/>
      <c r="K230" s="259"/>
      <c r="L230" s="264"/>
      <c r="M230" s="265"/>
      <c r="N230" s="266"/>
      <c r="O230" s="266"/>
      <c r="P230" s="266"/>
      <c r="Q230" s="266"/>
      <c r="R230" s="266"/>
      <c r="S230" s="266"/>
      <c r="T230" s="26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8" t="s">
        <v>188</v>
      </c>
      <c r="AU230" s="268" t="s">
        <v>82</v>
      </c>
      <c r="AV230" s="15" t="s">
        <v>157</v>
      </c>
      <c r="AW230" s="15" t="s">
        <v>33</v>
      </c>
      <c r="AX230" s="15" t="s">
        <v>72</v>
      </c>
      <c r="AY230" s="268" t="s">
        <v>142</v>
      </c>
    </row>
    <row r="231" s="16" customFormat="1">
      <c r="A231" s="16"/>
      <c r="B231" s="269"/>
      <c r="C231" s="270"/>
      <c r="D231" s="235" t="s">
        <v>188</v>
      </c>
      <c r="E231" s="271" t="s">
        <v>96</v>
      </c>
      <c r="F231" s="272" t="s">
        <v>327</v>
      </c>
      <c r="G231" s="270"/>
      <c r="H231" s="273">
        <v>909.47000000000003</v>
      </c>
      <c r="I231" s="274"/>
      <c r="J231" s="270"/>
      <c r="K231" s="270"/>
      <c r="L231" s="275"/>
      <c r="M231" s="276"/>
      <c r="N231" s="277"/>
      <c r="O231" s="277"/>
      <c r="P231" s="277"/>
      <c r="Q231" s="277"/>
      <c r="R231" s="277"/>
      <c r="S231" s="277"/>
      <c r="T231" s="278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79" t="s">
        <v>188</v>
      </c>
      <c r="AU231" s="279" t="s">
        <v>82</v>
      </c>
      <c r="AV231" s="16" t="s">
        <v>167</v>
      </c>
      <c r="AW231" s="16" t="s">
        <v>33</v>
      </c>
      <c r="AX231" s="16" t="s">
        <v>80</v>
      </c>
      <c r="AY231" s="279" t="s">
        <v>142</v>
      </c>
    </row>
    <row r="232" s="2" customFormat="1" ht="16.5" customHeight="1">
      <c r="A232" s="40"/>
      <c r="B232" s="41"/>
      <c r="C232" s="225" t="s">
        <v>381</v>
      </c>
      <c r="D232" s="225" t="s">
        <v>158</v>
      </c>
      <c r="E232" s="226" t="s">
        <v>382</v>
      </c>
      <c r="F232" s="227" t="s">
        <v>383</v>
      </c>
      <c r="G232" s="228" t="s">
        <v>98</v>
      </c>
      <c r="H232" s="229">
        <v>927.65899999999999</v>
      </c>
      <c r="I232" s="230"/>
      <c r="J232" s="231">
        <f>ROUND(I232*H232,2)</f>
        <v>0</v>
      </c>
      <c r="K232" s="227" t="s">
        <v>19</v>
      </c>
      <c r="L232" s="232"/>
      <c r="M232" s="233" t="s">
        <v>19</v>
      </c>
      <c r="N232" s="234" t="s">
        <v>44</v>
      </c>
      <c r="O232" s="86"/>
      <c r="P232" s="216">
        <f>O232*H232</f>
        <v>0</v>
      </c>
      <c r="Q232" s="216">
        <v>0.00038000000000000002</v>
      </c>
      <c r="R232" s="216">
        <f>Q232*H232</f>
        <v>0.35251041999999999</v>
      </c>
      <c r="S232" s="216">
        <v>0</v>
      </c>
      <c r="T232" s="217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8" t="s">
        <v>161</v>
      </c>
      <c r="AT232" s="218" t="s">
        <v>158</v>
      </c>
      <c r="AU232" s="218" t="s">
        <v>82</v>
      </c>
      <c r="AY232" s="19" t="s">
        <v>142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9" t="s">
        <v>82</v>
      </c>
      <c r="BK232" s="219">
        <f>ROUND(I232*H232,2)</f>
        <v>0</v>
      </c>
      <c r="BL232" s="19" t="s">
        <v>150</v>
      </c>
      <c r="BM232" s="218" t="s">
        <v>384</v>
      </c>
    </row>
    <row r="233" s="13" customFormat="1">
      <c r="A233" s="13"/>
      <c r="B233" s="237"/>
      <c r="C233" s="238"/>
      <c r="D233" s="235" t="s">
        <v>188</v>
      </c>
      <c r="E233" s="238"/>
      <c r="F233" s="240" t="s">
        <v>385</v>
      </c>
      <c r="G233" s="238"/>
      <c r="H233" s="241">
        <v>927.65899999999999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188</v>
      </c>
      <c r="AU233" s="247" t="s">
        <v>82</v>
      </c>
      <c r="AV233" s="13" t="s">
        <v>82</v>
      </c>
      <c r="AW233" s="13" t="s">
        <v>4</v>
      </c>
      <c r="AX233" s="13" t="s">
        <v>80</v>
      </c>
      <c r="AY233" s="247" t="s">
        <v>142</v>
      </c>
    </row>
    <row r="234" s="2" customFormat="1" ht="21.75" customHeight="1">
      <c r="A234" s="40"/>
      <c r="B234" s="41"/>
      <c r="C234" s="207" t="s">
        <v>386</v>
      </c>
      <c r="D234" s="207" t="s">
        <v>145</v>
      </c>
      <c r="E234" s="208" t="s">
        <v>387</v>
      </c>
      <c r="F234" s="209" t="s">
        <v>388</v>
      </c>
      <c r="G234" s="210" t="s">
        <v>98</v>
      </c>
      <c r="H234" s="211">
        <v>352.51999999999998</v>
      </c>
      <c r="I234" s="212"/>
      <c r="J234" s="213">
        <f>ROUND(I234*H234,2)</f>
        <v>0</v>
      </c>
      <c r="K234" s="209" t="s">
        <v>19</v>
      </c>
      <c r="L234" s="46"/>
      <c r="M234" s="214" t="s">
        <v>19</v>
      </c>
      <c r="N234" s="215" t="s">
        <v>44</v>
      </c>
      <c r="O234" s="86"/>
      <c r="P234" s="216">
        <f>O234*H234</f>
        <v>0</v>
      </c>
      <c r="Q234" s="216">
        <v>3.0000000000000001E-05</v>
      </c>
      <c r="R234" s="216">
        <f>Q234*H234</f>
        <v>0.010575599999999999</v>
      </c>
      <c r="S234" s="216">
        <v>0</v>
      </c>
      <c r="T234" s="21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8" t="s">
        <v>150</v>
      </c>
      <c r="AT234" s="218" t="s">
        <v>145</v>
      </c>
      <c r="AU234" s="218" t="s">
        <v>82</v>
      </c>
      <c r="AY234" s="19" t="s">
        <v>142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9" t="s">
        <v>82</v>
      </c>
      <c r="BK234" s="219">
        <f>ROUND(I234*H234,2)</f>
        <v>0</v>
      </c>
      <c r="BL234" s="19" t="s">
        <v>150</v>
      </c>
      <c r="BM234" s="218" t="s">
        <v>389</v>
      </c>
    </row>
    <row r="235" s="14" customFormat="1">
      <c r="A235" s="14"/>
      <c r="B235" s="248"/>
      <c r="C235" s="249"/>
      <c r="D235" s="235" t="s">
        <v>188</v>
      </c>
      <c r="E235" s="250" t="s">
        <v>19</v>
      </c>
      <c r="F235" s="251" t="s">
        <v>390</v>
      </c>
      <c r="G235" s="249"/>
      <c r="H235" s="250" t="s">
        <v>19</v>
      </c>
      <c r="I235" s="252"/>
      <c r="J235" s="249"/>
      <c r="K235" s="249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188</v>
      </c>
      <c r="AU235" s="257" t="s">
        <v>82</v>
      </c>
      <c r="AV235" s="14" t="s">
        <v>80</v>
      </c>
      <c r="AW235" s="14" t="s">
        <v>33</v>
      </c>
      <c r="AX235" s="14" t="s">
        <v>72</v>
      </c>
      <c r="AY235" s="257" t="s">
        <v>142</v>
      </c>
    </row>
    <row r="236" s="13" customFormat="1">
      <c r="A236" s="13"/>
      <c r="B236" s="237"/>
      <c r="C236" s="238"/>
      <c r="D236" s="235" t="s">
        <v>188</v>
      </c>
      <c r="E236" s="239" t="s">
        <v>19</v>
      </c>
      <c r="F236" s="240" t="s">
        <v>391</v>
      </c>
      <c r="G236" s="238"/>
      <c r="H236" s="241">
        <v>13.91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188</v>
      </c>
      <c r="AU236" s="247" t="s">
        <v>82</v>
      </c>
      <c r="AV236" s="13" t="s">
        <v>82</v>
      </c>
      <c r="AW236" s="13" t="s">
        <v>33</v>
      </c>
      <c r="AX236" s="13" t="s">
        <v>72</v>
      </c>
      <c r="AY236" s="247" t="s">
        <v>142</v>
      </c>
    </row>
    <row r="237" s="13" customFormat="1">
      <c r="A237" s="13"/>
      <c r="B237" s="237"/>
      <c r="C237" s="238"/>
      <c r="D237" s="235" t="s">
        <v>188</v>
      </c>
      <c r="E237" s="239" t="s">
        <v>19</v>
      </c>
      <c r="F237" s="240" t="s">
        <v>392</v>
      </c>
      <c r="G237" s="238"/>
      <c r="H237" s="241">
        <v>46.799999999999997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188</v>
      </c>
      <c r="AU237" s="247" t="s">
        <v>82</v>
      </c>
      <c r="AV237" s="13" t="s">
        <v>82</v>
      </c>
      <c r="AW237" s="13" t="s">
        <v>33</v>
      </c>
      <c r="AX237" s="13" t="s">
        <v>72</v>
      </c>
      <c r="AY237" s="247" t="s">
        <v>142</v>
      </c>
    </row>
    <row r="238" s="13" customFormat="1">
      <c r="A238" s="13"/>
      <c r="B238" s="237"/>
      <c r="C238" s="238"/>
      <c r="D238" s="235" t="s">
        <v>188</v>
      </c>
      <c r="E238" s="239" t="s">
        <v>19</v>
      </c>
      <c r="F238" s="240" t="s">
        <v>393</v>
      </c>
      <c r="G238" s="238"/>
      <c r="H238" s="241">
        <v>25.199999999999999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188</v>
      </c>
      <c r="AU238" s="247" t="s">
        <v>82</v>
      </c>
      <c r="AV238" s="13" t="s">
        <v>82</v>
      </c>
      <c r="AW238" s="13" t="s">
        <v>33</v>
      </c>
      <c r="AX238" s="13" t="s">
        <v>72</v>
      </c>
      <c r="AY238" s="247" t="s">
        <v>142</v>
      </c>
    </row>
    <row r="239" s="15" customFormat="1">
      <c r="A239" s="15"/>
      <c r="B239" s="258"/>
      <c r="C239" s="259"/>
      <c r="D239" s="235" t="s">
        <v>188</v>
      </c>
      <c r="E239" s="260" t="s">
        <v>19</v>
      </c>
      <c r="F239" s="261" t="s">
        <v>313</v>
      </c>
      <c r="G239" s="259"/>
      <c r="H239" s="262">
        <v>85.909999999999997</v>
      </c>
      <c r="I239" s="263"/>
      <c r="J239" s="259"/>
      <c r="K239" s="259"/>
      <c r="L239" s="264"/>
      <c r="M239" s="265"/>
      <c r="N239" s="266"/>
      <c r="O239" s="266"/>
      <c r="P239" s="266"/>
      <c r="Q239" s="266"/>
      <c r="R239" s="266"/>
      <c r="S239" s="266"/>
      <c r="T239" s="267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8" t="s">
        <v>188</v>
      </c>
      <c r="AU239" s="268" t="s">
        <v>82</v>
      </c>
      <c r="AV239" s="15" t="s">
        <v>157</v>
      </c>
      <c r="AW239" s="15" t="s">
        <v>33</v>
      </c>
      <c r="AX239" s="15" t="s">
        <v>72</v>
      </c>
      <c r="AY239" s="268" t="s">
        <v>142</v>
      </c>
    </row>
    <row r="240" s="14" customFormat="1">
      <c r="A240" s="14"/>
      <c r="B240" s="248"/>
      <c r="C240" s="249"/>
      <c r="D240" s="235" t="s">
        <v>188</v>
      </c>
      <c r="E240" s="250" t="s">
        <v>19</v>
      </c>
      <c r="F240" s="251" t="s">
        <v>344</v>
      </c>
      <c r="G240" s="249"/>
      <c r="H240" s="250" t="s">
        <v>19</v>
      </c>
      <c r="I240" s="252"/>
      <c r="J240" s="249"/>
      <c r="K240" s="249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188</v>
      </c>
      <c r="AU240" s="257" t="s">
        <v>82</v>
      </c>
      <c r="AV240" s="14" t="s">
        <v>80</v>
      </c>
      <c r="AW240" s="14" t="s">
        <v>33</v>
      </c>
      <c r="AX240" s="14" t="s">
        <v>72</v>
      </c>
      <c r="AY240" s="257" t="s">
        <v>142</v>
      </c>
    </row>
    <row r="241" s="13" customFormat="1">
      <c r="A241" s="13"/>
      <c r="B241" s="237"/>
      <c r="C241" s="238"/>
      <c r="D241" s="235" t="s">
        <v>188</v>
      </c>
      <c r="E241" s="239" t="s">
        <v>19</v>
      </c>
      <c r="F241" s="240" t="s">
        <v>394</v>
      </c>
      <c r="G241" s="238"/>
      <c r="H241" s="241">
        <v>71.659999999999997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188</v>
      </c>
      <c r="AU241" s="247" t="s">
        <v>82</v>
      </c>
      <c r="AV241" s="13" t="s">
        <v>82</v>
      </c>
      <c r="AW241" s="13" t="s">
        <v>33</v>
      </c>
      <c r="AX241" s="13" t="s">
        <v>72</v>
      </c>
      <c r="AY241" s="247" t="s">
        <v>142</v>
      </c>
    </row>
    <row r="242" s="15" customFormat="1">
      <c r="A242" s="15"/>
      <c r="B242" s="258"/>
      <c r="C242" s="259"/>
      <c r="D242" s="235" t="s">
        <v>188</v>
      </c>
      <c r="E242" s="260" t="s">
        <v>19</v>
      </c>
      <c r="F242" s="261" t="s">
        <v>318</v>
      </c>
      <c r="G242" s="259"/>
      <c r="H242" s="262">
        <v>71.659999999999997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8" t="s">
        <v>188</v>
      </c>
      <c r="AU242" s="268" t="s">
        <v>82</v>
      </c>
      <c r="AV242" s="15" t="s">
        <v>157</v>
      </c>
      <c r="AW242" s="15" t="s">
        <v>33</v>
      </c>
      <c r="AX242" s="15" t="s">
        <v>72</v>
      </c>
      <c r="AY242" s="268" t="s">
        <v>142</v>
      </c>
    </row>
    <row r="243" s="13" customFormat="1">
      <c r="A243" s="13"/>
      <c r="B243" s="237"/>
      <c r="C243" s="238"/>
      <c r="D243" s="235" t="s">
        <v>188</v>
      </c>
      <c r="E243" s="239" t="s">
        <v>19</v>
      </c>
      <c r="F243" s="240" t="s">
        <v>395</v>
      </c>
      <c r="G243" s="238"/>
      <c r="H243" s="241">
        <v>35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188</v>
      </c>
      <c r="AU243" s="247" t="s">
        <v>82</v>
      </c>
      <c r="AV243" s="13" t="s">
        <v>82</v>
      </c>
      <c r="AW243" s="13" t="s">
        <v>33</v>
      </c>
      <c r="AX243" s="13" t="s">
        <v>72</v>
      </c>
      <c r="AY243" s="247" t="s">
        <v>142</v>
      </c>
    </row>
    <row r="244" s="13" customFormat="1">
      <c r="A244" s="13"/>
      <c r="B244" s="237"/>
      <c r="C244" s="238"/>
      <c r="D244" s="235" t="s">
        <v>188</v>
      </c>
      <c r="E244" s="239" t="s">
        <v>19</v>
      </c>
      <c r="F244" s="240" t="s">
        <v>396</v>
      </c>
      <c r="G244" s="238"/>
      <c r="H244" s="241">
        <v>35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188</v>
      </c>
      <c r="AU244" s="247" t="s">
        <v>82</v>
      </c>
      <c r="AV244" s="13" t="s">
        <v>82</v>
      </c>
      <c r="AW244" s="13" t="s">
        <v>33</v>
      </c>
      <c r="AX244" s="13" t="s">
        <v>72</v>
      </c>
      <c r="AY244" s="247" t="s">
        <v>142</v>
      </c>
    </row>
    <row r="245" s="13" customFormat="1">
      <c r="A245" s="13"/>
      <c r="B245" s="237"/>
      <c r="C245" s="238"/>
      <c r="D245" s="235" t="s">
        <v>188</v>
      </c>
      <c r="E245" s="239" t="s">
        <v>19</v>
      </c>
      <c r="F245" s="240" t="s">
        <v>397</v>
      </c>
      <c r="G245" s="238"/>
      <c r="H245" s="241">
        <v>40.850000000000001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7" t="s">
        <v>188</v>
      </c>
      <c r="AU245" s="247" t="s">
        <v>82</v>
      </c>
      <c r="AV245" s="13" t="s">
        <v>82</v>
      </c>
      <c r="AW245" s="13" t="s">
        <v>33</v>
      </c>
      <c r="AX245" s="13" t="s">
        <v>72</v>
      </c>
      <c r="AY245" s="247" t="s">
        <v>142</v>
      </c>
    </row>
    <row r="246" s="15" customFormat="1">
      <c r="A246" s="15"/>
      <c r="B246" s="258"/>
      <c r="C246" s="259"/>
      <c r="D246" s="235" t="s">
        <v>188</v>
      </c>
      <c r="E246" s="260" t="s">
        <v>19</v>
      </c>
      <c r="F246" s="261" t="s">
        <v>322</v>
      </c>
      <c r="G246" s="259"/>
      <c r="H246" s="262">
        <v>110.84999999999999</v>
      </c>
      <c r="I246" s="263"/>
      <c r="J246" s="259"/>
      <c r="K246" s="259"/>
      <c r="L246" s="264"/>
      <c r="M246" s="265"/>
      <c r="N246" s="266"/>
      <c r="O246" s="266"/>
      <c r="P246" s="266"/>
      <c r="Q246" s="266"/>
      <c r="R246" s="266"/>
      <c r="S246" s="266"/>
      <c r="T246" s="26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8" t="s">
        <v>188</v>
      </c>
      <c r="AU246" s="268" t="s">
        <v>82</v>
      </c>
      <c r="AV246" s="15" t="s">
        <v>157</v>
      </c>
      <c r="AW246" s="15" t="s">
        <v>33</v>
      </c>
      <c r="AX246" s="15" t="s">
        <v>72</v>
      </c>
      <c r="AY246" s="268" t="s">
        <v>142</v>
      </c>
    </row>
    <row r="247" s="13" customFormat="1">
      <c r="A247" s="13"/>
      <c r="B247" s="237"/>
      <c r="C247" s="238"/>
      <c r="D247" s="235" t="s">
        <v>188</v>
      </c>
      <c r="E247" s="239" t="s">
        <v>19</v>
      </c>
      <c r="F247" s="240" t="s">
        <v>398</v>
      </c>
      <c r="G247" s="238"/>
      <c r="H247" s="241">
        <v>25.280000000000001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188</v>
      </c>
      <c r="AU247" s="247" t="s">
        <v>82</v>
      </c>
      <c r="AV247" s="13" t="s">
        <v>82</v>
      </c>
      <c r="AW247" s="13" t="s">
        <v>33</v>
      </c>
      <c r="AX247" s="13" t="s">
        <v>72</v>
      </c>
      <c r="AY247" s="247" t="s">
        <v>142</v>
      </c>
    </row>
    <row r="248" s="13" customFormat="1">
      <c r="A248" s="13"/>
      <c r="B248" s="237"/>
      <c r="C248" s="238"/>
      <c r="D248" s="235" t="s">
        <v>188</v>
      </c>
      <c r="E248" s="239" t="s">
        <v>19</v>
      </c>
      <c r="F248" s="240" t="s">
        <v>399</v>
      </c>
      <c r="G248" s="238"/>
      <c r="H248" s="241">
        <v>38.82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188</v>
      </c>
      <c r="AU248" s="247" t="s">
        <v>82</v>
      </c>
      <c r="AV248" s="13" t="s">
        <v>82</v>
      </c>
      <c r="AW248" s="13" t="s">
        <v>33</v>
      </c>
      <c r="AX248" s="13" t="s">
        <v>72</v>
      </c>
      <c r="AY248" s="247" t="s">
        <v>142</v>
      </c>
    </row>
    <row r="249" s="13" customFormat="1">
      <c r="A249" s="13"/>
      <c r="B249" s="237"/>
      <c r="C249" s="238"/>
      <c r="D249" s="235" t="s">
        <v>188</v>
      </c>
      <c r="E249" s="239" t="s">
        <v>19</v>
      </c>
      <c r="F249" s="240" t="s">
        <v>400</v>
      </c>
      <c r="G249" s="238"/>
      <c r="H249" s="241">
        <v>20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188</v>
      </c>
      <c r="AU249" s="247" t="s">
        <v>82</v>
      </c>
      <c r="AV249" s="13" t="s">
        <v>82</v>
      </c>
      <c r="AW249" s="13" t="s">
        <v>33</v>
      </c>
      <c r="AX249" s="13" t="s">
        <v>72</v>
      </c>
      <c r="AY249" s="247" t="s">
        <v>142</v>
      </c>
    </row>
    <row r="250" s="15" customFormat="1">
      <c r="A250" s="15"/>
      <c r="B250" s="258"/>
      <c r="C250" s="259"/>
      <c r="D250" s="235" t="s">
        <v>188</v>
      </c>
      <c r="E250" s="260" t="s">
        <v>19</v>
      </c>
      <c r="F250" s="261" t="s">
        <v>326</v>
      </c>
      <c r="G250" s="259"/>
      <c r="H250" s="262">
        <v>84.099999999999994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8" t="s">
        <v>188</v>
      </c>
      <c r="AU250" s="268" t="s">
        <v>82</v>
      </c>
      <c r="AV250" s="15" t="s">
        <v>157</v>
      </c>
      <c r="AW250" s="15" t="s">
        <v>33</v>
      </c>
      <c r="AX250" s="15" t="s">
        <v>72</v>
      </c>
      <c r="AY250" s="268" t="s">
        <v>142</v>
      </c>
    </row>
    <row r="251" s="16" customFormat="1">
      <c r="A251" s="16"/>
      <c r="B251" s="269"/>
      <c r="C251" s="270"/>
      <c r="D251" s="235" t="s">
        <v>188</v>
      </c>
      <c r="E251" s="271" t="s">
        <v>19</v>
      </c>
      <c r="F251" s="272" t="s">
        <v>327</v>
      </c>
      <c r="G251" s="270"/>
      <c r="H251" s="273">
        <v>352.51999999999998</v>
      </c>
      <c r="I251" s="274"/>
      <c r="J251" s="270"/>
      <c r="K251" s="270"/>
      <c r="L251" s="275"/>
      <c r="M251" s="276"/>
      <c r="N251" s="277"/>
      <c r="O251" s="277"/>
      <c r="P251" s="277"/>
      <c r="Q251" s="277"/>
      <c r="R251" s="277"/>
      <c r="S251" s="277"/>
      <c r="T251" s="278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79" t="s">
        <v>188</v>
      </c>
      <c r="AU251" s="279" t="s">
        <v>82</v>
      </c>
      <c r="AV251" s="16" t="s">
        <v>167</v>
      </c>
      <c r="AW251" s="16" t="s">
        <v>33</v>
      </c>
      <c r="AX251" s="16" t="s">
        <v>80</v>
      </c>
      <c r="AY251" s="279" t="s">
        <v>142</v>
      </c>
    </row>
    <row r="252" s="2" customFormat="1" ht="16.5" customHeight="1">
      <c r="A252" s="40"/>
      <c r="B252" s="41"/>
      <c r="C252" s="225" t="s">
        <v>401</v>
      </c>
      <c r="D252" s="225" t="s">
        <v>158</v>
      </c>
      <c r="E252" s="226" t="s">
        <v>402</v>
      </c>
      <c r="F252" s="227" t="s">
        <v>403</v>
      </c>
      <c r="G252" s="228" t="s">
        <v>98</v>
      </c>
      <c r="H252" s="229">
        <v>387.77199999999999</v>
      </c>
      <c r="I252" s="230"/>
      <c r="J252" s="231">
        <f>ROUND(I252*H252,2)</f>
        <v>0</v>
      </c>
      <c r="K252" s="227" t="s">
        <v>19</v>
      </c>
      <c r="L252" s="232"/>
      <c r="M252" s="233" t="s">
        <v>19</v>
      </c>
      <c r="N252" s="234" t="s">
        <v>44</v>
      </c>
      <c r="O252" s="86"/>
      <c r="P252" s="216">
        <f>O252*H252</f>
        <v>0</v>
      </c>
      <c r="Q252" s="216">
        <v>0.00062</v>
      </c>
      <c r="R252" s="216">
        <f>Q252*H252</f>
        <v>0.24041863999999999</v>
      </c>
      <c r="S252" s="216">
        <v>0</v>
      </c>
      <c r="T252" s="217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8" t="s">
        <v>161</v>
      </c>
      <c r="AT252" s="218" t="s">
        <v>158</v>
      </c>
      <c r="AU252" s="218" t="s">
        <v>82</v>
      </c>
      <c r="AY252" s="19" t="s">
        <v>142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9" t="s">
        <v>82</v>
      </c>
      <c r="BK252" s="219">
        <f>ROUND(I252*H252,2)</f>
        <v>0</v>
      </c>
      <c r="BL252" s="19" t="s">
        <v>150</v>
      </c>
      <c r="BM252" s="218" t="s">
        <v>404</v>
      </c>
    </row>
    <row r="253" s="13" customFormat="1">
      <c r="A253" s="13"/>
      <c r="B253" s="237"/>
      <c r="C253" s="238"/>
      <c r="D253" s="235" t="s">
        <v>188</v>
      </c>
      <c r="E253" s="238"/>
      <c r="F253" s="240" t="s">
        <v>405</v>
      </c>
      <c r="G253" s="238"/>
      <c r="H253" s="241">
        <v>387.77199999999999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188</v>
      </c>
      <c r="AU253" s="247" t="s">
        <v>82</v>
      </c>
      <c r="AV253" s="13" t="s">
        <v>82</v>
      </c>
      <c r="AW253" s="13" t="s">
        <v>4</v>
      </c>
      <c r="AX253" s="13" t="s">
        <v>80</v>
      </c>
      <c r="AY253" s="247" t="s">
        <v>142</v>
      </c>
    </row>
    <row r="254" s="2" customFormat="1" ht="16.5" customHeight="1">
      <c r="A254" s="40"/>
      <c r="B254" s="41"/>
      <c r="C254" s="207" t="s">
        <v>406</v>
      </c>
      <c r="D254" s="207" t="s">
        <v>145</v>
      </c>
      <c r="E254" s="208" t="s">
        <v>407</v>
      </c>
      <c r="F254" s="209" t="s">
        <v>408</v>
      </c>
      <c r="G254" s="210" t="s">
        <v>98</v>
      </c>
      <c r="H254" s="211">
        <v>95</v>
      </c>
      <c r="I254" s="212"/>
      <c r="J254" s="213">
        <f>ROUND(I254*H254,2)</f>
        <v>0</v>
      </c>
      <c r="K254" s="209" t="s">
        <v>149</v>
      </c>
      <c r="L254" s="46"/>
      <c r="M254" s="214" t="s">
        <v>19</v>
      </c>
      <c r="N254" s="215" t="s">
        <v>44</v>
      </c>
      <c r="O254" s="86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8" t="s">
        <v>150</v>
      </c>
      <c r="AT254" s="218" t="s">
        <v>145</v>
      </c>
      <c r="AU254" s="218" t="s">
        <v>82</v>
      </c>
      <c r="AY254" s="19" t="s">
        <v>142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9" t="s">
        <v>82</v>
      </c>
      <c r="BK254" s="219">
        <f>ROUND(I254*H254,2)</f>
        <v>0</v>
      </c>
      <c r="BL254" s="19" t="s">
        <v>150</v>
      </c>
      <c r="BM254" s="218" t="s">
        <v>409</v>
      </c>
    </row>
    <row r="255" s="2" customFormat="1">
      <c r="A255" s="40"/>
      <c r="B255" s="41"/>
      <c r="C255" s="42"/>
      <c r="D255" s="220" t="s">
        <v>152</v>
      </c>
      <c r="E255" s="42"/>
      <c r="F255" s="221" t="s">
        <v>410</v>
      </c>
      <c r="G255" s="42"/>
      <c r="H255" s="42"/>
      <c r="I255" s="222"/>
      <c r="J255" s="42"/>
      <c r="K255" s="42"/>
      <c r="L255" s="46"/>
      <c r="M255" s="223"/>
      <c r="N255" s="224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152</v>
      </c>
      <c r="AU255" s="19" t="s">
        <v>82</v>
      </c>
    </row>
    <row r="256" s="2" customFormat="1" ht="16.5" customHeight="1">
      <c r="A256" s="40"/>
      <c r="B256" s="41"/>
      <c r="C256" s="225" t="s">
        <v>411</v>
      </c>
      <c r="D256" s="225" t="s">
        <v>158</v>
      </c>
      <c r="E256" s="226" t="s">
        <v>412</v>
      </c>
      <c r="F256" s="227" t="s">
        <v>413</v>
      </c>
      <c r="G256" s="228" t="s">
        <v>98</v>
      </c>
      <c r="H256" s="229">
        <v>96.900000000000006</v>
      </c>
      <c r="I256" s="230"/>
      <c r="J256" s="231">
        <f>ROUND(I256*H256,2)</f>
        <v>0</v>
      </c>
      <c r="K256" s="227" t="s">
        <v>149</v>
      </c>
      <c r="L256" s="232"/>
      <c r="M256" s="233" t="s">
        <v>19</v>
      </c>
      <c r="N256" s="234" t="s">
        <v>44</v>
      </c>
      <c r="O256" s="86"/>
      <c r="P256" s="216">
        <f>O256*H256</f>
        <v>0</v>
      </c>
      <c r="Q256" s="216">
        <v>0.00040000000000000002</v>
      </c>
      <c r="R256" s="216">
        <f>Q256*H256</f>
        <v>0.038760000000000003</v>
      </c>
      <c r="S256" s="216">
        <v>0</v>
      </c>
      <c r="T256" s="217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8" t="s">
        <v>161</v>
      </c>
      <c r="AT256" s="218" t="s">
        <v>158</v>
      </c>
      <c r="AU256" s="218" t="s">
        <v>82</v>
      </c>
      <c r="AY256" s="19" t="s">
        <v>142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9" t="s">
        <v>82</v>
      </c>
      <c r="BK256" s="219">
        <f>ROUND(I256*H256,2)</f>
        <v>0</v>
      </c>
      <c r="BL256" s="19" t="s">
        <v>150</v>
      </c>
      <c r="BM256" s="218" t="s">
        <v>414</v>
      </c>
    </row>
    <row r="257" s="13" customFormat="1">
      <c r="A257" s="13"/>
      <c r="B257" s="237"/>
      <c r="C257" s="238"/>
      <c r="D257" s="235" t="s">
        <v>188</v>
      </c>
      <c r="E257" s="238"/>
      <c r="F257" s="240" t="s">
        <v>415</v>
      </c>
      <c r="G257" s="238"/>
      <c r="H257" s="241">
        <v>96.900000000000006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7" t="s">
        <v>188</v>
      </c>
      <c r="AU257" s="247" t="s">
        <v>82</v>
      </c>
      <c r="AV257" s="13" t="s">
        <v>82</v>
      </c>
      <c r="AW257" s="13" t="s">
        <v>4</v>
      </c>
      <c r="AX257" s="13" t="s">
        <v>80</v>
      </c>
      <c r="AY257" s="247" t="s">
        <v>142</v>
      </c>
    </row>
    <row r="258" s="2" customFormat="1" ht="21.75" customHeight="1">
      <c r="A258" s="40"/>
      <c r="B258" s="41"/>
      <c r="C258" s="207" t="s">
        <v>416</v>
      </c>
      <c r="D258" s="207" t="s">
        <v>145</v>
      </c>
      <c r="E258" s="208" t="s">
        <v>417</v>
      </c>
      <c r="F258" s="209" t="s">
        <v>418</v>
      </c>
      <c r="G258" s="210" t="s">
        <v>93</v>
      </c>
      <c r="H258" s="211">
        <v>886.57500000000005</v>
      </c>
      <c r="I258" s="212"/>
      <c r="J258" s="213">
        <f>ROUND(I258*H258,2)</f>
        <v>0</v>
      </c>
      <c r="K258" s="209" t="s">
        <v>19</v>
      </c>
      <c r="L258" s="46"/>
      <c r="M258" s="214" t="s">
        <v>19</v>
      </c>
      <c r="N258" s="215" t="s">
        <v>44</v>
      </c>
      <c r="O258" s="86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8" t="s">
        <v>150</v>
      </c>
      <c r="AT258" s="218" t="s">
        <v>145</v>
      </c>
      <c r="AU258" s="218" t="s">
        <v>82</v>
      </c>
      <c r="AY258" s="19" t="s">
        <v>142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9" t="s">
        <v>82</v>
      </c>
      <c r="BK258" s="219">
        <f>ROUND(I258*H258,2)</f>
        <v>0</v>
      </c>
      <c r="BL258" s="19" t="s">
        <v>150</v>
      </c>
      <c r="BM258" s="218" t="s">
        <v>419</v>
      </c>
    </row>
    <row r="259" s="13" customFormat="1">
      <c r="A259" s="13"/>
      <c r="B259" s="237"/>
      <c r="C259" s="238"/>
      <c r="D259" s="235" t="s">
        <v>188</v>
      </c>
      <c r="E259" s="239" t="s">
        <v>19</v>
      </c>
      <c r="F259" s="240" t="s">
        <v>420</v>
      </c>
      <c r="G259" s="238"/>
      <c r="H259" s="241">
        <v>886.57500000000005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7" t="s">
        <v>188</v>
      </c>
      <c r="AU259" s="247" t="s">
        <v>82</v>
      </c>
      <c r="AV259" s="13" t="s">
        <v>82</v>
      </c>
      <c r="AW259" s="13" t="s">
        <v>33</v>
      </c>
      <c r="AX259" s="13" t="s">
        <v>80</v>
      </c>
      <c r="AY259" s="247" t="s">
        <v>142</v>
      </c>
    </row>
    <row r="260" s="2" customFormat="1" ht="16.5" customHeight="1">
      <c r="A260" s="40"/>
      <c r="B260" s="41"/>
      <c r="C260" s="207" t="s">
        <v>421</v>
      </c>
      <c r="D260" s="207" t="s">
        <v>145</v>
      </c>
      <c r="E260" s="208" t="s">
        <v>422</v>
      </c>
      <c r="F260" s="209" t="s">
        <v>423</v>
      </c>
      <c r="G260" s="210" t="s">
        <v>93</v>
      </c>
      <c r="H260" s="211">
        <v>886.57500000000005</v>
      </c>
      <c r="I260" s="212"/>
      <c r="J260" s="213">
        <f>ROUND(I260*H260,2)</f>
        <v>0</v>
      </c>
      <c r="K260" s="209" t="s">
        <v>19</v>
      </c>
      <c r="L260" s="46"/>
      <c r="M260" s="214" t="s">
        <v>19</v>
      </c>
      <c r="N260" s="215" t="s">
        <v>44</v>
      </c>
      <c r="O260" s="86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8" t="s">
        <v>150</v>
      </c>
      <c r="AT260" s="218" t="s">
        <v>145</v>
      </c>
      <c r="AU260" s="218" t="s">
        <v>82</v>
      </c>
      <c r="AY260" s="19" t="s">
        <v>142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9" t="s">
        <v>82</v>
      </c>
      <c r="BK260" s="219">
        <f>ROUND(I260*H260,2)</f>
        <v>0</v>
      </c>
      <c r="BL260" s="19" t="s">
        <v>150</v>
      </c>
      <c r="BM260" s="218" t="s">
        <v>424</v>
      </c>
    </row>
    <row r="261" s="2" customFormat="1" ht="16.5" customHeight="1">
      <c r="A261" s="40"/>
      <c r="B261" s="41"/>
      <c r="C261" s="207" t="s">
        <v>425</v>
      </c>
      <c r="D261" s="207" t="s">
        <v>145</v>
      </c>
      <c r="E261" s="208" t="s">
        <v>426</v>
      </c>
      <c r="F261" s="209" t="s">
        <v>427</v>
      </c>
      <c r="G261" s="210" t="s">
        <v>93</v>
      </c>
      <c r="H261" s="211">
        <v>1773.1500000000001</v>
      </c>
      <c r="I261" s="212"/>
      <c r="J261" s="213">
        <f>ROUND(I261*H261,2)</f>
        <v>0</v>
      </c>
      <c r="K261" s="209" t="s">
        <v>19</v>
      </c>
      <c r="L261" s="46"/>
      <c r="M261" s="214" t="s">
        <v>19</v>
      </c>
      <c r="N261" s="215" t="s">
        <v>44</v>
      </c>
      <c r="O261" s="86"/>
      <c r="P261" s="216">
        <f>O261*H261</f>
        <v>0</v>
      </c>
      <c r="Q261" s="216">
        <v>0.00029999999999999997</v>
      </c>
      <c r="R261" s="216">
        <f>Q261*H261</f>
        <v>0.531945</v>
      </c>
      <c r="S261" s="216">
        <v>0</v>
      </c>
      <c r="T261" s="217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8" t="s">
        <v>150</v>
      </c>
      <c r="AT261" s="218" t="s">
        <v>145</v>
      </c>
      <c r="AU261" s="218" t="s">
        <v>82</v>
      </c>
      <c r="AY261" s="19" t="s">
        <v>142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9" t="s">
        <v>82</v>
      </c>
      <c r="BK261" s="219">
        <f>ROUND(I261*H261,2)</f>
        <v>0</v>
      </c>
      <c r="BL261" s="19" t="s">
        <v>150</v>
      </c>
      <c r="BM261" s="218" t="s">
        <v>428</v>
      </c>
    </row>
    <row r="262" s="2" customFormat="1">
      <c r="A262" s="40"/>
      <c r="B262" s="41"/>
      <c r="C262" s="42"/>
      <c r="D262" s="235" t="s">
        <v>163</v>
      </c>
      <c r="E262" s="42"/>
      <c r="F262" s="236" t="s">
        <v>429</v>
      </c>
      <c r="G262" s="42"/>
      <c r="H262" s="42"/>
      <c r="I262" s="222"/>
      <c r="J262" s="42"/>
      <c r="K262" s="42"/>
      <c r="L262" s="46"/>
      <c r="M262" s="223"/>
      <c r="N262" s="224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163</v>
      </c>
      <c r="AU262" s="19" t="s">
        <v>82</v>
      </c>
    </row>
    <row r="263" s="13" customFormat="1">
      <c r="A263" s="13"/>
      <c r="B263" s="237"/>
      <c r="C263" s="238"/>
      <c r="D263" s="235" t="s">
        <v>188</v>
      </c>
      <c r="E263" s="239" t="s">
        <v>19</v>
      </c>
      <c r="F263" s="240" t="s">
        <v>430</v>
      </c>
      <c r="G263" s="238"/>
      <c r="H263" s="241">
        <v>1773.1500000000001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188</v>
      </c>
      <c r="AU263" s="247" t="s">
        <v>82</v>
      </c>
      <c r="AV263" s="13" t="s">
        <v>82</v>
      </c>
      <c r="AW263" s="13" t="s">
        <v>33</v>
      </c>
      <c r="AX263" s="13" t="s">
        <v>80</v>
      </c>
      <c r="AY263" s="247" t="s">
        <v>142</v>
      </c>
    </row>
    <row r="264" s="2" customFormat="1" ht="24.15" customHeight="1">
      <c r="A264" s="40"/>
      <c r="B264" s="41"/>
      <c r="C264" s="207" t="s">
        <v>431</v>
      </c>
      <c r="D264" s="207" t="s">
        <v>145</v>
      </c>
      <c r="E264" s="208" t="s">
        <v>432</v>
      </c>
      <c r="F264" s="209" t="s">
        <v>433</v>
      </c>
      <c r="G264" s="210" t="s">
        <v>93</v>
      </c>
      <c r="H264" s="211">
        <v>886.57500000000005</v>
      </c>
      <c r="I264" s="212"/>
      <c r="J264" s="213">
        <f>ROUND(I264*H264,2)</f>
        <v>0</v>
      </c>
      <c r="K264" s="209" t="s">
        <v>19</v>
      </c>
      <c r="L264" s="46"/>
      <c r="M264" s="214" t="s">
        <v>19</v>
      </c>
      <c r="N264" s="215" t="s">
        <v>44</v>
      </c>
      <c r="O264" s="86"/>
      <c r="P264" s="216">
        <f>O264*H264</f>
        <v>0</v>
      </c>
      <c r="Q264" s="216">
        <v>0.0043200000000000001</v>
      </c>
      <c r="R264" s="216">
        <f>Q264*H264</f>
        <v>3.8300040000000002</v>
      </c>
      <c r="S264" s="216">
        <v>0</v>
      </c>
      <c r="T264" s="217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8" t="s">
        <v>150</v>
      </c>
      <c r="AT264" s="218" t="s">
        <v>145</v>
      </c>
      <c r="AU264" s="218" t="s">
        <v>82</v>
      </c>
      <c r="AY264" s="19" t="s">
        <v>142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9" t="s">
        <v>82</v>
      </c>
      <c r="BK264" s="219">
        <f>ROUND(I264*H264,2)</f>
        <v>0</v>
      </c>
      <c r="BL264" s="19" t="s">
        <v>150</v>
      </c>
      <c r="BM264" s="218" t="s">
        <v>434</v>
      </c>
    </row>
    <row r="265" s="2" customFormat="1">
      <c r="A265" s="40"/>
      <c r="B265" s="41"/>
      <c r="C265" s="42"/>
      <c r="D265" s="235" t="s">
        <v>163</v>
      </c>
      <c r="E265" s="42"/>
      <c r="F265" s="236" t="s">
        <v>435</v>
      </c>
      <c r="G265" s="42"/>
      <c r="H265" s="42"/>
      <c r="I265" s="222"/>
      <c r="J265" s="42"/>
      <c r="K265" s="42"/>
      <c r="L265" s="46"/>
      <c r="M265" s="223"/>
      <c r="N265" s="224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163</v>
      </c>
      <c r="AU265" s="19" t="s">
        <v>82</v>
      </c>
    </row>
    <row r="266" s="13" customFormat="1">
      <c r="A266" s="13"/>
      <c r="B266" s="237"/>
      <c r="C266" s="238"/>
      <c r="D266" s="235" t="s">
        <v>188</v>
      </c>
      <c r="E266" s="239" t="s">
        <v>106</v>
      </c>
      <c r="F266" s="240" t="s">
        <v>436</v>
      </c>
      <c r="G266" s="238"/>
      <c r="H266" s="241">
        <v>886.57500000000005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188</v>
      </c>
      <c r="AU266" s="247" t="s">
        <v>82</v>
      </c>
      <c r="AV266" s="13" t="s">
        <v>82</v>
      </c>
      <c r="AW266" s="13" t="s">
        <v>33</v>
      </c>
      <c r="AX266" s="13" t="s">
        <v>80</v>
      </c>
      <c r="AY266" s="247" t="s">
        <v>142</v>
      </c>
    </row>
    <row r="267" s="2" customFormat="1" ht="24.15" customHeight="1">
      <c r="A267" s="40"/>
      <c r="B267" s="41"/>
      <c r="C267" s="207" t="s">
        <v>437</v>
      </c>
      <c r="D267" s="207" t="s">
        <v>145</v>
      </c>
      <c r="E267" s="208" t="s">
        <v>438</v>
      </c>
      <c r="F267" s="209" t="s">
        <v>439</v>
      </c>
      <c r="G267" s="210" t="s">
        <v>93</v>
      </c>
      <c r="H267" s="211">
        <v>288.62099999999998</v>
      </c>
      <c r="I267" s="212"/>
      <c r="J267" s="213">
        <f>ROUND(I267*H267,2)</f>
        <v>0</v>
      </c>
      <c r="K267" s="209" t="s">
        <v>149</v>
      </c>
      <c r="L267" s="46"/>
      <c r="M267" s="214" t="s">
        <v>19</v>
      </c>
      <c r="N267" s="215" t="s">
        <v>44</v>
      </c>
      <c r="O267" s="86"/>
      <c r="P267" s="216">
        <f>O267*H267</f>
        <v>0</v>
      </c>
      <c r="Q267" s="216">
        <v>0.00050000000000000001</v>
      </c>
      <c r="R267" s="216">
        <f>Q267*H267</f>
        <v>0.14431049999999998</v>
      </c>
      <c r="S267" s="216">
        <v>0</v>
      </c>
      <c r="T267" s="217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8" t="s">
        <v>150</v>
      </c>
      <c r="AT267" s="218" t="s">
        <v>145</v>
      </c>
      <c r="AU267" s="218" t="s">
        <v>82</v>
      </c>
      <c r="AY267" s="19" t="s">
        <v>142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9" t="s">
        <v>82</v>
      </c>
      <c r="BK267" s="219">
        <f>ROUND(I267*H267,2)</f>
        <v>0</v>
      </c>
      <c r="BL267" s="19" t="s">
        <v>150</v>
      </c>
      <c r="BM267" s="218" t="s">
        <v>440</v>
      </c>
    </row>
    <row r="268" s="2" customFormat="1">
      <c r="A268" s="40"/>
      <c r="B268" s="41"/>
      <c r="C268" s="42"/>
      <c r="D268" s="220" t="s">
        <v>152</v>
      </c>
      <c r="E268" s="42"/>
      <c r="F268" s="221" t="s">
        <v>441</v>
      </c>
      <c r="G268" s="42"/>
      <c r="H268" s="42"/>
      <c r="I268" s="222"/>
      <c r="J268" s="42"/>
      <c r="K268" s="42"/>
      <c r="L268" s="46"/>
      <c r="M268" s="223"/>
      <c r="N268" s="224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152</v>
      </c>
      <c r="AU268" s="19" t="s">
        <v>82</v>
      </c>
    </row>
    <row r="269" s="2" customFormat="1">
      <c r="A269" s="40"/>
      <c r="B269" s="41"/>
      <c r="C269" s="42"/>
      <c r="D269" s="235" t="s">
        <v>163</v>
      </c>
      <c r="E269" s="42"/>
      <c r="F269" s="236" t="s">
        <v>442</v>
      </c>
      <c r="G269" s="42"/>
      <c r="H269" s="42"/>
      <c r="I269" s="222"/>
      <c r="J269" s="42"/>
      <c r="K269" s="42"/>
      <c r="L269" s="46"/>
      <c r="M269" s="223"/>
      <c r="N269" s="224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163</v>
      </c>
      <c r="AU269" s="19" t="s">
        <v>82</v>
      </c>
    </row>
    <row r="270" s="14" customFormat="1">
      <c r="A270" s="14"/>
      <c r="B270" s="248"/>
      <c r="C270" s="249"/>
      <c r="D270" s="235" t="s">
        <v>188</v>
      </c>
      <c r="E270" s="250" t="s">
        <v>19</v>
      </c>
      <c r="F270" s="251" t="s">
        <v>443</v>
      </c>
      <c r="G270" s="249"/>
      <c r="H270" s="250" t="s">
        <v>19</v>
      </c>
      <c r="I270" s="252"/>
      <c r="J270" s="249"/>
      <c r="K270" s="249"/>
      <c r="L270" s="253"/>
      <c r="M270" s="254"/>
      <c r="N270" s="255"/>
      <c r="O270" s="255"/>
      <c r="P270" s="255"/>
      <c r="Q270" s="255"/>
      <c r="R270" s="255"/>
      <c r="S270" s="255"/>
      <c r="T270" s="25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7" t="s">
        <v>188</v>
      </c>
      <c r="AU270" s="257" t="s">
        <v>82</v>
      </c>
      <c r="AV270" s="14" t="s">
        <v>80</v>
      </c>
      <c r="AW270" s="14" t="s">
        <v>33</v>
      </c>
      <c r="AX270" s="14" t="s">
        <v>72</v>
      </c>
      <c r="AY270" s="257" t="s">
        <v>142</v>
      </c>
    </row>
    <row r="271" s="14" customFormat="1">
      <c r="A271" s="14"/>
      <c r="B271" s="248"/>
      <c r="C271" s="249"/>
      <c r="D271" s="235" t="s">
        <v>188</v>
      </c>
      <c r="E271" s="250" t="s">
        <v>19</v>
      </c>
      <c r="F271" s="251" t="s">
        <v>444</v>
      </c>
      <c r="G271" s="249"/>
      <c r="H271" s="250" t="s">
        <v>19</v>
      </c>
      <c r="I271" s="252"/>
      <c r="J271" s="249"/>
      <c r="K271" s="249"/>
      <c r="L271" s="253"/>
      <c r="M271" s="254"/>
      <c r="N271" s="255"/>
      <c r="O271" s="255"/>
      <c r="P271" s="255"/>
      <c r="Q271" s="255"/>
      <c r="R271" s="255"/>
      <c r="S271" s="255"/>
      <c r="T271" s="25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7" t="s">
        <v>188</v>
      </c>
      <c r="AU271" s="257" t="s">
        <v>82</v>
      </c>
      <c r="AV271" s="14" t="s">
        <v>80</v>
      </c>
      <c r="AW271" s="14" t="s">
        <v>33</v>
      </c>
      <c r="AX271" s="14" t="s">
        <v>72</v>
      </c>
      <c r="AY271" s="257" t="s">
        <v>142</v>
      </c>
    </row>
    <row r="272" s="13" customFormat="1">
      <c r="A272" s="13"/>
      <c r="B272" s="237"/>
      <c r="C272" s="238"/>
      <c r="D272" s="235" t="s">
        <v>188</v>
      </c>
      <c r="E272" s="239" t="s">
        <v>19</v>
      </c>
      <c r="F272" s="240" t="s">
        <v>445</v>
      </c>
      <c r="G272" s="238"/>
      <c r="H272" s="241">
        <v>30.41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7" t="s">
        <v>188</v>
      </c>
      <c r="AU272" s="247" t="s">
        <v>82</v>
      </c>
      <c r="AV272" s="13" t="s">
        <v>82</v>
      </c>
      <c r="AW272" s="13" t="s">
        <v>33</v>
      </c>
      <c r="AX272" s="13" t="s">
        <v>72</v>
      </c>
      <c r="AY272" s="247" t="s">
        <v>142</v>
      </c>
    </row>
    <row r="273" s="14" customFormat="1">
      <c r="A273" s="14"/>
      <c r="B273" s="248"/>
      <c r="C273" s="249"/>
      <c r="D273" s="235" t="s">
        <v>188</v>
      </c>
      <c r="E273" s="250" t="s">
        <v>19</v>
      </c>
      <c r="F273" s="251" t="s">
        <v>446</v>
      </c>
      <c r="G273" s="249"/>
      <c r="H273" s="250" t="s">
        <v>19</v>
      </c>
      <c r="I273" s="252"/>
      <c r="J273" s="249"/>
      <c r="K273" s="249"/>
      <c r="L273" s="253"/>
      <c r="M273" s="254"/>
      <c r="N273" s="255"/>
      <c r="O273" s="255"/>
      <c r="P273" s="255"/>
      <c r="Q273" s="255"/>
      <c r="R273" s="255"/>
      <c r="S273" s="255"/>
      <c r="T273" s="25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7" t="s">
        <v>188</v>
      </c>
      <c r="AU273" s="257" t="s">
        <v>82</v>
      </c>
      <c r="AV273" s="14" t="s">
        <v>80</v>
      </c>
      <c r="AW273" s="14" t="s">
        <v>33</v>
      </c>
      <c r="AX273" s="14" t="s">
        <v>72</v>
      </c>
      <c r="AY273" s="257" t="s">
        <v>142</v>
      </c>
    </row>
    <row r="274" s="13" customFormat="1">
      <c r="A274" s="13"/>
      <c r="B274" s="237"/>
      <c r="C274" s="238"/>
      <c r="D274" s="235" t="s">
        <v>188</v>
      </c>
      <c r="E274" s="239" t="s">
        <v>19</v>
      </c>
      <c r="F274" s="240" t="s">
        <v>447</v>
      </c>
      <c r="G274" s="238"/>
      <c r="H274" s="241">
        <v>55.75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188</v>
      </c>
      <c r="AU274" s="247" t="s">
        <v>82</v>
      </c>
      <c r="AV274" s="13" t="s">
        <v>82</v>
      </c>
      <c r="AW274" s="13" t="s">
        <v>33</v>
      </c>
      <c r="AX274" s="13" t="s">
        <v>72</v>
      </c>
      <c r="AY274" s="247" t="s">
        <v>142</v>
      </c>
    </row>
    <row r="275" s="13" customFormat="1">
      <c r="A275" s="13"/>
      <c r="B275" s="237"/>
      <c r="C275" s="238"/>
      <c r="D275" s="235" t="s">
        <v>188</v>
      </c>
      <c r="E275" s="239" t="s">
        <v>19</v>
      </c>
      <c r="F275" s="240" t="s">
        <v>448</v>
      </c>
      <c r="G275" s="238"/>
      <c r="H275" s="241">
        <v>58.899999999999999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7" t="s">
        <v>188</v>
      </c>
      <c r="AU275" s="247" t="s">
        <v>82</v>
      </c>
      <c r="AV275" s="13" t="s">
        <v>82</v>
      </c>
      <c r="AW275" s="13" t="s">
        <v>33</v>
      </c>
      <c r="AX275" s="13" t="s">
        <v>72</v>
      </c>
      <c r="AY275" s="247" t="s">
        <v>142</v>
      </c>
    </row>
    <row r="276" s="13" customFormat="1">
      <c r="A276" s="13"/>
      <c r="B276" s="237"/>
      <c r="C276" s="238"/>
      <c r="D276" s="235" t="s">
        <v>188</v>
      </c>
      <c r="E276" s="239" t="s">
        <v>19</v>
      </c>
      <c r="F276" s="240" t="s">
        <v>449</v>
      </c>
      <c r="G276" s="238"/>
      <c r="H276" s="241">
        <v>36.994999999999997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188</v>
      </c>
      <c r="AU276" s="247" t="s">
        <v>82</v>
      </c>
      <c r="AV276" s="13" t="s">
        <v>82</v>
      </c>
      <c r="AW276" s="13" t="s">
        <v>33</v>
      </c>
      <c r="AX276" s="13" t="s">
        <v>72</v>
      </c>
      <c r="AY276" s="247" t="s">
        <v>142</v>
      </c>
    </row>
    <row r="277" s="15" customFormat="1">
      <c r="A277" s="15"/>
      <c r="B277" s="258"/>
      <c r="C277" s="259"/>
      <c r="D277" s="235" t="s">
        <v>188</v>
      </c>
      <c r="E277" s="260" t="s">
        <v>100</v>
      </c>
      <c r="F277" s="261" t="s">
        <v>450</v>
      </c>
      <c r="G277" s="259"/>
      <c r="H277" s="262">
        <v>182.05500000000001</v>
      </c>
      <c r="I277" s="263"/>
      <c r="J277" s="259"/>
      <c r="K277" s="259"/>
      <c r="L277" s="264"/>
      <c r="M277" s="265"/>
      <c r="N277" s="266"/>
      <c r="O277" s="266"/>
      <c r="P277" s="266"/>
      <c r="Q277" s="266"/>
      <c r="R277" s="266"/>
      <c r="S277" s="266"/>
      <c r="T277" s="26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8" t="s">
        <v>188</v>
      </c>
      <c r="AU277" s="268" t="s">
        <v>82</v>
      </c>
      <c r="AV277" s="15" t="s">
        <v>157</v>
      </c>
      <c r="AW277" s="15" t="s">
        <v>33</v>
      </c>
      <c r="AX277" s="15" t="s">
        <v>72</v>
      </c>
      <c r="AY277" s="268" t="s">
        <v>142</v>
      </c>
    </row>
    <row r="278" s="13" customFormat="1">
      <c r="A278" s="13"/>
      <c r="B278" s="237"/>
      <c r="C278" s="238"/>
      <c r="D278" s="235" t="s">
        <v>188</v>
      </c>
      <c r="E278" s="239" t="s">
        <v>19</v>
      </c>
      <c r="F278" s="240" t="s">
        <v>451</v>
      </c>
      <c r="G278" s="238"/>
      <c r="H278" s="241">
        <v>11.6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7" t="s">
        <v>188</v>
      </c>
      <c r="AU278" s="247" t="s">
        <v>82</v>
      </c>
      <c r="AV278" s="13" t="s">
        <v>82</v>
      </c>
      <c r="AW278" s="13" t="s">
        <v>33</v>
      </c>
      <c r="AX278" s="13" t="s">
        <v>72</v>
      </c>
      <c r="AY278" s="247" t="s">
        <v>142</v>
      </c>
    </row>
    <row r="279" s="13" customFormat="1">
      <c r="A279" s="13"/>
      <c r="B279" s="237"/>
      <c r="C279" s="238"/>
      <c r="D279" s="235" t="s">
        <v>188</v>
      </c>
      <c r="E279" s="239" t="s">
        <v>19</v>
      </c>
      <c r="F279" s="240" t="s">
        <v>452</v>
      </c>
      <c r="G279" s="238"/>
      <c r="H279" s="241">
        <v>20.300000000000001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7" t="s">
        <v>188</v>
      </c>
      <c r="AU279" s="247" t="s">
        <v>82</v>
      </c>
      <c r="AV279" s="13" t="s">
        <v>82</v>
      </c>
      <c r="AW279" s="13" t="s">
        <v>33</v>
      </c>
      <c r="AX279" s="13" t="s">
        <v>72</v>
      </c>
      <c r="AY279" s="247" t="s">
        <v>142</v>
      </c>
    </row>
    <row r="280" s="13" customFormat="1">
      <c r="A280" s="13"/>
      <c r="B280" s="237"/>
      <c r="C280" s="238"/>
      <c r="D280" s="235" t="s">
        <v>188</v>
      </c>
      <c r="E280" s="239" t="s">
        <v>19</v>
      </c>
      <c r="F280" s="240" t="s">
        <v>453</v>
      </c>
      <c r="G280" s="238"/>
      <c r="H280" s="241">
        <v>17.190000000000001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7" t="s">
        <v>188</v>
      </c>
      <c r="AU280" s="247" t="s">
        <v>82</v>
      </c>
      <c r="AV280" s="13" t="s">
        <v>82</v>
      </c>
      <c r="AW280" s="13" t="s">
        <v>33</v>
      </c>
      <c r="AX280" s="13" t="s">
        <v>72</v>
      </c>
      <c r="AY280" s="247" t="s">
        <v>142</v>
      </c>
    </row>
    <row r="281" s="13" customFormat="1">
      <c r="A281" s="13"/>
      <c r="B281" s="237"/>
      <c r="C281" s="238"/>
      <c r="D281" s="235" t="s">
        <v>188</v>
      </c>
      <c r="E281" s="239" t="s">
        <v>19</v>
      </c>
      <c r="F281" s="240" t="s">
        <v>454</v>
      </c>
      <c r="G281" s="238"/>
      <c r="H281" s="241">
        <v>288.62099999999998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7" t="s">
        <v>188</v>
      </c>
      <c r="AU281" s="247" t="s">
        <v>82</v>
      </c>
      <c r="AV281" s="13" t="s">
        <v>82</v>
      </c>
      <c r="AW281" s="13" t="s">
        <v>33</v>
      </c>
      <c r="AX281" s="13" t="s">
        <v>80</v>
      </c>
      <c r="AY281" s="247" t="s">
        <v>142</v>
      </c>
    </row>
    <row r="282" s="2" customFormat="1" ht="16.5" customHeight="1">
      <c r="A282" s="40"/>
      <c r="B282" s="41"/>
      <c r="C282" s="225" t="s">
        <v>455</v>
      </c>
      <c r="D282" s="225" t="s">
        <v>158</v>
      </c>
      <c r="E282" s="226" t="s">
        <v>456</v>
      </c>
      <c r="F282" s="227" t="s">
        <v>457</v>
      </c>
      <c r="G282" s="228" t="s">
        <v>93</v>
      </c>
      <c r="H282" s="229">
        <v>317.483</v>
      </c>
      <c r="I282" s="230"/>
      <c r="J282" s="231">
        <f>ROUND(I282*H282,2)</f>
        <v>0</v>
      </c>
      <c r="K282" s="227" t="s">
        <v>149</v>
      </c>
      <c r="L282" s="232"/>
      <c r="M282" s="233" t="s">
        <v>19</v>
      </c>
      <c r="N282" s="234" t="s">
        <v>44</v>
      </c>
      <c r="O282" s="86"/>
      <c r="P282" s="216">
        <f>O282*H282</f>
        <v>0</v>
      </c>
      <c r="Q282" s="216">
        <v>0.00264</v>
      </c>
      <c r="R282" s="216">
        <f>Q282*H282</f>
        <v>0.83815512000000003</v>
      </c>
      <c r="S282" s="216">
        <v>0</v>
      </c>
      <c r="T282" s="217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8" t="s">
        <v>161</v>
      </c>
      <c r="AT282" s="218" t="s">
        <v>158</v>
      </c>
      <c r="AU282" s="218" t="s">
        <v>82</v>
      </c>
      <c r="AY282" s="19" t="s">
        <v>142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9" t="s">
        <v>82</v>
      </c>
      <c r="BK282" s="219">
        <f>ROUND(I282*H282,2)</f>
        <v>0</v>
      </c>
      <c r="BL282" s="19" t="s">
        <v>150</v>
      </c>
      <c r="BM282" s="218" t="s">
        <v>458</v>
      </c>
    </row>
    <row r="283" s="2" customFormat="1">
      <c r="A283" s="40"/>
      <c r="B283" s="41"/>
      <c r="C283" s="42"/>
      <c r="D283" s="235" t="s">
        <v>163</v>
      </c>
      <c r="E283" s="42"/>
      <c r="F283" s="236" t="s">
        <v>332</v>
      </c>
      <c r="G283" s="42"/>
      <c r="H283" s="42"/>
      <c r="I283" s="222"/>
      <c r="J283" s="42"/>
      <c r="K283" s="42"/>
      <c r="L283" s="46"/>
      <c r="M283" s="223"/>
      <c r="N283" s="224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163</v>
      </c>
      <c r="AU283" s="19" t="s">
        <v>82</v>
      </c>
    </row>
    <row r="284" s="13" customFormat="1">
      <c r="A284" s="13"/>
      <c r="B284" s="237"/>
      <c r="C284" s="238"/>
      <c r="D284" s="235" t="s">
        <v>188</v>
      </c>
      <c r="E284" s="238"/>
      <c r="F284" s="240" t="s">
        <v>459</v>
      </c>
      <c r="G284" s="238"/>
      <c r="H284" s="241">
        <v>317.483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188</v>
      </c>
      <c r="AU284" s="247" t="s">
        <v>82</v>
      </c>
      <c r="AV284" s="13" t="s">
        <v>82</v>
      </c>
      <c r="AW284" s="13" t="s">
        <v>4</v>
      </c>
      <c r="AX284" s="13" t="s">
        <v>80</v>
      </c>
      <c r="AY284" s="247" t="s">
        <v>142</v>
      </c>
    </row>
    <row r="285" s="2" customFormat="1" ht="24.15" customHeight="1">
      <c r="A285" s="40"/>
      <c r="B285" s="41"/>
      <c r="C285" s="207" t="s">
        <v>460</v>
      </c>
      <c r="D285" s="207" t="s">
        <v>145</v>
      </c>
      <c r="E285" s="208" t="s">
        <v>461</v>
      </c>
      <c r="F285" s="209" t="s">
        <v>462</v>
      </c>
      <c r="G285" s="210" t="s">
        <v>93</v>
      </c>
      <c r="H285" s="211">
        <v>597.95399999999995</v>
      </c>
      <c r="I285" s="212"/>
      <c r="J285" s="213">
        <f>ROUND(I285*H285,2)</f>
        <v>0</v>
      </c>
      <c r="K285" s="209" t="s">
        <v>149</v>
      </c>
      <c r="L285" s="46"/>
      <c r="M285" s="214" t="s">
        <v>19</v>
      </c>
      <c r="N285" s="215" t="s">
        <v>44</v>
      </c>
      <c r="O285" s="86"/>
      <c r="P285" s="216">
        <f>O285*H285</f>
        <v>0</v>
      </c>
      <c r="Q285" s="216">
        <v>0.00050000000000000001</v>
      </c>
      <c r="R285" s="216">
        <f>Q285*H285</f>
        <v>0.29897699999999999</v>
      </c>
      <c r="S285" s="216">
        <v>0</v>
      </c>
      <c r="T285" s="217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8" t="s">
        <v>150</v>
      </c>
      <c r="AT285" s="218" t="s">
        <v>145</v>
      </c>
      <c r="AU285" s="218" t="s">
        <v>82</v>
      </c>
      <c r="AY285" s="19" t="s">
        <v>142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9" t="s">
        <v>82</v>
      </c>
      <c r="BK285" s="219">
        <f>ROUND(I285*H285,2)</f>
        <v>0</v>
      </c>
      <c r="BL285" s="19" t="s">
        <v>150</v>
      </c>
      <c r="BM285" s="218" t="s">
        <v>463</v>
      </c>
    </row>
    <row r="286" s="2" customFormat="1">
      <c r="A286" s="40"/>
      <c r="B286" s="41"/>
      <c r="C286" s="42"/>
      <c r="D286" s="220" t="s">
        <v>152</v>
      </c>
      <c r="E286" s="42"/>
      <c r="F286" s="221" t="s">
        <v>464</v>
      </c>
      <c r="G286" s="42"/>
      <c r="H286" s="42"/>
      <c r="I286" s="222"/>
      <c r="J286" s="42"/>
      <c r="K286" s="42"/>
      <c r="L286" s="46"/>
      <c r="M286" s="223"/>
      <c r="N286" s="224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152</v>
      </c>
      <c r="AU286" s="19" t="s">
        <v>82</v>
      </c>
    </row>
    <row r="287" s="14" customFormat="1">
      <c r="A287" s="14"/>
      <c r="B287" s="248"/>
      <c r="C287" s="249"/>
      <c r="D287" s="235" t="s">
        <v>188</v>
      </c>
      <c r="E287" s="250" t="s">
        <v>19</v>
      </c>
      <c r="F287" s="251" t="s">
        <v>465</v>
      </c>
      <c r="G287" s="249"/>
      <c r="H287" s="250" t="s">
        <v>19</v>
      </c>
      <c r="I287" s="252"/>
      <c r="J287" s="249"/>
      <c r="K287" s="249"/>
      <c r="L287" s="253"/>
      <c r="M287" s="254"/>
      <c r="N287" s="255"/>
      <c r="O287" s="255"/>
      <c r="P287" s="255"/>
      <c r="Q287" s="255"/>
      <c r="R287" s="255"/>
      <c r="S287" s="255"/>
      <c r="T287" s="25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7" t="s">
        <v>188</v>
      </c>
      <c r="AU287" s="257" t="s">
        <v>82</v>
      </c>
      <c r="AV287" s="14" t="s">
        <v>80</v>
      </c>
      <c r="AW287" s="14" t="s">
        <v>33</v>
      </c>
      <c r="AX287" s="14" t="s">
        <v>72</v>
      </c>
      <c r="AY287" s="257" t="s">
        <v>142</v>
      </c>
    </row>
    <row r="288" s="13" customFormat="1">
      <c r="A288" s="13"/>
      <c r="B288" s="237"/>
      <c r="C288" s="238"/>
      <c r="D288" s="235" t="s">
        <v>188</v>
      </c>
      <c r="E288" s="239" t="s">
        <v>19</v>
      </c>
      <c r="F288" s="240" t="s">
        <v>466</v>
      </c>
      <c r="G288" s="238"/>
      <c r="H288" s="241">
        <v>7.4100000000000001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7" t="s">
        <v>188</v>
      </c>
      <c r="AU288" s="247" t="s">
        <v>82</v>
      </c>
      <c r="AV288" s="13" t="s">
        <v>82</v>
      </c>
      <c r="AW288" s="13" t="s">
        <v>33</v>
      </c>
      <c r="AX288" s="13" t="s">
        <v>72</v>
      </c>
      <c r="AY288" s="247" t="s">
        <v>142</v>
      </c>
    </row>
    <row r="289" s="13" customFormat="1">
      <c r="A289" s="13"/>
      <c r="B289" s="237"/>
      <c r="C289" s="238"/>
      <c r="D289" s="235" t="s">
        <v>188</v>
      </c>
      <c r="E289" s="239" t="s">
        <v>19</v>
      </c>
      <c r="F289" s="240" t="s">
        <v>467</v>
      </c>
      <c r="G289" s="238"/>
      <c r="H289" s="241">
        <v>23.399999999999999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7" t="s">
        <v>188</v>
      </c>
      <c r="AU289" s="247" t="s">
        <v>82</v>
      </c>
      <c r="AV289" s="13" t="s">
        <v>82</v>
      </c>
      <c r="AW289" s="13" t="s">
        <v>33</v>
      </c>
      <c r="AX289" s="13" t="s">
        <v>72</v>
      </c>
      <c r="AY289" s="247" t="s">
        <v>142</v>
      </c>
    </row>
    <row r="290" s="13" customFormat="1">
      <c r="A290" s="13"/>
      <c r="B290" s="237"/>
      <c r="C290" s="238"/>
      <c r="D290" s="235" t="s">
        <v>188</v>
      </c>
      <c r="E290" s="239" t="s">
        <v>19</v>
      </c>
      <c r="F290" s="240" t="s">
        <v>468</v>
      </c>
      <c r="G290" s="238"/>
      <c r="H290" s="241">
        <v>25.199999999999999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188</v>
      </c>
      <c r="AU290" s="247" t="s">
        <v>82</v>
      </c>
      <c r="AV290" s="13" t="s">
        <v>82</v>
      </c>
      <c r="AW290" s="13" t="s">
        <v>33</v>
      </c>
      <c r="AX290" s="13" t="s">
        <v>72</v>
      </c>
      <c r="AY290" s="247" t="s">
        <v>142</v>
      </c>
    </row>
    <row r="291" s="15" customFormat="1">
      <c r="A291" s="15"/>
      <c r="B291" s="258"/>
      <c r="C291" s="259"/>
      <c r="D291" s="235" t="s">
        <v>188</v>
      </c>
      <c r="E291" s="260" t="s">
        <v>19</v>
      </c>
      <c r="F291" s="261" t="s">
        <v>313</v>
      </c>
      <c r="G291" s="259"/>
      <c r="H291" s="262">
        <v>56.009999999999998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8" t="s">
        <v>188</v>
      </c>
      <c r="AU291" s="268" t="s">
        <v>82</v>
      </c>
      <c r="AV291" s="15" t="s">
        <v>157</v>
      </c>
      <c r="AW291" s="15" t="s">
        <v>33</v>
      </c>
      <c r="AX291" s="15" t="s">
        <v>72</v>
      </c>
      <c r="AY291" s="268" t="s">
        <v>142</v>
      </c>
    </row>
    <row r="292" s="14" customFormat="1">
      <c r="A292" s="14"/>
      <c r="B292" s="248"/>
      <c r="C292" s="249"/>
      <c r="D292" s="235" t="s">
        <v>188</v>
      </c>
      <c r="E292" s="250" t="s">
        <v>19</v>
      </c>
      <c r="F292" s="251" t="s">
        <v>469</v>
      </c>
      <c r="G292" s="249"/>
      <c r="H292" s="250" t="s">
        <v>19</v>
      </c>
      <c r="I292" s="252"/>
      <c r="J292" s="249"/>
      <c r="K292" s="249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188</v>
      </c>
      <c r="AU292" s="257" t="s">
        <v>82</v>
      </c>
      <c r="AV292" s="14" t="s">
        <v>80</v>
      </c>
      <c r="AW292" s="14" t="s">
        <v>33</v>
      </c>
      <c r="AX292" s="14" t="s">
        <v>72</v>
      </c>
      <c r="AY292" s="257" t="s">
        <v>142</v>
      </c>
    </row>
    <row r="293" s="13" customFormat="1">
      <c r="A293" s="13"/>
      <c r="B293" s="237"/>
      <c r="C293" s="238"/>
      <c r="D293" s="235" t="s">
        <v>188</v>
      </c>
      <c r="E293" s="239" t="s">
        <v>19</v>
      </c>
      <c r="F293" s="240" t="s">
        <v>470</v>
      </c>
      <c r="G293" s="238"/>
      <c r="H293" s="241">
        <v>51.350000000000001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7" t="s">
        <v>188</v>
      </c>
      <c r="AU293" s="247" t="s">
        <v>82</v>
      </c>
      <c r="AV293" s="13" t="s">
        <v>82</v>
      </c>
      <c r="AW293" s="13" t="s">
        <v>33</v>
      </c>
      <c r="AX293" s="13" t="s">
        <v>72</v>
      </c>
      <c r="AY293" s="247" t="s">
        <v>142</v>
      </c>
    </row>
    <row r="294" s="13" customFormat="1">
      <c r="A294" s="13"/>
      <c r="B294" s="237"/>
      <c r="C294" s="238"/>
      <c r="D294" s="235" t="s">
        <v>188</v>
      </c>
      <c r="E294" s="239" t="s">
        <v>19</v>
      </c>
      <c r="F294" s="240" t="s">
        <v>395</v>
      </c>
      <c r="G294" s="238"/>
      <c r="H294" s="241">
        <v>35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188</v>
      </c>
      <c r="AU294" s="247" t="s">
        <v>82</v>
      </c>
      <c r="AV294" s="13" t="s">
        <v>82</v>
      </c>
      <c r="AW294" s="13" t="s">
        <v>33</v>
      </c>
      <c r="AX294" s="13" t="s">
        <v>72</v>
      </c>
      <c r="AY294" s="247" t="s">
        <v>142</v>
      </c>
    </row>
    <row r="295" s="13" customFormat="1">
      <c r="A295" s="13"/>
      <c r="B295" s="237"/>
      <c r="C295" s="238"/>
      <c r="D295" s="235" t="s">
        <v>188</v>
      </c>
      <c r="E295" s="239" t="s">
        <v>19</v>
      </c>
      <c r="F295" s="240" t="s">
        <v>396</v>
      </c>
      <c r="G295" s="238"/>
      <c r="H295" s="241">
        <v>35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7" t="s">
        <v>188</v>
      </c>
      <c r="AU295" s="247" t="s">
        <v>82</v>
      </c>
      <c r="AV295" s="13" t="s">
        <v>82</v>
      </c>
      <c r="AW295" s="13" t="s">
        <v>33</v>
      </c>
      <c r="AX295" s="13" t="s">
        <v>72</v>
      </c>
      <c r="AY295" s="247" t="s">
        <v>142</v>
      </c>
    </row>
    <row r="296" s="13" customFormat="1">
      <c r="A296" s="13"/>
      <c r="B296" s="237"/>
      <c r="C296" s="238"/>
      <c r="D296" s="235" t="s">
        <v>188</v>
      </c>
      <c r="E296" s="239" t="s">
        <v>19</v>
      </c>
      <c r="F296" s="240" t="s">
        <v>471</v>
      </c>
      <c r="G296" s="238"/>
      <c r="H296" s="241">
        <v>32.240000000000002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188</v>
      </c>
      <c r="AU296" s="247" t="s">
        <v>82</v>
      </c>
      <c r="AV296" s="13" t="s">
        <v>82</v>
      </c>
      <c r="AW296" s="13" t="s">
        <v>33</v>
      </c>
      <c r="AX296" s="13" t="s">
        <v>72</v>
      </c>
      <c r="AY296" s="247" t="s">
        <v>142</v>
      </c>
    </row>
    <row r="297" s="13" customFormat="1">
      <c r="A297" s="13"/>
      <c r="B297" s="237"/>
      <c r="C297" s="238"/>
      <c r="D297" s="235" t="s">
        <v>188</v>
      </c>
      <c r="E297" s="239" t="s">
        <v>19</v>
      </c>
      <c r="F297" s="240" t="s">
        <v>472</v>
      </c>
      <c r="G297" s="238"/>
      <c r="H297" s="241">
        <v>75.140000000000001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7" t="s">
        <v>188</v>
      </c>
      <c r="AU297" s="247" t="s">
        <v>82</v>
      </c>
      <c r="AV297" s="13" t="s">
        <v>82</v>
      </c>
      <c r="AW297" s="13" t="s">
        <v>33</v>
      </c>
      <c r="AX297" s="13" t="s">
        <v>72</v>
      </c>
      <c r="AY297" s="247" t="s">
        <v>142</v>
      </c>
    </row>
    <row r="298" s="15" customFormat="1">
      <c r="A298" s="15"/>
      <c r="B298" s="258"/>
      <c r="C298" s="259"/>
      <c r="D298" s="235" t="s">
        <v>188</v>
      </c>
      <c r="E298" s="260" t="s">
        <v>19</v>
      </c>
      <c r="F298" s="261" t="s">
        <v>473</v>
      </c>
      <c r="G298" s="259"/>
      <c r="H298" s="262">
        <v>228.72999999999999</v>
      </c>
      <c r="I298" s="263"/>
      <c r="J298" s="259"/>
      <c r="K298" s="259"/>
      <c r="L298" s="264"/>
      <c r="M298" s="265"/>
      <c r="N298" s="266"/>
      <c r="O298" s="266"/>
      <c r="P298" s="266"/>
      <c r="Q298" s="266"/>
      <c r="R298" s="266"/>
      <c r="S298" s="266"/>
      <c r="T298" s="267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8" t="s">
        <v>188</v>
      </c>
      <c r="AU298" s="268" t="s">
        <v>82</v>
      </c>
      <c r="AV298" s="15" t="s">
        <v>157</v>
      </c>
      <c r="AW298" s="15" t="s">
        <v>33</v>
      </c>
      <c r="AX298" s="15" t="s">
        <v>72</v>
      </c>
      <c r="AY298" s="268" t="s">
        <v>142</v>
      </c>
    </row>
    <row r="299" s="16" customFormat="1">
      <c r="A299" s="16"/>
      <c r="B299" s="269"/>
      <c r="C299" s="270"/>
      <c r="D299" s="235" t="s">
        <v>188</v>
      </c>
      <c r="E299" s="271" t="s">
        <v>103</v>
      </c>
      <c r="F299" s="272" t="s">
        <v>327</v>
      </c>
      <c r="G299" s="270"/>
      <c r="H299" s="273">
        <v>284.74000000000001</v>
      </c>
      <c r="I299" s="274"/>
      <c r="J299" s="270"/>
      <c r="K299" s="270"/>
      <c r="L299" s="275"/>
      <c r="M299" s="276"/>
      <c r="N299" s="277"/>
      <c r="O299" s="277"/>
      <c r="P299" s="277"/>
      <c r="Q299" s="277"/>
      <c r="R299" s="277"/>
      <c r="S299" s="277"/>
      <c r="T299" s="278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79" t="s">
        <v>188</v>
      </c>
      <c r="AU299" s="279" t="s">
        <v>82</v>
      </c>
      <c r="AV299" s="16" t="s">
        <v>167</v>
      </c>
      <c r="AW299" s="16" t="s">
        <v>33</v>
      </c>
      <c r="AX299" s="16" t="s">
        <v>72</v>
      </c>
      <c r="AY299" s="279" t="s">
        <v>142</v>
      </c>
    </row>
    <row r="300" s="13" customFormat="1">
      <c r="A300" s="13"/>
      <c r="B300" s="237"/>
      <c r="C300" s="238"/>
      <c r="D300" s="235" t="s">
        <v>188</v>
      </c>
      <c r="E300" s="239" t="s">
        <v>19</v>
      </c>
      <c r="F300" s="240" t="s">
        <v>474</v>
      </c>
      <c r="G300" s="238"/>
      <c r="H300" s="241">
        <v>597.95399999999995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188</v>
      </c>
      <c r="AU300" s="247" t="s">
        <v>82</v>
      </c>
      <c r="AV300" s="13" t="s">
        <v>82</v>
      </c>
      <c r="AW300" s="13" t="s">
        <v>33</v>
      </c>
      <c r="AX300" s="13" t="s">
        <v>80</v>
      </c>
      <c r="AY300" s="247" t="s">
        <v>142</v>
      </c>
    </row>
    <row r="301" s="2" customFormat="1" ht="37.8" customHeight="1">
      <c r="A301" s="40"/>
      <c r="B301" s="41"/>
      <c r="C301" s="225" t="s">
        <v>475</v>
      </c>
      <c r="D301" s="225" t="s">
        <v>158</v>
      </c>
      <c r="E301" s="226" t="s">
        <v>476</v>
      </c>
      <c r="F301" s="227" t="s">
        <v>477</v>
      </c>
      <c r="G301" s="228" t="s">
        <v>93</v>
      </c>
      <c r="H301" s="229">
        <v>657.35299999999995</v>
      </c>
      <c r="I301" s="230"/>
      <c r="J301" s="231">
        <f>ROUND(I301*H301,2)</f>
        <v>0</v>
      </c>
      <c r="K301" s="227" t="s">
        <v>19</v>
      </c>
      <c r="L301" s="232"/>
      <c r="M301" s="233" t="s">
        <v>19</v>
      </c>
      <c r="N301" s="234" t="s">
        <v>44</v>
      </c>
      <c r="O301" s="86"/>
      <c r="P301" s="216">
        <f>O301*H301</f>
        <v>0</v>
      </c>
      <c r="Q301" s="216">
        <v>0.0035999999999999999</v>
      </c>
      <c r="R301" s="216">
        <f>Q301*H301</f>
        <v>2.3664707999999997</v>
      </c>
      <c r="S301" s="216">
        <v>0</v>
      </c>
      <c r="T301" s="217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8" t="s">
        <v>161</v>
      </c>
      <c r="AT301" s="218" t="s">
        <v>158</v>
      </c>
      <c r="AU301" s="218" t="s">
        <v>82</v>
      </c>
      <c r="AY301" s="19" t="s">
        <v>142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9" t="s">
        <v>82</v>
      </c>
      <c r="BK301" s="219">
        <f>ROUND(I301*H301,2)</f>
        <v>0</v>
      </c>
      <c r="BL301" s="19" t="s">
        <v>150</v>
      </c>
      <c r="BM301" s="218" t="s">
        <v>478</v>
      </c>
    </row>
    <row r="302" s="2" customFormat="1">
      <c r="A302" s="40"/>
      <c r="B302" s="41"/>
      <c r="C302" s="42"/>
      <c r="D302" s="235" t="s">
        <v>163</v>
      </c>
      <c r="E302" s="42"/>
      <c r="F302" s="236" t="s">
        <v>479</v>
      </c>
      <c r="G302" s="42"/>
      <c r="H302" s="42"/>
      <c r="I302" s="222"/>
      <c r="J302" s="42"/>
      <c r="K302" s="42"/>
      <c r="L302" s="46"/>
      <c r="M302" s="223"/>
      <c r="N302" s="224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163</v>
      </c>
      <c r="AU302" s="19" t="s">
        <v>82</v>
      </c>
    </row>
    <row r="303" s="13" customFormat="1">
      <c r="A303" s="13"/>
      <c r="B303" s="237"/>
      <c r="C303" s="238"/>
      <c r="D303" s="235" t="s">
        <v>188</v>
      </c>
      <c r="E303" s="238"/>
      <c r="F303" s="240" t="s">
        <v>480</v>
      </c>
      <c r="G303" s="238"/>
      <c r="H303" s="241">
        <v>657.35299999999995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7" t="s">
        <v>188</v>
      </c>
      <c r="AU303" s="247" t="s">
        <v>82</v>
      </c>
      <c r="AV303" s="13" t="s">
        <v>82</v>
      </c>
      <c r="AW303" s="13" t="s">
        <v>4</v>
      </c>
      <c r="AX303" s="13" t="s">
        <v>80</v>
      </c>
      <c r="AY303" s="247" t="s">
        <v>142</v>
      </c>
    </row>
    <row r="304" s="2" customFormat="1" ht="21.75" customHeight="1">
      <c r="A304" s="40"/>
      <c r="B304" s="41"/>
      <c r="C304" s="207" t="s">
        <v>481</v>
      </c>
      <c r="D304" s="207" t="s">
        <v>145</v>
      </c>
      <c r="E304" s="208" t="s">
        <v>482</v>
      </c>
      <c r="F304" s="209" t="s">
        <v>483</v>
      </c>
      <c r="G304" s="210" t="s">
        <v>148</v>
      </c>
      <c r="H304" s="211">
        <v>117</v>
      </c>
      <c r="I304" s="212"/>
      <c r="J304" s="213">
        <f>ROUND(I304*H304,2)</f>
        <v>0</v>
      </c>
      <c r="K304" s="209" t="s">
        <v>19</v>
      </c>
      <c r="L304" s="46"/>
      <c r="M304" s="214" t="s">
        <v>19</v>
      </c>
      <c r="N304" s="215" t="s">
        <v>44</v>
      </c>
      <c r="O304" s="86"/>
      <c r="P304" s="216">
        <f>O304*H304</f>
        <v>0</v>
      </c>
      <c r="Q304" s="216">
        <v>0.00017000000000000001</v>
      </c>
      <c r="R304" s="216">
        <f>Q304*H304</f>
        <v>0.019890000000000001</v>
      </c>
      <c r="S304" s="216">
        <v>0</v>
      </c>
      <c r="T304" s="217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8" t="s">
        <v>150</v>
      </c>
      <c r="AT304" s="218" t="s">
        <v>145</v>
      </c>
      <c r="AU304" s="218" t="s">
        <v>82</v>
      </c>
      <c r="AY304" s="19" t="s">
        <v>142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9" t="s">
        <v>82</v>
      </c>
      <c r="BK304" s="219">
        <f>ROUND(I304*H304,2)</f>
        <v>0</v>
      </c>
      <c r="BL304" s="19" t="s">
        <v>150</v>
      </c>
      <c r="BM304" s="218" t="s">
        <v>484</v>
      </c>
    </row>
    <row r="305" s="2" customFormat="1" ht="16.5" customHeight="1">
      <c r="A305" s="40"/>
      <c r="B305" s="41"/>
      <c r="C305" s="225" t="s">
        <v>485</v>
      </c>
      <c r="D305" s="225" t="s">
        <v>158</v>
      </c>
      <c r="E305" s="226" t="s">
        <v>486</v>
      </c>
      <c r="F305" s="227" t="s">
        <v>487</v>
      </c>
      <c r="G305" s="228" t="s">
        <v>148</v>
      </c>
      <c r="H305" s="229">
        <v>28</v>
      </c>
      <c r="I305" s="230"/>
      <c r="J305" s="231">
        <f>ROUND(I305*H305,2)</f>
        <v>0</v>
      </c>
      <c r="K305" s="227" t="s">
        <v>19</v>
      </c>
      <c r="L305" s="232"/>
      <c r="M305" s="233" t="s">
        <v>19</v>
      </c>
      <c r="N305" s="234" t="s">
        <v>44</v>
      </c>
      <c r="O305" s="86"/>
      <c r="P305" s="216">
        <f>O305*H305</f>
        <v>0</v>
      </c>
      <c r="Q305" s="216">
        <v>3.0000000000000001E-05</v>
      </c>
      <c r="R305" s="216">
        <f>Q305*H305</f>
        <v>0.00084000000000000003</v>
      </c>
      <c r="S305" s="216">
        <v>0</v>
      </c>
      <c r="T305" s="217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8" t="s">
        <v>161</v>
      </c>
      <c r="AT305" s="218" t="s">
        <v>158</v>
      </c>
      <c r="AU305" s="218" t="s">
        <v>82</v>
      </c>
      <c r="AY305" s="19" t="s">
        <v>142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19" t="s">
        <v>82</v>
      </c>
      <c r="BK305" s="219">
        <f>ROUND(I305*H305,2)</f>
        <v>0</v>
      </c>
      <c r="BL305" s="19" t="s">
        <v>150</v>
      </c>
      <c r="BM305" s="218" t="s">
        <v>488</v>
      </c>
    </row>
    <row r="306" s="2" customFormat="1" ht="16.5" customHeight="1">
      <c r="A306" s="40"/>
      <c r="B306" s="41"/>
      <c r="C306" s="225" t="s">
        <v>489</v>
      </c>
      <c r="D306" s="225" t="s">
        <v>158</v>
      </c>
      <c r="E306" s="226" t="s">
        <v>490</v>
      </c>
      <c r="F306" s="227" t="s">
        <v>491</v>
      </c>
      <c r="G306" s="228" t="s">
        <v>148</v>
      </c>
      <c r="H306" s="229">
        <v>89</v>
      </c>
      <c r="I306" s="230"/>
      <c r="J306" s="231">
        <f>ROUND(I306*H306,2)</f>
        <v>0</v>
      </c>
      <c r="K306" s="227" t="s">
        <v>19</v>
      </c>
      <c r="L306" s="232"/>
      <c r="M306" s="233" t="s">
        <v>19</v>
      </c>
      <c r="N306" s="234" t="s">
        <v>44</v>
      </c>
      <c r="O306" s="86"/>
      <c r="P306" s="216">
        <f>O306*H306</f>
        <v>0</v>
      </c>
      <c r="Q306" s="216">
        <v>4.0000000000000003E-05</v>
      </c>
      <c r="R306" s="216">
        <f>Q306*H306</f>
        <v>0.0035600000000000002</v>
      </c>
      <c r="S306" s="216">
        <v>0</v>
      </c>
      <c r="T306" s="217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8" t="s">
        <v>161</v>
      </c>
      <c r="AT306" s="218" t="s">
        <v>158</v>
      </c>
      <c r="AU306" s="218" t="s">
        <v>82</v>
      </c>
      <c r="AY306" s="19" t="s">
        <v>142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9" t="s">
        <v>82</v>
      </c>
      <c r="BK306" s="219">
        <f>ROUND(I306*H306,2)</f>
        <v>0</v>
      </c>
      <c r="BL306" s="19" t="s">
        <v>150</v>
      </c>
      <c r="BM306" s="218" t="s">
        <v>492</v>
      </c>
    </row>
    <row r="307" s="13" customFormat="1">
      <c r="A307" s="13"/>
      <c r="B307" s="237"/>
      <c r="C307" s="238"/>
      <c r="D307" s="235" t="s">
        <v>188</v>
      </c>
      <c r="E307" s="239" t="s">
        <v>19</v>
      </c>
      <c r="F307" s="240" t="s">
        <v>493</v>
      </c>
      <c r="G307" s="238"/>
      <c r="H307" s="241">
        <v>89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7" t="s">
        <v>188</v>
      </c>
      <c r="AU307" s="247" t="s">
        <v>82</v>
      </c>
      <c r="AV307" s="13" t="s">
        <v>82</v>
      </c>
      <c r="AW307" s="13" t="s">
        <v>33</v>
      </c>
      <c r="AX307" s="13" t="s">
        <v>80</v>
      </c>
      <c r="AY307" s="247" t="s">
        <v>142</v>
      </c>
    </row>
    <row r="308" s="2" customFormat="1" ht="37.8" customHeight="1">
      <c r="A308" s="40"/>
      <c r="B308" s="41"/>
      <c r="C308" s="207" t="s">
        <v>494</v>
      </c>
      <c r="D308" s="207" t="s">
        <v>145</v>
      </c>
      <c r="E308" s="208" t="s">
        <v>495</v>
      </c>
      <c r="F308" s="209" t="s">
        <v>496</v>
      </c>
      <c r="G308" s="210" t="s">
        <v>93</v>
      </c>
      <c r="H308" s="211">
        <v>1739.5</v>
      </c>
      <c r="I308" s="212"/>
      <c r="J308" s="213">
        <f>ROUND(I308*H308,2)</f>
        <v>0</v>
      </c>
      <c r="K308" s="209" t="s">
        <v>149</v>
      </c>
      <c r="L308" s="46"/>
      <c r="M308" s="214" t="s">
        <v>19</v>
      </c>
      <c r="N308" s="215" t="s">
        <v>44</v>
      </c>
      <c r="O308" s="86"/>
      <c r="P308" s="216">
        <f>O308*H308</f>
        <v>0</v>
      </c>
      <c r="Q308" s="216">
        <v>3.0000000000000001E-05</v>
      </c>
      <c r="R308" s="216">
        <f>Q308*H308</f>
        <v>0.052185000000000002</v>
      </c>
      <c r="S308" s="216">
        <v>0</v>
      </c>
      <c r="T308" s="217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8" t="s">
        <v>150</v>
      </c>
      <c r="AT308" s="218" t="s">
        <v>145</v>
      </c>
      <c r="AU308" s="218" t="s">
        <v>82</v>
      </c>
      <c r="AY308" s="19" t="s">
        <v>142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19" t="s">
        <v>82</v>
      </c>
      <c r="BK308" s="219">
        <f>ROUND(I308*H308,2)</f>
        <v>0</v>
      </c>
      <c r="BL308" s="19" t="s">
        <v>150</v>
      </c>
      <c r="BM308" s="218" t="s">
        <v>497</v>
      </c>
    </row>
    <row r="309" s="2" customFormat="1">
      <c r="A309" s="40"/>
      <c r="B309" s="41"/>
      <c r="C309" s="42"/>
      <c r="D309" s="220" t="s">
        <v>152</v>
      </c>
      <c r="E309" s="42"/>
      <c r="F309" s="221" t="s">
        <v>498</v>
      </c>
      <c r="G309" s="42"/>
      <c r="H309" s="42"/>
      <c r="I309" s="222"/>
      <c r="J309" s="42"/>
      <c r="K309" s="42"/>
      <c r="L309" s="46"/>
      <c r="M309" s="223"/>
      <c r="N309" s="224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152</v>
      </c>
      <c r="AU309" s="19" t="s">
        <v>82</v>
      </c>
    </row>
    <row r="310" s="13" customFormat="1">
      <c r="A310" s="13"/>
      <c r="B310" s="237"/>
      <c r="C310" s="238"/>
      <c r="D310" s="235" t="s">
        <v>188</v>
      </c>
      <c r="E310" s="239" t="s">
        <v>19</v>
      </c>
      <c r="F310" s="240" t="s">
        <v>499</v>
      </c>
      <c r="G310" s="238"/>
      <c r="H310" s="241">
        <v>1739.5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7" t="s">
        <v>188</v>
      </c>
      <c r="AU310" s="247" t="s">
        <v>82</v>
      </c>
      <c r="AV310" s="13" t="s">
        <v>82</v>
      </c>
      <c r="AW310" s="13" t="s">
        <v>33</v>
      </c>
      <c r="AX310" s="13" t="s">
        <v>80</v>
      </c>
      <c r="AY310" s="247" t="s">
        <v>142</v>
      </c>
    </row>
    <row r="311" s="2" customFormat="1" ht="16.5" customHeight="1">
      <c r="A311" s="40"/>
      <c r="B311" s="41"/>
      <c r="C311" s="207" t="s">
        <v>500</v>
      </c>
      <c r="D311" s="207" t="s">
        <v>145</v>
      </c>
      <c r="E311" s="208" t="s">
        <v>501</v>
      </c>
      <c r="F311" s="209" t="s">
        <v>502</v>
      </c>
      <c r="G311" s="210" t="s">
        <v>93</v>
      </c>
      <c r="H311" s="211">
        <v>184.61600000000001</v>
      </c>
      <c r="I311" s="212"/>
      <c r="J311" s="213">
        <f>ROUND(I311*H311,2)</f>
        <v>0</v>
      </c>
      <c r="K311" s="209" t="s">
        <v>149</v>
      </c>
      <c r="L311" s="46"/>
      <c r="M311" s="214" t="s">
        <v>19</v>
      </c>
      <c r="N311" s="215" t="s">
        <v>44</v>
      </c>
      <c r="O311" s="86"/>
      <c r="P311" s="216">
        <f>O311*H311</f>
        <v>0</v>
      </c>
      <c r="Q311" s="216">
        <v>0</v>
      </c>
      <c r="R311" s="216">
        <f>Q311*H311</f>
        <v>0</v>
      </c>
      <c r="S311" s="216">
        <v>0</v>
      </c>
      <c r="T311" s="217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8" t="s">
        <v>150</v>
      </c>
      <c r="AT311" s="218" t="s">
        <v>145</v>
      </c>
      <c r="AU311" s="218" t="s">
        <v>82</v>
      </c>
      <c r="AY311" s="19" t="s">
        <v>142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19" t="s">
        <v>82</v>
      </c>
      <c r="BK311" s="219">
        <f>ROUND(I311*H311,2)</f>
        <v>0</v>
      </c>
      <c r="BL311" s="19" t="s">
        <v>150</v>
      </c>
      <c r="BM311" s="218" t="s">
        <v>503</v>
      </c>
    </row>
    <row r="312" s="2" customFormat="1">
      <c r="A312" s="40"/>
      <c r="B312" s="41"/>
      <c r="C312" s="42"/>
      <c r="D312" s="220" t="s">
        <v>152</v>
      </c>
      <c r="E312" s="42"/>
      <c r="F312" s="221" t="s">
        <v>504</v>
      </c>
      <c r="G312" s="42"/>
      <c r="H312" s="42"/>
      <c r="I312" s="222"/>
      <c r="J312" s="42"/>
      <c r="K312" s="42"/>
      <c r="L312" s="46"/>
      <c r="M312" s="223"/>
      <c r="N312" s="224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152</v>
      </c>
      <c r="AU312" s="19" t="s">
        <v>82</v>
      </c>
    </row>
    <row r="313" s="13" customFormat="1">
      <c r="A313" s="13"/>
      <c r="B313" s="237"/>
      <c r="C313" s="238"/>
      <c r="D313" s="235" t="s">
        <v>188</v>
      </c>
      <c r="E313" s="239" t="s">
        <v>19</v>
      </c>
      <c r="F313" s="240" t="s">
        <v>505</v>
      </c>
      <c r="G313" s="238"/>
      <c r="H313" s="241">
        <v>184.61600000000001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7" t="s">
        <v>188</v>
      </c>
      <c r="AU313" s="247" t="s">
        <v>82</v>
      </c>
      <c r="AV313" s="13" t="s">
        <v>82</v>
      </c>
      <c r="AW313" s="13" t="s">
        <v>33</v>
      </c>
      <c r="AX313" s="13" t="s">
        <v>80</v>
      </c>
      <c r="AY313" s="247" t="s">
        <v>142</v>
      </c>
    </row>
    <row r="314" s="2" customFormat="1" ht="49.05" customHeight="1">
      <c r="A314" s="40"/>
      <c r="B314" s="41"/>
      <c r="C314" s="207" t="s">
        <v>506</v>
      </c>
      <c r="D314" s="207" t="s">
        <v>145</v>
      </c>
      <c r="E314" s="208" t="s">
        <v>507</v>
      </c>
      <c r="F314" s="209" t="s">
        <v>508</v>
      </c>
      <c r="G314" s="210" t="s">
        <v>509</v>
      </c>
      <c r="H314" s="211">
        <v>23.425000000000001</v>
      </c>
      <c r="I314" s="212"/>
      <c r="J314" s="213">
        <f>ROUND(I314*H314,2)</f>
        <v>0</v>
      </c>
      <c r="K314" s="209" t="s">
        <v>149</v>
      </c>
      <c r="L314" s="46"/>
      <c r="M314" s="214" t="s">
        <v>19</v>
      </c>
      <c r="N314" s="215" t="s">
        <v>44</v>
      </c>
      <c r="O314" s="86"/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7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8" t="s">
        <v>150</v>
      </c>
      <c r="AT314" s="218" t="s">
        <v>145</v>
      </c>
      <c r="AU314" s="218" t="s">
        <v>82</v>
      </c>
      <c r="AY314" s="19" t="s">
        <v>142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19" t="s">
        <v>82</v>
      </c>
      <c r="BK314" s="219">
        <f>ROUND(I314*H314,2)</f>
        <v>0</v>
      </c>
      <c r="BL314" s="19" t="s">
        <v>150</v>
      </c>
      <c r="BM314" s="218" t="s">
        <v>510</v>
      </c>
    </row>
    <row r="315" s="2" customFormat="1">
      <c r="A315" s="40"/>
      <c r="B315" s="41"/>
      <c r="C315" s="42"/>
      <c r="D315" s="220" t="s">
        <v>152</v>
      </c>
      <c r="E315" s="42"/>
      <c r="F315" s="221" t="s">
        <v>511</v>
      </c>
      <c r="G315" s="42"/>
      <c r="H315" s="42"/>
      <c r="I315" s="222"/>
      <c r="J315" s="42"/>
      <c r="K315" s="42"/>
      <c r="L315" s="46"/>
      <c r="M315" s="223"/>
      <c r="N315" s="224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152</v>
      </c>
      <c r="AU315" s="19" t="s">
        <v>82</v>
      </c>
    </row>
    <row r="316" s="12" customFormat="1" ht="22.8" customHeight="1">
      <c r="A316" s="12"/>
      <c r="B316" s="191"/>
      <c r="C316" s="192"/>
      <c r="D316" s="193" t="s">
        <v>71</v>
      </c>
      <c r="E316" s="205" t="s">
        <v>512</v>
      </c>
      <c r="F316" s="205" t="s">
        <v>513</v>
      </c>
      <c r="G316" s="192"/>
      <c r="H316" s="192"/>
      <c r="I316" s="195"/>
      <c r="J316" s="206">
        <f>BK316</f>
        <v>0</v>
      </c>
      <c r="K316" s="192"/>
      <c r="L316" s="197"/>
      <c r="M316" s="198"/>
      <c r="N316" s="199"/>
      <c r="O316" s="199"/>
      <c r="P316" s="200">
        <f>SUM(P317:P330)</f>
        <v>0</v>
      </c>
      <c r="Q316" s="199"/>
      <c r="R316" s="200">
        <f>SUM(R317:R330)</f>
        <v>0</v>
      </c>
      <c r="S316" s="199"/>
      <c r="T316" s="201">
        <f>SUM(T317:T330)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2" t="s">
        <v>80</v>
      </c>
      <c r="AT316" s="203" t="s">
        <v>71</v>
      </c>
      <c r="AU316" s="203" t="s">
        <v>80</v>
      </c>
      <c r="AY316" s="202" t="s">
        <v>142</v>
      </c>
      <c r="BK316" s="204">
        <f>SUM(BK317:BK330)</f>
        <v>0</v>
      </c>
    </row>
    <row r="317" s="2" customFormat="1" ht="37.8" customHeight="1">
      <c r="A317" s="40"/>
      <c r="B317" s="41"/>
      <c r="C317" s="207" t="s">
        <v>514</v>
      </c>
      <c r="D317" s="207" t="s">
        <v>145</v>
      </c>
      <c r="E317" s="208" t="s">
        <v>515</v>
      </c>
      <c r="F317" s="209" t="s">
        <v>516</v>
      </c>
      <c r="G317" s="210" t="s">
        <v>509</v>
      </c>
      <c r="H317" s="211">
        <v>9.1769999999999996</v>
      </c>
      <c r="I317" s="212"/>
      <c r="J317" s="213">
        <f>ROUND(I317*H317,2)</f>
        <v>0</v>
      </c>
      <c r="K317" s="209" t="s">
        <v>149</v>
      </c>
      <c r="L317" s="46"/>
      <c r="M317" s="214" t="s">
        <v>19</v>
      </c>
      <c r="N317" s="215" t="s">
        <v>44</v>
      </c>
      <c r="O317" s="86"/>
      <c r="P317" s="216">
        <f>O317*H317</f>
        <v>0</v>
      </c>
      <c r="Q317" s="216">
        <v>0</v>
      </c>
      <c r="R317" s="216">
        <f>Q317*H317</f>
        <v>0</v>
      </c>
      <c r="S317" s="216">
        <v>0</v>
      </c>
      <c r="T317" s="217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8" t="s">
        <v>167</v>
      </c>
      <c r="AT317" s="218" t="s">
        <v>145</v>
      </c>
      <c r="AU317" s="218" t="s">
        <v>82</v>
      </c>
      <c r="AY317" s="19" t="s">
        <v>142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19" t="s">
        <v>82</v>
      </c>
      <c r="BK317" s="219">
        <f>ROUND(I317*H317,2)</f>
        <v>0</v>
      </c>
      <c r="BL317" s="19" t="s">
        <v>167</v>
      </c>
      <c r="BM317" s="218" t="s">
        <v>517</v>
      </c>
    </row>
    <row r="318" s="2" customFormat="1">
      <c r="A318" s="40"/>
      <c r="B318" s="41"/>
      <c r="C318" s="42"/>
      <c r="D318" s="220" t="s">
        <v>152</v>
      </c>
      <c r="E318" s="42"/>
      <c r="F318" s="221" t="s">
        <v>518</v>
      </c>
      <c r="G318" s="42"/>
      <c r="H318" s="42"/>
      <c r="I318" s="222"/>
      <c r="J318" s="42"/>
      <c r="K318" s="42"/>
      <c r="L318" s="46"/>
      <c r="M318" s="223"/>
      <c r="N318" s="224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152</v>
      </c>
      <c r="AU318" s="19" t="s">
        <v>82</v>
      </c>
    </row>
    <row r="319" s="2" customFormat="1" ht="33" customHeight="1">
      <c r="A319" s="40"/>
      <c r="B319" s="41"/>
      <c r="C319" s="207" t="s">
        <v>519</v>
      </c>
      <c r="D319" s="207" t="s">
        <v>145</v>
      </c>
      <c r="E319" s="208" t="s">
        <v>520</v>
      </c>
      <c r="F319" s="209" t="s">
        <v>521</v>
      </c>
      <c r="G319" s="210" t="s">
        <v>509</v>
      </c>
      <c r="H319" s="211">
        <v>9.1769999999999996</v>
      </c>
      <c r="I319" s="212"/>
      <c r="J319" s="213">
        <f>ROUND(I319*H319,2)</f>
        <v>0</v>
      </c>
      <c r="K319" s="209" t="s">
        <v>149</v>
      </c>
      <c r="L319" s="46"/>
      <c r="M319" s="214" t="s">
        <v>19</v>
      </c>
      <c r="N319" s="215" t="s">
        <v>44</v>
      </c>
      <c r="O319" s="86"/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8" t="s">
        <v>167</v>
      </c>
      <c r="AT319" s="218" t="s">
        <v>145</v>
      </c>
      <c r="AU319" s="218" t="s">
        <v>82</v>
      </c>
      <c r="AY319" s="19" t="s">
        <v>142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9" t="s">
        <v>82</v>
      </c>
      <c r="BK319" s="219">
        <f>ROUND(I319*H319,2)</f>
        <v>0</v>
      </c>
      <c r="BL319" s="19" t="s">
        <v>167</v>
      </c>
      <c r="BM319" s="218" t="s">
        <v>522</v>
      </c>
    </row>
    <row r="320" s="2" customFormat="1">
      <c r="A320" s="40"/>
      <c r="B320" s="41"/>
      <c r="C320" s="42"/>
      <c r="D320" s="220" t="s">
        <v>152</v>
      </c>
      <c r="E320" s="42"/>
      <c r="F320" s="221" t="s">
        <v>523</v>
      </c>
      <c r="G320" s="42"/>
      <c r="H320" s="42"/>
      <c r="I320" s="222"/>
      <c r="J320" s="42"/>
      <c r="K320" s="42"/>
      <c r="L320" s="46"/>
      <c r="M320" s="223"/>
      <c r="N320" s="224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152</v>
      </c>
      <c r="AU320" s="19" t="s">
        <v>82</v>
      </c>
    </row>
    <row r="321" s="2" customFormat="1" ht="44.25" customHeight="1">
      <c r="A321" s="40"/>
      <c r="B321" s="41"/>
      <c r="C321" s="207" t="s">
        <v>524</v>
      </c>
      <c r="D321" s="207" t="s">
        <v>145</v>
      </c>
      <c r="E321" s="208" t="s">
        <v>525</v>
      </c>
      <c r="F321" s="209" t="s">
        <v>526</v>
      </c>
      <c r="G321" s="210" t="s">
        <v>509</v>
      </c>
      <c r="H321" s="211">
        <v>128.47800000000001</v>
      </c>
      <c r="I321" s="212"/>
      <c r="J321" s="213">
        <f>ROUND(I321*H321,2)</f>
        <v>0</v>
      </c>
      <c r="K321" s="209" t="s">
        <v>149</v>
      </c>
      <c r="L321" s="46"/>
      <c r="M321" s="214" t="s">
        <v>19</v>
      </c>
      <c r="N321" s="215" t="s">
        <v>44</v>
      </c>
      <c r="O321" s="86"/>
      <c r="P321" s="216">
        <f>O321*H321</f>
        <v>0</v>
      </c>
      <c r="Q321" s="216">
        <v>0</v>
      </c>
      <c r="R321" s="216">
        <f>Q321*H321</f>
        <v>0</v>
      </c>
      <c r="S321" s="216">
        <v>0</v>
      </c>
      <c r="T321" s="217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8" t="s">
        <v>167</v>
      </c>
      <c r="AT321" s="218" t="s">
        <v>145</v>
      </c>
      <c r="AU321" s="218" t="s">
        <v>82</v>
      </c>
      <c r="AY321" s="19" t="s">
        <v>142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19" t="s">
        <v>82</v>
      </c>
      <c r="BK321" s="219">
        <f>ROUND(I321*H321,2)</f>
        <v>0</v>
      </c>
      <c r="BL321" s="19" t="s">
        <v>167</v>
      </c>
      <c r="BM321" s="218" t="s">
        <v>527</v>
      </c>
    </row>
    <row r="322" s="2" customFormat="1">
      <c r="A322" s="40"/>
      <c r="B322" s="41"/>
      <c r="C322" s="42"/>
      <c r="D322" s="220" t="s">
        <v>152</v>
      </c>
      <c r="E322" s="42"/>
      <c r="F322" s="221" t="s">
        <v>528</v>
      </c>
      <c r="G322" s="42"/>
      <c r="H322" s="42"/>
      <c r="I322" s="222"/>
      <c r="J322" s="42"/>
      <c r="K322" s="42"/>
      <c r="L322" s="46"/>
      <c r="M322" s="223"/>
      <c r="N322" s="224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152</v>
      </c>
      <c r="AU322" s="19" t="s">
        <v>82</v>
      </c>
    </row>
    <row r="323" s="2" customFormat="1">
      <c r="A323" s="40"/>
      <c r="B323" s="41"/>
      <c r="C323" s="42"/>
      <c r="D323" s="235" t="s">
        <v>163</v>
      </c>
      <c r="E323" s="42"/>
      <c r="F323" s="236" t="s">
        <v>529</v>
      </c>
      <c r="G323" s="42"/>
      <c r="H323" s="42"/>
      <c r="I323" s="222"/>
      <c r="J323" s="42"/>
      <c r="K323" s="42"/>
      <c r="L323" s="46"/>
      <c r="M323" s="223"/>
      <c r="N323" s="224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163</v>
      </c>
      <c r="AU323" s="19" t="s">
        <v>82</v>
      </c>
    </row>
    <row r="324" s="13" customFormat="1">
      <c r="A324" s="13"/>
      <c r="B324" s="237"/>
      <c r="C324" s="238"/>
      <c r="D324" s="235" t="s">
        <v>188</v>
      </c>
      <c r="E324" s="238"/>
      <c r="F324" s="240" t="s">
        <v>530</v>
      </c>
      <c r="G324" s="238"/>
      <c r="H324" s="241">
        <v>128.47800000000001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7" t="s">
        <v>188</v>
      </c>
      <c r="AU324" s="247" t="s">
        <v>82</v>
      </c>
      <c r="AV324" s="13" t="s">
        <v>82</v>
      </c>
      <c r="AW324" s="13" t="s">
        <v>4</v>
      </c>
      <c r="AX324" s="13" t="s">
        <v>80</v>
      </c>
      <c r="AY324" s="247" t="s">
        <v>142</v>
      </c>
    </row>
    <row r="325" s="2" customFormat="1" ht="44.25" customHeight="1">
      <c r="A325" s="40"/>
      <c r="B325" s="41"/>
      <c r="C325" s="207" t="s">
        <v>531</v>
      </c>
      <c r="D325" s="207" t="s">
        <v>145</v>
      </c>
      <c r="E325" s="208" t="s">
        <v>532</v>
      </c>
      <c r="F325" s="209" t="s">
        <v>533</v>
      </c>
      <c r="G325" s="210" t="s">
        <v>509</v>
      </c>
      <c r="H325" s="211">
        <v>6.6020000000000003</v>
      </c>
      <c r="I325" s="212"/>
      <c r="J325" s="213">
        <f>ROUND(I325*H325,2)</f>
        <v>0</v>
      </c>
      <c r="K325" s="209" t="s">
        <v>149</v>
      </c>
      <c r="L325" s="46"/>
      <c r="M325" s="214" t="s">
        <v>19</v>
      </c>
      <c r="N325" s="215" t="s">
        <v>44</v>
      </c>
      <c r="O325" s="86"/>
      <c r="P325" s="216">
        <f>O325*H325</f>
        <v>0</v>
      </c>
      <c r="Q325" s="216">
        <v>0</v>
      </c>
      <c r="R325" s="216">
        <f>Q325*H325</f>
        <v>0</v>
      </c>
      <c r="S325" s="216">
        <v>0</v>
      </c>
      <c r="T325" s="217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8" t="s">
        <v>167</v>
      </c>
      <c r="AT325" s="218" t="s">
        <v>145</v>
      </c>
      <c r="AU325" s="218" t="s">
        <v>82</v>
      </c>
      <c r="AY325" s="19" t="s">
        <v>142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19" t="s">
        <v>82</v>
      </c>
      <c r="BK325" s="219">
        <f>ROUND(I325*H325,2)</f>
        <v>0</v>
      </c>
      <c r="BL325" s="19" t="s">
        <v>167</v>
      </c>
      <c r="BM325" s="218" t="s">
        <v>534</v>
      </c>
    </row>
    <row r="326" s="2" customFormat="1">
      <c r="A326" s="40"/>
      <c r="B326" s="41"/>
      <c r="C326" s="42"/>
      <c r="D326" s="220" t="s">
        <v>152</v>
      </c>
      <c r="E326" s="42"/>
      <c r="F326" s="221" t="s">
        <v>535</v>
      </c>
      <c r="G326" s="42"/>
      <c r="H326" s="42"/>
      <c r="I326" s="222"/>
      <c r="J326" s="42"/>
      <c r="K326" s="42"/>
      <c r="L326" s="46"/>
      <c r="M326" s="223"/>
      <c r="N326" s="224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152</v>
      </c>
      <c r="AU326" s="19" t="s">
        <v>82</v>
      </c>
    </row>
    <row r="327" s="13" customFormat="1">
      <c r="A327" s="13"/>
      <c r="B327" s="237"/>
      <c r="C327" s="238"/>
      <c r="D327" s="235" t="s">
        <v>188</v>
      </c>
      <c r="E327" s="239" t="s">
        <v>19</v>
      </c>
      <c r="F327" s="240" t="s">
        <v>536</v>
      </c>
      <c r="G327" s="238"/>
      <c r="H327" s="241">
        <v>6.6020000000000003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7" t="s">
        <v>188</v>
      </c>
      <c r="AU327" s="247" t="s">
        <v>82</v>
      </c>
      <c r="AV327" s="13" t="s">
        <v>82</v>
      </c>
      <c r="AW327" s="13" t="s">
        <v>33</v>
      </c>
      <c r="AX327" s="13" t="s">
        <v>80</v>
      </c>
      <c r="AY327" s="247" t="s">
        <v>142</v>
      </c>
    </row>
    <row r="328" s="2" customFormat="1" ht="44.25" customHeight="1">
      <c r="A328" s="40"/>
      <c r="B328" s="41"/>
      <c r="C328" s="207" t="s">
        <v>537</v>
      </c>
      <c r="D328" s="207" t="s">
        <v>145</v>
      </c>
      <c r="E328" s="208" t="s">
        <v>538</v>
      </c>
      <c r="F328" s="209" t="s">
        <v>539</v>
      </c>
      <c r="G328" s="210" t="s">
        <v>509</v>
      </c>
      <c r="H328" s="211">
        <v>2.5760000000000001</v>
      </c>
      <c r="I328" s="212"/>
      <c r="J328" s="213">
        <f>ROUND(I328*H328,2)</f>
        <v>0</v>
      </c>
      <c r="K328" s="209" t="s">
        <v>149</v>
      </c>
      <c r="L328" s="46"/>
      <c r="M328" s="214" t="s">
        <v>19</v>
      </c>
      <c r="N328" s="215" t="s">
        <v>44</v>
      </c>
      <c r="O328" s="86"/>
      <c r="P328" s="216">
        <f>O328*H328</f>
        <v>0</v>
      </c>
      <c r="Q328" s="216">
        <v>0</v>
      </c>
      <c r="R328" s="216">
        <f>Q328*H328</f>
        <v>0</v>
      </c>
      <c r="S328" s="216">
        <v>0</v>
      </c>
      <c r="T328" s="217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8" t="s">
        <v>167</v>
      </c>
      <c r="AT328" s="218" t="s">
        <v>145</v>
      </c>
      <c r="AU328" s="218" t="s">
        <v>82</v>
      </c>
      <c r="AY328" s="19" t="s">
        <v>142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19" t="s">
        <v>82</v>
      </c>
      <c r="BK328" s="219">
        <f>ROUND(I328*H328,2)</f>
        <v>0</v>
      </c>
      <c r="BL328" s="19" t="s">
        <v>167</v>
      </c>
      <c r="BM328" s="218" t="s">
        <v>540</v>
      </c>
    </row>
    <row r="329" s="2" customFormat="1">
      <c r="A329" s="40"/>
      <c r="B329" s="41"/>
      <c r="C329" s="42"/>
      <c r="D329" s="220" t="s">
        <v>152</v>
      </c>
      <c r="E329" s="42"/>
      <c r="F329" s="221" t="s">
        <v>541</v>
      </c>
      <c r="G329" s="42"/>
      <c r="H329" s="42"/>
      <c r="I329" s="222"/>
      <c r="J329" s="42"/>
      <c r="K329" s="42"/>
      <c r="L329" s="46"/>
      <c r="M329" s="223"/>
      <c r="N329" s="224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152</v>
      </c>
      <c r="AU329" s="19" t="s">
        <v>82</v>
      </c>
    </row>
    <row r="330" s="13" customFormat="1">
      <c r="A330" s="13"/>
      <c r="B330" s="237"/>
      <c r="C330" s="238"/>
      <c r="D330" s="235" t="s">
        <v>188</v>
      </c>
      <c r="E330" s="239" t="s">
        <v>19</v>
      </c>
      <c r="F330" s="240" t="s">
        <v>542</v>
      </c>
      <c r="G330" s="238"/>
      <c r="H330" s="241">
        <v>2.5760000000000001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7" t="s">
        <v>188</v>
      </c>
      <c r="AU330" s="247" t="s">
        <v>82</v>
      </c>
      <c r="AV330" s="13" t="s">
        <v>82</v>
      </c>
      <c r="AW330" s="13" t="s">
        <v>33</v>
      </c>
      <c r="AX330" s="13" t="s">
        <v>80</v>
      </c>
      <c r="AY330" s="247" t="s">
        <v>142</v>
      </c>
    </row>
    <row r="331" s="12" customFormat="1" ht="22.8" customHeight="1">
      <c r="A331" s="12"/>
      <c r="B331" s="191"/>
      <c r="C331" s="192"/>
      <c r="D331" s="193" t="s">
        <v>71</v>
      </c>
      <c r="E331" s="205" t="s">
        <v>195</v>
      </c>
      <c r="F331" s="205" t="s">
        <v>543</v>
      </c>
      <c r="G331" s="192"/>
      <c r="H331" s="192"/>
      <c r="I331" s="195"/>
      <c r="J331" s="206">
        <f>BK331</f>
        <v>0</v>
      </c>
      <c r="K331" s="192"/>
      <c r="L331" s="197"/>
      <c r="M331" s="198"/>
      <c r="N331" s="199"/>
      <c r="O331" s="199"/>
      <c r="P331" s="200">
        <f>SUM(P332:P336)</f>
        <v>0</v>
      </c>
      <c r="Q331" s="199"/>
      <c r="R331" s="200">
        <f>SUM(R332:R336)</f>
        <v>0.036923200000000003</v>
      </c>
      <c r="S331" s="199"/>
      <c r="T331" s="201">
        <f>SUM(T332:T336)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2" t="s">
        <v>80</v>
      </c>
      <c r="AT331" s="203" t="s">
        <v>71</v>
      </c>
      <c r="AU331" s="203" t="s">
        <v>80</v>
      </c>
      <c r="AY331" s="202" t="s">
        <v>142</v>
      </c>
      <c r="BK331" s="204">
        <f>SUM(BK332:BK336)</f>
        <v>0</v>
      </c>
    </row>
    <row r="332" s="2" customFormat="1" ht="37.8" customHeight="1">
      <c r="A332" s="40"/>
      <c r="B332" s="41"/>
      <c r="C332" s="207" t="s">
        <v>544</v>
      </c>
      <c r="D332" s="207" t="s">
        <v>145</v>
      </c>
      <c r="E332" s="208" t="s">
        <v>545</v>
      </c>
      <c r="F332" s="209" t="s">
        <v>546</v>
      </c>
      <c r="G332" s="210" t="s">
        <v>93</v>
      </c>
      <c r="H332" s="211">
        <v>923.08000000000004</v>
      </c>
      <c r="I332" s="212"/>
      <c r="J332" s="213">
        <f>ROUND(I332*H332,2)</f>
        <v>0</v>
      </c>
      <c r="K332" s="209" t="s">
        <v>149</v>
      </c>
      <c r="L332" s="46"/>
      <c r="M332" s="214" t="s">
        <v>19</v>
      </c>
      <c r="N332" s="215" t="s">
        <v>44</v>
      </c>
      <c r="O332" s="86"/>
      <c r="P332" s="216">
        <f>O332*H332</f>
        <v>0</v>
      </c>
      <c r="Q332" s="216">
        <v>4.0000000000000003E-05</v>
      </c>
      <c r="R332" s="216">
        <f>Q332*H332</f>
        <v>0.036923200000000003</v>
      </c>
      <c r="S332" s="216">
        <v>0</v>
      </c>
      <c r="T332" s="217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8" t="s">
        <v>167</v>
      </c>
      <c r="AT332" s="218" t="s">
        <v>145</v>
      </c>
      <c r="AU332" s="218" t="s">
        <v>82</v>
      </c>
      <c r="AY332" s="19" t="s">
        <v>142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19" t="s">
        <v>82</v>
      </c>
      <c r="BK332" s="219">
        <f>ROUND(I332*H332,2)</f>
        <v>0</v>
      </c>
      <c r="BL332" s="19" t="s">
        <v>167</v>
      </c>
      <c r="BM332" s="218" t="s">
        <v>547</v>
      </c>
    </row>
    <row r="333" s="2" customFormat="1">
      <c r="A333" s="40"/>
      <c r="B333" s="41"/>
      <c r="C333" s="42"/>
      <c r="D333" s="220" t="s">
        <v>152</v>
      </c>
      <c r="E333" s="42"/>
      <c r="F333" s="221" t="s">
        <v>548</v>
      </c>
      <c r="G333" s="42"/>
      <c r="H333" s="42"/>
      <c r="I333" s="222"/>
      <c r="J333" s="42"/>
      <c r="K333" s="42"/>
      <c r="L333" s="46"/>
      <c r="M333" s="223"/>
      <c r="N333" s="224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152</v>
      </c>
      <c r="AU333" s="19" t="s">
        <v>82</v>
      </c>
    </row>
    <row r="334" s="13" customFormat="1">
      <c r="A334" s="13"/>
      <c r="B334" s="237"/>
      <c r="C334" s="238"/>
      <c r="D334" s="235" t="s">
        <v>188</v>
      </c>
      <c r="E334" s="239" t="s">
        <v>19</v>
      </c>
      <c r="F334" s="240" t="s">
        <v>285</v>
      </c>
      <c r="G334" s="238"/>
      <c r="H334" s="241">
        <v>923.08000000000004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7" t="s">
        <v>188</v>
      </c>
      <c r="AU334" s="247" t="s">
        <v>82</v>
      </c>
      <c r="AV334" s="13" t="s">
        <v>82</v>
      </c>
      <c r="AW334" s="13" t="s">
        <v>33</v>
      </c>
      <c r="AX334" s="13" t="s">
        <v>80</v>
      </c>
      <c r="AY334" s="247" t="s">
        <v>142</v>
      </c>
    </row>
    <row r="335" s="2" customFormat="1" ht="16.5" customHeight="1">
      <c r="A335" s="40"/>
      <c r="B335" s="41"/>
      <c r="C335" s="207" t="s">
        <v>549</v>
      </c>
      <c r="D335" s="207" t="s">
        <v>145</v>
      </c>
      <c r="E335" s="208" t="s">
        <v>550</v>
      </c>
      <c r="F335" s="209" t="s">
        <v>551</v>
      </c>
      <c r="G335" s="210" t="s">
        <v>552</v>
      </c>
      <c r="H335" s="211">
        <v>41</v>
      </c>
      <c r="I335" s="212"/>
      <c r="J335" s="213">
        <f>ROUND(I335*H335,2)</f>
        <v>0</v>
      </c>
      <c r="K335" s="209" t="s">
        <v>19</v>
      </c>
      <c r="L335" s="46"/>
      <c r="M335" s="214" t="s">
        <v>19</v>
      </c>
      <c r="N335" s="215" t="s">
        <v>44</v>
      </c>
      <c r="O335" s="86"/>
      <c r="P335" s="216">
        <f>O335*H335</f>
        <v>0</v>
      </c>
      <c r="Q335" s="216">
        <v>0</v>
      </c>
      <c r="R335" s="216">
        <f>Q335*H335</f>
        <v>0</v>
      </c>
      <c r="S335" s="216">
        <v>0</v>
      </c>
      <c r="T335" s="217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8" t="s">
        <v>553</v>
      </c>
      <c r="AT335" s="218" t="s">
        <v>145</v>
      </c>
      <c r="AU335" s="218" t="s">
        <v>82</v>
      </c>
      <c r="AY335" s="19" t="s">
        <v>142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19" t="s">
        <v>82</v>
      </c>
      <c r="BK335" s="219">
        <f>ROUND(I335*H335,2)</f>
        <v>0</v>
      </c>
      <c r="BL335" s="19" t="s">
        <v>553</v>
      </c>
      <c r="BM335" s="218" t="s">
        <v>554</v>
      </c>
    </row>
    <row r="336" s="13" customFormat="1">
      <c r="A336" s="13"/>
      <c r="B336" s="237"/>
      <c r="C336" s="238"/>
      <c r="D336" s="235" t="s">
        <v>188</v>
      </c>
      <c r="E336" s="239" t="s">
        <v>19</v>
      </c>
      <c r="F336" s="240" t="s">
        <v>555</v>
      </c>
      <c r="G336" s="238"/>
      <c r="H336" s="241">
        <v>41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7" t="s">
        <v>188</v>
      </c>
      <c r="AU336" s="247" t="s">
        <v>82</v>
      </c>
      <c r="AV336" s="13" t="s">
        <v>82</v>
      </c>
      <c r="AW336" s="13" t="s">
        <v>33</v>
      </c>
      <c r="AX336" s="13" t="s">
        <v>80</v>
      </c>
      <c r="AY336" s="247" t="s">
        <v>142</v>
      </c>
    </row>
    <row r="337" s="12" customFormat="1" ht="22.8" customHeight="1">
      <c r="A337" s="12"/>
      <c r="B337" s="191"/>
      <c r="C337" s="192"/>
      <c r="D337" s="193" t="s">
        <v>71</v>
      </c>
      <c r="E337" s="205" t="s">
        <v>556</v>
      </c>
      <c r="F337" s="205" t="s">
        <v>557</v>
      </c>
      <c r="G337" s="192"/>
      <c r="H337" s="192"/>
      <c r="I337" s="195"/>
      <c r="J337" s="206">
        <f>BK337</f>
        <v>0</v>
      </c>
      <c r="K337" s="192"/>
      <c r="L337" s="197"/>
      <c r="M337" s="198"/>
      <c r="N337" s="199"/>
      <c r="O337" s="199"/>
      <c r="P337" s="200">
        <f>SUM(P338:P339)</f>
        <v>0</v>
      </c>
      <c r="Q337" s="199"/>
      <c r="R337" s="200">
        <f>SUM(R338:R339)</f>
        <v>0</v>
      </c>
      <c r="S337" s="199"/>
      <c r="T337" s="201">
        <f>SUM(T338:T339)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2" t="s">
        <v>80</v>
      </c>
      <c r="AT337" s="203" t="s">
        <v>71</v>
      </c>
      <c r="AU337" s="203" t="s">
        <v>80</v>
      </c>
      <c r="AY337" s="202" t="s">
        <v>142</v>
      </c>
      <c r="BK337" s="204">
        <f>SUM(BK338:BK339)</f>
        <v>0</v>
      </c>
    </row>
    <row r="338" s="2" customFormat="1" ht="55.5" customHeight="1">
      <c r="A338" s="40"/>
      <c r="B338" s="41"/>
      <c r="C338" s="207" t="s">
        <v>558</v>
      </c>
      <c r="D338" s="207" t="s">
        <v>145</v>
      </c>
      <c r="E338" s="208" t="s">
        <v>559</v>
      </c>
      <c r="F338" s="209" t="s">
        <v>560</v>
      </c>
      <c r="G338" s="210" t="s">
        <v>509</v>
      </c>
      <c r="H338" s="211">
        <v>24.109999999999999</v>
      </c>
      <c r="I338" s="212"/>
      <c r="J338" s="213">
        <f>ROUND(I338*H338,2)</f>
        <v>0</v>
      </c>
      <c r="K338" s="209" t="s">
        <v>149</v>
      </c>
      <c r="L338" s="46"/>
      <c r="M338" s="214" t="s">
        <v>19</v>
      </c>
      <c r="N338" s="215" t="s">
        <v>44</v>
      </c>
      <c r="O338" s="86"/>
      <c r="P338" s="216">
        <f>O338*H338</f>
        <v>0</v>
      </c>
      <c r="Q338" s="216">
        <v>0</v>
      </c>
      <c r="R338" s="216">
        <f>Q338*H338</f>
        <v>0</v>
      </c>
      <c r="S338" s="216">
        <v>0</v>
      </c>
      <c r="T338" s="217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8" t="s">
        <v>167</v>
      </c>
      <c r="AT338" s="218" t="s">
        <v>145</v>
      </c>
      <c r="AU338" s="218" t="s">
        <v>82</v>
      </c>
      <c r="AY338" s="19" t="s">
        <v>142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19" t="s">
        <v>82</v>
      </c>
      <c r="BK338" s="219">
        <f>ROUND(I338*H338,2)</f>
        <v>0</v>
      </c>
      <c r="BL338" s="19" t="s">
        <v>167</v>
      </c>
      <c r="BM338" s="218" t="s">
        <v>561</v>
      </c>
    </row>
    <row r="339" s="2" customFormat="1">
      <c r="A339" s="40"/>
      <c r="B339" s="41"/>
      <c r="C339" s="42"/>
      <c r="D339" s="220" t="s">
        <v>152</v>
      </c>
      <c r="E339" s="42"/>
      <c r="F339" s="221" t="s">
        <v>562</v>
      </c>
      <c r="G339" s="42"/>
      <c r="H339" s="42"/>
      <c r="I339" s="222"/>
      <c r="J339" s="42"/>
      <c r="K339" s="42"/>
      <c r="L339" s="46"/>
      <c r="M339" s="280"/>
      <c r="N339" s="281"/>
      <c r="O339" s="282"/>
      <c r="P339" s="282"/>
      <c r="Q339" s="282"/>
      <c r="R339" s="282"/>
      <c r="S339" s="282"/>
      <c r="T339" s="283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152</v>
      </c>
      <c r="AU339" s="19" t="s">
        <v>82</v>
      </c>
    </row>
    <row r="340" s="2" customFormat="1" ht="6.96" customHeight="1">
      <c r="A340" s="40"/>
      <c r="B340" s="61"/>
      <c r="C340" s="62"/>
      <c r="D340" s="62"/>
      <c r="E340" s="62"/>
      <c r="F340" s="62"/>
      <c r="G340" s="62"/>
      <c r="H340" s="62"/>
      <c r="I340" s="62"/>
      <c r="J340" s="62"/>
      <c r="K340" s="62"/>
      <c r="L340" s="46"/>
      <c r="M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</row>
  </sheetData>
  <sheetProtection sheet="1" autoFilter="0" formatColumns="0" formatRows="0" objects="1" scenarios="1" spinCount="100000" saltValue="0DXSZUNpE95/zOt1/JTF0Au+EyZizoyg912ElcxtJ76Gxip6R6uxAcrb0yRtVc2Duf7S7Ju2NkSR+3W2WrNHfw==" hashValue="hZAiW9PFMgZTmird21jyrCMMx2xhZ4j6g4OJ92u0sG/CkCGlFXfZ7QkxufXzN0GLvJnSlleMcgIR3C+375agHQ==" algorithmName="SHA-512" password="CC35"/>
  <autoFilter ref="C87:K339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2_02/721210812"/>
    <hyperlink ref="F98" r:id="rId2" display="https://podminky.urs.cz/item/CS_URS_2022_02/725110811"/>
    <hyperlink ref="F100" r:id="rId3" display="https://podminky.urs.cz/item/CS_URS_2022_02/725119122"/>
    <hyperlink ref="F102" r:id="rId4" display="https://podminky.urs.cz/item/CS_URS_2022_02/725210821"/>
    <hyperlink ref="F104" r:id="rId5" display="https://podminky.urs.cz/item/CS_URS_2022_02/725219102"/>
    <hyperlink ref="F107" r:id="rId6" display="https://podminky.urs.cz/item/CS_URS_2022_02/725220842"/>
    <hyperlink ref="F109" r:id="rId7" display="https://podminky.urs.cz/item/CS_URS_2022_02/725229102"/>
    <hyperlink ref="F112" r:id="rId8" display="https://podminky.urs.cz/item/CS_URS_2022_02/725240811"/>
    <hyperlink ref="F114" r:id="rId9" display="https://podminky.urs.cz/item/CS_URS_2022_02/725820801"/>
    <hyperlink ref="F116" r:id="rId10" display="https://podminky.urs.cz/item/CS_URS_2022_02/725820802"/>
    <hyperlink ref="F118" r:id="rId11" display="https://podminky.urs.cz/item/CS_URS_2022_02/725839102"/>
    <hyperlink ref="F120" r:id="rId12" display="https://podminky.urs.cz/item/CS_URS_2022_02/725849411"/>
    <hyperlink ref="F128" r:id="rId13" display="https://podminky.urs.cz/item/CS_URS_2022_02/771591241"/>
    <hyperlink ref="F130" r:id="rId14" display="https://podminky.urs.cz/item/CS_URS_2022_02/771591264"/>
    <hyperlink ref="F134" r:id="rId15" display="https://podminky.urs.cz/item/CS_URS_2022_02/776201812"/>
    <hyperlink ref="F137" r:id="rId16" display="https://podminky.urs.cz/item/CS_URS_2022_02/776111116"/>
    <hyperlink ref="F140" r:id="rId17" display="https://podminky.urs.cz/item/CS_URS_2022_02/776410811"/>
    <hyperlink ref="F143" r:id="rId18" display="https://podminky.urs.cz/item/CS_URS_2022_02/776111115"/>
    <hyperlink ref="F146" r:id="rId19" display="https://podminky.urs.cz/item/CS_URS_2022_02/776111117"/>
    <hyperlink ref="F149" r:id="rId20" display="https://podminky.urs.cz/item/CS_URS_2022_02/776111311"/>
    <hyperlink ref="F152" r:id="rId21" display="https://podminky.urs.cz/item/CS_URS_2022_02/776121511"/>
    <hyperlink ref="F155" r:id="rId22" display="https://podminky.urs.cz/item/CS_URS_2022_02/776131111"/>
    <hyperlink ref="F158" r:id="rId23" display="https://podminky.urs.cz/item/CS_URS_2022_02/776141113"/>
    <hyperlink ref="F162" r:id="rId24" display="https://podminky.urs.cz/item/CS_URS_2022_02/776251111"/>
    <hyperlink ref="F187" r:id="rId25" display="https://podminky.urs.cz/item/CS_URS_2022_02/776222111"/>
    <hyperlink ref="F209" r:id="rId26" display="https://podminky.urs.cz/item/CS_URS_2022_02/776223111"/>
    <hyperlink ref="F212" r:id="rId27" display="https://podminky.urs.cz/item/CS_URS_2022_02/776411112"/>
    <hyperlink ref="F255" r:id="rId28" display="https://podminky.urs.cz/item/CS_URS_2022_02/776421311"/>
    <hyperlink ref="F268" r:id="rId29" display="https://podminky.urs.cz/item/CS_URS_2022_02/776521111"/>
    <hyperlink ref="F286" r:id="rId30" display="https://podminky.urs.cz/item/CS_URS_2022_02/776521112"/>
    <hyperlink ref="F309" r:id="rId31" display="https://podminky.urs.cz/item/CS_URS_2022_02/776991221"/>
    <hyperlink ref="F312" r:id="rId32" display="https://podminky.urs.cz/item/CS_URS_2022_02/776991821"/>
    <hyperlink ref="F315" r:id="rId33" display="https://podminky.urs.cz/item/CS_URS_2022_02/998776102"/>
    <hyperlink ref="F318" r:id="rId34" display="https://podminky.urs.cz/item/CS_URS_2022_02/997013212"/>
    <hyperlink ref="F320" r:id="rId35" display="https://podminky.urs.cz/item/CS_URS_2022_02/997013501"/>
    <hyperlink ref="F322" r:id="rId36" display="https://podminky.urs.cz/item/CS_URS_2022_02/997013509"/>
    <hyperlink ref="F326" r:id="rId37" display="https://podminky.urs.cz/item/CS_URS_2022_02/997013631"/>
    <hyperlink ref="F329" r:id="rId38" display="https://podminky.urs.cz/item/CS_URS_2022_02/997013813"/>
    <hyperlink ref="F333" r:id="rId39" display="https://podminky.urs.cz/item/CS_URS_2022_02/952901111"/>
    <hyperlink ref="F339" r:id="rId40" display="https://podminky.urs.cz/item/CS_URS_2022_02/9980110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82</v>
      </c>
    </row>
    <row r="4" s="1" customFormat="1" ht="24.96" customHeight="1">
      <c r="B4" s="22"/>
      <c r="D4" s="133" t="s">
        <v>95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Rekonstrukce pokojů Domova seniorů Kytín, úprava 3.1.2023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109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563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111</v>
      </c>
      <c r="G12" s="40"/>
      <c r="H12" s="40"/>
      <c r="I12" s="135" t="s">
        <v>23</v>
      </c>
      <c r="J12" s="140" t="str">
        <f>'Rekapitulace stavby'!AN8</f>
        <v>29. 11. 2022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19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112</v>
      </c>
      <c r="F15" s="40"/>
      <c r="G15" s="40"/>
      <c r="H15" s="40"/>
      <c r="I15" s="135" t="s">
        <v>28</v>
      </c>
      <c r="J15" s="139" t="s">
        <v>19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29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28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31</v>
      </c>
      <c r="E20" s="40"/>
      <c r="F20" s="40"/>
      <c r="G20" s="40"/>
      <c r="H20" s="40"/>
      <c r="I20" s="135" t="s">
        <v>26</v>
      </c>
      <c r="J20" s="139" t="s">
        <v>19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32</v>
      </c>
      <c r="F21" s="40"/>
      <c r="G21" s="40"/>
      <c r="H21" s="40"/>
      <c r="I21" s="135" t="s">
        <v>28</v>
      </c>
      <c r="J21" s="139" t="s">
        <v>19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34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113</v>
      </c>
      <c r="F24" s="40"/>
      <c r="G24" s="40"/>
      <c r="H24" s="40"/>
      <c r="I24" s="135" t="s">
        <v>28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36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38</v>
      </c>
      <c r="E30" s="40"/>
      <c r="F30" s="40"/>
      <c r="G30" s="40"/>
      <c r="H30" s="40"/>
      <c r="I30" s="40"/>
      <c r="J30" s="147">
        <f>ROUND(J83,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40</v>
      </c>
      <c r="G32" s="40"/>
      <c r="H32" s="40"/>
      <c r="I32" s="148" t="s">
        <v>39</v>
      </c>
      <c r="J32" s="148" t="s">
        <v>41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42</v>
      </c>
      <c r="E33" s="135" t="s">
        <v>43</v>
      </c>
      <c r="F33" s="150">
        <f>ROUND((SUM(BE83:BE95)),  2)</f>
        <v>0</v>
      </c>
      <c r="G33" s="40"/>
      <c r="H33" s="40"/>
      <c r="I33" s="151">
        <v>0.20999999999999999</v>
      </c>
      <c r="J33" s="150">
        <f>ROUND(((SUM(BE83:BE95))*I33),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44</v>
      </c>
      <c r="F34" s="150">
        <f>ROUND((SUM(BF83:BF95)),  2)</f>
        <v>0</v>
      </c>
      <c r="G34" s="40"/>
      <c r="H34" s="40"/>
      <c r="I34" s="151">
        <v>0.14999999999999999</v>
      </c>
      <c r="J34" s="150">
        <f>ROUND(((SUM(BF83:BF95))*I34),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45</v>
      </c>
      <c r="F35" s="150">
        <f>ROUND((SUM(BG83:BG95)),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46</v>
      </c>
      <c r="F36" s="150">
        <f>ROUND((SUM(BH83:BH95)),  2)</f>
        <v>0</v>
      </c>
      <c r="G36" s="40"/>
      <c r="H36" s="40"/>
      <c r="I36" s="151">
        <v>0.14999999999999999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47</v>
      </c>
      <c r="F37" s="150">
        <f>ROUND((SUM(BI83:BI95)),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114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Rekonstrukce pokojů Domova seniorů Kytín, úprava 3.1.2023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109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VRN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Kytín</v>
      </c>
      <c r="G52" s="42"/>
      <c r="H52" s="42"/>
      <c r="I52" s="34" t="s">
        <v>23</v>
      </c>
      <c r="J52" s="74" t="str">
        <f>IF(J12="","",J12)</f>
        <v>29. 11. 2022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Domov seniorů - Kytín</v>
      </c>
      <c r="G54" s="42"/>
      <c r="H54" s="42"/>
      <c r="I54" s="34" t="s">
        <v>31</v>
      </c>
      <c r="J54" s="38" t="str">
        <f>E21</f>
        <v>RAM projekt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Ing.Josef Němeček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115</v>
      </c>
      <c r="D57" s="165"/>
      <c r="E57" s="165"/>
      <c r="F57" s="165"/>
      <c r="G57" s="165"/>
      <c r="H57" s="165"/>
      <c r="I57" s="165"/>
      <c r="J57" s="166" t="s">
        <v>116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117</v>
      </c>
    </row>
    <row r="60" s="9" customFormat="1" ht="24.96" customHeight="1">
      <c r="A60" s="9"/>
      <c r="B60" s="168"/>
      <c r="C60" s="169"/>
      <c r="D60" s="170" t="s">
        <v>564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565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566</v>
      </c>
      <c r="E62" s="177"/>
      <c r="F62" s="177"/>
      <c r="G62" s="177"/>
      <c r="H62" s="177"/>
      <c r="I62" s="177"/>
      <c r="J62" s="178">
        <f>J89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567</v>
      </c>
      <c r="E63" s="177"/>
      <c r="F63" s="177"/>
      <c r="G63" s="177"/>
      <c r="H63" s="177"/>
      <c r="I63" s="177"/>
      <c r="J63" s="178">
        <f>J94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127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3" t="str">
        <f>E7</f>
        <v>Rekonstrukce pokojů Domova seniorů Kytín, úprava 3.1.2023</v>
      </c>
      <c r="F73" s="34"/>
      <c r="G73" s="34"/>
      <c r="H73" s="34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109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02 - VRN</v>
      </c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Kytín</v>
      </c>
      <c r="G77" s="42"/>
      <c r="H77" s="42"/>
      <c r="I77" s="34" t="s">
        <v>23</v>
      </c>
      <c r="J77" s="74" t="str">
        <f>IF(J12="","",J12)</f>
        <v>29. 11. 2022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Domov seniorů - Kytín</v>
      </c>
      <c r="G79" s="42"/>
      <c r="H79" s="42"/>
      <c r="I79" s="34" t="s">
        <v>31</v>
      </c>
      <c r="J79" s="38" t="str">
        <f>E21</f>
        <v>RAM projekt s.r.o.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>Ing.Josef Němeček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0"/>
      <c r="B82" s="181"/>
      <c r="C82" s="182" t="s">
        <v>128</v>
      </c>
      <c r="D82" s="183" t="s">
        <v>57</v>
      </c>
      <c r="E82" s="183" t="s">
        <v>53</v>
      </c>
      <c r="F82" s="183" t="s">
        <v>54</v>
      </c>
      <c r="G82" s="183" t="s">
        <v>129</v>
      </c>
      <c r="H82" s="183" t="s">
        <v>130</v>
      </c>
      <c r="I82" s="183" t="s">
        <v>131</v>
      </c>
      <c r="J82" s="183" t="s">
        <v>116</v>
      </c>
      <c r="K82" s="184" t="s">
        <v>132</v>
      </c>
      <c r="L82" s="185"/>
      <c r="M82" s="94" t="s">
        <v>19</v>
      </c>
      <c r="N82" s="95" t="s">
        <v>42</v>
      </c>
      <c r="O82" s="95" t="s">
        <v>133</v>
      </c>
      <c r="P82" s="95" t="s">
        <v>134</v>
      </c>
      <c r="Q82" s="95" t="s">
        <v>135</v>
      </c>
      <c r="R82" s="95" t="s">
        <v>136</v>
      </c>
      <c r="S82" s="95" t="s">
        <v>137</v>
      </c>
      <c r="T82" s="96" t="s">
        <v>138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0"/>
      <c r="B83" s="41"/>
      <c r="C83" s="101" t="s">
        <v>139</v>
      </c>
      <c r="D83" s="42"/>
      <c r="E83" s="42"/>
      <c r="F83" s="42"/>
      <c r="G83" s="42"/>
      <c r="H83" s="42"/>
      <c r="I83" s="42"/>
      <c r="J83" s="186">
        <f>BK83</f>
        <v>0</v>
      </c>
      <c r="K83" s="42"/>
      <c r="L83" s="46"/>
      <c r="M83" s="97"/>
      <c r="N83" s="187"/>
      <c r="O83" s="98"/>
      <c r="P83" s="188">
        <f>P84</f>
        <v>0</v>
      </c>
      <c r="Q83" s="98"/>
      <c r="R83" s="188">
        <f>R84</f>
        <v>0</v>
      </c>
      <c r="S83" s="98"/>
      <c r="T83" s="189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117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71</v>
      </c>
      <c r="E84" s="194" t="s">
        <v>84</v>
      </c>
      <c r="F84" s="194" t="s">
        <v>568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P85+P86+P87+P89+P94</f>
        <v>0</v>
      </c>
      <c r="Q84" s="199"/>
      <c r="R84" s="200">
        <f>R85+R86+R87+R89+R94</f>
        <v>0</v>
      </c>
      <c r="S84" s="199"/>
      <c r="T84" s="201">
        <f>T85+T86+T87+T89+T94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173</v>
      </c>
      <c r="AT84" s="203" t="s">
        <v>71</v>
      </c>
      <c r="AU84" s="203" t="s">
        <v>72</v>
      </c>
      <c r="AY84" s="202" t="s">
        <v>142</v>
      </c>
      <c r="BK84" s="204">
        <f>BK85+BK86+BK87+BK89+BK94</f>
        <v>0</v>
      </c>
    </row>
    <row r="85" s="2" customFormat="1" ht="16.5" customHeight="1">
      <c r="A85" s="40"/>
      <c r="B85" s="41"/>
      <c r="C85" s="207" t="s">
        <v>80</v>
      </c>
      <c r="D85" s="207" t="s">
        <v>145</v>
      </c>
      <c r="E85" s="208" t="s">
        <v>569</v>
      </c>
      <c r="F85" s="209" t="s">
        <v>570</v>
      </c>
      <c r="G85" s="210" t="s">
        <v>552</v>
      </c>
      <c r="H85" s="211">
        <v>1</v>
      </c>
      <c r="I85" s="212"/>
      <c r="J85" s="213">
        <f>ROUND(I85*H85,2)</f>
        <v>0</v>
      </c>
      <c r="K85" s="209" t="s">
        <v>19</v>
      </c>
      <c r="L85" s="46"/>
      <c r="M85" s="214" t="s">
        <v>19</v>
      </c>
      <c r="N85" s="215" t="s">
        <v>44</v>
      </c>
      <c r="O85" s="86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8" t="s">
        <v>571</v>
      </c>
      <c r="AT85" s="218" t="s">
        <v>145</v>
      </c>
      <c r="AU85" s="218" t="s">
        <v>80</v>
      </c>
      <c r="AY85" s="19" t="s">
        <v>142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9" t="s">
        <v>82</v>
      </c>
      <c r="BK85" s="219">
        <f>ROUND(I85*H85,2)</f>
        <v>0</v>
      </c>
      <c r="BL85" s="19" t="s">
        <v>571</v>
      </c>
      <c r="BM85" s="218" t="s">
        <v>572</v>
      </c>
    </row>
    <row r="86" s="2" customFormat="1" ht="24.15" customHeight="1">
      <c r="A86" s="40"/>
      <c r="B86" s="41"/>
      <c r="C86" s="207" t="s">
        <v>82</v>
      </c>
      <c r="D86" s="207" t="s">
        <v>145</v>
      </c>
      <c r="E86" s="208" t="s">
        <v>573</v>
      </c>
      <c r="F86" s="209" t="s">
        <v>574</v>
      </c>
      <c r="G86" s="210" t="s">
        <v>575</v>
      </c>
      <c r="H86" s="211">
        <v>1</v>
      </c>
      <c r="I86" s="212"/>
      <c r="J86" s="213">
        <f>ROUND(I86*H86,2)</f>
        <v>0</v>
      </c>
      <c r="K86" s="209" t="s">
        <v>19</v>
      </c>
      <c r="L86" s="46"/>
      <c r="M86" s="214" t="s">
        <v>19</v>
      </c>
      <c r="N86" s="215" t="s">
        <v>44</v>
      </c>
      <c r="O86" s="86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8" t="s">
        <v>571</v>
      </c>
      <c r="AT86" s="218" t="s">
        <v>145</v>
      </c>
      <c r="AU86" s="218" t="s">
        <v>80</v>
      </c>
      <c r="AY86" s="19" t="s">
        <v>142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9" t="s">
        <v>82</v>
      </c>
      <c r="BK86" s="219">
        <f>ROUND(I86*H86,2)</f>
        <v>0</v>
      </c>
      <c r="BL86" s="19" t="s">
        <v>571</v>
      </c>
      <c r="BM86" s="218" t="s">
        <v>576</v>
      </c>
    </row>
    <row r="87" s="12" customFormat="1" ht="22.8" customHeight="1">
      <c r="A87" s="12"/>
      <c r="B87" s="191"/>
      <c r="C87" s="192"/>
      <c r="D87" s="193" t="s">
        <v>71</v>
      </c>
      <c r="E87" s="205" t="s">
        <v>577</v>
      </c>
      <c r="F87" s="205" t="s">
        <v>578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P88</f>
        <v>0</v>
      </c>
      <c r="Q87" s="199"/>
      <c r="R87" s="200">
        <f>R88</f>
        <v>0</v>
      </c>
      <c r="S87" s="199"/>
      <c r="T87" s="201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173</v>
      </c>
      <c r="AT87" s="203" t="s">
        <v>71</v>
      </c>
      <c r="AU87" s="203" t="s">
        <v>80</v>
      </c>
      <c r="AY87" s="202" t="s">
        <v>142</v>
      </c>
      <c r="BK87" s="204">
        <f>BK88</f>
        <v>0</v>
      </c>
    </row>
    <row r="88" s="2" customFormat="1" ht="16.5" customHeight="1">
      <c r="A88" s="40"/>
      <c r="B88" s="41"/>
      <c r="C88" s="207" t="s">
        <v>157</v>
      </c>
      <c r="D88" s="207" t="s">
        <v>145</v>
      </c>
      <c r="E88" s="208" t="s">
        <v>579</v>
      </c>
      <c r="F88" s="209" t="s">
        <v>580</v>
      </c>
      <c r="G88" s="210" t="s">
        <v>581</v>
      </c>
      <c r="H88" s="211">
        <v>1</v>
      </c>
      <c r="I88" s="212"/>
      <c r="J88" s="213">
        <f>ROUND(I88*H88,2)</f>
        <v>0</v>
      </c>
      <c r="K88" s="209" t="s">
        <v>19</v>
      </c>
      <c r="L88" s="46"/>
      <c r="M88" s="214" t="s">
        <v>19</v>
      </c>
      <c r="N88" s="215" t="s">
        <v>44</v>
      </c>
      <c r="O88" s="86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8" t="s">
        <v>571</v>
      </c>
      <c r="AT88" s="218" t="s">
        <v>145</v>
      </c>
      <c r="AU88" s="218" t="s">
        <v>82</v>
      </c>
      <c r="AY88" s="19" t="s">
        <v>142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9" t="s">
        <v>82</v>
      </c>
      <c r="BK88" s="219">
        <f>ROUND(I88*H88,2)</f>
        <v>0</v>
      </c>
      <c r="BL88" s="19" t="s">
        <v>571</v>
      </c>
      <c r="BM88" s="218" t="s">
        <v>582</v>
      </c>
    </row>
    <row r="89" s="12" customFormat="1" ht="22.8" customHeight="1">
      <c r="A89" s="12"/>
      <c r="B89" s="191"/>
      <c r="C89" s="192"/>
      <c r="D89" s="193" t="s">
        <v>71</v>
      </c>
      <c r="E89" s="205" t="s">
        <v>583</v>
      </c>
      <c r="F89" s="205" t="s">
        <v>584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SUM(P90:P93)</f>
        <v>0</v>
      </c>
      <c r="Q89" s="199"/>
      <c r="R89" s="200">
        <f>SUM(R90:R93)</f>
        <v>0</v>
      </c>
      <c r="S89" s="199"/>
      <c r="T89" s="201">
        <f>SUM(T90:T93)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173</v>
      </c>
      <c r="AT89" s="203" t="s">
        <v>71</v>
      </c>
      <c r="AU89" s="203" t="s">
        <v>80</v>
      </c>
      <c r="AY89" s="202" t="s">
        <v>142</v>
      </c>
      <c r="BK89" s="204">
        <f>SUM(BK90:BK93)</f>
        <v>0</v>
      </c>
    </row>
    <row r="90" s="2" customFormat="1" ht="16.5" customHeight="1">
      <c r="A90" s="40"/>
      <c r="B90" s="41"/>
      <c r="C90" s="207" t="s">
        <v>167</v>
      </c>
      <c r="D90" s="207" t="s">
        <v>145</v>
      </c>
      <c r="E90" s="208" t="s">
        <v>585</v>
      </c>
      <c r="F90" s="209" t="s">
        <v>586</v>
      </c>
      <c r="G90" s="210" t="s">
        <v>148</v>
      </c>
      <c r="H90" s="211">
        <v>2</v>
      </c>
      <c r="I90" s="212"/>
      <c r="J90" s="213">
        <f>ROUND(I90*H90,2)</f>
        <v>0</v>
      </c>
      <c r="K90" s="209" t="s">
        <v>19</v>
      </c>
      <c r="L90" s="46"/>
      <c r="M90" s="214" t="s">
        <v>19</v>
      </c>
      <c r="N90" s="215" t="s">
        <v>44</v>
      </c>
      <c r="O90" s="86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571</v>
      </c>
      <c r="AT90" s="218" t="s">
        <v>145</v>
      </c>
      <c r="AU90" s="218" t="s">
        <v>82</v>
      </c>
      <c r="AY90" s="19" t="s">
        <v>142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82</v>
      </c>
      <c r="BK90" s="219">
        <f>ROUND(I90*H90,2)</f>
        <v>0</v>
      </c>
      <c r="BL90" s="19" t="s">
        <v>571</v>
      </c>
      <c r="BM90" s="218" t="s">
        <v>587</v>
      </c>
    </row>
    <row r="91" s="13" customFormat="1">
      <c r="A91" s="13"/>
      <c r="B91" s="237"/>
      <c r="C91" s="238"/>
      <c r="D91" s="235" t="s">
        <v>188</v>
      </c>
      <c r="E91" s="239" t="s">
        <v>19</v>
      </c>
      <c r="F91" s="240" t="s">
        <v>588</v>
      </c>
      <c r="G91" s="238"/>
      <c r="H91" s="241">
        <v>2</v>
      </c>
      <c r="I91" s="242"/>
      <c r="J91" s="238"/>
      <c r="K91" s="238"/>
      <c r="L91" s="243"/>
      <c r="M91" s="244"/>
      <c r="N91" s="245"/>
      <c r="O91" s="245"/>
      <c r="P91" s="245"/>
      <c r="Q91" s="245"/>
      <c r="R91" s="245"/>
      <c r="S91" s="245"/>
      <c r="T91" s="246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7" t="s">
        <v>188</v>
      </c>
      <c r="AU91" s="247" t="s">
        <v>82</v>
      </c>
      <c r="AV91" s="13" t="s">
        <v>82</v>
      </c>
      <c r="AW91" s="13" t="s">
        <v>33</v>
      </c>
      <c r="AX91" s="13" t="s">
        <v>80</v>
      </c>
      <c r="AY91" s="247" t="s">
        <v>142</v>
      </c>
    </row>
    <row r="92" s="2" customFormat="1" ht="16.5" customHeight="1">
      <c r="A92" s="40"/>
      <c r="B92" s="41"/>
      <c r="C92" s="207" t="s">
        <v>173</v>
      </c>
      <c r="D92" s="207" t="s">
        <v>145</v>
      </c>
      <c r="E92" s="208" t="s">
        <v>589</v>
      </c>
      <c r="F92" s="209" t="s">
        <v>590</v>
      </c>
      <c r="G92" s="210" t="s">
        <v>552</v>
      </c>
      <c r="H92" s="211">
        <v>1</v>
      </c>
      <c r="I92" s="212"/>
      <c r="J92" s="213">
        <f>ROUND(I92*H92,2)</f>
        <v>0</v>
      </c>
      <c r="K92" s="209" t="s">
        <v>19</v>
      </c>
      <c r="L92" s="46"/>
      <c r="M92" s="214" t="s">
        <v>19</v>
      </c>
      <c r="N92" s="215" t="s">
        <v>44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571</v>
      </c>
      <c r="AT92" s="218" t="s">
        <v>145</v>
      </c>
      <c r="AU92" s="218" t="s">
        <v>82</v>
      </c>
      <c r="AY92" s="19" t="s">
        <v>142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82</v>
      </c>
      <c r="BK92" s="219">
        <f>ROUND(I92*H92,2)</f>
        <v>0</v>
      </c>
      <c r="BL92" s="19" t="s">
        <v>571</v>
      </c>
      <c r="BM92" s="218" t="s">
        <v>591</v>
      </c>
    </row>
    <row r="93" s="2" customFormat="1" ht="16.5" customHeight="1">
      <c r="A93" s="40"/>
      <c r="B93" s="41"/>
      <c r="C93" s="207" t="s">
        <v>178</v>
      </c>
      <c r="D93" s="207" t="s">
        <v>145</v>
      </c>
      <c r="E93" s="208" t="s">
        <v>592</v>
      </c>
      <c r="F93" s="209" t="s">
        <v>593</v>
      </c>
      <c r="G93" s="210" t="s">
        <v>148</v>
      </c>
      <c r="H93" s="211">
        <v>1</v>
      </c>
      <c r="I93" s="212"/>
      <c r="J93" s="213">
        <f>ROUND(I93*H93,2)</f>
        <v>0</v>
      </c>
      <c r="K93" s="209" t="s">
        <v>19</v>
      </c>
      <c r="L93" s="46"/>
      <c r="M93" s="214" t="s">
        <v>19</v>
      </c>
      <c r="N93" s="215" t="s">
        <v>44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571</v>
      </c>
      <c r="AT93" s="218" t="s">
        <v>145</v>
      </c>
      <c r="AU93" s="218" t="s">
        <v>82</v>
      </c>
      <c r="AY93" s="19" t="s">
        <v>142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82</v>
      </c>
      <c r="BK93" s="219">
        <f>ROUND(I93*H93,2)</f>
        <v>0</v>
      </c>
      <c r="BL93" s="19" t="s">
        <v>571</v>
      </c>
      <c r="BM93" s="218" t="s">
        <v>594</v>
      </c>
    </row>
    <row r="94" s="12" customFormat="1" ht="22.8" customHeight="1">
      <c r="A94" s="12"/>
      <c r="B94" s="191"/>
      <c r="C94" s="192"/>
      <c r="D94" s="193" t="s">
        <v>71</v>
      </c>
      <c r="E94" s="205" t="s">
        <v>595</v>
      </c>
      <c r="F94" s="205" t="s">
        <v>596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P95</f>
        <v>0</v>
      </c>
      <c r="Q94" s="199"/>
      <c r="R94" s="200">
        <f>R95</f>
        <v>0</v>
      </c>
      <c r="S94" s="199"/>
      <c r="T94" s="201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173</v>
      </c>
      <c r="AT94" s="203" t="s">
        <v>71</v>
      </c>
      <c r="AU94" s="203" t="s">
        <v>80</v>
      </c>
      <c r="AY94" s="202" t="s">
        <v>142</v>
      </c>
      <c r="BK94" s="204">
        <f>BK95</f>
        <v>0</v>
      </c>
    </row>
    <row r="95" s="2" customFormat="1" ht="16.5" customHeight="1">
      <c r="A95" s="40"/>
      <c r="B95" s="41"/>
      <c r="C95" s="207" t="s">
        <v>183</v>
      </c>
      <c r="D95" s="207" t="s">
        <v>145</v>
      </c>
      <c r="E95" s="208" t="s">
        <v>597</v>
      </c>
      <c r="F95" s="209" t="s">
        <v>598</v>
      </c>
      <c r="G95" s="210" t="s">
        <v>552</v>
      </c>
      <c r="H95" s="211">
        <v>1</v>
      </c>
      <c r="I95" s="212"/>
      <c r="J95" s="213">
        <f>ROUND(I95*H95,2)</f>
        <v>0</v>
      </c>
      <c r="K95" s="209" t="s">
        <v>19</v>
      </c>
      <c r="L95" s="46"/>
      <c r="M95" s="284" t="s">
        <v>19</v>
      </c>
      <c r="N95" s="285" t="s">
        <v>44</v>
      </c>
      <c r="O95" s="282"/>
      <c r="P95" s="286">
        <f>O95*H95</f>
        <v>0</v>
      </c>
      <c r="Q95" s="286">
        <v>0</v>
      </c>
      <c r="R95" s="286">
        <f>Q95*H95</f>
        <v>0</v>
      </c>
      <c r="S95" s="286">
        <v>0</v>
      </c>
      <c r="T95" s="28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571</v>
      </c>
      <c r="AT95" s="218" t="s">
        <v>145</v>
      </c>
      <c r="AU95" s="218" t="s">
        <v>82</v>
      </c>
      <c r="AY95" s="19" t="s">
        <v>142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82</v>
      </c>
      <c r="BK95" s="219">
        <f>ROUND(I95*H95,2)</f>
        <v>0</v>
      </c>
      <c r="BL95" s="19" t="s">
        <v>571</v>
      </c>
      <c r="BM95" s="218" t="s">
        <v>599</v>
      </c>
    </row>
    <row r="96" s="2" customFormat="1" ht="6.96" customHeight="1">
      <c r="A96" s="40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46"/>
      <c r="M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</sheetData>
  <sheetProtection sheet="1" autoFilter="0" formatColumns="0" formatRows="0" objects="1" scenarios="1" spinCount="100000" saltValue="EjCyqxu/aFqS+RMnuDnHPI7xT4Wsc/dBKk67/0TS78TjNzH88wFIEM5vgFofK7lsYpUxRIfKSS2PK/m19FLu5A==" hashValue="NMKBEWauqQpsnUXyWj4CKg6ZY4MuR5wGsmZkrfGGI0VRCmVjVD0bxqlbQm3PnYJmlssTuyp1oTLou8TgsXHA9g==" algorithmName="SHA-512" password="CC35"/>
  <autoFilter ref="C82:K9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600</v>
      </c>
      <c r="H4" s="22"/>
    </row>
    <row r="5" s="1" customFormat="1" ht="12" customHeight="1">
      <c r="B5" s="22"/>
      <c r="C5" s="288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89" t="s">
        <v>16</v>
      </c>
      <c r="D6" s="290" t="s">
        <v>17</v>
      </c>
      <c r="E6" s="1"/>
      <c r="F6" s="1"/>
      <c r="H6" s="22"/>
    </row>
    <row r="7" s="1" customFormat="1" ht="16.5" customHeight="1">
      <c r="B7" s="22"/>
      <c r="C7" s="135" t="s">
        <v>23</v>
      </c>
      <c r="D7" s="140" t="str">
        <f>'Rekapitulace stavby'!AN8</f>
        <v>29. 11. 2022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0"/>
      <c r="B9" s="291"/>
      <c r="C9" s="292" t="s">
        <v>53</v>
      </c>
      <c r="D9" s="293" t="s">
        <v>54</v>
      </c>
      <c r="E9" s="293" t="s">
        <v>129</v>
      </c>
      <c r="F9" s="294" t="s">
        <v>601</v>
      </c>
      <c r="G9" s="180"/>
      <c r="H9" s="291"/>
    </row>
    <row r="10" s="2" customFormat="1" ht="26.4" customHeight="1">
      <c r="A10" s="40"/>
      <c r="B10" s="46"/>
      <c r="C10" s="295" t="s">
        <v>602</v>
      </c>
      <c r="D10" s="295" t="s">
        <v>78</v>
      </c>
      <c r="E10" s="40"/>
      <c r="F10" s="40"/>
      <c r="G10" s="40"/>
      <c r="H10" s="46"/>
    </row>
    <row r="11" s="2" customFormat="1" ht="16.8" customHeight="1">
      <c r="A11" s="40"/>
      <c r="B11" s="46"/>
      <c r="C11" s="296" t="s">
        <v>103</v>
      </c>
      <c r="D11" s="297" t="s">
        <v>104</v>
      </c>
      <c r="E11" s="298" t="s">
        <v>98</v>
      </c>
      <c r="F11" s="299">
        <v>284.74000000000001</v>
      </c>
      <c r="G11" s="40"/>
      <c r="H11" s="46"/>
    </row>
    <row r="12" s="2" customFormat="1" ht="16.8" customHeight="1">
      <c r="A12" s="40"/>
      <c r="B12" s="46"/>
      <c r="C12" s="300" t="s">
        <v>19</v>
      </c>
      <c r="D12" s="300" t="s">
        <v>465</v>
      </c>
      <c r="E12" s="19" t="s">
        <v>19</v>
      </c>
      <c r="F12" s="301">
        <v>0</v>
      </c>
      <c r="G12" s="40"/>
      <c r="H12" s="46"/>
    </row>
    <row r="13" s="2" customFormat="1" ht="16.8" customHeight="1">
      <c r="A13" s="40"/>
      <c r="B13" s="46"/>
      <c r="C13" s="300" t="s">
        <v>19</v>
      </c>
      <c r="D13" s="300" t="s">
        <v>466</v>
      </c>
      <c r="E13" s="19" t="s">
        <v>19</v>
      </c>
      <c r="F13" s="301">
        <v>7.4100000000000001</v>
      </c>
      <c r="G13" s="40"/>
      <c r="H13" s="46"/>
    </row>
    <row r="14" s="2" customFormat="1" ht="16.8" customHeight="1">
      <c r="A14" s="40"/>
      <c r="B14" s="46"/>
      <c r="C14" s="300" t="s">
        <v>19</v>
      </c>
      <c r="D14" s="300" t="s">
        <v>467</v>
      </c>
      <c r="E14" s="19" t="s">
        <v>19</v>
      </c>
      <c r="F14" s="301">
        <v>23.399999999999999</v>
      </c>
      <c r="G14" s="40"/>
      <c r="H14" s="46"/>
    </row>
    <row r="15" s="2" customFormat="1" ht="16.8" customHeight="1">
      <c r="A15" s="40"/>
      <c r="B15" s="46"/>
      <c r="C15" s="300" t="s">
        <v>19</v>
      </c>
      <c r="D15" s="300" t="s">
        <v>468</v>
      </c>
      <c r="E15" s="19" t="s">
        <v>19</v>
      </c>
      <c r="F15" s="301">
        <v>25.199999999999999</v>
      </c>
      <c r="G15" s="40"/>
      <c r="H15" s="46"/>
    </row>
    <row r="16" s="2" customFormat="1" ht="16.8" customHeight="1">
      <c r="A16" s="40"/>
      <c r="B16" s="46"/>
      <c r="C16" s="300" t="s">
        <v>19</v>
      </c>
      <c r="D16" s="300" t="s">
        <v>469</v>
      </c>
      <c r="E16" s="19" t="s">
        <v>19</v>
      </c>
      <c r="F16" s="301">
        <v>0</v>
      </c>
      <c r="G16" s="40"/>
      <c r="H16" s="46"/>
    </row>
    <row r="17" s="2" customFormat="1" ht="16.8" customHeight="1">
      <c r="A17" s="40"/>
      <c r="B17" s="46"/>
      <c r="C17" s="300" t="s">
        <v>19</v>
      </c>
      <c r="D17" s="300" t="s">
        <v>470</v>
      </c>
      <c r="E17" s="19" t="s">
        <v>19</v>
      </c>
      <c r="F17" s="301">
        <v>51.350000000000001</v>
      </c>
      <c r="G17" s="40"/>
      <c r="H17" s="46"/>
    </row>
    <row r="18" s="2" customFormat="1" ht="16.8" customHeight="1">
      <c r="A18" s="40"/>
      <c r="B18" s="46"/>
      <c r="C18" s="300" t="s">
        <v>19</v>
      </c>
      <c r="D18" s="300" t="s">
        <v>395</v>
      </c>
      <c r="E18" s="19" t="s">
        <v>19</v>
      </c>
      <c r="F18" s="301">
        <v>35</v>
      </c>
      <c r="G18" s="40"/>
      <c r="H18" s="46"/>
    </row>
    <row r="19" s="2" customFormat="1" ht="16.8" customHeight="1">
      <c r="A19" s="40"/>
      <c r="B19" s="46"/>
      <c r="C19" s="300" t="s">
        <v>19</v>
      </c>
      <c r="D19" s="300" t="s">
        <v>396</v>
      </c>
      <c r="E19" s="19" t="s">
        <v>19</v>
      </c>
      <c r="F19" s="301">
        <v>35</v>
      </c>
      <c r="G19" s="40"/>
      <c r="H19" s="46"/>
    </row>
    <row r="20" s="2" customFormat="1" ht="16.8" customHeight="1">
      <c r="A20" s="40"/>
      <c r="B20" s="46"/>
      <c r="C20" s="300" t="s">
        <v>19</v>
      </c>
      <c r="D20" s="300" t="s">
        <v>471</v>
      </c>
      <c r="E20" s="19" t="s">
        <v>19</v>
      </c>
      <c r="F20" s="301">
        <v>32.240000000000002</v>
      </c>
      <c r="G20" s="40"/>
      <c r="H20" s="46"/>
    </row>
    <row r="21" s="2" customFormat="1" ht="16.8" customHeight="1">
      <c r="A21" s="40"/>
      <c r="B21" s="46"/>
      <c r="C21" s="300" t="s">
        <v>19</v>
      </c>
      <c r="D21" s="300" t="s">
        <v>472</v>
      </c>
      <c r="E21" s="19" t="s">
        <v>19</v>
      </c>
      <c r="F21" s="301">
        <v>75.140000000000001</v>
      </c>
      <c r="G21" s="40"/>
      <c r="H21" s="46"/>
    </row>
    <row r="22" s="2" customFormat="1" ht="16.8" customHeight="1">
      <c r="A22" s="40"/>
      <c r="B22" s="46"/>
      <c r="C22" s="300" t="s">
        <v>103</v>
      </c>
      <c r="D22" s="300" t="s">
        <v>327</v>
      </c>
      <c r="E22" s="19" t="s">
        <v>19</v>
      </c>
      <c r="F22" s="301">
        <v>284.74000000000001</v>
      </c>
      <c r="G22" s="40"/>
      <c r="H22" s="46"/>
    </row>
    <row r="23" s="2" customFormat="1" ht="16.8" customHeight="1">
      <c r="A23" s="40"/>
      <c r="B23" s="46"/>
      <c r="C23" s="302" t="s">
        <v>603</v>
      </c>
      <c r="D23" s="40"/>
      <c r="E23" s="40"/>
      <c r="F23" s="40"/>
      <c r="G23" s="40"/>
      <c r="H23" s="46"/>
    </row>
    <row r="24" s="2" customFormat="1" ht="16.8" customHeight="1">
      <c r="A24" s="40"/>
      <c r="B24" s="46"/>
      <c r="C24" s="300" t="s">
        <v>461</v>
      </c>
      <c r="D24" s="300" t="s">
        <v>604</v>
      </c>
      <c r="E24" s="19" t="s">
        <v>93</v>
      </c>
      <c r="F24" s="301">
        <v>597.95399999999995</v>
      </c>
      <c r="G24" s="40"/>
      <c r="H24" s="46"/>
    </row>
    <row r="25" s="2" customFormat="1" ht="16.8" customHeight="1">
      <c r="A25" s="40"/>
      <c r="B25" s="46"/>
      <c r="C25" s="300" t="s">
        <v>244</v>
      </c>
      <c r="D25" s="300" t="s">
        <v>605</v>
      </c>
      <c r="E25" s="19" t="s">
        <v>98</v>
      </c>
      <c r="F25" s="301">
        <v>284.74000000000001</v>
      </c>
      <c r="G25" s="40"/>
      <c r="H25" s="46"/>
    </row>
    <row r="26" s="2" customFormat="1" ht="16.8" customHeight="1">
      <c r="A26" s="40"/>
      <c r="B26" s="46"/>
      <c r="C26" s="300" t="s">
        <v>432</v>
      </c>
      <c r="D26" s="300" t="s">
        <v>433</v>
      </c>
      <c r="E26" s="19" t="s">
        <v>93</v>
      </c>
      <c r="F26" s="301">
        <v>886.57500000000005</v>
      </c>
      <c r="G26" s="40"/>
      <c r="H26" s="46"/>
    </row>
    <row r="27" s="2" customFormat="1">
      <c r="A27" s="40"/>
      <c r="B27" s="46"/>
      <c r="C27" s="300" t="s">
        <v>495</v>
      </c>
      <c r="D27" s="300" t="s">
        <v>606</v>
      </c>
      <c r="E27" s="19" t="s">
        <v>93</v>
      </c>
      <c r="F27" s="301">
        <v>1739.5</v>
      </c>
      <c r="G27" s="40"/>
      <c r="H27" s="46"/>
    </row>
    <row r="28" s="2" customFormat="1" ht="16.8" customHeight="1">
      <c r="A28" s="40"/>
      <c r="B28" s="46"/>
      <c r="C28" s="296" t="s">
        <v>100</v>
      </c>
      <c r="D28" s="297" t="s">
        <v>101</v>
      </c>
      <c r="E28" s="298" t="s">
        <v>98</v>
      </c>
      <c r="F28" s="299">
        <v>182.05500000000001</v>
      </c>
      <c r="G28" s="40"/>
      <c r="H28" s="46"/>
    </row>
    <row r="29" s="2" customFormat="1" ht="16.8" customHeight="1">
      <c r="A29" s="40"/>
      <c r="B29" s="46"/>
      <c r="C29" s="300" t="s">
        <v>19</v>
      </c>
      <c r="D29" s="300" t="s">
        <v>443</v>
      </c>
      <c r="E29" s="19" t="s">
        <v>19</v>
      </c>
      <c r="F29" s="301">
        <v>0</v>
      </c>
      <c r="G29" s="40"/>
      <c r="H29" s="46"/>
    </row>
    <row r="30" s="2" customFormat="1" ht="16.8" customHeight="1">
      <c r="A30" s="40"/>
      <c r="B30" s="46"/>
      <c r="C30" s="300" t="s">
        <v>19</v>
      </c>
      <c r="D30" s="300" t="s">
        <v>444</v>
      </c>
      <c r="E30" s="19" t="s">
        <v>19</v>
      </c>
      <c r="F30" s="301">
        <v>0</v>
      </c>
      <c r="G30" s="40"/>
      <c r="H30" s="46"/>
    </row>
    <row r="31" s="2" customFormat="1">
      <c r="A31" s="40"/>
      <c r="B31" s="46"/>
      <c r="C31" s="300" t="s">
        <v>19</v>
      </c>
      <c r="D31" s="300" t="s">
        <v>445</v>
      </c>
      <c r="E31" s="19" t="s">
        <v>19</v>
      </c>
      <c r="F31" s="301">
        <v>30.41</v>
      </c>
      <c r="G31" s="40"/>
      <c r="H31" s="46"/>
    </row>
    <row r="32" s="2" customFormat="1" ht="16.8" customHeight="1">
      <c r="A32" s="40"/>
      <c r="B32" s="46"/>
      <c r="C32" s="300" t="s">
        <v>19</v>
      </c>
      <c r="D32" s="300" t="s">
        <v>446</v>
      </c>
      <c r="E32" s="19" t="s">
        <v>19</v>
      </c>
      <c r="F32" s="301">
        <v>0</v>
      </c>
      <c r="G32" s="40"/>
      <c r="H32" s="46"/>
    </row>
    <row r="33" s="2" customFormat="1" ht="16.8" customHeight="1">
      <c r="A33" s="40"/>
      <c r="B33" s="46"/>
      <c r="C33" s="300" t="s">
        <v>19</v>
      </c>
      <c r="D33" s="300" t="s">
        <v>447</v>
      </c>
      <c r="E33" s="19" t="s">
        <v>19</v>
      </c>
      <c r="F33" s="301">
        <v>55.75</v>
      </c>
      <c r="G33" s="40"/>
      <c r="H33" s="46"/>
    </row>
    <row r="34" s="2" customFormat="1">
      <c r="A34" s="40"/>
      <c r="B34" s="46"/>
      <c r="C34" s="300" t="s">
        <v>19</v>
      </c>
      <c r="D34" s="300" t="s">
        <v>448</v>
      </c>
      <c r="E34" s="19" t="s">
        <v>19</v>
      </c>
      <c r="F34" s="301">
        <v>58.899999999999999</v>
      </c>
      <c r="G34" s="40"/>
      <c r="H34" s="46"/>
    </row>
    <row r="35" s="2" customFormat="1">
      <c r="A35" s="40"/>
      <c r="B35" s="46"/>
      <c r="C35" s="300" t="s">
        <v>19</v>
      </c>
      <c r="D35" s="300" t="s">
        <v>449</v>
      </c>
      <c r="E35" s="19" t="s">
        <v>19</v>
      </c>
      <c r="F35" s="301">
        <v>36.994999999999997</v>
      </c>
      <c r="G35" s="40"/>
      <c r="H35" s="46"/>
    </row>
    <row r="36" s="2" customFormat="1" ht="16.8" customHeight="1">
      <c r="A36" s="40"/>
      <c r="B36" s="46"/>
      <c r="C36" s="300" t="s">
        <v>100</v>
      </c>
      <c r="D36" s="300" t="s">
        <v>450</v>
      </c>
      <c r="E36" s="19" t="s">
        <v>19</v>
      </c>
      <c r="F36" s="301">
        <v>182.05500000000001</v>
      </c>
      <c r="G36" s="40"/>
      <c r="H36" s="46"/>
    </row>
    <row r="37" s="2" customFormat="1" ht="16.8" customHeight="1">
      <c r="A37" s="40"/>
      <c r="B37" s="46"/>
      <c r="C37" s="302" t="s">
        <v>603</v>
      </c>
      <c r="D37" s="40"/>
      <c r="E37" s="40"/>
      <c r="F37" s="40"/>
      <c r="G37" s="40"/>
      <c r="H37" s="46"/>
    </row>
    <row r="38" s="2" customFormat="1" ht="16.8" customHeight="1">
      <c r="A38" s="40"/>
      <c r="B38" s="46"/>
      <c r="C38" s="300" t="s">
        <v>438</v>
      </c>
      <c r="D38" s="300" t="s">
        <v>607</v>
      </c>
      <c r="E38" s="19" t="s">
        <v>93</v>
      </c>
      <c r="F38" s="301">
        <v>288.62099999999998</v>
      </c>
      <c r="G38" s="40"/>
      <c r="H38" s="46"/>
    </row>
    <row r="39" s="2" customFormat="1">
      <c r="A39" s="40"/>
      <c r="B39" s="46"/>
      <c r="C39" s="300" t="s">
        <v>495</v>
      </c>
      <c r="D39" s="300" t="s">
        <v>606</v>
      </c>
      <c r="E39" s="19" t="s">
        <v>93</v>
      </c>
      <c r="F39" s="301">
        <v>1739.5</v>
      </c>
      <c r="G39" s="40"/>
      <c r="H39" s="46"/>
    </row>
    <row r="40" s="2" customFormat="1" ht="16.8" customHeight="1">
      <c r="A40" s="40"/>
      <c r="B40" s="46"/>
      <c r="C40" s="296" t="s">
        <v>96</v>
      </c>
      <c r="D40" s="297" t="s">
        <v>97</v>
      </c>
      <c r="E40" s="298" t="s">
        <v>98</v>
      </c>
      <c r="F40" s="299">
        <v>909.47000000000003</v>
      </c>
      <c r="G40" s="40"/>
      <c r="H40" s="46"/>
    </row>
    <row r="41" s="2" customFormat="1" ht="16.8" customHeight="1">
      <c r="A41" s="40"/>
      <c r="B41" s="46"/>
      <c r="C41" s="300" t="s">
        <v>19</v>
      </c>
      <c r="D41" s="300" t="s">
        <v>368</v>
      </c>
      <c r="E41" s="19" t="s">
        <v>19</v>
      </c>
      <c r="F41" s="301">
        <v>0</v>
      </c>
      <c r="G41" s="40"/>
      <c r="H41" s="46"/>
    </row>
    <row r="42" s="2" customFormat="1" ht="16.8" customHeight="1">
      <c r="A42" s="40"/>
      <c r="B42" s="46"/>
      <c r="C42" s="300" t="s">
        <v>19</v>
      </c>
      <c r="D42" s="300" t="s">
        <v>369</v>
      </c>
      <c r="E42" s="19" t="s">
        <v>19</v>
      </c>
      <c r="F42" s="301">
        <v>29.199999999999999</v>
      </c>
      <c r="G42" s="40"/>
      <c r="H42" s="46"/>
    </row>
    <row r="43" s="2" customFormat="1" ht="16.8" customHeight="1">
      <c r="A43" s="40"/>
      <c r="B43" s="46"/>
      <c r="C43" s="300" t="s">
        <v>19</v>
      </c>
      <c r="D43" s="300" t="s">
        <v>370</v>
      </c>
      <c r="E43" s="19" t="s">
        <v>19</v>
      </c>
      <c r="F43" s="301">
        <v>90.200000000000003</v>
      </c>
      <c r="G43" s="40"/>
      <c r="H43" s="46"/>
    </row>
    <row r="44" s="2" customFormat="1" ht="16.8" customHeight="1">
      <c r="A44" s="40"/>
      <c r="B44" s="46"/>
      <c r="C44" s="300" t="s">
        <v>19</v>
      </c>
      <c r="D44" s="300" t="s">
        <v>371</v>
      </c>
      <c r="E44" s="19" t="s">
        <v>19</v>
      </c>
      <c r="F44" s="301">
        <v>61.960000000000001</v>
      </c>
      <c r="G44" s="40"/>
      <c r="H44" s="46"/>
    </row>
    <row r="45" s="2" customFormat="1" ht="16.8" customHeight="1">
      <c r="A45" s="40"/>
      <c r="B45" s="46"/>
      <c r="C45" s="300" t="s">
        <v>19</v>
      </c>
      <c r="D45" s="300" t="s">
        <v>314</v>
      </c>
      <c r="E45" s="19" t="s">
        <v>19</v>
      </c>
      <c r="F45" s="301">
        <v>0</v>
      </c>
      <c r="G45" s="40"/>
      <c r="H45" s="46"/>
    </row>
    <row r="46" s="2" customFormat="1" ht="16.8" customHeight="1">
      <c r="A46" s="40"/>
      <c r="B46" s="46"/>
      <c r="C46" s="300" t="s">
        <v>19</v>
      </c>
      <c r="D46" s="300" t="s">
        <v>372</v>
      </c>
      <c r="E46" s="19" t="s">
        <v>19</v>
      </c>
      <c r="F46" s="301">
        <v>70.650000000000006</v>
      </c>
      <c r="G46" s="40"/>
      <c r="H46" s="46"/>
    </row>
    <row r="47" s="2" customFormat="1" ht="16.8" customHeight="1">
      <c r="A47" s="40"/>
      <c r="B47" s="46"/>
      <c r="C47" s="300" t="s">
        <v>19</v>
      </c>
      <c r="D47" s="300" t="s">
        <v>373</v>
      </c>
      <c r="E47" s="19" t="s">
        <v>19</v>
      </c>
      <c r="F47" s="301">
        <v>70.829999999999998</v>
      </c>
      <c r="G47" s="40"/>
      <c r="H47" s="46"/>
    </row>
    <row r="48" s="2" customFormat="1" ht="16.8" customHeight="1">
      <c r="A48" s="40"/>
      <c r="B48" s="46"/>
      <c r="C48" s="300" t="s">
        <v>19</v>
      </c>
      <c r="D48" s="300" t="s">
        <v>374</v>
      </c>
      <c r="E48" s="19" t="s">
        <v>19</v>
      </c>
      <c r="F48" s="301">
        <v>93.120000000000005</v>
      </c>
      <c r="G48" s="40"/>
      <c r="H48" s="46"/>
    </row>
    <row r="49" s="2" customFormat="1" ht="16.8" customHeight="1">
      <c r="A49" s="40"/>
      <c r="B49" s="46"/>
      <c r="C49" s="300" t="s">
        <v>19</v>
      </c>
      <c r="D49" s="300" t="s">
        <v>375</v>
      </c>
      <c r="E49" s="19" t="s">
        <v>19</v>
      </c>
      <c r="F49" s="301">
        <v>89.530000000000001</v>
      </c>
      <c r="G49" s="40"/>
      <c r="H49" s="46"/>
    </row>
    <row r="50" s="2" customFormat="1" ht="16.8" customHeight="1">
      <c r="A50" s="40"/>
      <c r="B50" s="46"/>
      <c r="C50" s="300" t="s">
        <v>19</v>
      </c>
      <c r="D50" s="300" t="s">
        <v>376</v>
      </c>
      <c r="E50" s="19" t="s">
        <v>19</v>
      </c>
      <c r="F50" s="301">
        <v>88.5</v>
      </c>
      <c r="G50" s="40"/>
      <c r="H50" s="46"/>
    </row>
    <row r="51" s="2" customFormat="1" ht="16.8" customHeight="1">
      <c r="A51" s="40"/>
      <c r="B51" s="46"/>
      <c r="C51" s="300" t="s">
        <v>19</v>
      </c>
      <c r="D51" s="300" t="s">
        <v>377</v>
      </c>
      <c r="E51" s="19" t="s">
        <v>19</v>
      </c>
      <c r="F51" s="301">
        <v>73.579999999999998</v>
      </c>
      <c r="G51" s="40"/>
      <c r="H51" s="46"/>
    </row>
    <row r="52" s="2" customFormat="1" ht="16.8" customHeight="1">
      <c r="A52" s="40"/>
      <c r="B52" s="46"/>
      <c r="C52" s="300" t="s">
        <v>19</v>
      </c>
      <c r="D52" s="300" t="s">
        <v>378</v>
      </c>
      <c r="E52" s="19" t="s">
        <v>19</v>
      </c>
      <c r="F52" s="301">
        <v>84.810000000000002</v>
      </c>
      <c r="G52" s="40"/>
      <c r="H52" s="46"/>
    </row>
    <row r="53" s="2" customFormat="1" ht="16.8" customHeight="1">
      <c r="A53" s="40"/>
      <c r="B53" s="46"/>
      <c r="C53" s="300" t="s">
        <v>19</v>
      </c>
      <c r="D53" s="300" t="s">
        <v>379</v>
      </c>
      <c r="E53" s="19" t="s">
        <v>19</v>
      </c>
      <c r="F53" s="301">
        <v>98.870000000000005</v>
      </c>
      <c r="G53" s="40"/>
      <c r="H53" s="46"/>
    </row>
    <row r="54" s="2" customFormat="1" ht="16.8" customHeight="1">
      <c r="A54" s="40"/>
      <c r="B54" s="46"/>
      <c r="C54" s="300" t="s">
        <v>19</v>
      </c>
      <c r="D54" s="300" t="s">
        <v>380</v>
      </c>
      <c r="E54" s="19" t="s">
        <v>19</v>
      </c>
      <c r="F54" s="301">
        <v>58.219999999999999</v>
      </c>
      <c r="G54" s="40"/>
      <c r="H54" s="46"/>
    </row>
    <row r="55" s="2" customFormat="1" ht="16.8" customHeight="1">
      <c r="A55" s="40"/>
      <c r="B55" s="46"/>
      <c r="C55" s="300" t="s">
        <v>96</v>
      </c>
      <c r="D55" s="300" t="s">
        <v>327</v>
      </c>
      <c r="E55" s="19" t="s">
        <v>19</v>
      </c>
      <c r="F55" s="301">
        <v>909.47000000000003</v>
      </c>
      <c r="G55" s="40"/>
      <c r="H55" s="46"/>
    </row>
    <row r="56" s="2" customFormat="1" ht="16.8" customHeight="1">
      <c r="A56" s="40"/>
      <c r="B56" s="46"/>
      <c r="C56" s="302" t="s">
        <v>603</v>
      </c>
      <c r="D56" s="40"/>
      <c r="E56" s="40"/>
      <c r="F56" s="40"/>
      <c r="G56" s="40"/>
      <c r="H56" s="46"/>
    </row>
    <row r="57" s="2" customFormat="1" ht="16.8" customHeight="1">
      <c r="A57" s="40"/>
      <c r="B57" s="46"/>
      <c r="C57" s="300" t="s">
        <v>364</v>
      </c>
      <c r="D57" s="300" t="s">
        <v>608</v>
      </c>
      <c r="E57" s="19" t="s">
        <v>98</v>
      </c>
      <c r="F57" s="301">
        <v>909.47000000000003</v>
      </c>
      <c r="G57" s="40"/>
      <c r="H57" s="46"/>
    </row>
    <row r="58" s="2" customFormat="1" ht="16.8" customHeight="1">
      <c r="A58" s="40"/>
      <c r="B58" s="46"/>
      <c r="C58" s="300" t="s">
        <v>263</v>
      </c>
      <c r="D58" s="300" t="s">
        <v>609</v>
      </c>
      <c r="E58" s="19" t="s">
        <v>98</v>
      </c>
      <c r="F58" s="301">
        <v>909.47000000000003</v>
      </c>
      <c r="G58" s="40"/>
      <c r="H58" s="46"/>
    </row>
    <row r="59" s="2" customFormat="1" ht="16.8" customHeight="1">
      <c r="A59" s="40"/>
      <c r="B59" s="46"/>
      <c r="C59" s="296" t="s">
        <v>91</v>
      </c>
      <c r="D59" s="297" t="s">
        <v>92</v>
      </c>
      <c r="E59" s="298" t="s">
        <v>93</v>
      </c>
      <c r="F59" s="299">
        <v>155.46000000000001</v>
      </c>
      <c r="G59" s="40"/>
      <c r="H59" s="46"/>
    </row>
    <row r="60" s="2" customFormat="1" ht="16.8" customHeight="1">
      <c r="A60" s="40"/>
      <c r="B60" s="46"/>
      <c r="C60" s="300" t="s">
        <v>19</v>
      </c>
      <c r="D60" s="300" t="s">
        <v>340</v>
      </c>
      <c r="E60" s="19" t="s">
        <v>19</v>
      </c>
      <c r="F60" s="301">
        <v>0</v>
      </c>
      <c r="G60" s="40"/>
      <c r="H60" s="46"/>
    </row>
    <row r="61" s="2" customFormat="1" ht="16.8" customHeight="1">
      <c r="A61" s="40"/>
      <c r="B61" s="46"/>
      <c r="C61" s="300" t="s">
        <v>19</v>
      </c>
      <c r="D61" s="300" t="s">
        <v>341</v>
      </c>
      <c r="E61" s="19" t="s">
        <v>19</v>
      </c>
      <c r="F61" s="301">
        <v>5.6900000000000004</v>
      </c>
      <c r="G61" s="40"/>
      <c r="H61" s="46"/>
    </row>
    <row r="62" s="2" customFormat="1" ht="16.8" customHeight="1">
      <c r="A62" s="40"/>
      <c r="B62" s="46"/>
      <c r="C62" s="300" t="s">
        <v>19</v>
      </c>
      <c r="D62" s="300" t="s">
        <v>342</v>
      </c>
      <c r="E62" s="19" t="s">
        <v>19</v>
      </c>
      <c r="F62" s="301">
        <v>24.859999999999999</v>
      </c>
      <c r="G62" s="40"/>
      <c r="H62" s="46"/>
    </row>
    <row r="63" s="2" customFormat="1" ht="16.8" customHeight="1">
      <c r="A63" s="40"/>
      <c r="B63" s="46"/>
      <c r="C63" s="300" t="s">
        <v>19</v>
      </c>
      <c r="D63" s="300" t="s">
        <v>343</v>
      </c>
      <c r="E63" s="19" t="s">
        <v>19</v>
      </c>
      <c r="F63" s="301">
        <v>12.960000000000001</v>
      </c>
      <c r="G63" s="40"/>
      <c r="H63" s="46"/>
    </row>
    <row r="64" s="2" customFormat="1" ht="16.8" customHeight="1">
      <c r="A64" s="40"/>
      <c r="B64" s="46"/>
      <c r="C64" s="300" t="s">
        <v>19</v>
      </c>
      <c r="D64" s="300" t="s">
        <v>344</v>
      </c>
      <c r="E64" s="19" t="s">
        <v>19</v>
      </c>
      <c r="F64" s="301">
        <v>0</v>
      </c>
      <c r="G64" s="40"/>
      <c r="H64" s="46"/>
    </row>
    <row r="65" s="2" customFormat="1" ht="16.8" customHeight="1">
      <c r="A65" s="40"/>
      <c r="B65" s="46"/>
      <c r="C65" s="300" t="s">
        <v>19</v>
      </c>
      <c r="D65" s="300" t="s">
        <v>345</v>
      </c>
      <c r="E65" s="19" t="s">
        <v>19</v>
      </c>
      <c r="F65" s="301">
        <v>36.700000000000003</v>
      </c>
      <c r="G65" s="40"/>
      <c r="H65" s="46"/>
    </row>
    <row r="66" s="2" customFormat="1" ht="16.8" customHeight="1">
      <c r="A66" s="40"/>
      <c r="B66" s="46"/>
      <c r="C66" s="300" t="s">
        <v>19</v>
      </c>
      <c r="D66" s="300" t="s">
        <v>346</v>
      </c>
      <c r="E66" s="19" t="s">
        <v>19</v>
      </c>
      <c r="F66" s="301">
        <v>14.6</v>
      </c>
      <c r="G66" s="40"/>
      <c r="H66" s="46"/>
    </row>
    <row r="67" s="2" customFormat="1" ht="16.8" customHeight="1">
      <c r="A67" s="40"/>
      <c r="B67" s="46"/>
      <c r="C67" s="300" t="s">
        <v>19</v>
      </c>
      <c r="D67" s="300" t="s">
        <v>347</v>
      </c>
      <c r="E67" s="19" t="s">
        <v>19</v>
      </c>
      <c r="F67" s="301">
        <v>14.6</v>
      </c>
      <c r="G67" s="40"/>
      <c r="H67" s="46"/>
    </row>
    <row r="68" s="2" customFormat="1" ht="16.8" customHeight="1">
      <c r="A68" s="40"/>
      <c r="B68" s="46"/>
      <c r="C68" s="300" t="s">
        <v>19</v>
      </c>
      <c r="D68" s="300" t="s">
        <v>348</v>
      </c>
      <c r="E68" s="19" t="s">
        <v>19</v>
      </c>
      <c r="F68" s="301">
        <v>17.59</v>
      </c>
      <c r="G68" s="40"/>
      <c r="H68" s="46"/>
    </row>
    <row r="69" s="2" customFormat="1" ht="16.8" customHeight="1">
      <c r="A69" s="40"/>
      <c r="B69" s="46"/>
      <c r="C69" s="300" t="s">
        <v>19</v>
      </c>
      <c r="D69" s="300" t="s">
        <v>349</v>
      </c>
      <c r="E69" s="19" t="s">
        <v>19</v>
      </c>
      <c r="F69" s="301">
        <v>9.0199999999999996</v>
      </c>
      <c r="G69" s="40"/>
      <c r="H69" s="46"/>
    </row>
    <row r="70" s="2" customFormat="1" ht="16.8" customHeight="1">
      <c r="A70" s="40"/>
      <c r="B70" s="46"/>
      <c r="C70" s="300" t="s">
        <v>19</v>
      </c>
      <c r="D70" s="300" t="s">
        <v>350</v>
      </c>
      <c r="E70" s="19" t="s">
        <v>19</v>
      </c>
      <c r="F70" s="301">
        <v>14.779999999999999</v>
      </c>
      <c r="G70" s="40"/>
      <c r="H70" s="46"/>
    </row>
    <row r="71" s="2" customFormat="1" ht="16.8" customHeight="1">
      <c r="A71" s="40"/>
      <c r="B71" s="46"/>
      <c r="C71" s="300" t="s">
        <v>19</v>
      </c>
      <c r="D71" s="300" t="s">
        <v>351</v>
      </c>
      <c r="E71" s="19" t="s">
        <v>19</v>
      </c>
      <c r="F71" s="301">
        <v>4.6600000000000001</v>
      </c>
      <c r="G71" s="40"/>
      <c r="H71" s="46"/>
    </row>
    <row r="72" s="2" customFormat="1" ht="16.8" customHeight="1">
      <c r="A72" s="40"/>
      <c r="B72" s="46"/>
      <c r="C72" s="300" t="s">
        <v>91</v>
      </c>
      <c r="D72" s="300" t="s">
        <v>327</v>
      </c>
      <c r="E72" s="19" t="s">
        <v>19</v>
      </c>
      <c r="F72" s="301">
        <v>155.46000000000001</v>
      </c>
      <c r="G72" s="40"/>
      <c r="H72" s="46"/>
    </row>
    <row r="73" s="2" customFormat="1" ht="16.8" customHeight="1">
      <c r="A73" s="40"/>
      <c r="B73" s="46"/>
      <c r="C73" s="302" t="s">
        <v>603</v>
      </c>
      <c r="D73" s="40"/>
      <c r="E73" s="40"/>
      <c r="F73" s="40"/>
      <c r="G73" s="40"/>
      <c r="H73" s="46"/>
    </row>
    <row r="74" s="2" customFormat="1" ht="16.8" customHeight="1">
      <c r="A74" s="40"/>
      <c r="B74" s="46"/>
      <c r="C74" s="300" t="s">
        <v>336</v>
      </c>
      <c r="D74" s="300" t="s">
        <v>610</v>
      </c>
      <c r="E74" s="19" t="s">
        <v>93</v>
      </c>
      <c r="F74" s="301">
        <v>155.46000000000001</v>
      </c>
      <c r="G74" s="40"/>
      <c r="H74" s="46"/>
    </row>
    <row r="75" s="2" customFormat="1" ht="16.8" customHeight="1">
      <c r="A75" s="40"/>
      <c r="B75" s="46"/>
      <c r="C75" s="300" t="s">
        <v>234</v>
      </c>
      <c r="D75" s="300" t="s">
        <v>611</v>
      </c>
      <c r="E75" s="19" t="s">
        <v>93</v>
      </c>
      <c r="F75" s="301">
        <v>155.46000000000001</v>
      </c>
      <c r="G75" s="40"/>
      <c r="H75" s="46"/>
    </row>
    <row r="76" s="2" customFormat="1" ht="16.8" customHeight="1">
      <c r="A76" s="40"/>
      <c r="B76" s="46"/>
      <c r="C76" s="300" t="s">
        <v>269</v>
      </c>
      <c r="D76" s="300" t="s">
        <v>612</v>
      </c>
      <c r="E76" s="19" t="s">
        <v>93</v>
      </c>
      <c r="F76" s="301">
        <v>923.08000000000004</v>
      </c>
      <c r="G76" s="40"/>
      <c r="H76" s="46"/>
    </row>
    <row r="77" s="2" customFormat="1" ht="16.8" customHeight="1">
      <c r="A77" s="40"/>
      <c r="B77" s="46"/>
      <c r="C77" s="300" t="s">
        <v>275</v>
      </c>
      <c r="D77" s="300" t="s">
        <v>613</v>
      </c>
      <c r="E77" s="19" t="s">
        <v>93</v>
      </c>
      <c r="F77" s="301">
        <v>461.54000000000002</v>
      </c>
      <c r="G77" s="40"/>
      <c r="H77" s="46"/>
    </row>
    <row r="78" s="2" customFormat="1" ht="16.8" customHeight="1">
      <c r="A78" s="40"/>
      <c r="B78" s="46"/>
      <c r="C78" s="300" t="s">
        <v>281</v>
      </c>
      <c r="D78" s="300" t="s">
        <v>614</v>
      </c>
      <c r="E78" s="19" t="s">
        <v>93</v>
      </c>
      <c r="F78" s="301">
        <v>923.08000000000004</v>
      </c>
      <c r="G78" s="40"/>
      <c r="H78" s="46"/>
    </row>
    <row r="79" s="2" customFormat="1" ht="16.8" customHeight="1">
      <c r="A79" s="40"/>
      <c r="B79" s="46"/>
      <c r="C79" s="300" t="s">
        <v>287</v>
      </c>
      <c r="D79" s="300" t="s">
        <v>615</v>
      </c>
      <c r="E79" s="19" t="s">
        <v>93</v>
      </c>
      <c r="F79" s="301">
        <v>155.46000000000001</v>
      </c>
      <c r="G79" s="40"/>
      <c r="H79" s="46"/>
    </row>
    <row r="80" s="2" customFormat="1" ht="16.8" customHeight="1">
      <c r="A80" s="40"/>
      <c r="B80" s="46"/>
      <c r="C80" s="300" t="s">
        <v>293</v>
      </c>
      <c r="D80" s="300" t="s">
        <v>616</v>
      </c>
      <c r="E80" s="19" t="s">
        <v>93</v>
      </c>
      <c r="F80" s="301">
        <v>77.730000000000004</v>
      </c>
      <c r="G80" s="40"/>
      <c r="H80" s="46"/>
    </row>
    <row r="81" s="2" customFormat="1">
      <c r="A81" s="40"/>
      <c r="B81" s="46"/>
      <c r="C81" s="300" t="s">
        <v>299</v>
      </c>
      <c r="D81" s="300" t="s">
        <v>617</v>
      </c>
      <c r="E81" s="19" t="s">
        <v>93</v>
      </c>
      <c r="F81" s="301">
        <v>923.08000000000004</v>
      </c>
      <c r="G81" s="40"/>
      <c r="H81" s="46"/>
    </row>
    <row r="82" s="2" customFormat="1">
      <c r="A82" s="40"/>
      <c r="B82" s="46"/>
      <c r="C82" s="300" t="s">
        <v>495</v>
      </c>
      <c r="D82" s="300" t="s">
        <v>606</v>
      </c>
      <c r="E82" s="19" t="s">
        <v>93</v>
      </c>
      <c r="F82" s="301">
        <v>1739.5</v>
      </c>
      <c r="G82" s="40"/>
      <c r="H82" s="46"/>
    </row>
    <row r="83" s="2" customFormat="1" ht="16.8" customHeight="1">
      <c r="A83" s="40"/>
      <c r="B83" s="46"/>
      <c r="C83" s="300" t="s">
        <v>501</v>
      </c>
      <c r="D83" s="300" t="s">
        <v>618</v>
      </c>
      <c r="E83" s="19" t="s">
        <v>93</v>
      </c>
      <c r="F83" s="301">
        <v>184.61600000000001</v>
      </c>
      <c r="G83" s="40"/>
      <c r="H83" s="46"/>
    </row>
    <row r="84" s="2" customFormat="1" ht="16.8" customHeight="1">
      <c r="A84" s="40"/>
      <c r="B84" s="46"/>
      <c r="C84" s="300" t="s">
        <v>545</v>
      </c>
      <c r="D84" s="300" t="s">
        <v>619</v>
      </c>
      <c r="E84" s="19" t="s">
        <v>93</v>
      </c>
      <c r="F84" s="301">
        <v>923.08000000000004</v>
      </c>
      <c r="G84" s="40"/>
      <c r="H84" s="46"/>
    </row>
    <row r="85" s="2" customFormat="1" ht="16.8" customHeight="1">
      <c r="A85" s="40"/>
      <c r="B85" s="46"/>
      <c r="C85" s="296" t="s">
        <v>87</v>
      </c>
      <c r="D85" s="297" t="s">
        <v>88</v>
      </c>
      <c r="E85" s="298" t="s">
        <v>89</v>
      </c>
      <c r="F85" s="299">
        <v>767.62</v>
      </c>
      <c r="G85" s="40"/>
      <c r="H85" s="46"/>
    </row>
    <row r="86" s="2" customFormat="1" ht="16.8" customHeight="1">
      <c r="A86" s="40"/>
      <c r="B86" s="46"/>
      <c r="C86" s="300" t="s">
        <v>19</v>
      </c>
      <c r="D86" s="300" t="s">
        <v>309</v>
      </c>
      <c r="E86" s="19" t="s">
        <v>19</v>
      </c>
      <c r="F86" s="301">
        <v>0</v>
      </c>
      <c r="G86" s="40"/>
      <c r="H86" s="46"/>
    </row>
    <row r="87" s="2" customFormat="1" ht="16.8" customHeight="1">
      <c r="A87" s="40"/>
      <c r="B87" s="46"/>
      <c r="C87" s="300" t="s">
        <v>19</v>
      </c>
      <c r="D87" s="300" t="s">
        <v>310</v>
      </c>
      <c r="E87" s="19" t="s">
        <v>19</v>
      </c>
      <c r="F87" s="301">
        <v>19.030000000000001</v>
      </c>
      <c r="G87" s="40"/>
      <c r="H87" s="46"/>
    </row>
    <row r="88" s="2" customFormat="1" ht="16.8" customHeight="1">
      <c r="A88" s="40"/>
      <c r="B88" s="46"/>
      <c r="C88" s="300" t="s">
        <v>19</v>
      </c>
      <c r="D88" s="300" t="s">
        <v>311</v>
      </c>
      <c r="E88" s="19" t="s">
        <v>19</v>
      </c>
      <c r="F88" s="301">
        <v>70.689999999999998</v>
      </c>
      <c r="G88" s="40"/>
      <c r="H88" s="46"/>
    </row>
    <row r="89" s="2" customFormat="1" ht="16.8" customHeight="1">
      <c r="A89" s="40"/>
      <c r="B89" s="46"/>
      <c r="C89" s="300" t="s">
        <v>19</v>
      </c>
      <c r="D89" s="300" t="s">
        <v>312</v>
      </c>
      <c r="E89" s="19" t="s">
        <v>19</v>
      </c>
      <c r="F89" s="301">
        <v>47.039999999999999</v>
      </c>
      <c r="G89" s="40"/>
      <c r="H89" s="46"/>
    </row>
    <row r="90" s="2" customFormat="1" ht="16.8" customHeight="1">
      <c r="A90" s="40"/>
      <c r="B90" s="46"/>
      <c r="C90" s="300" t="s">
        <v>19</v>
      </c>
      <c r="D90" s="300" t="s">
        <v>314</v>
      </c>
      <c r="E90" s="19" t="s">
        <v>19</v>
      </c>
      <c r="F90" s="301">
        <v>0</v>
      </c>
      <c r="G90" s="40"/>
      <c r="H90" s="46"/>
    </row>
    <row r="91" s="2" customFormat="1" ht="16.8" customHeight="1">
      <c r="A91" s="40"/>
      <c r="B91" s="46"/>
      <c r="C91" s="300" t="s">
        <v>19</v>
      </c>
      <c r="D91" s="300" t="s">
        <v>315</v>
      </c>
      <c r="E91" s="19" t="s">
        <v>19</v>
      </c>
      <c r="F91" s="301">
        <v>67.560000000000002</v>
      </c>
      <c r="G91" s="40"/>
      <c r="H91" s="46"/>
    </row>
    <row r="92" s="2" customFormat="1" ht="16.8" customHeight="1">
      <c r="A92" s="40"/>
      <c r="B92" s="46"/>
      <c r="C92" s="300" t="s">
        <v>19</v>
      </c>
      <c r="D92" s="300" t="s">
        <v>316</v>
      </c>
      <c r="E92" s="19" t="s">
        <v>19</v>
      </c>
      <c r="F92" s="301">
        <v>64.890000000000001</v>
      </c>
      <c r="G92" s="40"/>
      <c r="H92" s="46"/>
    </row>
    <row r="93" s="2" customFormat="1" ht="16.8" customHeight="1">
      <c r="A93" s="40"/>
      <c r="B93" s="46"/>
      <c r="C93" s="300" t="s">
        <v>19</v>
      </c>
      <c r="D93" s="300" t="s">
        <v>317</v>
      </c>
      <c r="E93" s="19" t="s">
        <v>19</v>
      </c>
      <c r="F93" s="301">
        <v>97.680000000000007</v>
      </c>
      <c r="G93" s="40"/>
      <c r="H93" s="46"/>
    </row>
    <row r="94" s="2" customFormat="1" ht="16.8" customHeight="1">
      <c r="A94" s="40"/>
      <c r="B94" s="46"/>
      <c r="C94" s="300" t="s">
        <v>19</v>
      </c>
      <c r="D94" s="300" t="s">
        <v>319</v>
      </c>
      <c r="E94" s="19" t="s">
        <v>19</v>
      </c>
      <c r="F94" s="301">
        <v>69.939999999999998</v>
      </c>
      <c r="G94" s="40"/>
      <c r="H94" s="46"/>
    </row>
    <row r="95" s="2" customFormat="1" ht="16.8" customHeight="1">
      <c r="A95" s="40"/>
      <c r="B95" s="46"/>
      <c r="C95" s="300" t="s">
        <v>19</v>
      </c>
      <c r="D95" s="300" t="s">
        <v>320</v>
      </c>
      <c r="E95" s="19" t="s">
        <v>19</v>
      </c>
      <c r="F95" s="301">
        <v>68.170000000000002</v>
      </c>
      <c r="G95" s="40"/>
      <c r="H95" s="46"/>
    </row>
    <row r="96" s="2" customFormat="1" ht="16.8" customHeight="1">
      <c r="A96" s="40"/>
      <c r="B96" s="46"/>
      <c r="C96" s="300" t="s">
        <v>19</v>
      </c>
      <c r="D96" s="300" t="s">
        <v>321</v>
      </c>
      <c r="E96" s="19" t="s">
        <v>19</v>
      </c>
      <c r="F96" s="301">
        <v>66.370000000000005</v>
      </c>
      <c r="G96" s="40"/>
      <c r="H96" s="46"/>
    </row>
    <row r="97" s="2" customFormat="1" ht="16.8" customHeight="1">
      <c r="A97" s="40"/>
      <c r="B97" s="46"/>
      <c r="C97" s="300" t="s">
        <v>19</v>
      </c>
      <c r="D97" s="300" t="s">
        <v>323</v>
      </c>
      <c r="E97" s="19" t="s">
        <v>19</v>
      </c>
      <c r="F97" s="301">
        <v>55.469999999999999</v>
      </c>
      <c r="G97" s="40"/>
      <c r="H97" s="46"/>
    </row>
    <row r="98" s="2" customFormat="1" ht="16.8" customHeight="1">
      <c r="A98" s="40"/>
      <c r="B98" s="46"/>
      <c r="C98" s="300" t="s">
        <v>19</v>
      </c>
      <c r="D98" s="300" t="s">
        <v>324</v>
      </c>
      <c r="E98" s="19" t="s">
        <v>19</v>
      </c>
      <c r="F98" s="301">
        <v>61.649999999999999</v>
      </c>
      <c r="G98" s="40"/>
      <c r="H98" s="46"/>
    </row>
    <row r="99" s="2" customFormat="1" ht="16.8" customHeight="1">
      <c r="A99" s="40"/>
      <c r="B99" s="46"/>
      <c r="C99" s="300" t="s">
        <v>19</v>
      </c>
      <c r="D99" s="300" t="s">
        <v>325</v>
      </c>
      <c r="E99" s="19" t="s">
        <v>19</v>
      </c>
      <c r="F99" s="301">
        <v>79.129999999999995</v>
      </c>
      <c r="G99" s="40"/>
      <c r="H99" s="46"/>
    </row>
    <row r="100" s="2" customFormat="1" ht="16.8" customHeight="1">
      <c r="A100" s="40"/>
      <c r="B100" s="46"/>
      <c r="C100" s="300" t="s">
        <v>87</v>
      </c>
      <c r="D100" s="300" t="s">
        <v>327</v>
      </c>
      <c r="E100" s="19" t="s">
        <v>19</v>
      </c>
      <c r="F100" s="301">
        <v>767.62</v>
      </c>
      <c r="G100" s="40"/>
      <c r="H100" s="46"/>
    </row>
    <row r="101" s="2" customFormat="1" ht="16.8" customHeight="1">
      <c r="A101" s="40"/>
      <c r="B101" s="46"/>
      <c r="C101" s="302" t="s">
        <v>603</v>
      </c>
      <c r="D101" s="40"/>
      <c r="E101" s="40"/>
      <c r="F101" s="40"/>
      <c r="G101" s="40"/>
      <c r="H101" s="46"/>
    </row>
    <row r="102" s="2" customFormat="1" ht="16.8" customHeight="1">
      <c r="A102" s="40"/>
      <c r="B102" s="46"/>
      <c r="C102" s="300" t="s">
        <v>305</v>
      </c>
      <c r="D102" s="300" t="s">
        <v>620</v>
      </c>
      <c r="E102" s="19" t="s">
        <v>93</v>
      </c>
      <c r="F102" s="301">
        <v>767.62</v>
      </c>
      <c r="G102" s="40"/>
      <c r="H102" s="46"/>
    </row>
    <row r="103" s="2" customFormat="1" ht="16.8" customHeight="1">
      <c r="A103" s="40"/>
      <c r="B103" s="46"/>
      <c r="C103" s="300" t="s">
        <v>269</v>
      </c>
      <c r="D103" s="300" t="s">
        <v>612</v>
      </c>
      <c r="E103" s="19" t="s">
        <v>93</v>
      </c>
      <c r="F103" s="301">
        <v>923.08000000000004</v>
      </c>
      <c r="G103" s="40"/>
      <c r="H103" s="46"/>
    </row>
    <row r="104" s="2" customFormat="1" ht="16.8" customHeight="1">
      <c r="A104" s="40"/>
      <c r="B104" s="46"/>
      <c r="C104" s="300" t="s">
        <v>258</v>
      </c>
      <c r="D104" s="300" t="s">
        <v>621</v>
      </c>
      <c r="E104" s="19" t="s">
        <v>93</v>
      </c>
      <c r="F104" s="301">
        <v>767.62</v>
      </c>
      <c r="G104" s="40"/>
      <c r="H104" s="46"/>
    </row>
    <row r="105" s="2" customFormat="1" ht="16.8" customHeight="1">
      <c r="A105" s="40"/>
      <c r="B105" s="46"/>
      <c r="C105" s="300" t="s">
        <v>275</v>
      </c>
      <c r="D105" s="300" t="s">
        <v>613</v>
      </c>
      <c r="E105" s="19" t="s">
        <v>93</v>
      </c>
      <c r="F105" s="301">
        <v>461.54000000000002</v>
      </c>
      <c r="G105" s="40"/>
      <c r="H105" s="46"/>
    </row>
    <row r="106" s="2" customFormat="1" ht="16.8" customHeight="1">
      <c r="A106" s="40"/>
      <c r="B106" s="46"/>
      <c r="C106" s="300" t="s">
        <v>281</v>
      </c>
      <c r="D106" s="300" t="s">
        <v>614</v>
      </c>
      <c r="E106" s="19" t="s">
        <v>93</v>
      </c>
      <c r="F106" s="301">
        <v>923.08000000000004</v>
      </c>
      <c r="G106" s="40"/>
      <c r="H106" s="46"/>
    </row>
    <row r="107" s="2" customFormat="1">
      <c r="A107" s="40"/>
      <c r="B107" s="46"/>
      <c r="C107" s="300" t="s">
        <v>299</v>
      </c>
      <c r="D107" s="300" t="s">
        <v>617</v>
      </c>
      <c r="E107" s="19" t="s">
        <v>93</v>
      </c>
      <c r="F107" s="301">
        <v>923.08000000000004</v>
      </c>
      <c r="G107" s="40"/>
      <c r="H107" s="46"/>
    </row>
    <row r="108" s="2" customFormat="1" ht="16.8" customHeight="1">
      <c r="A108" s="40"/>
      <c r="B108" s="46"/>
      <c r="C108" s="300" t="s">
        <v>252</v>
      </c>
      <c r="D108" s="300" t="s">
        <v>622</v>
      </c>
      <c r="E108" s="19" t="s">
        <v>93</v>
      </c>
      <c r="F108" s="301">
        <v>767.62</v>
      </c>
      <c r="G108" s="40"/>
      <c r="H108" s="46"/>
    </row>
    <row r="109" s="2" customFormat="1">
      <c r="A109" s="40"/>
      <c r="B109" s="46"/>
      <c r="C109" s="300" t="s">
        <v>495</v>
      </c>
      <c r="D109" s="300" t="s">
        <v>606</v>
      </c>
      <c r="E109" s="19" t="s">
        <v>93</v>
      </c>
      <c r="F109" s="301">
        <v>1739.5</v>
      </c>
      <c r="G109" s="40"/>
      <c r="H109" s="46"/>
    </row>
    <row r="110" s="2" customFormat="1" ht="16.8" customHeight="1">
      <c r="A110" s="40"/>
      <c r="B110" s="46"/>
      <c r="C110" s="300" t="s">
        <v>501</v>
      </c>
      <c r="D110" s="300" t="s">
        <v>618</v>
      </c>
      <c r="E110" s="19" t="s">
        <v>93</v>
      </c>
      <c r="F110" s="301">
        <v>184.61600000000001</v>
      </c>
      <c r="G110" s="40"/>
      <c r="H110" s="46"/>
    </row>
    <row r="111" s="2" customFormat="1" ht="16.8" customHeight="1">
      <c r="A111" s="40"/>
      <c r="B111" s="46"/>
      <c r="C111" s="300" t="s">
        <v>545</v>
      </c>
      <c r="D111" s="300" t="s">
        <v>619</v>
      </c>
      <c r="E111" s="19" t="s">
        <v>93</v>
      </c>
      <c r="F111" s="301">
        <v>923.08000000000004</v>
      </c>
      <c r="G111" s="40"/>
      <c r="H111" s="46"/>
    </row>
    <row r="112" s="2" customFormat="1">
      <c r="A112" s="40"/>
      <c r="B112" s="46"/>
      <c r="C112" s="300" t="s">
        <v>329</v>
      </c>
      <c r="D112" s="300" t="s">
        <v>330</v>
      </c>
      <c r="E112" s="19" t="s">
        <v>93</v>
      </c>
      <c r="F112" s="301">
        <v>844.38199999999995</v>
      </c>
      <c r="G112" s="40"/>
      <c r="H112" s="46"/>
    </row>
    <row r="113" s="2" customFormat="1" ht="16.8" customHeight="1">
      <c r="A113" s="40"/>
      <c r="B113" s="46"/>
      <c r="C113" s="296" t="s">
        <v>106</v>
      </c>
      <c r="D113" s="297" t="s">
        <v>107</v>
      </c>
      <c r="E113" s="298" t="s">
        <v>93</v>
      </c>
      <c r="F113" s="299">
        <v>886.57500000000005</v>
      </c>
      <c r="G113" s="40"/>
      <c r="H113" s="46"/>
    </row>
    <row r="114" s="2" customFormat="1" ht="16.8" customHeight="1">
      <c r="A114" s="40"/>
      <c r="B114" s="46"/>
      <c r="C114" s="300" t="s">
        <v>106</v>
      </c>
      <c r="D114" s="300" t="s">
        <v>436</v>
      </c>
      <c r="E114" s="19" t="s">
        <v>19</v>
      </c>
      <c r="F114" s="301">
        <v>886.57500000000005</v>
      </c>
      <c r="G114" s="40"/>
      <c r="H114" s="46"/>
    </row>
    <row r="115" s="2" customFormat="1" ht="16.8" customHeight="1">
      <c r="A115" s="40"/>
      <c r="B115" s="46"/>
      <c r="C115" s="302" t="s">
        <v>603</v>
      </c>
      <c r="D115" s="40"/>
      <c r="E115" s="40"/>
      <c r="F115" s="40"/>
      <c r="G115" s="40"/>
      <c r="H115" s="46"/>
    </row>
    <row r="116" s="2" customFormat="1" ht="16.8" customHeight="1">
      <c r="A116" s="40"/>
      <c r="B116" s="46"/>
      <c r="C116" s="300" t="s">
        <v>432</v>
      </c>
      <c r="D116" s="300" t="s">
        <v>433</v>
      </c>
      <c r="E116" s="19" t="s">
        <v>93</v>
      </c>
      <c r="F116" s="301">
        <v>886.57500000000005</v>
      </c>
      <c r="G116" s="40"/>
      <c r="H116" s="46"/>
    </row>
    <row r="117" s="2" customFormat="1" ht="16.8" customHeight="1">
      <c r="A117" s="40"/>
      <c r="B117" s="46"/>
      <c r="C117" s="300" t="s">
        <v>417</v>
      </c>
      <c r="D117" s="300" t="s">
        <v>418</v>
      </c>
      <c r="E117" s="19" t="s">
        <v>93</v>
      </c>
      <c r="F117" s="301">
        <v>886.57500000000005</v>
      </c>
      <c r="G117" s="40"/>
      <c r="H117" s="46"/>
    </row>
    <row r="118" s="2" customFormat="1" ht="16.8" customHeight="1">
      <c r="A118" s="40"/>
      <c r="B118" s="46"/>
      <c r="C118" s="300" t="s">
        <v>426</v>
      </c>
      <c r="D118" s="300" t="s">
        <v>427</v>
      </c>
      <c r="E118" s="19" t="s">
        <v>93</v>
      </c>
      <c r="F118" s="301">
        <v>1773.1500000000001</v>
      </c>
      <c r="G118" s="40"/>
      <c r="H118" s="46"/>
    </row>
    <row r="119" s="2" customFormat="1" ht="7.44" customHeight="1">
      <c r="A119" s="40"/>
      <c r="B119" s="159"/>
      <c r="C119" s="160"/>
      <c r="D119" s="160"/>
      <c r="E119" s="160"/>
      <c r="F119" s="160"/>
      <c r="G119" s="160"/>
      <c r="H119" s="46"/>
    </row>
    <row r="120" s="2" customFormat="1">
      <c r="A120" s="40"/>
      <c r="B120" s="40"/>
      <c r="C120" s="40"/>
      <c r="D120" s="40"/>
      <c r="E120" s="40"/>
      <c r="F120" s="40"/>
      <c r="G120" s="40"/>
      <c r="H120" s="40"/>
    </row>
  </sheetData>
  <sheetProtection sheet="1" formatColumns="0" formatRows="0" objects="1" scenarios="1" spinCount="100000" saltValue="m706rxtcUOZv6nJbjymvg+w2F4hjE85k0o0RKVNS8dkhVV7yRTZJosJz8ngjtfdWehbTdEPTgnNtZTNxeKQy5w==" hashValue="C5RAKCMOXMV6GYjP7qoaWzXX7ODlMIemhTJw74ZiB/S3U+9bEGUYXLSCPEZ3P++DNLFVCEs6Wsc7EL5MlDbWK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3" customWidth="1"/>
    <col min="2" max="2" width="1.667969" style="303" customWidth="1"/>
    <col min="3" max="4" width="5" style="303" customWidth="1"/>
    <col min="5" max="5" width="11.66016" style="303" customWidth="1"/>
    <col min="6" max="6" width="9.160156" style="303" customWidth="1"/>
    <col min="7" max="7" width="5" style="303" customWidth="1"/>
    <col min="8" max="8" width="77.83203" style="303" customWidth="1"/>
    <col min="9" max="10" width="20" style="303" customWidth="1"/>
    <col min="11" max="11" width="1.667969" style="303" customWidth="1"/>
  </cols>
  <sheetData>
    <row r="1" s="1" customFormat="1" ht="37.5" customHeight="1"/>
    <row r="2" s="1" customFormat="1" ht="7.5" customHeight="1">
      <c r="B2" s="304"/>
      <c r="C2" s="305"/>
      <c r="D2" s="305"/>
      <c r="E2" s="305"/>
      <c r="F2" s="305"/>
      <c r="G2" s="305"/>
      <c r="H2" s="305"/>
      <c r="I2" s="305"/>
      <c r="J2" s="305"/>
      <c r="K2" s="306"/>
    </row>
    <row r="3" s="17" customFormat="1" ht="45" customHeight="1">
      <c r="B3" s="307"/>
      <c r="C3" s="308" t="s">
        <v>623</v>
      </c>
      <c r="D3" s="308"/>
      <c r="E3" s="308"/>
      <c r="F3" s="308"/>
      <c r="G3" s="308"/>
      <c r="H3" s="308"/>
      <c r="I3" s="308"/>
      <c r="J3" s="308"/>
      <c r="K3" s="309"/>
    </row>
    <row r="4" s="1" customFormat="1" ht="25.5" customHeight="1">
      <c r="B4" s="310"/>
      <c r="C4" s="311" t="s">
        <v>624</v>
      </c>
      <c r="D4" s="311"/>
      <c r="E4" s="311"/>
      <c r="F4" s="311"/>
      <c r="G4" s="311"/>
      <c r="H4" s="311"/>
      <c r="I4" s="311"/>
      <c r="J4" s="311"/>
      <c r="K4" s="312"/>
    </row>
    <row r="5" s="1" customFormat="1" ht="5.25" customHeight="1">
      <c r="B5" s="310"/>
      <c r="C5" s="313"/>
      <c r="D5" s="313"/>
      <c r="E5" s="313"/>
      <c r="F5" s="313"/>
      <c r="G5" s="313"/>
      <c r="H5" s="313"/>
      <c r="I5" s="313"/>
      <c r="J5" s="313"/>
      <c r="K5" s="312"/>
    </row>
    <row r="6" s="1" customFormat="1" ht="15" customHeight="1">
      <c r="B6" s="310"/>
      <c r="C6" s="314" t="s">
        <v>625</v>
      </c>
      <c r="D6" s="314"/>
      <c r="E6" s="314"/>
      <c r="F6" s="314"/>
      <c r="G6" s="314"/>
      <c r="H6" s="314"/>
      <c r="I6" s="314"/>
      <c r="J6" s="314"/>
      <c r="K6" s="312"/>
    </row>
    <row r="7" s="1" customFormat="1" ht="15" customHeight="1">
      <c r="B7" s="315"/>
      <c r="C7" s="314" t="s">
        <v>626</v>
      </c>
      <c r="D7" s="314"/>
      <c r="E7" s="314"/>
      <c r="F7" s="314"/>
      <c r="G7" s="314"/>
      <c r="H7" s="314"/>
      <c r="I7" s="314"/>
      <c r="J7" s="314"/>
      <c r="K7" s="312"/>
    </row>
    <row r="8" s="1" customFormat="1" ht="12.75" customHeight="1">
      <c r="B8" s="315"/>
      <c r="C8" s="314"/>
      <c r="D8" s="314"/>
      <c r="E8" s="314"/>
      <c r="F8" s="314"/>
      <c r="G8" s="314"/>
      <c r="H8" s="314"/>
      <c r="I8" s="314"/>
      <c r="J8" s="314"/>
      <c r="K8" s="312"/>
    </row>
    <row r="9" s="1" customFormat="1" ht="15" customHeight="1">
      <c r="B9" s="315"/>
      <c r="C9" s="314" t="s">
        <v>627</v>
      </c>
      <c r="D9" s="314"/>
      <c r="E9" s="314"/>
      <c r="F9" s="314"/>
      <c r="G9" s="314"/>
      <c r="H9" s="314"/>
      <c r="I9" s="314"/>
      <c r="J9" s="314"/>
      <c r="K9" s="312"/>
    </row>
    <row r="10" s="1" customFormat="1" ht="15" customHeight="1">
      <c r="B10" s="315"/>
      <c r="C10" s="314"/>
      <c r="D10" s="314" t="s">
        <v>628</v>
      </c>
      <c r="E10" s="314"/>
      <c r="F10" s="314"/>
      <c r="G10" s="314"/>
      <c r="H10" s="314"/>
      <c r="I10" s="314"/>
      <c r="J10" s="314"/>
      <c r="K10" s="312"/>
    </row>
    <row r="11" s="1" customFormat="1" ht="15" customHeight="1">
      <c r="B11" s="315"/>
      <c r="C11" s="316"/>
      <c r="D11" s="314" t="s">
        <v>629</v>
      </c>
      <c r="E11" s="314"/>
      <c r="F11" s="314"/>
      <c r="G11" s="314"/>
      <c r="H11" s="314"/>
      <c r="I11" s="314"/>
      <c r="J11" s="314"/>
      <c r="K11" s="312"/>
    </row>
    <row r="12" s="1" customFormat="1" ht="15" customHeight="1">
      <c r="B12" s="315"/>
      <c r="C12" s="316"/>
      <c r="D12" s="314"/>
      <c r="E12" s="314"/>
      <c r="F12" s="314"/>
      <c r="G12" s="314"/>
      <c r="H12" s="314"/>
      <c r="I12" s="314"/>
      <c r="J12" s="314"/>
      <c r="K12" s="312"/>
    </row>
    <row r="13" s="1" customFormat="1" ht="15" customHeight="1">
      <c r="B13" s="315"/>
      <c r="C13" s="316"/>
      <c r="D13" s="317" t="s">
        <v>630</v>
      </c>
      <c r="E13" s="314"/>
      <c r="F13" s="314"/>
      <c r="G13" s="314"/>
      <c r="H13" s="314"/>
      <c r="I13" s="314"/>
      <c r="J13" s="314"/>
      <c r="K13" s="312"/>
    </row>
    <row r="14" s="1" customFormat="1" ht="12.75" customHeight="1">
      <c r="B14" s="315"/>
      <c r="C14" s="316"/>
      <c r="D14" s="316"/>
      <c r="E14" s="316"/>
      <c r="F14" s="316"/>
      <c r="G14" s="316"/>
      <c r="H14" s="316"/>
      <c r="I14" s="316"/>
      <c r="J14" s="316"/>
      <c r="K14" s="312"/>
    </row>
    <row r="15" s="1" customFormat="1" ht="15" customHeight="1">
      <c r="B15" s="315"/>
      <c r="C15" s="316"/>
      <c r="D15" s="314" t="s">
        <v>631</v>
      </c>
      <c r="E15" s="314"/>
      <c r="F15" s="314"/>
      <c r="G15" s="314"/>
      <c r="H15" s="314"/>
      <c r="I15" s="314"/>
      <c r="J15" s="314"/>
      <c r="K15" s="312"/>
    </row>
    <row r="16" s="1" customFormat="1" ht="15" customHeight="1">
      <c r="B16" s="315"/>
      <c r="C16" s="316"/>
      <c r="D16" s="314" t="s">
        <v>632</v>
      </c>
      <c r="E16" s="314"/>
      <c r="F16" s="314"/>
      <c r="G16" s="314"/>
      <c r="H16" s="314"/>
      <c r="I16" s="314"/>
      <c r="J16" s="314"/>
      <c r="K16" s="312"/>
    </row>
    <row r="17" s="1" customFormat="1" ht="15" customHeight="1">
      <c r="B17" s="315"/>
      <c r="C17" s="316"/>
      <c r="D17" s="314" t="s">
        <v>633</v>
      </c>
      <c r="E17" s="314"/>
      <c r="F17" s="314"/>
      <c r="G17" s="314"/>
      <c r="H17" s="314"/>
      <c r="I17" s="314"/>
      <c r="J17" s="314"/>
      <c r="K17" s="312"/>
    </row>
    <row r="18" s="1" customFormat="1" ht="15" customHeight="1">
      <c r="B18" s="315"/>
      <c r="C18" s="316"/>
      <c r="D18" s="316"/>
      <c r="E18" s="318" t="s">
        <v>79</v>
      </c>
      <c r="F18" s="314" t="s">
        <v>634</v>
      </c>
      <c r="G18" s="314"/>
      <c r="H18" s="314"/>
      <c r="I18" s="314"/>
      <c r="J18" s="314"/>
      <c r="K18" s="312"/>
    </row>
    <row r="19" s="1" customFormat="1" ht="15" customHeight="1">
      <c r="B19" s="315"/>
      <c r="C19" s="316"/>
      <c r="D19" s="316"/>
      <c r="E19" s="318" t="s">
        <v>635</v>
      </c>
      <c r="F19" s="314" t="s">
        <v>636</v>
      </c>
      <c r="G19" s="314"/>
      <c r="H19" s="314"/>
      <c r="I19" s="314"/>
      <c r="J19" s="314"/>
      <c r="K19" s="312"/>
    </row>
    <row r="20" s="1" customFormat="1" ht="15" customHeight="1">
      <c r="B20" s="315"/>
      <c r="C20" s="316"/>
      <c r="D20" s="316"/>
      <c r="E20" s="318" t="s">
        <v>637</v>
      </c>
      <c r="F20" s="314" t="s">
        <v>638</v>
      </c>
      <c r="G20" s="314"/>
      <c r="H20" s="314"/>
      <c r="I20" s="314"/>
      <c r="J20" s="314"/>
      <c r="K20" s="312"/>
    </row>
    <row r="21" s="1" customFormat="1" ht="15" customHeight="1">
      <c r="B21" s="315"/>
      <c r="C21" s="316"/>
      <c r="D21" s="316"/>
      <c r="E21" s="318" t="s">
        <v>85</v>
      </c>
      <c r="F21" s="314" t="s">
        <v>639</v>
      </c>
      <c r="G21" s="314"/>
      <c r="H21" s="314"/>
      <c r="I21" s="314"/>
      <c r="J21" s="314"/>
      <c r="K21" s="312"/>
    </row>
    <row r="22" s="1" customFormat="1" ht="15" customHeight="1">
      <c r="B22" s="315"/>
      <c r="C22" s="316"/>
      <c r="D22" s="316"/>
      <c r="E22" s="318" t="s">
        <v>640</v>
      </c>
      <c r="F22" s="314" t="s">
        <v>641</v>
      </c>
      <c r="G22" s="314"/>
      <c r="H22" s="314"/>
      <c r="I22" s="314"/>
      <c r="J22" s="314"/>
      <c r="K22" s="312"/>
    </row>
    <row r="23" s="1" customFormat="1" ht="15" customHeight="1">
      <c r="B23" s="315"/>
      <c r="C23" s="316"/>
      <c r="D23" s="316"/>
      <c r="E23" s="318" t="s">
        <v>642</v>
      </c>
      <c r="F23" s="314" t="s">
        <v>643</v>
      </c>
      <c r="G23" s="314"/>
      <c r="H23" s="314"/>
      <c r="I23" s="314"/>
      <c r="J23" s="314"/>
      <c r="K23" s="312"/>
    </row>
    <row r="24" s="1" customFormat="1" ht="12.75" customHeight="1">
      <c r="B24" s="315"/>
      <c r="C24" s="316"/>
      <c r="D24" s="316"/>
      <c r="E24" s="316"/>
      <c r="F24" s="316"/>
      <c r="G24" s="316"/>
      <c r="H24" s="316"/>
      <c r="I24" s="316"/>
      <c r="J24" s="316"/>
      <c r="K24" s="312"/>
    </row>
    <row r="25" s="1" customFormat="1" ht="15" customHeight="1">
      <c r="B25" s="315"/>
      <c r="C25" s="314" t="s">
        <v>644</v>
      </c>
      <c r="D25" s="314"/>
      <c r="E25" s="314"/>
      <c r="F25" s="314"/>
      <c r="G25" s="314"/>
      <c r="H25" s="314"/>
      <c r="I25" s="314"/>
      <c r="J25" s="314"/>
      <c r="K25" s="312"/>
    </row>
    <row r="26" s="1" customFormat="1" ht="15" customHeight="1">
      <c r="B26" s="315"/>
      <c r="C26" s="314" t="s">
        <v>645</v>
      </c>
      <c r="D26" s="314"/>
      <c r="E26" s="314"/>
      <c r="F26" s="314"/>
      <c r="G26" s="314"/>
      <c r="H26" s="314"/>
      <c r="I26" s="314"/>
      <c r="J26" s="314"/>
      <c r="K26" s="312"/>
    </row>
    <row r="27" s="1" customFormat="1" ht="15" customHeight="1">
      <c r="B27" s="315"/>
      <c r="C27" s="314"/>
      <c r="D27" s="314" t="s">
        <v>646</v>
      </c>
      <c r="E27" s="314"/>
      <c r="F27" s="314"/>
      <c r="G27" s="314"/>
      <c r="H27" s="314"/>
      <c r="I27" s="314"/>
      <c r="J27" s="314"/>
      <c r="K27" s="312"/>
    </row>
    <row r="28" s="1" customFormat="1" ht="15" customHeight="1">
      <c r="B28" s="315"/>
      <c r="C28" s="316"/>
      <c r="D28" s="314" t="s">
        <v>647</v>
      </c>
      <c r="E28" s="314"/>
      <c r="F28" s="314"/>
      <c r="G28" s="314"/>
      <c r="H28" s="314"/>
      <c r="I28" s="314"/>
      <c r="J28" s="314"/>
      <c r="K28" s="312"/>
    </row>
    <row r="29" s="1" customFormat="1" ht="12.75" customHeight="1">
      <c r="B29" s="315"/>
      <c r="C29" s="316"/>
      <c r="D29" s="316"/>
      <c r="E29" s="316"/>
      <c r="F29" s="316"/>
      <c r="G29" s="316"/>
      <c r="H29" s="316"/>
      <c r="I29" s="316"/>
      <c r="J29" s="316"/>
      <c r="K29" s="312"/>
    </row>
    <row r="30" s="1" customFormat="1" ht="15" customHeight="1">
      <c r="B30" s="315"/>
      <c r="C30" s="316"/>
      <c r="D30" s="314" t="s">
        <v>648</v>
      </c>
      <c r="E30" s="314"/>
      <c r="F30" s="314"/>
      <c r="G30" s="314"/>
      <c r="H30" s="314"/>
      <c r="I30" s="314"/>
      <c r="J30" s="314"/>
      <c r="K30" s="312"/>
    </row>
    <row r="31" s="1" customFormat="1" ht="15" customHeight="1">
      <c r="B31" s="315"/>
      <c r="C31" s="316"/>
      <c r="D31" s="314" t="s">
        <v>649</v>
      </c>
      <c r="E31" s="314"/>
      <c r="F31" s="314"/>
      <c r="G31" s="314"/>
      <c r="H31" s="314"/>
      <c r="I31" s="314"/>
      <c r="J31" s="314"/>
      <c r="K31" s="312"/>
    </row>
    <row r="32" s="1" customFormat="1" ht="12.75" customHeight="1">
      <c r="B32" s="315"/>
      <c r="C32" s="316"/>
      <c r="D32" s="316"/>
      <c r="E32" s="316"/>
      <c r="F32" s="316"/>
      <c r="G32" s="316"/>
      <c r="H32" s="316"/>
      <c r="I32" s="316"/>
      <c r="J32" s="316"/>
      <c r="K32" s="312"/>
    </row>
    <row r="33" s="1" customFormat="1" ht="15" customHeight="1">
      <c r="B33" s="315"/>
      <c r="C33" s="316"/>
      <c r="D33" s="314" t="s">
        <v>650</v>
      </c>
      <c r="E33" s="314"/>
      <c r="F33" s="314"/>
      <c r="G33" s="314"/>
      <c r="H33" s="314"/>
      <c r="I33" s="314"/>
      <c r="J33" s="314"/>
      <c r="K33" s="312"/>
    </row>
    <row r="34" s="1" customFormat="1" ht="15" customHeight="1">
      <c r="B34" s="315"/>
      <c r="C34" s="316"/>
      <c r="D34" s="314" t="s">
        <v>651</v>
      </c>
      <c r="E34" s="314"/>
      <c r="F34" s="314"/>
      <c r="G34" s="314"/>
      <c r="H34" s="314"/>
      <c r="I34" s="314"/>
      <c r="J34" s="314"/>
      <c r="K34" s="312"/>
    </row>
    <row r="35" s="1" customFormat="1" ht="15" customHeight="1">
      <c r="B35" s="315"/>
      <c r="C35" s="316"/>
      <c r="D35" s="314" t="s">
        <v>652</v>
      </c>
      <c r="E35" s="314"/>
      <c r="F35" s="314"/>
      <c r="G35" s="314"/>
      <c r="H35" s="314"/>
      <c r="I35" s="314"/>
      <c r="J35" s="314"/>
      <c r="K35" s="312"/>
    </row>
    <row r="36" s="1" customFormat="1" ht="15" customHeight="1">
      <c r="B36" s="315"/>
      <c r="C36" s="316"/>
      <c r="D36" s="314"/>
      <c r="E36" s="317" t="s">
        <v>128</v>
      </c>
      <c r="F36" s="314"/>
      <c r="G36" s="314" t="s">
        <v>653</v>
      </c>
      <c r="H36" s="314"/>
      <c r="I36" s="314"/>
      <c r="J36" s="314"/>
      <c r="K36" s="312"/>
    </row>
    <row r="37" s="1" customFormat="1" ht="30.75" customHeight="1">
      <c r="B37" s="315"/>
      <c r="C37" s="316"/>
      <c r="D37" s="314"/>
      <c r="E37" s="317" t="s">
        <v>654</v>
      </c>
      <c r="F37" s="314"/>
      <c r="G37" s="314" t="s">
        <v>655</v>
      </c>
      <c r="H37" s="314"/>
      <c r="I37" s="314"/>
      <c r="J37" s="314"/>
      <c r="K37" s="312"/>
    </row>
    <row r="38" s="1" customFormat="1" ht="15" customHeight="1">
      <c r="B38" s="315"/>
      <c r="C38" s="316"/>
      <c r="D38" s="314"/>
      <c r="E38" s="317" t="s">
        <v>53</v>
      </c>
      <c r="F38" s="314"/>
      <c r="G38" s="314" t="s">
        <v>656</v>
      </c>
      <c r="H38" s="314"/>
      <c r="I38" s="314"/>
      <c r="J38" s="314"/>
      <c r="K38" s="312"/>
    </row>
    <row r="39" s="1" customFormat="1" ht="15" customHeight="1">
      <c r="B39" s="315"/>
      <c r="C39" s="316"/>
      <c r="D39" s="314"/>
      <c r="E39" s="317" t="s">
        <v>54</v>
      </c>
      <c r="F39" s="314"/>
      <c r="G39" s="314" t="s">
        <v>657</v>
      </c>
      <c r="H39" s="314"/>
      <c r="I39" s="314"/>
      <c r="J39" s="314"/>
      <c r="K39" s="312"/>
    </row>
    <row r="40" s="1" customFormat="1" ht="15" customHeight="1">
      <c r="B40" s="315"/>
      <c r="C40" s="316"/>
      <c r="D40" s="314"/>
      <c r="E40" s="317" t="s">
        <v>129</v>
      </c>
      <c r="F40" s="314"/>
      <c r="G40" s="314" t="s">
        <v>658</v>
      </c>
      <c r="H40" s="314"/>
      <c r="I40" s="314"/>
      <c r="J40" s="314"/>
      <c r="K40" s="312"/>
    </row>
    <row r="41" s="1" customFormat="1" ht="15" customHeight="1">
      <c r="B41" s="315"/>
      <c r="C41" s="316"/>
      <c r="D41" s="314"/>
      <c r="E41" s="317" t="s">
        <v>130</v>
      </c>
      <c r="F41" s="314"/>
      <c r="G41" s="314" t="s">
        <v>659</v>
      </c>
      <c r="H41" s="314"/>
      <c r="I41" s="314"/>
      <c r="J41" s="314"/>
      <c r="K41" s="312"/>
    </row>
    <row r="42" s="1" customFormat="1" ht="15" customHeight="1">
      <c r="B42" s="315"/>
      <c r="C42" s="316"/>
      <c r="D42" s="314"/>
      <c r="E42" s="317" t="s">
        <v>660</v>
      </c>
      <c r="F42" s="314"/>
      <c r="G42" s="314" t="s">
        <v>661</v>
      </c>
      <c r="H42" s="314"/>
      <c r="I42" s="314"/>
      <c r="J42" s="314"/>
      <c r="K42" s="312"/>
    </row>
    <row r="43" s="1" customFormat="1" ht="15" customHeight="1">
      <c r="B43" s="315"/>
      <c r="C43" s="316"/>
      <c r="D43" s="314"/>
      <c r="E43" s="317"/>
      <c r="F43" s="314"/>
      <c r="G43" s="314" t="s">
        <v>662</v>
      </c>
      <c r="H43" s="314"/>
      <c r="I43" s="314"/>
      <c r="J43" s="314"/>
      <c r="K43" s="312"/>
    </row>
    <row r="44" s="1" customFormat="1" ht="15" customHeight="1">
      <c r="B44" s="315"/>
      <c r="C44" s="316"/>
      <c r="D44" s="314"/>
      <c r="E44" s="317" t="s">
        <v>663</v>
      </c>
      <c r="F44" s="314"/>
      <c r="G44" s="314" t="s">
        <v>664</v>
      </c>
      <c r="H44" s="314"/>
      <c r="I44" s="314"/>
      <c r="J44" s="314"/>
      <c r="K44" s="312"/>
    </row>
    <row r="45" s="1" customFormat="1" ht="15" customHeight="1">
      <c r="B45" s="315"/>
      <c r="C45" s="316"/>
      <c r="D45" s="314"/>
      <c r="E45" s="317" t="s">
        <v>132</v>
      </c>
      <c r="F45" s="314"/>
      <c r="G45" s="314" t="s">
        <v>665</v>
      </c>
      <c r="H45" s="314"/>
      <c r="I45" s="314"/>
      <c r="J45" s="314"/>
      <c r="K45" s="312"/>
    </row>
    <row r="46" s="1" customFormat="1" ht="12.75" customHeight="1">
      <c r="B46" s="315"/>
      <c r="C46" s="316"/>
      <c r="D46" s="314"/>
      <c r="E46" s="314"/>
      <c r="F46" s="314"/>
      <c r="G46" s="314"/>
      <c r="H46" s="314"/>
      <c r="I46" s="314"/>
      <c r="J46" s="314"/>
      <c r="K46" s="312"/>
    </row>
    <row r="47" s="1" customFormat="1" ht="15" customHeight="1">
      <c r="B47" s="315"/>
      <c r="C47" s="316"/>
      <c r="D47" s="314" t="s">
        <v>666</v>
      </c>
      <c r="E47" s="314"/>
      <c r="F47" s="314"/>
      <c r="G47" s="314"/>
      <c r="H47" s="314"/>
      <c r="I47" s="314"/>
      <c r="J47" s="314"/>
      <c r="K47" s="312"/>
    </row>
    <row r="48" s="1" customFormat="1" ht="15" customHeight="1">
      <c r="B48" s="315"/>
      <c r="C48" s="316"/>
      <c r="D48" s="316"/>
      <c r="E48" s="314" t="s">
        <v>667</v>
      </c>
      <c r="F48" s="314"/>
      <c r="G48" s="314"/>
      <c r="H48" s="314"/>
      <c r="I48" s="314"/>
      <c r="J48" s="314"/>
      <c r="K48" s="312"/>
    </row>
    <row r="49" s="1" customFormat="1" ht="15" customHeight="1">
      <c r="B49" s="315"/>
      <c r="C49" s="316"/>
      <c r="D49" s="316"/>
      <c r="E49" s="314" t="s">
        <v>668</v>
      </c>
      <c r="F49" s="314"/>
      <c r="G49" s="314"/>
      <c r="H49" s="314"/>
      <c r="I49" s="314"/>
      <c r="J49" s="314"/>
      <c r="K49" s="312"/>
    </row>
    <row r="50" s="1" customFormat="1" ht="15" customHeight="1">
      <c r="B50" s="315"/>
      <c r="C50" s="316"/>
      <c r="D50" s="316"/>
      <c r="E50" s="314" t="s">
        <v>669</v>
      </c>
      <c r="F50" s="314"/>
      <c r="G50" s="314"/>
      <c r="H50" s="314"/>
      <c r="I50" s="314"/>
      <c r="J50" s="314"/>
      <c r="K50" s="312"/>
    </row>
    <row r="51" s="1" customFormat="1" ht="15" customHeight="1">
      <c r="B51" s="315"/>
      <c r="C51" s="316"/>
      <c r="D51" s="314" t="s">
        <v>670</v>
      </c>
      <c r="E51" s="314"/>
      <c r="F51" s="314"/>
      <c r="G51" s="314"/>
      <c r="H51" s="314"/>
      <c r="I51" s="314"/>
      <c r="J51" s="314"/>
      <c r="K51" s="312"/>
    </row>
    <row r="52" s="1" customFormat="1" ht="25.5" customHeight="1">
      <c r="B52" s="310"/>
      <c r="C52" s="311" t="s">
        <v>671</v>
      </c>
      <c r="D52" s="311"/>
      <c r="E52" s="311"/>
      <c r="F52" s="311"/>
      <c r="G52" s="311"/>
      <c r="H52" s="311"/>
      <c r="I52" s="311"/>
      <c r="J52" s="311"/>
      <c r="K52" s="312"/>
    </row>
    <row r="53" s="1" customFormat="1" ht="5.25" customHeight="1">
      <c r="B53" s="310"/>
      <c r="C53" s="313"/>
      <c r="D53" s="313"/>
      <c r="E53" s="313"/>
      <c r="F53" s="313"/>
      <c r="G53" s="313"/>
      <c r="H53" s="313"/>
      <c r="I53" s="313"/>
      <c r="J53" s="313"/>
      <c r="K53" s="312"/>
    </row>
    <row r="54" s="1" customFormat="1" ht="15" customHeight="1">
      <c r="B54" s="310"/>
      <c r="C54" s="314" t="s">
        <v>672</v>
      </c>
      <c r="D54" s="314"/>
      <c r="E54" s="314"/>
      <c r="F54" s="314"/>
      <c r="G54" s="314"/>
      <c r="H54" s="314"/>
      <c r="I54" s="314"/>
      <c r="J54" s="314"/>
      <c r="K54" s="312"/>
    </row>
    <row r="55" s="1" customFormat="1" ht="15" customHeight="1">
      <c r="B55" s="310"/>
      <c r="C55" s="314" t="s">
        <v>673</v>
      </c>
      <c r="D55" s="314"/>
      <c r="E55" s="314"/>
      <c r="F55" s="314"/>
      <c r="G55" s="314"/>
      <c r="H55" s="314"/>
      <c r="I55" s="314"/>
      <c r="J55" s="314"/>
      <c r="K55" s="312"/>
    </row>
    <row r="56" s="1" customFormat="1" ht="12.75" customHeight="1">
      <c r="B56" s="310"/>
      <c r="C56" s="314"/>
      <c r="D56" s="314"/>
      <c r="E56" s="314"/>
      <c r="F56" s="314"/>
      <c r="G56" s="314"/>
      <c r="H56" s="314"/>
      <c r="I56" s="314"/>
      <c r="J56" s="314"/>
      <c r="K56" s="312"/>
    </row>
    <row r="57" s="1" customFormat="1" ht="15" customHeight="1">
      <c r="B57" s="310"/>
      <c r="C57" s="314" t="s">
        <v>674</v>
      </c>
      <c r="D57" s="314"/>
      <c r="E57" s="314"/>
      <c r="F57" s="314"/>
      <c r="G57" s="314"/>
      <c r="H57" s="314"/>
      <c r="I57" s="314"/>
      <c r="J57" s="314"/>
      <c r="K57" s="312"/>
    </row>
    <row r="58" s="1" customFormat="1" ht="15" customHeight="1">
      <c r="B58" s="310"/>
      <c r="C58" s="316"/>
      <c r="D58" s="314" t="s">
        <v>675</v>
      </c>
      <c r="E58" s="314"/>
      <c r="F58" s="314"/>
      <c r="G58" s="314"/>
      <c r="H58" s="314"/>
      <c r="I58" s="314"/>
      <c r="J58" s="314"/>
      <c r="K58" s="312"/>
    </row>
    <row r="59" s="1" customFormat="1" ht="15" customHeight="1">
      <c r="B59" s="310"/>
      <c r="C59" s="316"/>
      <c r="D59" s="314" t="s">
        <v>676</v>
      </c>
      <c r="E59" s="314"/>
      <c r="F59" s="314"/>
      <c r="G59" s="314"/>
      <c r="H59" s="314"/>
      <c r="I59" s="314"/>
      <c r="J59" s="314"/>
      <c r="K59" s="312"/>
    </row>
    <row r="60" s="1" customFormat="1" ht="15" customHeight="1">
      <c r="B60" s="310"/>
      <c r="C60" s="316"/>
      <c r="D60" s="314" t="s">
        <v>677</v>
      </c>
      <c r="E60" s="314"/>
      <c r="F60" s="314"/>
      <c r="G60" s="314"/>
      <c r="H60" s="314"/>
      <c r="I60" s="314"/>
      <c r="J60" s="314"/>
      <c r="K60" s="312"/>
    </row>
    <row r="61" s="1" customFormat="1" ht="15" customHeight="1">
      <c r="B61" s="310"/>
      <c r="C61" s="316"/>
      <c r="D61" s="314" t="s">
        <v>678</v>
      </c>
      <c r="E61" s="314"/>
      <c r="F61" s="314"/>
      <c r="G61" s="314"/>
      <c r="H61" s="314"/>
      <c r="I61" s="314"/>
      <c r="J61" s="314"/>
      <c r="K61" s="312"/>
    </row>
    <row r="62" s="1" customFormat="1" ht="15" customHeight="1">
      <c r="B62" s="310"/>
      <c r="C62" s="316"/>
      <c r="D62" s="319" t="s">
        <v>679</v>
      </c>
      <c r="E62" s="319"/>
      <c r="F62" s="319"/>
      <c r="G62" s="319"/>
      <c r="H62" s="319"/>
      <c r="I62" s="319"/>
      <c r="J62" s="319"/>
      <c r="K62" s="312"/>
    </row>
    <row r="63" s="1" customFormat="1" ht="15" customHeight="1">
      <c r="B63" s="310"/>
      <c r="C63" s="316"/>
      <c r="D63" s="314" t="s">
        <v>680</v>
      </c>
      <c r="E63" s="314"/>
      <c r="F63" s="314"/>
      <c r="G63" s="314"/>
      <c r="H63" s="314"/>
      <c r="I63" s="314"/>
      <c r="J63" s="314"/>
      <c r="K63" s="312"/>
    </row>
    <row r="64" s="1" customFormat="1" ht="12.75" customHeight="1">
      <c r="B64" s="310"/>
      <c r="C64" s="316"/>
      <c r="D64" s="316"/>
      <c r="E64" s="320"/>
      <c r="F64" s="316"/>
      <c r="G64" s="316"/>
      <c r="H64" s="316"/>
      <c r="I64" s="316"/>
      <c r="J64" s="316"/>
      <c r="K64" s="312"/>
    </row>
    <row r="65" s="1" customFormat="1" ht="15" customHeight="1">
      <c r="B65" s="310"/>
      <c r="C65" s="316"/>
      <c r="D65" s="314" t="s">
        <v>681</v>
      </c>
      <c r="E65" s="314"/>
      <c r="F65" s="314"/>
      <c r="G65" s="314"/>
      <c r="H65" s="314"/>
      <c r="I65" s="314"/>
      <c r="J65" s="314"/>
      <c r="K65" s="312"/>
    </row>
    <row r="66" s="1" customFormat="1" ht="15" customHeight="1">
      <c r="B66" s="310"/>
      <c r="C66" s="316"/>
      <c r="D66" s="319" t="s">
        <v>682</v>
      </c>
      <c r="E66" s="319"/>
      <c r="F66" s="319"/>
      <c r="G66" s="319"/>
      <c r="H66" s="319"/>
      <c r="I66" s="319"/>
      <c r="J66" s="319"/>
      <c r="K66" s="312"/>
    </row>
    <row r="67" s="1" customFormat="1" ht="15" customHeight="1">
      <c r="B67" s="310"/>
      <c r="C67" s="316"/>
      <c r="D67" s="314" t="s">
        <v>683</v>
      </c>
      <c r="E67" s="314"/>
      <c r="F67" s="314"/>
      <c r="G67" s="314"/>
      <c r="H67" s="314"/>
      <c r="I67" s="314"/>
      <c r="J67" s="314"/>
      <c r="K67" s="312"/>
    </row>
    <row r="68" s="1" customFormat="1" ht="15" customHeight="1">
      <c r="B68" s="310"/>
      <c r="C68" s="316"/>
      <c r="D68" s="314" t="s">
        <v>684</v>
      </c>
      <c r="E68" s="314"/>
      <c r="F68" s="314"/>
      <c r="G68" s="314"/>
      <c r="H68" s="314"/>
      <c r="I68" s="314"/>
      <c r="J68" s="314"/>
      <c r="K68" s="312"/>
    </row>
    <row r="69" s="1" customFormat="1" ht="15" customHeight="1">
      <c r="B69" s="310"/>
      <c r="C69" s="316"/>
      <c r="D69" s="314" t="s">
        <v>685</v>
      </c>
      <c r="E69" s="314"/>
      <c r="F69" s="314"/>
      <c r="G69" s="314"/>
      <c r="H69" s="314"/>
      <c r="I69" s="314"/>
      <c r="J69" s="314"/>
      <c r="K69" s="312"/>
    </row>
    <row r="70" s="1" customFormat="1" ht="15" customHeight="1">
      <c r="B70" s="310"/>
      <c r="C70" s="316"/>
      <c r="D70" s="314" t="s">
        <v>686</v>
      </c>
      <c r="E70" s="314"/>
      <c r="F70" s="314"/>
      <c r="G70" s="314"/>
      <c r="H70" s="314"/>
      <c r="I70" s="314"/>
      <c r="J70" s="314"/>
      <c r="K70" s="312"/>
    </row>
    <row r="71" s="1" customFormat="1" ht="12.75" customHeight="1">
      <c r="B71" s="321"/>
      <c r="C71" s="322"/>
      <c r="D71" s="322"/>
      <c r="E71" s="322"/>
      <c r="F71" s="322"/>
      <c r="G71" s="322"/>
      <c r="H71" s="322"/>
      <c r="I71" s="322"/>
      <c r="J71" s="322"/>
      <c r="K71" s="323"/>
    </row>
    <row r="72" s="1" customFormat="1" ht="18.75" customHeight="1">
      <c r="B72" s="324"/>
      <c r="C72" s="324"/>
      <c r="D72" s="324"/>
      <c r="E72" s="324"/>
      <c r="F72" s="324"/>
      <c r="G72" s="324"/>
      <c r="H72" s="324"/>
      <c r="I72" s="324"/>
      <c r="J72" s="324"/>
      <c r="K72" s="325"/>
    </row>
    <row r="73" s="1" customFormat="1" ht="18.75" customHeight="1">
      <c r="B73" s="325"/>
      <c r="C73" s="325"/>
      <c r="D73" s="325"/>
      <c r="E73" s="325"/>
      <c r="F73" s="325"/>
      <c r="G73" s="325"/>
      <c r="H73" s="325"/>
      <c r="I73" s="325"/>
      <c r="J73" s="325"/>
      <c r="K73" s="325"/>
    </row>
    <row r="74" s="1" customFormat="1" ht="7.5" customHeight="1">
      <c r="B74" s="326"/>
      <c r="C74" s="327"/>
      <c r="D74" s="327"/>
      <c r="E74" s="327"/>
      <c r="F74" s="327"/>
      <c r="G74" s="327"/>
      <c r="H74" s="327"/>
      <c r="I74" s="327"/>
      <c r="J74" s="327"/>
      <c r="K74" s="328"/>
    </row>
    <row r="75" s="1" customFormat="1" ht="45" customHeight="1">
      <c r="B75" s="329"/>
      <c r="C75" s="330" t="s">
        <v>687</v>
      </c>
      <c r="D75" s="330"/>
      <c r="E75" s="330"/>
      <c r="F75" s="330"/>
      <c r="G75" s="330"/>
      <c r="H75" s="330"/>
      <c r="I75" s="330"/>
      <c r="J75" s="330"/>
      <c r="K75" s="331"/>
    </row>
    <row r="76" s="1" customFormat="1" ht="17.25" customHeight="1">
      <c r="B76" s="329"/>
      <c r="C76" s="332" t="s">
        <v>688</v>
      </c>
      <c r="D76" s="332"/>
      <c r="E76" s="332"/>
      <c r="F76" s="332" t="s">
        <v>689</v>
      </c>
      <c r="G76" s="333"/>
      <c r="H76" s="332" t="s">
        <v>54</v>
      </c>
      <c r="I76" s="332" t="s">
        <v>57</v>
      </c>
      <c r="J76" s="332" t="s">
        <v>690</v>
      </c>
      <c r="K76" s="331"/>
    </row>
    <row r="77" s="1" customFormat="1" ht="17.25" customHeight="1">
      <c r="B77" s="329"/>
      <c r="C77" s="334" t="s">
        <v>691</v>
      </c>
      <c r="D77" s="334"/>
      <c r="E77" s="334"/>
      <c r="F77" s="335" t="s">
        <v>692</v>
      </c>
      <c r="G77" s="336"/>
      <c r="H77" s="334"/>
      <c r="I77" s="334"/>
      <c r="J77" s="334" t="s">
        <v>693</v>
      </c>
      <c r="K77" s="331"/>
    </row>
    <row r="78" s="1" customFormat="1" ht="5.25" customHeight="1">
      <c r="B78" s="329"/>
      <c r="C78" s="337"/>
      <c r="D78" s="337"/>
      <c r="E78" s="337"/>
      <c r="F78" s="337"/>
      <c r="G78" s="338"/>
      <c r="H78" s="337"/>
      <c r="I78" s="337"/>
      <c r="J78" s="337"/>
      <c r="K78" s="331"/>
    </row>
    <row r="79" s="1" customFormat="1" ht="15" customHeight="1">
      <c r="B79" s="329"/>
      <c r="C79" s="317" t="s">
        <v>53</v>
      </c>
      <c r="D79" s="339"/>
      <c r="E79" s="339"/>
      <c r="F79" s="340" t="s">
        <v>694</v>
      </c>
      <c r="G79" s="341"/>
      <c r="H79" s="317" t="s">
        <v>695</v>
      </c>
      <c r="I79" s="317" t="s">
        <v>696</v>
      </c>
      <c r="J79" s="317">
        <v>20</v>
      </c>
      <c r="K79" s="331"/>
    </row>
    <row r="80" s="1" customFormat="1" ht="15" customHeight="1">
      <c r="B80" s="329"/>
      <c r="C80" s="317" t="s">
        <v>697</v>
      </c>
      <c r="D80" s="317"/>
      <c r="E80" s="317"/>
      <c r="F80" s="340" t="s">
        <v>694</v>
      </c>
      <c r="G80" s="341"/>
      <c r="H80" s="317" t="s">
        <v>698</v>
      </c>
      <c r="I80" s="317" t="s">
        <v>696</v>
      </c>
      <c r="J80" s="317">
        <v>120</v>
      </c>
      <c r="K80" s="331"/>
    </row>
    <row r="81" s="1" customFormat="1" ht="15" customHeight="1">
      <c r="B81" s="342"/>
      <c r="C81" s="317" t="s">
        <v>699</v>
      </c>
      <c r="D81" s="317"/>
      <c r="E81" s="317"/>
      <c r="F81" s="340" t="s">
        <v>700</v>
      </c>
      <c r="G81" s="341"/>
      <c r="H81" s="317" t="s">
        <v>701</v>
      </c>
      <c r="I81" s="317" t="s">
        <v>696</v>
      </c>
      <c r="J81" s="317">
        <v>50</v>
      </c>
      <c r="K81" s="331"/>
    </row>
    <row r="82" s="1" customFormat="1" ht="15" customHeight="1">
      <c r="B82" s="342"/>
      <c r="C82" s="317" t="s">
        <v>702</v>
      </c>
      <c r="D82" s="317"/>
      <c r="E82" s="317"/>
      <c r="F82" s="340" t="s">
        <v>694</v>
      </c>
      <c r="G82" s="341"/>
      <c r="H82" s="317" t="s">
        <v>703</v>
      </c>
      <c r="I82" s="317" t="s">
        <v>704</v>
      </c>
      <c r="J82" s="317"/>
      <c r="K82" s="331"/>
    </row>
    <row r="83" s="1" customFormat="1" ht="15" customHeight="1">
      <c r="B83" s="342"/>
      <c r="C83" s="343" t="s">
        <v>705</v>
      </c>
      <c r="D83" s="343"/>
      <c r="E83" s="343"/>
      <c r="F83" s="344" t="s">
        <v>700</v>
      </c>
      <c r="G83" s="343"/>
      <c r="H83" s="343" t="s">
        <v>706</v>
      </c>
      <c r="I83" s="343" t="s">
        <v>696</v>
      </c>
      <c r="J83" s="343">
        <v>15</v>
      </c>
      <c r="K83" s="331"/>
    </row>
    <row r="84" s="1" customFormat="1" ht="15" customHeight="1">
      <c r="B84" s="342"/>
      <c r="C84" s="343" t="s">
        <v>707</v>
      </c>
      <c r="D84" s="343"/>
      <c r="E84" s="343"/>
      <c r="F84" s="344" t="s">
        <v>700</v>
      </c>
      <c r="G84" s="343"/>
      <c r="H84" s="343" t="s">
        <v>708</v>
      </c>
      <c r="I84" s="343" t="s">
        <v>696</v>
      </c>
      <c r="J84" s="343">
        <v>15</v>
      </c>
      <c r="K84" s="331"/>
    </row>
    <row r="85" s="1" customFormat="1" ht="15" customHeight="1">
      <c r="B85" s="342"/>
      <c r="C85" s="343" t="s">
        <v>709</v>
      </c>
      <c r="D85" s="343"/>
      <c r="E85" s="343"/>
      <c r="F85" s="344" t="s">
        <v>700</v>
      </c>
      <c r="G85" s="343"/>
      <c r="H85" s="343" t="s">
        <v>710</v>
      </c>
      <c r="I85" s="343" t="s">
        <v>696</v>
      </c>
      <c r="J85" s="343">
        <v>20</v>
      </c>
      <c r="K85" s="331"/>
    </row>
    <row r="86" s="1" customFormat="1" ht="15" customHeight="1">
      <c r="B86" s="342"/>
      <c r="C86" s="343" t="s">
        <v>711</v>
      </c>
      <c r="D86" s="343"/>
      <c r="E86" s="343"/>
      <c r="F86" s="344" t="s">
        <v>700</v>
      </c>
      <c r="G86" s="343"/>
      <c r="H86" s="343" t="s">
        <v>712</v>
      </c>
      <c r="I86" s="343" t="s">
        <v>696</v>
      </c>
      <c r="J86" s="343">
        <v>20</v>
      </c>
      <c r="K86" s="331"/>
    </row>
    <row r="87" s="1" customFormat="1" ht="15" customHeight="1">
      <c r="B87" s="342"/>
      <c r="C87" s="317" t="s">
        <v>713</v>
      </c>
      <c r="D87" s="317"/>
      <c r="E87" s="317"/>
      <c r="F87" s="340" t="s">
        <v>700</v>
      </c>
      <c r="G87" s="341"/>
      <c r="H87" s="317" t="s">
        <v>714</v>
      </c>
      <c r="I87" s="317" t="s">
        <v>696</v>
      </c>
      <c r="J87" s="317">
        <v>50</v>
      </c>
      <c r="K87" s="331"/>
    </row>
    <row r="88" s="1" customFormat="1" ht="15" customHeight="1">
      <c r="B88" s="342"/>
      <c r="C88" s="317" t="s">
        <v>715</v>
      </c>
      <c r="D88" s="317"/>
      <c r="E88" s="317"/>
      <c r="F88" s="340" t="s">
        <v>700</v>
      </c>
      <c r="G88" s="341"/>
      <c r="H88" s="317" t="s">
        <v>716</v>
      </c>
      <c r="I88" s="317" t="s">
        <v>696</v>
      </c>
      <c r="J88" s="317">
        <v>20</v>
      </c>
      <c r="K88" s="331"/>
    </row>
    <row r="89" s="1" customFormat="1" ht="15" customHeight="1">
      <c r="B89" s="342"/>
      <c r="C89" s="317" t="s">
        <v>717</v>
      </c>
      <c r="D89" s="317"/>
      <c r="E89" s="317"/>
      <c r="F89" s="340" t="s">
        <v>700</v>
      </c>
      <c r="G89" s="341"/>
      <c r="H89" s="317" t="s">
        <v>718</v>
      </c>
      <c r="I89" s="317" t="s">
        <v>696</v>
      </c>
      <c r="J89" s="317">
        <v>20</v>
      </c>
      <c r="K89" s="331"/>
    </row>
    <row r="90" s="1" customFormat="1" ht="15" customHeight="1">
      <c r="B90" s="342"/>
      <c r="C90" s="317" t="s">
        <v>719</v>
      </c>
      <c r="D90" s="317"/>
      <c r="E90" s="317"/>
      <c r="F90" s="340" t="s">
        <v>700</v>
      </c>
      <c r="G90" s="341"/>
      <c r="H90" s="317" t="s">
        <v>720</v>
      </c>
      <c r="I90" s="317" t="s">
        <v>696</v>
      </c>
      <c r="J90" s="317">
        <v>50</v>
      </c>
      <c r="K90" s="331"/>
    </row>
    <row r="91" s="1" customFormat="1" ht="15" customHeight="1">
      <c r="B91" s="342"/>
      <c r="C91" s="317" t="s">
        <v>721</v>
      </c>
      <c r="D91" s="317"/>
      <c r="E91" s="317"/>
      <c r="F91" s="340" t="s">
        <v>700</v>
      </c>
      <c r="G91" s="341"/>
      <c r="H91" s="317" t="s">
        <v>721</v>
      </c>
      <c r="I91" s="317" t="s">
        <v>696</v>
      </c>
      <c r="J91" s="317">
        <v>50</v>
      </c>
      <c r="K91" s="331"/>
    </row>
    <row r="92" s="1" customFormat="1" ht="15" customHeight="1">
      <c r="B92" s="342"/>
      <c r="C92" s="317" t="s">
        <v>722</v>
      </c>
      <c r="D92" s="317"/>
      <c r="E92" s="317"/>
      <c r="F92" s="340" t="s">
        <v>700</v>
      </c>
      <c r="G92" s="341"/>
      <c r="H92" s="317" t="s">
        <v>723</v>
      </c>
      <c r="I92" s="317" t="s">
        <v>696</v>
      </c>
      <c r="J92" s="317">
        <v>255</v>
      </c>
      <c r="K92" s="331"/>
    </row>
    <row r="93" s="1" customFormat="1" ht="15" customHeight="1">
      <c r="B93" s="342"/>
      <c r="C93" s="317" t="s">
        <v>724</v>
      </c>
      <c r="D93" s="317"/>
      <c r="E93" s="317"/>
      <c r="F93" s="340" t="s">
        <v>694</v>
      </c>
      <c r="G93" s="341"/>
      <c r="H93" s="317" t="s">
        <v>725</v>
      </c>
      <c r="I93" s="317" t="s">
        <v>726</v>
      </c>
      <c r="J93" s="317"/>
      <c r="K93" s="331"/>
    </row>
    <row r="94" s="1" customFormat="1" ht="15" customHeight="1">
      <c r="B94" s="342"/>
      <c r="C94" s="317" t="s">
        <v>727</v>
      </c>
      <c r="D94" s="317"/>
      <c r="E94" s="317"/>
      <c r="F94" s="340" t="s">
        <v>694</v>
      </c>
      <c r="G94" s="341"/>
      <c r="H94" s="317" t="s">
        <v>728</v>
      </c>
      <c r="I94" s="317" t="s">
        <v>729</v>
      </c>
      <c r="J94" s="317"/>
      <c r="K94" s="331"/>
    </row>
    <row r="95" s="1" customFormat="1" ht="15" customHeight="1">
      <c r="B95" s="342"/>
      <c r="C95" s="317" t="s">
        <v>730</v>
      </c>
      <c r="D95" s="317"/>
      <c r="E95" s="317"/>
      <c r="F95" s="340" t="s">
        <v>694</v>
      </c>
      <c r="G95" s="341"/>
      <c r="H95" s="317" t="s">
        <v>730</v>
      </c>
      <c r="I95" s="317" t="s">
        <v>729</v>
      </c>
      <c r="J95" s="317"/>
      <c r="K95" s="331"/>
    </row>
    <row r="96" s="1" customFormat="1" ht="15" customHeight="1">
      <c r="B96" s="342"/>
      <c r="C96" s="317" t="s">
        <v>38</v>
      </c>
      <c r="D96" s="317"/>
      <c r="E96" s="317"/>
      <c r="F96" s="340" t="s">
        <v>694</v>
      </c>
      <c r="G96" s="341"/>
      <c r="H96" s="317" t="s">
        <v>731</v>
      </c>
      <c r="I96" s="317" t="s">
        <v>729</v>
      </c>
      <c r="J96" s="317"/>
      <c r="K96" s="331"/>
    </row>
    <row r="97" s="1" customFormat="1" ht="15" customHeight="1">
      <c r="B97" s="342"/>
      <c r="C97" s="317" t="s">
        <v>48</v>
      </c>
      <c r="D97" s="317"/>
      <c r="E97" s="317"/>
      <c r="F97" s="340" t="s">
        <v>694</v>
      </c>
      <c r="G97" s="341"/>
      <c r="H97" s="317" t="s">
        <v>732</v>
      </c>
      <c r="I97" s="317" t="s">
        <v>729</v>
      </c>
      <c r="J97" s="317"/>
      <c r="K97" s="331"/>
    </row>
    <row r="98" s="1" customFormat="1" ht="15" customHeight="1">
      <c r="B98" s="345"/>
      <c r="C98" s="346"/>
      <c r="D98" s="346"/>
      <c r="E98" s="346"/>
      <c r="F98" s="346"/>
      <c r="G98" s="346"/>
      <c r="H98" s="346"/>
      <c r="I98" s="346"/>
      <c r="J98" s="346"/>
      <c r="K98" s="347"/>
    </row>
    <row r="99" s="1" customFormat="1" ht="18.75" customHeight="1">
      <c r="B99" s="348"/>
      <c r="C99" s="349"/>
      <c r="D99" s="349"/>
      <c r="E99" s="349"/>
      <c r="F99" s="349"/>
      <c r="G99" s="349"/>
      <c r="H99" s="349"/>
      <c r="I99" s="349"/>
      <c r="J99" s="349"/>
      <c r="K99" s="348"/>
    </row>
    <row r="100" s="1" customFormat="1" ht="18.75" customHeight="1">
      <c r="B100" s="325"/>
      <c r="C100" s="325"/>
      <c r="D100" s="325"/>
      <c r="E100" s="325"/>
      <c r="F100" s="325"/>
      <c r="G100" s="325"/>
      <c r="H100" s="325"/>
      <c r="I100" s="325"/>
      <c r="J100" s="325"/>
      <c r="K100" s="325"/>
    </row>
    <row r="101" s="1" customFormat="1" ht="7.5" customHeight="1">
      <c r="B101" s="326"/>
      <c r="C101" s="327"/>
      <c r="D101" s="327"/>
      <c r="E101" s="327"/>
      <c r="F101" s="327"/>
      <c r="G101" s="327"/>
      <c r="H101" s="327"/>
      <c r="I101" s="327"/>
      <c r="J101" s="327"/>
      <c r="K101" s="328"/>
    </row>
    <row r="102" s="1" customFormat="1" ht="45" customHeight="1">
      <c r="B102" s="329"/>
      <c r="C102" s="330" t="s">
        <v>733</v>
      </c>
      <c r="D102" s="330"/>
      <c r="E102" s="330"/>
      <c r="F102" s="330"/>
      <c r="G102" s="330"/>
      <c r="H102" s="330"/>
      <c r="I102" s="330"/>
      <c r="J102" s="330"/>
      <c r="K102" s="331"/>
    </row>
    <row r="103" s="1" customFormat="1" ht="17.25" customHeight="1">
      <c r="B103" s="329"/>
      <c r="C103" s="332" t="s">
        <v>688</v>
      </c>
      <c r="D103" s="332"/>
      <c r="E103" s="332"/>
      <c r="F103" s="332" t="s">
        <v>689</v>
      </c>
      <c r="G103" s="333"/>
      <c r="H103" s="332" t="s">
        <v>54</v>
      </c>
      <c r="I103" s="332" t="s">
        <v>57</v>
      </c>
      <c r="J103" s="332" t="s">
        <v>690</v>
      </c>
      <c r="K103" s="331"/>
    </row>
    <row r="104" s="1" customFormat="1" ht="17.25" customHeight="1">
      <c r="B104" s="329"/>
      <c r="C104" s="334" t="s">
        <v>691</v>
      </c>
      <c r="D104" s="334"/>
      <c r="E104" s="334"/>
      <c r="F104" s="335" t="s">
        <v>692</v>
      </c>
      <c r="G104" s="336"/>
      <c r="H104" s="334"/>
      <c r="I104" s="334"/>
      <c r="J104" s="334" t="s">
        <v>693</v>
      </c>
      <c r="K104" s="331"/>
    </row>
    <row r="105" s="1" customFormat="1" ht="5.25" customHeight="1">
      <c r="B105" s="329"/>
      <c r="C105" s="332"/>
      <c r="D105" s="332"/>
      <c r="E105" s="332"/>
      <c r="F105" s="332"/>
      <c r="G105" s="350"/>
      <c r="H105" s="332"/>
      <c r="I105" s="332"/>
      <c r="J105" s="332"/>
      <c r="K105" s="331"/>
    </row>
    <row r="106" s="1" customFormat="1" ht="15" customHeight="1">
      <c r="B106" s="329"/>
      <c r="C106" s="317" t="s">
        <v>53</v>
      </c>
      <c r="D106" s="339"/>
      <c r="E106" s="339"/>
      <c r="F106" s="340" t="s">
        <v>694</v>
      </c>
      <c r="G106" s="317"/>
      <c r="H106" s="317" t="s">
        <v>734</v>
      </c>
      <c r="I106" s="317" t="s">
        <v>696</v>
      </c>
      <c r="J106" s="317">
        <v>20</v>
      </c>
      <c r="K106" s="331"/>
    </row>
    <row r="107" s="1" customFormat="1" ht="15" customHeight="1">
      <c r="B107" s="329"/>
      <c r="C107" s="317" t="s">
        <v>697</v>
      </c>
      <c r="D107" s="317"/>
      <c r="E107" s="317"/>
      <c r="F107" s="340" t="s">
        <v>694</v>
      </c>
      <c r="G107" s="317"/>
      <c r="H107" s="317" t="s">
        <v>734</v>
      </c>
      <c r="I107" s="317" t="s">
        <v>696</v>
      </c>
      <c r="J107" s="317">
        <v>120</v>
      </c>
      <c r="K107" s="331"/>
    </row>
    <row r="108" s="1" customFormat="1" ht="15" customHeight="1">
      <c r="B108" s="342"/>
      <c r="C108" s="317" t="s">
        <v>699</v>
      </c>
      <c r="D108" s="317"/>
      <c r="E108" s="317"/>
      <c r="F108" s="340" t="s">
        <v>700</v>
      </c>
      <c r="G108" s="317"/>
      <c r="H108" s="317" t="s">
        <v>734</v>
      </c>
      <c r="I108" s="317" t="s">
        <v>696</v>
      </c>
      <c r="J108" s="317">
        <v>50</v>
      </c>
      <c r="K108" s="331"/>
    </row>
    <row r="109" s="1" customFormat="1" ht="15" customHeight="1">
      <c r="B109" s="342"/>
      <c r="C109" s="317" t="s">
        <v>702</v>
      </c>
      <c r="D109" s="317"/>
      <c r="E109" s="317"/>
      <c r="F109" s="340" t="s">
        <v>694</v>
      </c>
      <c r="G109" s="317"/>
      <c r="H109" s="317" t="s">
        <v>734</v>
      </c>
      <c r="I109" s="317" t="s">
        <v>704</v>
      </c>
      <c r="J109" s="317"/>
      <c r="K109" s="331"/>
    </row>
    <row r="110" s="1" customFormat="1" ht="15" customHeight="1">
      <c r="B110" s="342"/>
      <c r="C110" s="317" t="s">
        <v>713</v>
      </c>
      <c r="D110" s="317"/>
      <c r="E110" s="317"/>
      <c r="F110" s="340" t="s">
        <v>700</v>
      </c>
      <c r="G110" s="317"/>
      <c r="H110" s="317" t="s">
        <v>734</v>
      </c>
      <c r="I110" s="317" t="s">
        <v>696</v>
      </c>
      <c r="J110" s="317">
        <v>50</v>
      </c>
      <c r="K110" s="331"/>
    </row>
    <row r="111" s="1" customFormat="1" ht="15" customHeight="1">
      <c r="B111" s="342"/>
      <c r="C111" s="317" t="s">
        <v>721</v>
      </c>
      <c r="D111" s="317"/>
      <c r="E111" s="317"/>
      <c r="F111" s="340" t="s">
        <v>700</v>
      </c>
      <c r="G111" s="317"/>
      <c r="H111" s="317" t="s">
        <v>734</v>
      </c>
      <c r="I111" s="317" t="s">
        <v>696</v>
      </c>
      <c r="J111" s="317">
        <v>50</v>
      </c>
      <c r="K111" s="331"/>
    </row>
    <row r="112" s="1" customFormat="1" ht="15" customHeight="1">
      <c r="B112" s="342"/>
      <c r="C112" s="317" t="s">
        <v>719</v>
      </c>
      <c r="D112" s="317"/>
      <c r="E112" s="317"/>
      <c r="F112" s="340" t="s">
        <v>700</v>
      </c>
      <c r="G112" s="317"/>
      <c r="H112" s="317" t="s">
        <v>734</v>
      </c>
      <c r="I112" s="317" t="s">
        <v>696</v>
      </c>
      <c r="J112" s="317">
        <v>50</v>
      </c>
      <c r="K112" s="331"/>
    </row>
    <row r="113" s="1" customFormat="1" ht="15" customHeight="1">
      <c r="B113" s="342"/>
      <c r="C113" s="317" t="s">
        <v>53</v>
      </c>
      <c r="D113" s="317"/>
      <c r="E113" s="317"/>
      <c r="F113" s="340" t="s">
        <v>694</v>
      </c>
      <c r="G113" s="317"/>
      <c r="H113" s="317" t="s">
        <v>735</v>
      </c>
      <c r="I113" s="317" t="s">
        <v>696</v>
      </c>
      <c r="J113" s="317">
        <v>20</v>
      </c>
      <c r="K113" s="331"/>
    </row>
    <row r="114" s="1" customFormat="1" ht="15" customHeight="1">
      <c r="B114" s="342"/>
      <c r="C114" s="317" t="s">
        <v>736</v>
      </c>
      <c r="D114" s="317"/>
      <c r="E114" s="317"/>
      <c r="F114" s="340" t="s">
        <v>694</v>
      </c>
      <c r="G114" s="317"/>
      <c r="H114" s="317" t="s">
        <v>737</v>
      </c>
      <c r="I114" s="317" t="s">
        <v>696</v>
      </c>
      <c r="J114" s="317">
        <v>120</v>
      </c>
      <c r="K114" s="331"/>
    </row>
    <row r="115" s="1" customFormat="1" ht="15" customHeight="1">
      <c r="B115" s="342"/>
      <c r="C115" s="317" t="s">
        <v>38</v>
      </c>
      <c r="D115" s="317"/>
      <c r="E115" s="317"/>
      <c r="F115" s="340" t="s">
        <v>694</v>
      </c>
      <c r="G115" s="317"/>
      <c r="H115" s="317" t="s">
        <v>738</v>
      </c>
      <c r="I115" s="317" t="s">
        <v>729</v>
      </c>
      <c r="J115" s="317"/>
      <c r="K115" s="331"/>
    </row>
    <row r="116" s="1" customFormat="1" ht="15" customHeight="1">
      <c r="B116" s="342"/>
      <c r="C116" s="317" t="s">
        <v>48</v>
      </c>
      <c r="D116" s="317"/>
      <c r="E116" s="317"/>
      <c r="F116" s="340" t="s">
        <v>694</v>
      </c>
      <c r="G116" s="317"/>
      <c r="H116" s="317" t="s">
        <v>739</v>
      </c>
      <c r="I116" s="317" t="s">
        <v>729</v>
      </c>
      <c r="J116" s="317"/>
      <c r="K116" s="331"/>
    </row>
    <row r="117" s="1" customFormat="1" ht="15" customHeight="1">
      <c r="B117" s="342"/>
      <c r="C117" s="317" t="s">
        <v>57</v>
      </c>
      <c r="D117" s="317"/>
      <c r="E117" s="317"/>
      <c r="F117" s="340" t="s">
        <v>694</v>
      </c>
      <c r="G117" s="317"/>
      <c r="H117" s="317" t="s">
        <v>740</v>
      </c>
      <c r="I117" s="317" t="s">
        <v>741</v>
      </c>
      <c r="J117" s="317"/>
      <c r="K117" s="331"/>
    </row>
    <row r="118" s="1" customFormat="1" ht="15" customHeight="1">
      <c r="B118" s="345"/>
      <c r="C118" s="351"/>
      <c r="D118" s="351"/>
      <c r="E118" s="351"/>
      <c r="F118" s="351"/>
      <c r="G118" s="351"/>
      <c r="H118" s="351"/>
      <c r="I118" s="351"/>
      <c r="J118" s="351"/>
      <c r="K118" s="347"/>
    </row>
    <row r="119" s="1" customFormat="1" ht="18.75" customHeight="1">
      <c r="B119" s="352"/>
      <c r="C119" s="353"/>
      <c r="D119" s="353"/>
      <c r="E119" s="353"/>
      <c r="F119" s="354"/>
      <c r="G119" s="353"/>
      <c r="H119" s="353"/>
      <c r="I119" s="353"/>
      <c r="J119" s="353"/>
      <c r="K119" s="352"/>
    </row>
    <row r="120" s="1" customFormat="1" ht="18.75" customHeight="1">
      <c r="B120" s="325"/>
      <c r="C120" s="325"/>
      <c r="D120" s="325"/>
      <c r="E120" s="325"/>
      <c r="F120" s="325"/>
      <c r="G120" s="325"/>
      <c r="H120" s="325"/>
      <c r="I120" s="325"/>
      <c r="J120" s="325"/>
      <c r="K120" s="325"/>
    </row>
    <row r="121" s="1" customFormat="1" ht="7.5" customHeight="1">
      <c r="B121" s="355"/>
      <c r="C121" s="356"/>
      <c r="D121" s="356"/>
      <c r="E121" s="356"/>
      <c r="F121" s="356"/>
      <c r="G121" s="356"/>
      <c r="H121" s="356"/>
      <c r="I121" s="356"/>
      <c r="J121" s="356"/>
      <c r="K121" s="357"/>
    </row>
    <row r="122" s="1" customFormat="1" ht="45" customHeight="1">
      <c r="B122" s="358"/>
      <c r="C122" s="308" t="s">
        <v>742</v>
      </c>
      <c r="D122" s="308"/>
      <c r="E122" s="308"/>
      <c r="F122" s="308"/>
      <c r="G122" s="308"/>
      <c r="H122" s="308"/>
      <c r="I122" s="308"/>
      <c r="J122" s="308"/>
      <c r="K122" s="359"/>
    </row>
    <row r="123" s="1" customFormat="1" ht="17.25" customHeight="1">
      <c r="B123" s="360"/>
      <c r="C123" s="332" t="s">
        <v>688</v>
      </c>
      <c r="D123" s="332"/>
      <c r="E123" s="332"/>
      <c r="F123" s="332" t="s">
        <v>689</v>
      </c>
      <c r="G123" s="333"/>
      <c r="H123" s="332" t="s">
        <v>54</v>
      </c>
      <c r="I123" s="332" t="s">
        <v>57</v>
      </c>
      <c r="J123" s="332" t="s">
        <v>690</v>
      </c>
      <c r="K123" s="361"/>
    </row>
    <row r="124" s="1" customFormat="1" ht="17.25" customHeight="1">
      <c r="B124" s="360"/>
      <c r="C124" s="334" t="s">
        <v>691</v>
      </c>
      <c r="D124" s="334"/>
      <c r="E124" s="334"/>
      <c r="F124" s="335" t="s">
        <v>692</v>
      </c>
      <c r="G124" s="336"/>
      <c r="H124" s="334"/>
      <c r="I124" s="334"/>
      <c r="J124" s="334" t="s">
        <v>693</v>
      </c>
      <c r="K124" s="361"/>
    </row>
    <row r="125" s="1" customFormat="1" ht="5.25" customHeight="1">
      <c r="B125" s="362"/>
      <c r="C125" s="337"/>
      <c r="D125" s="337"/>
      <c r="E125" s="337"/>
      <c r="F125" s="337"/>
      <c r="G125" s="363"/>
      <c r="H125" s="337"/>
      <c r="I125" s="337"/>
      <c r="J125" s="337"/>
      <c r="K125" s="364"/>
    </row>
    <row r="126" s="1" customFormat="1" ht="15" customHeight="1">
      <c r="B126" s="362"/>
      <c r="C126" s="317" t="s">
        <v>697</v>
      </c>
      <c r="D126" s="339"/>
      <c r="E126" s="339"/>
      <c r="F126" s="340" t="s">
        <v>694</v>
      </c>
      <c r="G126" s="317"/>
      <c r="H126" s="317" t="s">
        <v>734</v>
      </c>
      <c r="I126" s="317" t="s">
        <v>696</v>
      </c>
      <c r="J126" s="317">
        <v>120</v>
      </c>
      <c r="K126" s="365"/>
    </row>
    <row r="127" s="1" customFormat="1" ht="15" customHeight="1">
      <c r="B127" s="362"/>
      <c r="C127" s="317" t="s">
        <v>743</v>
      </c>
      <c r="D127" s="317"/>
      <c r="E127" s="317"/>
      <c r="F127" s="340" t="s">
        <v>694</v>
      </c>
      <c r="G127" s="317"/>
      <c r="H127" s="317" t="s">
        <v>744</v>
      </c>
      <c r="I127" s="317" t="s">
        <v>696</v>
      </c>
      <c r="J127" s="317" t="s">
        <v>745</v>
      </c>
      <c r="K127" s="365"/>
    </row>
    <row r="128" s="1" customFormat="1" ht="15" customHeight="1">
      <c r="B128" s="362"/>
      <c r="C128" s="317" t="s">
        <v>642</v>
      </c>
      <c r="D128" s="317"/>
      <c r="E128" s="317"/>
      <c r="F128" s="340" t="s">
        <v>694</v>
      </c>
      <c r="G128" s="317"/>
      <c r="H128" s="317" t="s">
        <v>746</v>
      </c>
      <c r="I128" s="317" t="s">
        <v>696</v>
      </c>
      <c r="J128" s="317" t="s">
        <v>745</v>
      </c>
      <c r="K128" s="365"/>
    </row>
    <row r="129" s="1" customFormat="1" ht="15" customHeight="1">
      <c r="B129" s="362"/>
      <c r="C129" s="317" t="s">
        <v>705</v>
      </c>
      <c r="D129" s="317"/>
      <c r="E129" s="317"/>
      <c r="F129" s="340" t="s">
        <v>700</v>
      </c>
      <c r="G129" s="317"/>
      <c r="H129" s="317" t="s">
        <v>706</v>
      </c>
      <c r="I129" s="317" t="s">
        <v>696</v>
      </c>
      <c r="J129" s="317">
        <v>15</v>
      </c>
      <c r="K129" s="365"/>
    </row>
    <row r="130" s="1" customFormat="1" ht="15" customHeight="1">
      <c r="B130" s="362"/>
      <c r="C130" s="343" t="s">
        <v>707</v>
      </c>
      <c r="D130" s="343"/>
      <c r="E130" s="343"/>
      <c r="F130" s="344" t="s">
        <v>700</v>
      </c>
      <c r="G130" s="343"/>
      <c r="H130" s="343" t="s">
        <v>708</v>
      </c>
      <c r="I130" s="343" t="s">
        <v>696</v>
      </c>
      <c r="J130" s="343">
        <v>15</v>
      </c>
      <c r="K130" s="365"/>
    </row>
    <row r="131" s="1" customFormat="1" ht="15" customHeight="1">
      <c r="B131" s="362"/>
      <c r="C131" s="343" t="s">
        <v>709</v>
      </c>
      <c r="D131" s="343"/>
      <c r="E131" s="343"/>
      <c r="F131" s="344" t="s">
        <v>700</v>
      </c>
      <c r="G131" s="343"/>
      <c r="H131" s="343" t="s">
        <v>710</v>
      </c>
      <c r="I131" s="343" t="s">
        <v>696</v>
      </c>
      <c r="J131" s="343">
        <v>20</v>
      </c>
      <c r="K131" s="365"/>
    </row>
    <row r="132" s="1" customFormat="1" ht="15" customHeight="1">
      <c r="B132" s="362"/>
      <c r="C132" s="343" t="s">
        <v>711</v>
      </c>
      <c r="D132" s="343"/>
      <c r="E132" s="343"/>
      <c r="F132" s="344" t="s">
        <v>700</v>
      </c>
      <c r="G132" s="343"/>
      <c r="H132" s="343" t="s">
        <v>712</v>
      </c>
      <c r="I132" s="343" t="s">
        <v>696</v>
      </c>
      <c r="J132" s="343">
        <v>20</v>
      </c>
      <c r="K132" s="365"/>
    </row>
    <row r="133" s="1" customFormat="1" ht="15" customHeight="1">
      <c r="B133" s="362"/>
      <c r="C133" s="317" t="s">
        <v>699</v>
      </c>
      <c r="D133" s="317"/>
      <c r="E133" s="317"/>
      <c r="F133" s="340" t="s">
        <v>700</v>
      </c>
      <c r="G133" s="317"/>
      <c r="H133" s="317" t="s">
        <v>734</v>
      </c>
      <c r="I133" s="317" t="s">
        <v>696</v>
      </c>
      <c r="J133" s="317">
        <v>50</v>
      </c>
      <c r="K133" s="365"/>
    </row>
    <row r="134" s="1" customFormat="1" ht="15" customHeight="1">
      <c r="B134" s="362"/>
      <c r="C134" s="317" t="s">
        <v>713</v>
      </c>
      <c r="D134" s="317"/>
      <c r="E134" s="317"/>
      <c r="F134" s="340" t="s">
        <v>700</v>
      </c>
      <c r="G134" s="317"/>
      <c r="H134" s="317" t="s">
        <v>734</v>
      </c>
      <c r="I134" s="317" t="s">
        <v>696</v>
      </c>
      <c r="J134" s="317">
        <v>50</v>
      </c>
      <c r="K134" s="365"/>
    </row>
    <row r="135" s="1" customFormat="1" ht="15" customHeight="1">
      <c r="B135" s="362"/>
      <c r="C135" s="317" t="s">
        <v>719</v>
      </c>
      <c r="D135" s="317"/>
      <c r="E135" s="317"/>
      <c r="F135" s="340" t="s">
        <v>700</v>
      </c>
      <c r="G135" s="317"/>
      <c r="H135" s="317" t="s">
        <v>734</v>
      </c>
      <c r="I135" s="317" t="s">
        <v>696</v>
      </c>
      <c r="J135" s="317">
        <v>50</v>
      </c>
      <c r="K135" s="365"/>
    </row>
    <row r="136" s="1" customFormat="1" ht="15" customHeight="1">
      <c r="B136" s="362"/>
      <c r="C136" s="317" t="s">
        <v>721</v>
      </c>
      <c r="D136" s="317"/>
      <c r="E136" s="317"/>
      <c r="F136" s="340" t="s">
        <v>700</v>
      </c>
      <c r="G136" s="317"/>
      <c r="H136" s="317" t="s">
        <v>734</v>
      </c>
      <c r="I136" s="317" t="s">
        <v>696</v>
      </c>
      <c r="J136" s="317">
        <v>50</v>
      </c>
      <c r="K136" s="365"/>
    </row>
    <row r="137" s="1" customFormat="1" ht="15" customHeight="1">
      <c r="B137" s="362"/>
      <c r="C137" s="317" t="s">
        <v>722</v>
      </c>
      <c r="D137" s="317"/>
      <c r="E137" s="317"/>
      <c r="F137" s="340" t="s">
        <v>700</v>
      </c>
      <c r="G137" s="317"/>
      <c r="H137" s="317" t="s">
        <v>747</v>
      </c>
      <c r="I137" s="317" t="s">
        <v>696</v>
      </c>
      <c r="J137" s="317">
        <v>255</v>
      </c>
      <c r="K137" s="365"/>
    </row>
    <row r="138" s="1" customFormat="1" ht="15" customHeight="1">
      <c r="B138" s="362"/>
      <c r="C138" s="317" t="s">
        <v>724</v>
      </c>
      <c r="D138" s="317"/>
      <c r="E138" s="317"/>
      <c r="F138" s="340" t="s">
        <v>694</v>
      </c>
      <c r="G138" s="317"/>
      <c r="H138" s="317" t="s">
        <v>748</v>
      </c>
      <c r="I138" s="317" t="s">
        <v>726</v>
      </c>
      <c r="J138" s="317"/>
      <c r="K138" s="365"/>
    </row>
    <row r="139" s="1" customFormat="1" ht="15" customHeight="1">
      <c r="B139" s="362"/>
      <c r="C139" s="317" t="s">
        <v>727</v>
      </c>
      <c r="D139" s="317"/>
      <c r="E139" s="317"/>
      <c r="F139" s="340" t="s">
        <v>694</v>
      </c>
      <c r="G139" s="317"/>
      <c r="H139" s="317" t="s">
        <v>749</v>
      </c>
      <c r="I139" s="317" t="s">
        <v>729</v>
      </c>
      <c r="J139" s="317"/>
      <c r="K139" s="365"/>
    </row>
    <row r="140" s="1" customFormat="1" ht="15" customHeight="1">
      <c r="B140" s="362"/>
      <c r="C140" s="317" t="s">
        <v>730</v>
      </c>
      <c r="D140" s="317"/>
      <c r="E140" s="317"/>
      <c r="F140" s="340" t="s">
        <v>694</v>
      </c>
      <c r="G140" s="317"/>
      <c r="H140" s="317" t="s">
        <v>730</v>
      </c>
      <c r="I140" s="317" t="s">
        <v>729</v>
      </c>
      <c r="J140" s="317"/>
      <c r="K140" s="365"/>
    </row>
    <row r="141" s="1" customFormat="1" ht="15" customHeight="1">
      <c r="B141" s="362"/>
      <c r="C141" s="317" t="s">
        <v>38</v>
      </c>
      <c r="D141" s="317"/>
      <c r="E141" s="317"/>
      <c r="F141" s="340" t="s">
        <v>694</v>
      </c>
      <c r="G141" s="317"/>
      <c r="H141" s="317" t="s">
        <v>750</v>
      </c>
      <c r="I141" s="317" t="s">
        <v>729</v>
      </c>
      <c r="J141" s="317"/>
      <c r="K141" s="365"/>
    </row>
    <row r="142" s="1" customFormat="1" ht="15" customHeight="1">
      <c r="B142" s="362"/>
      <c r="C142" s="317" t="s">
        <v>751</v>
      </c>
      <c r="D142" s="317"/>
      <c r="E142" s="317"/>
      <c r="F142" s="340" t="s">
        <v>694</v>
      </c>
      <c r="G142" s="317"/>
      <c r="H142" s="317" t="s">
        <v>752</v>
      </c>
      <c r="I142" s="317" t="s">
        <v>729</v>
      </c>
      <c r="J142" s="317"/>
      <c r="K142" s="365"/>
    </row>
    <row r="143" s="1" customFormat="1" ht="15" customHeight="1">
      <c r="B143" s="366"/>
      <c r="C143" s="367"/>
      <c r="D143" s="367"/>
      <c r="E143" s="367"/>
      <c r="F143" s="367"/>
      <c r="G143" s="367"/>
      <c r="H143" s="367"/>
      <c r="I143" s="367"/>
      <c r="J143" s="367"/>
      <c r="K143" s="368"/>
    </row>
    <row r="144" s="1" customFormat="1" ht="18.75" customHeight="1">
      <c r="B144" s="353"/>
      <c r="C144" s="353"/>
      <c r="D144" s="353"/>
      <c r="E144" s="353"/>
      <c r="F144" s="354"/>
      <c r="G144" s="353"/>
      <c r="H144" s="353"/>
      <c r="I144" s="353"/>
      <c r="J144" s="353"/>
      <c r="K144" s="353"/>
    </row>
    <row r="145" s="1" customFormat="1" ht="18.75" customHeight="1"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</row>
    <row r="146" s="1" customFormat="1" ht="7.5" customHeight="1">
      <c r="B146" s="326"/>
      <c r="C146" s="327"/>
      <c r="D146" s="327"/>
      <c r="E146" s="327"/>
      <c r="F146" s="327"/>
      <c r="G146" s="327"/>
      <c r="H146" s="327"/>
      <c r="I146" s="327"/>
      <c r="J146" s="327"/>
      <c r="K146" s="328"/>
    </row>
    <row r="147" s="1" customFormat="1" ht="45" customHeight="1">
      <c r="B147" s="329"/>
      <c r="C147" s="330" t="s">
        <v>753</v>
      </c>
      <c r="D147" s="330"/>
      <c r="E147" s="330"/>
      <c r="F147" s="330"/>
      <c r="G147" s="330"/>
      <c r="H147" s="330"/>
      <c r="I147" s="330"/>
      <c r="J147" s="330"/>
      <c r="K147" s="331"/>
    </row>
    <row r="148" s="1" customFormat="1" ht="17.25" customHeight="1">
      <c r="B148" s="329"/>
      <c r="C148" s="332" t="s">
        <v>688</v>
      </c>
      <c r="D148" s="332"/>
      <c r="E148" s="332"/>
      <c r="F148" s="332" t="s">
        <v>689</v>
      </c>
      <c r="G148" s="333"/>
      <c r="H148" s="332" t="s">
        <v>54</v>
      </c>
      <c r="I148" s="332" t="s">
        <v>57</v>
      </c>
      <c r="J148" s="332" t="s">
        <v>690</v>
      </c>
      <c r="K148" s="331"/>
    </row>
    <row r="149" s="1" customFormat="1" ht="17.25" customHeight="1">
      <c r="B149" s="329"/>
      <c r="C149" s="334" t="s">
        <v>691</v>
      </c>
      <c r="D149" s="334"/>
      <c r="E149" s="334"/>
      <c r="F149" s="335" t="s">
        <v>692</v>
      </c>
      <c r="G149" s="336"/>
      <c r="H149" s="334"/>
      <c r="I149" s="334"/>
      <c r="J149" s="334" t="s">
        <v>693</v>
      </c>
      <c r="K149" s="331"/>
    </row>
    <row r="150" s="1" customFormat="1" ht="5.25" customHeight="1">
      <c r="B150" s="342"/>
      <c r="C150" s="337"/>
      <c r="D150" s="337"/>
      <c r="E150" s="337"/>
      <c r="F150" s="337"/>
      <c r="G150" s="338"/>
      <c r="H150" s="337"/>
      <c r="I150" s="337"/>
      <c r="J150" s="337"/>
      <c r="K150" s="365"/>
    </row>
    <row r="151" s="1" customFormat="1" ht="15" customHeight="1">
      <c r="B151" s="342"/>
      <c r="C151" s="369" t="s">
        <v>697</v>
      </c>
      <c r="D151" s="317"/>
      <c r="E151" s="317"/>
      <c r="F151" s="370" t="s">
        <v>694</v>
      </c>
      <c r="G151" s="317"/>
      <c r="H151" s="369" t="s">
        <v>734</v>
      </c>
      <c r="I151" s="369" t="s">
        <v>696</v>
      </c>
      <c r="J151" s="369">
        <v>120</v>
      </c>
      <c r="K151" s="365"/>
    </row>
    <row r="152" s="1" customFormat="1" ht="15" customHeight="1">
      <c r="B152" s="342"/>
      <c r="C152" s="369" t="s">
        <v>743</v>
      </c>
      <c r="D152" s="317"/>
      <c r="E152" s="317"/>
      <c r="F152" s="370" t="s">
        <v>694</v>
      </c>
      <c r="G152" s="317"/>
      <c r="H152" s="369" t="s">
        <v>754</v>
      </c>
      <c r="I152" s="369" t="s">
        <v>696</v>
      </c>
      <c r="J152" s="369" t="s">
        <v>745</v>
      </c>
      <c r="K152" s="365"/>
    </row>
    <row r="153" s="1" customFormat="1" ht="15" customHeight="1">
      <c r="B153" s="342"/>
      <c r="C153" s="369" t="s">
        <v>642</v>
      </c>
      <c r="D153" s="317"/>
      <c r="E153" s="317"/>
      <c r="F153" s="370" t="s">
        <v>694</v>
      </c>
      <c r="G153" s="317"/>
      <c r="H153" s="369" t="s">
        <v>755</v>
      </c>
      <c r="I153" s="369" t="s">
        <v>696</v>
      </c>
      <c r="J153" s="369" t="s">
        <v>745</v>
      </c>
      <c r="K153" s="365"/>
    </row>
    <row r="154" s="1" customFormat="1" ht="15" customHeight="1">
      <c r="B154" s="342"/>
      <c r="C154" s="369" t="s">
        <v>699</v>
      </c>
      <c r="D154" s="317"/>
      <c r="E154" s="317"/>
      <c r="F154" s="370" t="s">
        <v>700</v>
      </c>
      <c r="G154" s="317"/>
      <c r="H154" s="369" t="s">
        <v>734</v>
      </c>
      <c r="I154" s="369" t="s">
        <v>696</v>
      </c>
      <c r="J154" s="369">
        <v>50</v>
      </c>
      <c r="K154" s="365"/>
    </row>
    <row r="155" s="1" customFormat="1" ht="15" customHeight="1">
      <c r="B155" s="342"/>
      <c r="C155" s="369" t="s">
        <v>702</v>
      </c>
      <c r="D155" s="317"/>
      <c r="E155" s="317"/>
      <c r="F155" s="370" t="s">
        <v>694</v>
      </c>
      <c r="G155" s="317"/>
      <c r="H155" s="369" t="s">
        <v>734</v>
      </c>
      <c r="I155" s="369" t="s">
        <v>704</v>
      </c>
      <c r="J155" s="369"/>
      <c r="K155" s="365"/>
    </row>
    <row r="156" s="1" customFormat="1" ht="15" customHeight="1">
      <c r="B156" s="342"/>
      <c r="C156" s="369" t="s">
        <v>713</v>
      </c>
      <c r="D156" s="317"/>
      <c r="E156" s="317"/>
      <c r="F156" s="370" t="s">
        <v>700</v>
      </c>
      <c r="G156" s="317"/>
      <c r="H156" s="369" t="s">
        <v>734</v>
      </c>
      <c r="I156" s="369" t="s">
        <v>696</v>
      </c>
      <c r="J156" s="369">
        <v>50</v>
      </c>
      <c r="K156" s="365"/>
    </row>
    <row r="157" s="1" customFormat="1" ht="15" customHeight="1">
      <c r="B157" s="342"/>
      <c r="C157" s="369" t="s">
        <v>721</v>
      </c>
      <c r="D157" s="317"/>
      <c r="E157" s="317"/>
      <c r="F157" s="370" t="s">
        <v>700</v>
      </c>
      <c r="G157" s="317"/>
      <c r="H157" s="369" t="s">
        <v>734</v>
      </c>
      <c r="I157" s="369" t="s">
        <v>696</v>
      </c>
      <c r="J157" s="369">
        <v>50</v>
      </c>
      <c r="K157" s="365"/>
    </row>
    <row r="158" s="1" customFormat="1" ht="15" customHeight="1">
      <c r="B158" s="342"/>
      <c r="C158" s="369" t="s">
        <v>719</v>
      </c>
      <c r="D158" s="317"/>
      <c r="E158" s="317"/>
      <c r="F158" s="370" t="s">
        <v>700</v>
      </c>
      <c r="G158" s="317"/>
      <c r="H158" s="369" t="s">
        <v>734</v>
      </c>
      <c r="I158" s="369" t="s">
        <v>696</v>
      </c>
      <c r="J158" s="369">
        <v>50</v>
      </c>
      <c r="K158" s="365"/>
    </row>
    <row r="159" s="1" customFormat="1" ht="15" customHeight="1">
      <c r="B159" s="342"/>
      <c r="C159" s="369" t="s">
        <v>115</v>
      </c>
      <c r="D159" s="317"/>
      <c r="E159" s="317"/>
      <c r="F159" s="370" t="s">
        <v>694</v>
      </c>
      <c r="G159" s="317"/>
      <c r="H159" s="369" t="s">
        <v>756</v>
      </c>
      <c r="I159" s="369" t="s">
        <v>696</v>
      </c>
      <c r="J159" s="369" t="s">
        <v>757</v>
      </c>
      <c r="K159" s="365"/>
    </row>
    <row r="160" s="1" customFormat="1" ht="15" customHeight="1">
      <c r="B160" s="342"/>
      <c r="C160" s="369" t="s">
        <v>758</v>
      </c>
      <c r="D160" s="317"/>
      <c r="E160" s="317"/>
      <c r="F160" s="370" t="s">
        <v>694</v>
      </c>
      <c r="G160" s="317"/>
      <c r="H160" s="369" t="s">
        <v>759</v>
      </c>
      <c r="I160" s="369" t="s">
        <v>729</v>
      </c>
      <c r="J160" s="369"/>
      <c r="K160" s="365"/>
    </row>
    <row r="161" s="1" customFormat="1" ht="15" customHeight="1">
      <c r="B161" s="371"/>
      <c r="C161" s="351"/>
      <c r="D161" s="351"/>
      <c r="E161" s="351"/>
      <c r="F161" s="351"/>
      <c r="G161" s="351"/>
      <c r="H161" s="351"/>
      <c r="I161" s="351"/>
      <c r="J161" s="351"/>
      <c r="K161" s="372"/>
    </row>
    <row r="162" s="1" customFormat="1" ht="18.75" customHeight="1">
      <c r="B162" s="353"/>
      <c r="C162" s="363"/>
      <c r="D162" s="363"/>
      <c r="E162" s="363"/>
      <c r="F162" s="373"/>
      <c r="G162" s="363"/>
      <c r="H162" s="363"/>
      <c r="I162" s="363"/>
      <c r="J162" s="363"/>
      <c r="K162" s="353"/>
    </row>
    <row r="163" s="1" customFormat="1" ht="18.75" customHeight="1">
      <c r="B163" s="325"/>
      <c r="C163" s="325"/>
      <c r="D163" s="325"/>
      <c r="E163" s="325"/>
      <c r="F163" s="325"/>
      <c r="G163" s="325"/>
      <c r="H163" s="325"/>
      <c r="I163" s="325"/>
      <c r="J163" s="325"/>
      <c r="K163" s="325"/>
    </row>
    <row r="164" s="1" customFormat="1" ht="7.5" customHeight="1">
      <c r="B164" s="304"/>
      <c r="C164" s="305"/>
      <c r="D164" s="305"/>
      <c r="E164" s="305"/>
      <c r="F164" s="305"/>
      <c r="G164" s="305"/>
      <c r="H164" s="305"/>
      <c r="I164" s="305"/>
      <c r="J164" s="305"/>
      <c r="K164" s="306"/>
    </row>
    <row r="165" s="1" customFormat="1" ht="45" customHeight="1">
      <c r="B165" s="307"/>
      <c r="C165" s="308" t="s">
        <v>760</v>
      </c>
      <c r="D165" s="308"/>
      <c r="E165" s="308"/>
      <c r="F165" s="308"/>
      <c r="G165" s="308"/>
      <c r="H165" s="308"/>
      <c r="I165" s="308"/>
      <c r="J165" s="308"/>
      <c r="K165" s="309"/>
    </row>
    <row r="166" s="1" customFormat="1" ht="17.25" customHeight="1">
      <c r="B166" s="307"/>
      <c r="C166" s="332" t="s">
        <v>688</v>
      </c>
      <c r="D166" s="332"/>
      <c r="E166" s="332"/>
      <c r="F166" s="332" t="s">
        <v>689</v>
      </c>
      <c r="G166" s="374"/>
      <c r="H166" s="375" t="s">
        <v>54</v>
      </c>
      <c r="I166" s="375" t="s">
        <v>57</v>
      </c>
      <c r="J166" s="332" t="s">
        <v>690</v>
      </c>
      <c r="K166" s="309"/>
    </row>
    <row r="167" s="1" customFormat="1" ht="17.25" customHeight="1">
      <c r="B167" s="310"/>
      <c r="C167" s="334" t="s">
        <v>691</v>
      </c>
      <c r="D167" s="334"/>
      <c r="E167" s="334"/>
      <c r="F167" s="335" t="s">
        <v>692</v>
      </c>
      <c r="G167" s="376"/>
      <c r="H167" s="377"/>
      <c r="I167" s="377"/>
      <c r="J167" s="334" t="s">
        <v>693</v>
      </c>
      <c r="K167" s="312"/>
    </row>
    <row r="168" s="1" customFormat="1" ht="5.25" customHeight="1">
      <c r="B168" s="342"/>
      <c r="C168" s="337"/>
      <c r="D168" s="337"/>
      <c r="E168" s="337"/>
      <c r="F168" s="337"/>
      <c r="G168" s="338"/>
      <c r="H168" s="337"/>
      <c r="I168" s="337"/>
      <c r="J168" s="337"/>
      <c r="K168" s="365"/>
    </row>
    <row r="169" s="1" customFormat="1" ht="15" customHeight="1">
      <c r="B169" s="342"/>
      <c r="C169" s="317" t="s">
        <v>697</v>
      </c>
      <c r="D169" s="317"/>
      <c r="E169" s="317"/>
      <c r="F169" s="340" t="s">
        <v>694</v>
      </c>
      <c r="G169" s="317"/>
      <c r="H169" s="317" t="s">
        <v>734</v>
      </c>
      <c r="I169" s="317" t="s">
        <v>696</v>
      </c>
      <c r="J169" s="317">
        <v>120</v>
      </c>
      <c r="K169" s="365"/>
    </row>
    <row r="170" s="1" customFormat="1" ht="15" customHeight="1">
      <c r="B170" s="342"/>
      <c r="C170" s="317" t="s">
        <v>743</v>
      </c>
      <c r="D170" s="317"/>
      <c r="E170" s="317"/>
      <c r="F170" s="340" t="s">
        <v>694</v>
      </c>
      <c r="G170" s="317"/>
      <c r="H170" s="317" t="s">
        <v>744</v>
      </c>
      <c r="I170" s="317" t="s">
        <v>696</v>
      </c>
      <c r="J170" s="317" t="s">
        <v>745</v>
      </c>
      <c r="K170" s="365"/>
    </row>
    <row r="171" s="1" customFormat="1" ht="15" customHeight="1">
      <c r="B171" s="342"/>
      <c r="C171" s="317" t="s">
        <v>642</v>
      </c>
      <c r="D171" s="317"/>
      <c r="E171" s="317"/>
      <c r="F171" s="340" t="s">
        <v>694</v>
      </c>
      <c r="G171" s="317"/>
      <c r="H171" s="317" t="s">
        <v>761</v>
      </c>
      <c r="I171" s="317" t="s">
        <v>696</v>
      </c>
      <c r="J171" s="317" t="s">
        <v>745</v>
      </c>
      <c r="K171" s="365"/>
    </row>
    <row r="172" s="1" customFormat="1" ht="15" customHeight="1">
      <c r="B172" s="342"/>
      <c r="C172" s="317" t="s">
        <v>699</v>
      </c>
      <c r="D172" s="317"/>
      <c r="E172" s="317"/>
      <c r="F172" s="340" t="s">
        <v>700</v>
      </c>
      <c r="G172" s="317"/>
      <c r="H172" s="317" t="s">
        <v>761</v>
      </c>
      <c r="I172" s="317" t="s">
        <v>696</v>
      </c>
      <c r="J172" s="317">
        <v>50</v>
      </c>
      <c r="K172" s="365"/>
    </row>
    <row r="173" s="1" customFormat="1" ht="15" customHeight="1">
      <c r="B173" s="342"/>
      <c r="C173" s="317" t="s">
        <v>702</v>
      </c>
      <c r="D173" s="317"/>
      <c r="E173" s="317"/>
      <c r="F173" s="340" t="s">
        <v>694</v>
      </c>
      <c r="G173" s="317"/>
      <c r="H173" s="317" t="s">
        <v>761</v>
      </c>
      <c r="I173" s="317" t="s">
        <v>704</v>
      </c>
      <c r="J173" s="317"/>
      <c r="K173" s="365"/>
    </row>
    <row r="174" s="1" customFormat="1" ht="15" customHeight="1">
      <c r="B174" s="342"/>
      <c r="C174" s="317" t="s">
        <v>713</v>
      </c>
      <c r="D174" s="317"/>
      <c r="E174" s="317"/>
      <c r="F174" s="340" t="s">
        <v>700</v>
      </c>
      <c r="G174" s="317"/>
      <c r="H174" s="317" t="s">
        <v>761</v>
      </c>
      <c r="I174" s="317" t="s">
        <v>696</v>
      </c>
      <c r="J174" s="317">
        <v>50</v>
      </c>
      <c r="K174" s="365"/>
    </row>
    <row r="175" s="1" customFormat="1" ht="15" customHeight="1">
      <c r="B175" s="342"/>
      <c r="C175" s="317" t="s">
        <v>721</v>
      </c>
      <c r="D175" s="317"/>
      <c r="E175" s="317"/>
      <c r="F175" s="340" t="s">
        <v>700</v>
      </c>
      <c r="G175" s="317"/>
      <c r="H175" s="317" t="s">
        <v>761</v>
      </c>
      <c r="I175" s="317" t="s">
        <v>696</v>
      </c>
      <c r="J175" s="317">
        <v>50</v>
      </c>
      <c r="K175" s="365"/>
    </row>
    <row r="176" s="1" customFormat="1" ht="15" customHeight="1">
      <c r="B176" s="342"/>
      <c r="C176" s="317" t="s">
        <v>719</v>
      </c>
      <c r="D176" s="317"/>
      <c r="E176" s="317"/>
      <c r="F176" s="340" t="s">
        <v>700</v>
      </c>
      <c r="G176" s="317"/>
      <c r="H176" s="317" t="s">
        <v>761</v>
      </c>
      <c r="I176" s="317" t="s">
        <v>696</v>
      </c>
      <c r="J176" s="317">
        <v>50</v>
      </c>
      <c r="K176" s="365"/>
    </row>
    <row r="177" s="1" customFormat="1" ht="15" customHeight="1">
      <c r="B177" s="342"/>
      <c r="C177" s="317" t="s">
        <v>128</v>
      </c>
      <c r="D177" s="317"/>
      <c r="E177" s="317"/>
      <c r="F177" s="340" t="s">
        <v>694</v>
      </c>
      <c r="G177" s="317"/>
      <c r="H177" s="317" t="s">
        <v>762</v>
      </c>
      <c r="I177" s="317" t="s">
        <v>763</v>
      </c>
      <c r="J177" s="317"/>
      <c r="K177" s="365"/>
    </row>
    <row r="178" s="1" customFormat="1" ht="15" customHeight="1">
      <c r="B178" s="342"/>
      <c r="C178" s="317" t="s">
        <v>57</v>
      </c>
      <c r="D178" s="317"/>
      <c r="E178" s="317"/>
      <c r="F178" s="340" t="s">
        <v>694</v>
      </c>
      <c r="G178" s="317"/>
      <c r="H178" s="317" t="s">
        <v>764</v>
      </c>
      <c r="I178" s="317" t="s">
        <v>765</v>
      </c>
      <c r="J178" s="317">
        <v>1</v>
      </c>
      <c r="K178" s="365"/>
    </row>
    <row r="179" s="1" customFormat="1" ht="15" customHeight="1">
      <c r="B179" s="342"/>
      <c r="C179" s="317" t="s">
        <v>53</v>
      </c>
      <c r="D179" s="317"/>
      <c r="E179" s="317"/>
      <c r="F179" s="340" t="s">
        <v>694</v>
      </c>
      <c r="G179" s="317"/>
      <c r="H179" s="317" t="s">
        <v>766</v>
      </c>
      <c r="I179" s="317" t="s">
        <v>696</v>
      </c>
      <c r="J179" s="317">
        <v>20</v>
      </c>
      <c r="K179" s="365"/>
    </row>
    <row r="180" s="1" customFormat="1" ht="15" customHeight="1">
      <c r="B180" s="342"/>
      <c r="C180" s="317" t="s">
        <v>54</v>
      </c>
      <c r="D180" s="317"/>
      <c r="E180" s="317"/>
      <c r="F180" s="340" t="s">
        <v>694</v>
      </c>
      <c r="G180" s="317"/>
      <c r="H180" s="317" t="s">
        <v>767</v>
      </c>
      <c r="I180" s="317" t="s">
        <v>696</v>
      </c>
      <c r="J180" s="317">
        <v>255</v>
      </c>
      <c r="K180" s="365"/>
    </row>
    <row r="181" s="1" customFormat="1" ht="15" customHeight="1">
      <c r="B181" s="342"/>
      <c r="C181" s="317" t="s">
        <v>129</v>
      </c>
      <c r="D181" s="317"/>
      <c r="E181" s="317"/>
      <c r="F181" s="340" t="s">
        <v>694</v>
      </c>
      <c r="G181" s="317"/>
      <c r="H181" s="317" t="s">
        <v>658</v>
      </c>
      <c r="I181" s="317" t="s">
        <v>696</v>
      </c>
      <c r="J181" s="317">
        <v>10</v>
      </c>
      <c r="K181" s="365"/>
    </row>
    <row r="182" s="1" customFormat="1" ht="15" customHeight="1">
      <c r="B182" s="342"/>
      <c r="C182" s="317" t="s">
        <v>130</v>
      </c>
      <c r="D182" s="317"/>
      <c r="E182" s="317"/>
      <c r="F182" s="340" t="s">
        <v>694</v>
      </c>
      <c r="G182" s="317"/>
      <c r="H182" s="317" t="s">
        <v>768</v>
      </c>
      <c r="I182" s="317" t="s">
        <v>729</v>
      </c>
      <c r="J182" s="317"/>
      <c r="K182" s="365"/>
    </row>
    <row r="183" s="1" customFormat="1" ht="15" customHeight="1">
      <c r="B183" s="342"/>
      <c r="C183" s="317" t="s">
        <v>769</v>
      </c>
      <c r="D183" s="317"/>
      <c r="E183" s="317"/>
      <c r="F183" s="340" t="s">
        <v>694</v>
      </c>
      <c r="G183" s="317"/>
      <c r="H183" s="317" t="s">
        <v>770</v>
      </c>
      <c r="I183" s="317" t="s">
        <v>729</v>
      </c>
      <c r="J183" s="317"/>
      <c r="K183" s="365"/>
    </row>
    <row r="184" s="1" customFormat="1" ht="15" customHeight="1">
      <c r="B184" s="342"/>
      <c r="C184" s="317" t="s">
        <v>758</v>
      </c>
      <c r="D184" s="317"/>
      <c r="E184" s="317"/>
      <c r="F184" s="340" t="s">
        <v>694</v>
      </c>
      <c r="G184" s="317"/>
      <c r="H184" s="317" t="s">
        <v>771</v>
      </c>
      <c r="I184" s="317" t="s">
        <v>729</v>
      </c>
      <c r="J184" s="317"/>
      <c r="K184" s="365"/>
    </row>
    <row r="185" s="1" customFormat="1" ht="15" customHeight="1">
      <c r="B185" s="342"/>
      <c r="C185" s="317" t="s">
        <v>132</v>
      </c>
      <c r="D185" s="317"/>
      <c r="E185" s="317"/>
      <c r="F185" s="340" t="s">
        <v>700</v>
      </c>
      <c r="G185" s="317"/>
      <c r="H185" s="317" t="s">
        <v>772</v>
      </c>
      <c r="I185" s="317" t="s">
        <v>696</v>
      </c>
      <c r="J185" s="317">
        <v>50</v>
      </c>
      <c r="K185" s="365"/>
    </row>
    <row r="186" s="1" customFormat="1" ht="15" customHeight="1">
      <c r="B186" s="342"/>
      <c r="C186" s="317" t="s">
        <v>773</v>
      </c>
      <c r="D186" s="317"/>
      <c r="E186" s="317"/>
      <c r="F186" s="340" t="s">
        <v>700</v>
      </c>
      <c r="G186" s="317"/>
      <c r="H186" s="317" t="s">
        <v>774</v>
      </c>
      <c r="I186" s="317" t="s">
        <v>775</v>
      </c>
      <c r="J186" s="317"/>
      <c r="K186" s="365"/>
    </row>
    <row r="187" s="1" customFormat="1" ht="15" customHeight="1">
      <c r="B187" s="342"/>
      <c r="C187" s="317" t="s">
        <v>776</v>
      </c>
      <c r="D187" s="317"/>
      <c r="E187" s="317"/>
      <c r="F187" s="340" t="s">
        <v>700</v>
      </c>
      <c r="G187" s="317"/>
      <c r="H187" s="317" t="s">
        <v>777</v>
      </c>
      <c r="I187" s="317" t="s">
        <v>775</v>
      </c>
      <c r="J187" s="317"/>
      <c r="K187" s="365"/>
    </row>
    <row r="188" s="1" customFormat="1" ht="15" customHeight="1">
      <c r="B188" s="342"/>
      <c r="C188" s="317" t="s">
        <v>778</v>
      </c>
      <c r="D188" s="317"/>
      <c r="E188" s="317"/>
      <c r="F188" s="340" t="s">
        <v>700</v>
      </c>
      <c r="G188" s="317"/>
      <c r="H188" s="317" t="s">
        <v>779</v>
      </c>
      <c r="I188" s="317" t="s">
        <v>775</v>
      </c>
      <c r="J188" s="317"/>
      <c r="K188" s="365"/>
    </row>
    <row r="189" s="1" customFormat="1" ht="15" customHeight="1">
      <c r="B189" s="342"/>
      <c r="C189" s="378" t="s">
        <v>780</v>
      </c>
      <c r="D189" s="317"/>
      <c r="E189" s="317"/>
      <c r="F189" s="340" t="s">
        <v>700</v>
      </c>
      <c r="G189" s="317"/>
      <c r="H189" s="317" t="s">
        <v>781</v>
      </c>
      <c r="I189" s="317" t="s">
        <v>782</v>
      </c>
      <c r="J189" s="379" t="s">
        <v>783</v>
      </c>
      <c r="K189" s="365"/>
    </row>
    <row r="190" s="1" customFormat="1" ht="15" customHeight="1">
      <c r="B190" s="342"/>
      <c r="C190" s="378" t="s">
        <v>42</v>
      </c>
      <c r="D190" s="317"/>
      <c r="E190" s="317"/>
      <c r="F190" s="340" t="s">
        <v>694</v>
      </c>
      <c r="G190" s="317"/>
      <c r="H190" s="314" t="s">
        <v>784</v>
      </c>
      <c r="I190" s="317" t="s">
        <v>785</v>
      </c>
      <c r="J190" s="317"/>
      <c r="K190" s="365"/>
    </row>
    <row r="191" s="1" customFormat="1" ht="15" customHeight="1">
      <c r="B191" s="342"/>
      <c r="C191" s="378" t="s">
        <v>786</v>
      </c>
      <c r="D191" s="317"/>
      <c r="E191" s="317"/>
      <c r="F191" s="340" t="s">
        <v>694</v>
      </c>
      <c r="G191" s="317"/>
      <c r="H191" s="317" t="s">
        <v>787</v>
      </c>
      <c r="I191" s="317" t="s">
        <v>729</v>
      </c>
      <c r="J191" s="317"/>
      <c r="K191" s="365"/>
    </row>
    <row r="192" s="1" customFormat="1" ht="15" customHeight="1">
      <c r="B192" s="342"/>
      <c r="C192" s="378" t="s">
        <v>788</v>
      </c>
      <c r="D192" s="317"/>
      <c r="E192" s="317"/>
      <c r="F192" s="340" t="s">
        <v>694</v>
      </c>
      <c r="G192" s="317"/>
      <c r="H192" s="317" t="s">
        <v>789</v>
      </c>
      <c r="I192" s="317" t="s">
        <v>729</v>
      </c>
      <c r="J192" s="317"/>
      <c r="K192" s="365"/>
    </row>
    <row r="193" s="1" customFormat="1" ht="15" customHeight="1">
      <c r="B193" s="342"/>
      <c r="C193" s="378" t="s">
        <v>790</v>
      </c>
      <c r="D193" s="317"/>
      <c r="E193" s="317"/>
      <c r="F193" s="340" t="s">
        <v>700</v>
      </c>
      <c r="G193" s="317"/>
      <c r="H193" s="317" t="s">
        <v>791</v>
      </c>
      <c r="I193" s="317" t="s">
        <v>729</v>
      </c>
      <c r="J193" s="317"/>
      <c r="K193" s="365"/>
    </row>
    <row r="194" s="1" customFormat="1" ht="15" customHeight="1">
      <c r="B194" s="371"/>
      <c r="C194" s="380"/>
      <c r="D194" s="351"/>
      <c r="E194" s="351"/>
      <c r="F194" s="351"/>
      <c r="G194" s="351"/>
      <c r="H194" s="351"/>
      <c r="I194" s="351"/>
      <c r="J194" s="351"/>
      <c r="K194" s="372"/>
    </row>
    <row r="195" s="1" customFormat="1" ht="18.75" customHeight="1">
      <c r="B195" s="353"/>
      <c r="C195" s="363"/>
      <c r="D195" s="363"/>
      <c r="E195" s="363"/>
      <c r="F195" s="373"/>
      <c r="G195" s="363"/>
      <c r="H195" s="363"/>
      <c r="I195" s="363"/>
      <c r="J195" s="363"/>
      <c r="K195" s="353"/>
    </row>
    <row r="196" s="1" customFormat="1" ht="18.75" customHeight="1">
      <c r="B196" s="353"/>
      <c r="C196" s="363"/>
      <c r="D196" s="363"/>
      <c r="E196" s="363"/>
      <c r="F196" s="373"/>
      <c r="G196" s="363"/>
      <c r="H196" s="363"/>
      <c r="I196" s="363"/>
      <c r="J196" s="363"/>
      <c r="K196" s="353"/>
    </row>
    <row r="197" s="1" customFormat="1" ht="18.75" customHeight="1">
      <c r="B197" s="325"/>
      <c r="C197" s="325"/>
      <c r="D197" s="325"/>
      <c r="E197" s="325"/>
      <c r="F197" s="325"/>
      <c r="G197" s="325"/>
      <c r="H197" s="325"/>
      <c r="I197" s="325"/>
      <c r="J197" s="325"/>
      <c r="K197" s="325"/>
    </row>
    <row r="198" s="1" customFormat="1" ht="13.5">
      <c r="B198" s="304"/>
      <c r="C198" s="305"/>
      <c r="D198" s="305"/>
      <c r="E198" s="305"/>
      <c r="F198" s="305"/>
      <c r="G198" s="305"/>
      <c r="H198" s="305"/>
      <c r="I198" s="305"/>
      <c r="J198" s="305"/>
      <c r="K198" s="306"/>
    </row>
    <row r="199" s="1" customFormat="1" ht="21">
      <c r="B199" s="307"/>
      <c r="C199" s="308" t="s">
        <v>792</v>
      </c>
      <c r="D199" s="308"/>
      <c r="E199" s="308"/>
      <c r="F199" s="308"/>
      <c r="G199" s="308"/>
      <c r="H199" s="308"/>
      <c r="I199" s="308"/>
      <c r="J199" s="308"/>
      <c r="K199" s="309"/>
    </row>
    <row r="200" s="1" customFormat="1" ht="25.5" customHeight="1">
      <c r="B200" s="307"/>
      <c r="C200" s="381" t="s">
        <v>793</v>
      </c>
      <c r="D200" s="381"/>
      <c r="E200" s="381"/>
      <c r="F200" s="381" t="s">
        <v>794</v>
      </c>
      <c r="G200" s="382"/>
      <c r="H200" s="381" t="s">
        <v>795</v>
      </c>
      <c r="I200" s="381"/>
      <c r="J200" s="381"/>
      <c r="K200" s="309"/>
    </row>
    <row r="201" s="1" customFormat="1" ht="5.25" customHeight="1">
      <c r="B201" s="342"/>
      <c r="C201" s="337"/>
      <c r="D201" s="337"/>
      <c r="E201" s="337"/>
      <c r="F201" s="337"/>
      <c r="G201" s="363"/>
      <c r="H201" s="337"/>
      <c r="I201" s="337"/>
      <c r="J201" s="337"/>
      <c r="K201" s="365"/>
    </row>
    <row r="202" s="1" customFormat="1" ht="15" customHeight="1">
      <c r="B202" s="342"/>
      <c r="C202" s="317" t="s">
        <v>785</v>
      </c>
      <c r="D202" s="317"/>
      <c r="E202" s="317"/>
      <c r="F202" s="340" t="s">
        <v>43</v>
      </c>
      <c r="G202" s="317"/>
      <c r="H202" s="317" t="s">
        <v>796</v>
      </c>
      <c r="I202" s="317"/>
      <c r="J202" s="317"/>
      <c r="K202" s="365"/>
    </row>
    <row r="203" s="1" customFormat="1" ht="15" customHeight="1">
      <c r="B203" s="342"/>
      <c r="C203" s="317"/>
      <c r="D203" s="317"/>
      <c r="E203" s="317"/>
      <c r="F203" s="340" t="s">
        <v>44</v>
      </c>
      <c r="G203" s="317"/>
      <c r="H203" s="317" t="s">
        <v>797</v>
      </c>
      <c r="I203" s="317"/>
      <c r="J203" s="317"/>
      <c r="K203" s="365"/>
    </row>
    <row r="204" s="1" customFormat="1" ht="15" customHeight="1">
      <c r="B204" s="342"/>
      <c r="C204" s="317"/>
      <c r="D204" s="317"/>
      <c r="E204" s="317"/>
      <c r="F204" s="340" t="s">
        <v>47</v>
      </c>
      <c r="G204" s="317"/>
      <c r="H204" s="317" t="s">
        <v>798</v>
      </c>
      <c r="I204" s="317"/>
      <c r="J204" s="317"/>
      <c r="K204" s="365"/>
    </row>
    <row r="205" s="1" customFormat="1" ht="15" customHeight="1">
      <c r="B205" s="342"/>
      <c r="C205" s="317"/>
      <c r="D205" s="317"/>
      <c r="E205" s="317"/>
      <c r="F205" s="340" t="s">
        <v>45</v>
      </c>
      <c r="G205" s="317"/>
      <c r="H205" s="317" t="s">
        <v>799</v>
      </c>
      <c r="I205" s="317"/>
      <c r="J205" s="317"/>
      <c r="K205" s="365"/>
    </row>
    <row r="206" s="1" customFormat="1" ht="15" customHeight="1">
      <c r="B206" s="342"/>
      <c r="C206" s="317"/>
      <c r="D206" s="317"/>
      <c r="E206" s="317"/>
      <c r="F206" s="340" t="s">
        <v>46</v>
      </c>
      <c r="G206" s="317"/>
      <c r="H206" s="317" t="s">
        <v>800</v>
      </c>
      <c r="I206" s="317"/>
      <c r="J206" s="317"/>
      <c r="K206" s="365"/>
    </row>
    <row r="207" s="1" customFormat="1" ht="15" customHeight="1">
      <c r="B207" s="342"/>
      <c r="C207" s="317"/>
      <c r="D207" s="317"/>
      <c r="E207" s="317"/>
      <c r="F207" s="340"/>
      <c r="G207" s="317"/>
      <c r="H207" s="317"/>
      <c r="I207" s="317"/>
      <c r="J207" s="317"/>
      <c r="K207" s="365"/>
    </row>
    <row r="208" s="1" customFormat="1" ht="15" customHeight="1">
      <c r="B208" s="342"/>
      <c r="C208" s="317" t="s">
        <v>741</v>
      </c>
      <c r="D208" s="317"/>
      <c r="E208" s="317"/>
      <c r="F208" s="340" t="s">
        <v>79</v>
      </c>
      <c r="G208" s="317"/>
      <c r="H208" s="317" t="s">
        <v>801</v>
      </c>
      <c r="I208" s="317"/>
      <c r="J208" s="317"/>
      <c r="K208" s="365"/>
    </row>
    <row r="209" s="1" customFormat="1" ht="15" customHeight="1">
      <c r="B209" s="342"/>
      <c r="C209" s="317"/>
      <c r="D209" s="317"/>
      <c r="E209" s="317"/>
      <c r="F209" s="340" t="s">
        <v>637</v>
      </c>
      <c r="G209" s="317"/>
      <c r="H209" s="317" t="s">
        <v>638</v>
      </c>
      <c r="I209" s="317"/>
      <c r="J209" s="317"/>
      <c r="K209" s="365"/>
    </row>
    <row r="210" s="1" customFormat="1" ht="15" customHeight="1">
      <c r="B210" s="342"/>
      <c r="C210" s="317"/>
      <c r="D210" s="317"/>
      <c r="E210" s="317"/>
      <c r="F210" s="340" t="s">
        <v>635</v>
      </c>
      <c r="G210" s="317"/>
      <c r="H210" s="317" t="s">
        <v>802</v>
      </c>
      <c r="I210" s="317"/>
      <c r="J210" s="317"/>
      <c r="K210" s="365"/>
    </row>
    <row r="211" s="1" customFormat="1" ht="15" customHeight="1">
      <c r="B211" s="383"/>
      <c r="C211" s="317"/>
      <c r="D211" s="317"/>
      <c r="E211" s="317"/>
      <c r="F211" s="340" t="s">
        <v>85</v>
      </c>
      <c r="G211" s="378"/>
      <c r="H211" s="369" t="s">
        <v>639</v>
      </c>
      <c r="I211" s="369"/>
      <c r="J211" s="369"/>
      <c r="K211" s="384"/>
    </row>
    <row r="212" s="1" customFormat="1" ht="15" customHeight="1">
      <c r="B212" s="383"/>
      <c r="C212" s="317"/>
      <c r="D212" s="317"/>
      <c r="E212" s="317"/>
      <c r="F212" s="340" t="s">
        <v>640</v>
      </c>
      <c r="G212" s="378"/>
      <c r="H212" s="369" t="s">
        <v>803</v>
      </c>
      <c r="I212" s="369"/>
      <c r="J212" s="369"/>
      <c r="K212" s="384"/>
    </row>
    <row r="213" s="1" customFormat="1" ht="15" customHeight="1">
      <c r="B213" s="383"/>
      <c r="C213" s="317"/>
      <c r="D213" s="317"/>
      <c r="E213" s="317"/>
      <c r="F213" s="340"/>
      <c r="G213" s="378"/>
      <c r="H213" s="369"/>
      <c r="I213" s="369"/>
      <c r="J213" s="369"/>
      <c r="K213" s="384"/>
    </row>
    <row r="214" s="1" customFormat="1" ht="15" customHeight="1">
      <c r="B214" s="383"/>
      <c r="C214" s="317" t="s">
        <v>765</v>
      </c>
      <c r="D214" s="317"/>
      <c r="E214" s="317"/>
      <c r="F214" s="340">
        <v>1</v>
      </c>
      <c r="G214" s="378"/>
      <c r="H214" s="369" t="s">
        <v>804</v>
      </c>
      <c r="I214" s="369"/>
      <c r="J214" s="369"/>
      <c r="K214" s="384"/>
    </row>
    <row r="215" s="1" customFormat="1" ht="15" customHeight="1">
      <c r="B215" s="383"/>
      <c r="C215" s="317"/>
      <c r="D215" s="317"/>
      <c r="E215" s="317"/>
      <c r="F215" s="340">
        <v>2</v>
      </c>
      <c r="G215" s="378"/>
      <c r="H215" s="369" t="s">
        <v>805</v>
      </c>
      <c r="I215" s="369"/>
      <c r="J215" s="369"/>
      <c r="K215" s="384"/>
    </row>
    <row r="216" s="1" customFormat="1" ht="15" customHeight="1">
      <c r="B216" s="383"/>
      <c r="C216" s="317"/>
      <c r="D216" s="317"/>
      <c r="E216" s="317"/>
      <c r="F216" s="340">
        <v>3</v>
      </c>
      <c r="G216" s="378"/>
      <c r="H216" s="369" t="s">
        <v>806</v>
      </c>
      <c r="I216" s="369"/>
      <c r="J216" s="369"/>
      <c r="K216" s="384"/>
    </row>
    <row r="217" s="1" customFormat="1" ht="15" customHeight="1">
      <c r="B217" s="383"/>
      <c r="C217" s="317"/>
      <c r="D217" s="317"/>
      <c r="E217" s="317"/>
      <c r="F217" s="340">
        <v>4</v>
      </c>
      <c r="G217" s="378"/>
      <c r="H217" s="369" t="s">
        <v>807</v>
      </c>
      <c r="I217" s="369"/>
      <c r="J217" s="369"/>
      <c r="K217" s="384"/>
    </row>
    <row r="218" s="1" customFormat="1" ht="12.75" customHeight="1">
      <c r="B218" s="385"/>
      <c r="C218" s="386"/>
      <c r="D218" s="386"/>
      <c r="E218" s="386"/>
      <c r="F218" s="386"/>
      <c r="G218" s="386"/>
      <c r="H218" s="386"/>
      <c r="I218" s="386"/>
      <c r="J218" s="386"/>
      <c r="K218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LAPTOP-ESG64L7J\Josífek</dc:creator>
  <cp:lastModifiedBy>LAPTOP-ESG64L7J\Josífek</cp:lastModifiedBy>
  <dcterms:created xsi:type="dcterms:W3CDTF">2023-01-03T19:47:00Z</dcterms:created>
  <dcterms:modified xsi:type="dcterms:W3CDTF">2023-01-03T19:47:09Z</dcterms:modified>
</cp:coreProperties>
</file>