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_2" sheetId="2" r:id="rId2"/>
  </sheets>
  <definedNames/>
  <calcPr fullCalcOnLoad="1"/>
</workbook>
</file>

<file path=xl/sharedStrings.xml><?xml version="1.0" encoding="utf-8"?>
<sst xmlns="http://schemas.openxmlformats.org/spreadsheetml/2006/main" count="379" uniqueCount="163">
  <si>
    <t>Firma: AVSProjekt s.r.o.</t>
  </si>
  <si>
    <t>Soupis objektů s DPH</t>
  </si>
  <si>
    <t>Stavba: 2022023 - Davle _Záliv BUS a parkování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</si>
  <si>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</si>
  <si>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</si>
  <si>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</si>
  <si>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</si>
  <si>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</si>
  <si>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</si>
  <si>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</si>
  <si>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</si>
  <si>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</si>
  <si>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</si>
  <si>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</si>
  <si>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</si>
  <si>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2022023</t>
  </si>
  <si>
    <t>Davle _Záliv BUS a parkování</t>
  </si>
  <si>
    <t>O</t>
  </si>
  <si>
    <t>Rozpočet:</t>
  </si>
  <si>
    <t>0,00</t>
  </si>
  <si>
    <t>15,00</t>
  </si>
  <si>
    <t>21,00</t>
  </si>
  <si>
    <t>4</t>
  </si>
  <si>
    <t>3</t>
  </si>
  <si>
    <t>2</t>
  </si>
  <si>
    <t>So 101_2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</si>
  <si>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</si>
  <si>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</si>
  <si>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</si>
  <si>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</si>
  <si>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</si>
  <si>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</si>
  <si>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</si>
  <si>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</si>
  <si>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</si>
  <si>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</si>
  <si>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</si>
  <si>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</si>
  <si>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</si>
  <si>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</si>
  <si>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</si>
  <si>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</si>
  <si>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</si>
  <si>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</si>
  <si>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</si>
  <si>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</si>
  <si>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01110R</t>
  </si>
  <si>
    <t/>
  </si>
  <si>
    <t>Ostatní náklady</t>
  </si>
  <si>
    <t>PP</t>
  </si>
  <si>
    <t>Ostatní náklady jsou obsaženy ve všeobecných položkách rozpočtu pro opravu silnice</t>
  </si>
  <si>
    <t>VV</t>
  </si>
  <si>
    <t>TS</t>
  </si>
  <si>
    <t>014111.1</t>
  </si>
  <si>
    <t>POPLATKY ZA SKLÁDKU TYP S-IO (INERTNÍ ODPAD SMĚS)</t>
  </si>
  <si>
    <t>M3</t>
  </si>
  <si>
    <t>Lože stávajících obrub a konstrukce za obrubou podél parkovacího stání a zálivu BUS 
225*0,3*0,15=10,1250 [A] 
Odstranění betonové konstrukce za obrubou 
225*0,5*0,2=22,5000 [B] 
Celkem: A+B=32,6250 [C]</t>
  </si>
  <si>
    <t>zahrnuje veškeré poplatky provozovateli skládky související s uložením odpadu na skládce.</t>
  </si>
  <si>
    <t>015130</t>
  </si>
  <si>
    <t>POPLATKY ZA LIKVIDACI ODPADŮ NEKONTAMINOVANÝCH - 17 03 02  VYBOURANÝ ASFALTOVÝ BETON BEZ DEHTU</t>
  </si>
  <si>
    <t>T</t>
  </si>
  <si>
    <t>Odstranění konstrukce za obrubou 
225*0,5*0,1*2,4=27,0000 [A]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</si>
  <si>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</si>
  <si>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Zemní práce</t>
  </si>
  <si>
    <t>113138</t>
  </si>
  <si>
    <t>ODSTRANĚNÍ KRYTU ZPEVNĚNÝCH PLOCH S ASFALT POJIVEM, ODVOZ DO 20KM</t>
  </si>
  <si>
    <t>Odstranění konstrukce za obrubou 
225*0,5*0,1=11,2500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</si>
  <si>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</si>
  <si>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113348</t>
  </si>
  <si>
    <t>ODSTRAN PODKL ZPEVNĚNÝCH PLOCH S CEM POJIVEM, ODVOZ DO 20KM</t>
  </si>
  <si>
    <t>Odstranění konstrukce za obrubou 
225*0,5*0,2=22,5000 [A]</t>
  </si>
  <si>
    <t>11353A</t>
  </si>
  <si>
    <t>ODSTRANĚNÍ CHODNÍKOVÝCH KAMENNÝCH OBRUBNÍKŮ - BEZ DOPRAVY</t>
  </si>
  <si>
    <t>M</t>
  </si>
  <si>
    <t>Vybourání pro znovuosazení kamenných obrub podél autobusového zálivu a parkovacího stání 
225=225,0000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</si>
  <si>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</si>
  <si>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7</t>
  </si>
  <si>
    <t>11353B</t>
  </si>
  <si>
    <t>ODSTRANĚNÍ CHODNÍKOVÝCH KAMENNÝCH OBRUBNÍKŮ - DOPRAVA</t>
  </si>
  <si>
    <t>tkm</t>
  </si>
  <si>
    <t>Vybourání a doprava  na skládku lože kamenných obrub podél autobusového zálivu a parkovacího stání 
225*0,3*0,15*2,4*20=486,0000 [A]</t>
  </si>
  <si>
    <t>Položka zahrnuje samostatnou dopravu suti a vybouraných hmot. Množství se určí jako součin hmotnosti [t] a požadované vzdálenosti [km].</t>
  </si>
  <si>
    <t>8</t>
  </si>
  <si>
    <t>18130</t>
  </si>
  <si>
    <t>ÚPRAVA PLÁNĚ BEZ ZHUTNĚNÍ</t>
  </si>
  <si>
    <t>M2</t>
  </si>
  <si>
    <t>Podklad pro zeleň při  zálivu 
80=80,0000 [A]</t>
  </si>
  <si>
    <t>položka zahrnuje úpravu pláně včetně vyrovnání výškových rozdílů</t>
  </si>
  <si>
    <t>18232</t>
  </si>
  <si>
    <t>ROZPROSTŘENÍ ORNICE V ROVINĚ V TL DO 0,15M</t>
  </si>
  <si>
    <t>zeleň při  zálivu 
80=80,0000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</si>
  <si>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</si>
  <si>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</si>
  <si>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</si>
  <si>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</si>
  <si>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11</t>
  </si>
  <si>
    <t>562142</t>
  </si>
  <si>
    <t>VOZOVKOVÉ VRSTVY Z MATERIÁLŮ STABIL CEMENTEM TŘ II TL DO 200MM</t>
  </si>
  <si>
    <t>Parkovací stání km 1,352 - 1,532 vlevo š. 2m</t>
  </si>
  <si>
    <t>Záliv 
(1532-1352)*2=360,0000 [D] 
Konstrukce za obrubou 
225*0,5=112,5000 [E] 
Celkem: D+E=472,5000 [F]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</si>
  <si>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</si>
  <si>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12</t>
  </si>
  <si>
    <t>56334</t>
  </si>
  <si>
    <t>VOZOVKOVÉ VRSTVY ZE ŠTĚRKODRTI TL. DO 200MM</t>
  </si>
  <si>
    <t>360=360,0000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</si>
  <si>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</si>
  <si>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13</t>
  </si>
  <si>
    <t>572213</t>
  </si>
  <si>
    <t>SPOJOVACÍ POSTŘIK Z EMULZE DO 0,5KG/M2</t>
  </si>
  <si>
    <t>Doplnění  konstrukce za obrubou 
225*0,5=112,5000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</si>
  <si>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</si>
  <si>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14</t>
  </si>
  <si>
    <t>574A34</t>
  </si>
  <si>
    <t>ASFALTOVÝ BETON PRO OBRUSNÉ VRSTVY ACO 11+, 11S TL. 40MM</t>
  </si>
  <si>
    <t>S ohledem na vývoj cen byla cena převzata z cenové soustavy ÚRS 2022/I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</si>
  <si>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</si>
  <si>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15</t>
  </si>
  <si>
    <t>574C46</t>
  </si>
  <si>
    <t>ASFALTOVÝ BETON PRO LOŽNÍ VRSTVY ACL 16+, 16S TL. 50MM</t>
  </si>
  <si>
    <t>16</t>
  </si>
  <si>
    <t>58222</t>
  </si>
  <si>
    <t>DLÁŽDĚNÉ KRYTY Z DROBNÝCH KOSTEK DO LOŽE Z MC</t>
  </si>
  <si>
    <t>Parkovací stání km 1,36830 - 1,48790 vlevo š. 2m</t>
  </si>
  <si>
    <t>Pouze pokládka bez materiálu.Materiál - bude použita dlažba vybouraná z vozovky (majetek investora) 
(487,90-368,3)*2=239,2000 [A]</t>
  </si>
  <si>
    <t>-  dodání materiálu pro předepsané  lože v tloušťce předepsané dokumentací a pro předepsanou výplň spar 
- očištění podkladu 
- očištění stávající vybourané dlažby nutné pro pokladáku parkovacího zálivu 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 
- nezahrnuje dodávku materiálu (dlažby)  - bude použita dlažba z vybourané vozovky</t>
  </si>
  <si>
    <t>17</t>
  </si>
  <si>
    <t>58920</t>
  </si>
  <si>
    <t>VÝPLŇ SPAR MODIFIKOVANÝM ASFALTEM</t>
  </si>
  <si>
    <t>Napojení parkovacího zálivu na průběžnou asfaltovou konstrukci 
120=120,0000 [A]</t>
  </si>
  <si>
    <t>položka zahrnuje: 
- dodávku předepsaného materiálu 
- vyčištění a výplň spar tímto materiálem</t>
  </si>
  <si>
    <t>Potrubí</t>
  </si>
  <si>
    <t>18</t>
  </si>
  <si>
    <t>89922</t>
  </si>
  <si>
    <t>VÝŠKOVÁ ÚPRAVA MŘÍŽÍ</t>
  </si>
  <si>
    <t>KUS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</si>
  <si>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</si>
  <si>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</si>
  <si>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19</t>
  </si>
  <si>
    <t>915111</t>
  </si>
  <si>
    <t>VODOROVNÉ DOPRAVNÍ ZNAČENÍ BARVOU HLADKÉ - DODÁVKA A POKLÁDKA</t>
  </si>
  <si>
    <t>Vodící proužek podél parkovacího stání přerušovaný 
160*0,25*0,5=20,0000 [H] 
Dělící čára plná 
40*0,125=5,0000 [I] 
Celkem: H+I=25,0000 [J]</t>
  </si>
  <si>
    <t>položka zahrnuje: 
- dodání a pokládku nátěrového materiálu (měří se pouze natíraná plocha) 
- předznačení a reflexní úpravu</t>
  </si>
  <si>
    <t>20</t>
  </si>
  <si>
    <t>915211</t>
  </si>
  <si>
    <t>VODOROVNÉ DOPRAVNÍ ZNAČENÍ PLASTEM HLADKÉ - DODÁVKA A POKLÁDKA</t>
  </si>
  <si>
    <t>21</t>
  </si>
  <si>
    <t>917211</t>
  </si>
  <si>
    <t>ZÁHONOVÉ OBRUBY Z BETONOVÝCH OBRUBNÍKŮ ŠÍŘ 50MM</t>
  </si>
  <si>
    <t>Obruby podél zelených ploch u autobusové zastávky a parkovacích stání 
25+2+10+20=57,0000 [A]</t>
  </si>
  <si>
    <t>Položka zahrnuje: 
dodání a pokládku betonových obrubníků o rozměrech předepsaných zadávací dokumentací 
betonové lože i boční betonovou opěrku.</t>
  </si>
  <si>
    <t>22</t>
  </si>
  <si>
    <t>91725</t>
  </si>
  <si>
    <t>NÁSTUPIŠTNÍ OBRUBNÍKY BETONOVÉ</t>
  </si>
  <si>
    <t>23</t>
  </si>
  <si>
    <t>917426</t>
  </si>
  <si>
    <t>CHODNÍKOVÉ OBRUBY Z KAMENNÝCH OBRUBNÍKŮ ŠÍŘ 250MM</t>
  </si>
  <si>
    <t>Osazení obrub podél parkovacího stání bez dodávky obrub - použijí se stávající 
205=205,0000 [A]</t>
  </si>
  <si>
    <t>Položka zahrnuje: 
očištění a pokládku stávajících  kamenných obrubníků o rozměrech předepsaných zadávací dokumentací 
betonové lože i boční betonovou opěrku.</t>
  </si>
  <si>
    <t>24</t>
  </si>
  <si>
    <t>919112</t>
  </si>
  <si>
    <t>ŘEZÁNÍ ASFALTOVÉHO KRYTU VOZOVEK TL DO 100MM</t>
  </si>
  <si>
    <t>Řez stávajícího chodníku za obrubou 
225=225,0000 [A]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</si>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</sst>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1">
    <numFmt numFmtId="177" formatCode="#,##0.0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'So 101_2'!I3</f>
      </c>
      <c r="D10" s="21">
        <f>'So 101_2'!O2</f>
      </c>
      <c r="E10" s="21">
        <f>C10+D10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0+O8+O21+O50+O79+O84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0">
        <f>0+I8+I21+I50+I79+I84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22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30</v>
      </c>
      <c r="C9" s="29" t="s">
        <v>46</v>
      </c>
      <c r="D9" s="25" t="s">
        <v>47</v>
      </c>
      <c r="E9" s="30" t="s">
        <v>48</v>
      </c>
      <c r="F9" s="31" t="s">
        <v>47</v>
      </c>
      <c r="G9" s="32">
        <v>0</v>
      </c>
      <c r="H9" s="32">
        <v>0</v>
      </c>
      <c r="I9" s="32">
        <f>ROUND(ROUND(H9,4)*ROUND(G9,4),4)</f>
      </c>
      <c r="O9">
        <f>(I9*21)/100</f>
      </c>
      <c r="P9" t="s">
        <v>24</v>
      </c>
    </row>
    <row r="10" spans="1:5" ht="25.5">
      <c r="A10" s="33" t="s">
        <v>49</v>
      </c>
      <c r="E10" s="34" t="s">
        <v>50</v>
      </c>
    </row>
    <row r="11" spans="1:5" ht="12.75">
      <c r="A11" s="35" t="s">
        <v>51</v>
      </c>
      <c r="E11" s="36" t="s">
        <v>47</v>
      </c>
    </row>
    <row r="12" spans="1:5" ht="12.75">
      <c r="A12" t="s">
        <v>52</v>
      </c>
      <c r="E12" s="34" t="s">
        <v>47</v>
      </c>
    </row>
    <row r="13" spans="1:16" ht="12.75">
      <c r="A13" s="25" t="s">
        <v>45</v>
      </c>
      <c r="B13" s="29" t="s">
        <v>24</v>
      </c>
      <c r="C13" s="29" t="s">
        <v>53</v>
      </c>
      <c r="D13" s="25" t="s">
        <v>47</v>
      </c>
      <c r="E13" s="30" t="s">
        <v>54</v>
      </c>
      <c r="F13" s="31" t="s">
        <v>55</v>
      </c>
      <c r="G13" s="32">
        <v>32.625</v>
      </c>
      <c r="H13" s="32">
        <v>0</v>
      </c>
      <c r="I13" s="32">
        <f>ROUND(ROUND(H13,4)*ROUND(G13,4),4)</f>
      </c>
      <c r="O13">
        <f>(I13*21)/100</f>
      </c>
      <c r="P13" t="s">
        <v>24</v>
      </c>
    </row>
    <row r="14" spans="1:5" ht="12.75">
      <c r="A14" s="33" t="s">
        <v>49</v>
      </c>
      <c r="E14" s="34" t="s">
        <v>47</v>
      </c>
    </row>
    <row r="15" spans="1:5" ht="76.5">
      <c r="A15" s="35" t="s">
        <v>51</v>
      </c>
      <c r="E15" s="36" t="s">
        <v>56</v>
      </c>
    </row>
    <row r="16" spans="1:5" ht="25.5">
      <c r="A16" t="s">
        <v>52</v>
      </c>
      <c r="E16" s="34" t="s">
        <v>57</v>
      </c>
    </row>
    <row r="17" spans="1:16" ht="25.5">
      <c r="A17" s="25" t="s">
        <v>45</v>
      </c>
      <c r="B17" s="29" t="s">
        <v>23</v>
      </c>
      <c r="C17" s="29" t="s">
        <v>58</v>
      </c>
      <c r="D17" s="25" t="s">
        <v>47</v>
      </c>
      <c r="E17" s="30" t="s">
        <v>59</v>
      </c>
      <c r="F17" s="31" t="s">
        <v>60</v>
      </c>
      <c r="G17" s="32">
        <v>27</v>
      </c>
      <c r="H17" s="32">
        <v>0</v>
      </c>
      <c r="I17" s="32">
        <f>ROUND(ROUND(H17,4)*ROUND(G17,4),4)</f>
      </c>
      <c r="O17">
        <f>(I17*21)/100</f>
      </c>
      <c r="P17" t="s">
        <v>24</v>
      </c>
    </row>
    <row r="18" spans="1:5" ht="12.75">
      <c r="A18" s="33" t="s">
        <v>49</v>
      </c>
      <c r="E18" s="34" t="s">
        <v>47</v>
      </c>
    </row>
    <row r="19" spans="1:5" ht="25.5">
      <c r="A19" s="35" t="s">
        <v>51</v>
      </c>
      <c r="E19" s="36" t="s">
        <v>61</v>
      </c>
    </row>
    <row r="20" spans="1:5" ht="140.25">
      <c r="A20" t="s">
        <v>52</v>
      </c>
      <c r="E20" s="34" t="s">
        <v>62</v>
      </c>
    </row>
    <row r="21" spans="1:18" ht="12.75" customHeight="1">
      <c r="A21" s="6" t="s">
        <v>43</v>
      </c>
      <c r="B21" s="6"/>
      <c r="C21" s="38" t="s">
        <v>30</v>
      </c>
      <c r="D21" s="6"/>
      <c r="E21" s="27" t="s">
        <v>63</v>
      </c>
      <c r="F21" s="6"/>
      <c r="G21" s="6"/>
      <c r="H21" s="6"/>
      <c r="I21" s="39">
        <f>0+Q21</f>
      </c>
      <c r="O21">
        <f>0+R21</f>
      </c>
      <c r="Q21">
        <f>0+I22+I26+I30+I34+I38+I42+I46</f>
      </c>
      <c r="R21">
        <f>0+O22+O26+O30+O34+O38+O42+O46</f>
      </c>
    </row>
    <row r="22" spans="1:16" ht="25.5">
      <c r="A22" s="25" t="s">
        <v>45</v>
      </c>
      <c r="B22" s="29" t="s">
        <v>22</v>
      </c>
      <c r="C22" s="29" t="s">
        <v>64</v>
      </c>
      <c r="D22" s="25" t="s">
        <v>47</v>
      </c>
      <c r="E22" s="30" t="s">
        <v>65</v>
      </c>
      <c r="F22" s="31" t="s">
        <v>55</v>
      </c>
      <c r="G22" s="32">
        <v>11.25</v>
      </c>
      <c r="H22" s="32">
        <v>0</v>
      </c>
      <c r="I22" s="32">
        <f>ROUND(ROUND(H22,4)*ROUND(G22,4),4)</f>
      </c>
      <c r="O22">
        <f>(I22*21)/100</f>
      </c>
      <c r="P22" t="s">
        <v>24</v>
      </c>
    </row>
    <row r="23" spans="1:5" ht="12.75">
      <c r="A23" s="33" t="s">
        <v>49</v>
      </c>
      <c r="E23" s="34" t="s">
        <v>47</v>
      </c>
    </row>
    <row r="24" spans="1:5" ht="25.5">
      <c r="A24" s="35" t="s">
        <v>51</v>
      </c>
      <c r="E24" s="36" t="s">
        <v>66</v>
      </c>
    </row>
    <row r="25" spans="1:5" ht="63.75">
      <c r="A25" t="s">
        <v>52</v>
      </c>
      <c r="E25" s="34" t="s">
        <v>67</v>
      </c>
    </row>
    <row r="26" spans="1:16" ht="12.75">
      <c r="A26" s="25" t="s">
        <v>45</v>
      </c>
      <c r="B26" s="29" t="s">
        <v>35</v>
      </c>
      <c r="C26" s="29" t="s">
        <v>68</v>
      </c>
      <c r="D26" s="25" t="s">
        <v>47</v>
      </c>
      <c r="E26" s="30" t="s">
        <v>69</v>
      </c>
      <c r="F26" s="31" t="s">
        <v>55</v>
      </c>
      <c r="G26" s="32">
        <v>22.5</v>
      </c>
      <c r="H26" s="32">
        <v>0</v>
      </c>
      <c r="I26" s="32">
        <f>ROUND(ROUND(H26,4)*ROUND(G26,4),4)</f>
      </c>
      <c r="O26">
        <f>(I26*21)/100</f>
      </c>
      <c r="P26" t="s">
        <v>24</v>
      </c>
    </row>
    <row r="27" spans="1:5" ht="12.75">
      <c r="A27" s="33" t="s">
        <v>49</v>
      </c>
      <c r="E27" s="34" t="s">
        <v>47</v>
      </c>
    </row>
    <row r="28" spans="1:5" ht="25.5">
      <c r="A28" s="35" t="s">
        <v>51</v>
      </c>
      <c r="E28" s="36" t="s">
        <v>70</v>
      </c>
    </row>
    <row r="29" spans="1:5" ht="63.75">
      <c r="A29" t="s">
        <v>52</v>
      </c>
      <c r="E29" s="34" t="s">
        <v>67</v>
      </c>
    </row>
    <row r="30" spans="1:16" ht="12.75">
      <c r="A30" s="25" t="s">
        <v>45</v>
      </c>
      <c r="B30" s="29" t="s">
        <v>37</v>
      </c>
      <c r="C30" s="29" t="s">
        <v>71</v>
      </c>
      <c r="D30" s="25" t="s">
        <v>47</v>
      </c>
      <c r="E30" s="30" t="s">
        <v>72</v>
      </c>
      <c r="F30" s="31" t="s">
        <v>73</v>
      </c>
      <c r="G30" s="32">
        <v>225</v>
      </c>
      <c r="H30" s="32">
        <v>0</v>
      </c>
      <c r="I30" s="32">
        <f>ROUND(ROUND(H30,4)*ROUND(G30,4),4)</f>
      </c>
      <c r="O30">
        <f>(I30*21)/100</f>
      </c>
      <c r="P30" t="s">
        <v>24</v>
      </c>
    </row>
    <row r="31" spans="1:5" ht="12.75">
      <c r="A31" s="33" t="s">
        <v>49</v>
      </c>
      <c r="E31" s="34" t="s">
        <v>47</v>
      </c>
    </row>
    <row r="32" spans="1:5" ht="38.25">
      <c r="A32" s="35" t="s">
        <v>51</v>
      </c>
      <c r="E32" s="36" t="s">
        <v>74</v>
      </c>
    </row>
    <row r="33" spans="1:5" ht="63.75">
      <c r="A33" t="s">
        <v>52</v>
      </c>
      <c r="E33" s="34" t="s">
        <v>75</v>
      </c>
    </row>
    <row r="34" spans="1:16" ht="12.75">
      <c r="A34" s="25" t="s">
        <v>45</v>
      </c>
      <c r="B34" s="29" t="s">
        <v>76</v>
      </c>
      <c r="C34" s="29" t="s">
        <v>77</v>
      </c>
      <c r="D34" s="25" t="s">
        <v>47</v>
      </c>
      <c r="E34" s="30" t="s">
        <v>78</v>
      </c>
      <c r="F34" s="31" t="s">
        <v>79</v>
      </c>
      <c r="G34" s="32">
        <v>486</v>
      </c>
      <c r="H34" s="32">
        <v>0</v>
      </c>
      <c r="I34" s="32">
        <f>ROUND(ROUND(H34,4)*ROUND(G34,4),4)</f>
      </c>
      <c r="O34">
        <f>(I34*21)/100</f>
      </c>
      <c r="P34" t="s">
        <v>24</v>
      </c>
    </row>
    <row r="35" spans="1:5" ht="12.75">
      <c r="A35" s="33" t="s">
        <v>49</v>
      </c>
      <c r="E35" s="34" t="s">
        <v>47</v>
      </c>
    </row>
    <row r="36" spans="1:5" ht="38.25">
      <c r="A36" s="35" t="s">
        <v>51</v>
      </c>
      <c r="E36" s="36" t="s">
        <v>80</v>
      </c>
    </row>
    <row r="37" spans="1:5" ht="25.5">
      <c r="A37" t="s">
        <v>52</v>
      </c>
      <c r="E37" s="34" t="s">
        <v>81</v>
      </c>
    </row>
    <row r="38" spans="1:16" ht="12.75">
      <c r="A38" s="25" t="s">
        <v>45</v>
      </c>
      <c r="B38" s="29" t="s">
        <v>82</v>
      </c>
      <c r="C38" s="29" t="s">
        <v>83</v>
      </c>
      <c r="D38" s="25" t="s">
        <v>47</v>
      </c>
      <c r="E38" s="30" t="s">
        <v>84</v>
      </c>
      <c r="F38" s="31" t="s">
        <v>85</v>
      </c>
      <c r="G38" s="32">
        <v>80</v>
      </c>
      <c r="H38" s="32">
        <v>0</v>
      </c>
      <c r="I38" s="32">
        <f>ROUND(ROUND(H38,4)*ROUND(G38,4),4)</f>
      </c>
      <c r="O38">
        <f>(I38*21)/100</f>
      </c>
      <c r="P38" t="s">
        <v>24</v>
      </c>
    </row>
    <row r="39" spans="1:5" ht="12.75">
      <c r="A39" s="33" t="s">
        <v>49</v>
      </c>
      <c r="E39" s="34" t="s">
        <v>47</v>
      </c>
    </row>
    <row r="40" spans="1:5" ht="25.5">
      <c r="A40" s="35" t="s">
        <v>51</v>
      </c>
      <c r="E40" s="36" t="s">
        <v>86</v>
      </c>
    </row>
    <row r="41" spans="1:5" ht="12.75">
      <c r="A41" t="s">
        <v>52</v>
      </c>
      <c r="E41" s="34" t="s">
        <v>87</v>
      </c>
    </row>
    <row r="42" spans="1:16" ht="12.75">
      <c r="A42" s="25" t="s">
        <v>45</v>
      </c>
      <c r="B42" s="29" t="s">
        <v>40</v>
      </c>
      <c r="C42" s="29" t="s">
        <v>88</v>
      </c>
      <c r="D42" s="25" t="s">
        <v>47</v>
      </c>
      <c r="E42" s="30" t="s">
        <v>89</v>
      </c>
      <c r="F42" s="31" t="s">
        <v>85</v>
      </c>
      <c r="G42" s="32">
        <v>80</v>
      </c>
      <c r="H42" s="32">
        <v>0</v>
      </c>
      <c r="I42" s="32">
        <f>ROUND(ROUND(H42,4)*ROUND(G42,4),4)</f>
      </c>
      <c r="O42">
        <f>(I42*21)/100</f>
      </c>
      <c r="P42" t="s">
        <v>24</v>
      </c>
    </row>
    <row r="43" spans="1:5" ht="12.75">
      <c r="A43" s="33" t="s">
        <v>49</v>
      </c>
      <c r="E43" s="34" t="s">
        <v>47</v>
      </c>
    </row>
    <row r="44" spans="1:5" ht="25.5">
      <c r="A44" s="35" t="s">
        <v>51</v>
      </c>
      <c r="E44" s="36" t="s">
        <v>90</v>
      </c>
    </row>
    <row r="45" spans="1:5" ht="38.25">
      <c r="A45" t="s">
        <v>52</v>
      </c>
      <c r="E45" s="34" t="s">
        <v>91</v>
      </c>
    </row>
    <row r="46" spans="1:16" ht="12.75">
      <c r="A46" s="25" t="s">
        <v>45</v>
      </c>
      <c r="B46" s="29" t="s">
        <v>42</v>
      </c>
      <c r="C46" s="29" t="s">
        <v>92</v>
      </c>
      <c r="D46" s="25" t="s">
        <v>47</v>
      </c>
      <c r="E46" s="30" t="s">
        <v>93</v>
      </c>
      <c r="F46" s="31" t="s">
        <v>85</v>
      </c>
      <c r="G46" s="32">
        <v>80</v>
      </c>
      <c r="H46" s="32">
        <v>0</v>
      </c>
      <c r="I46" s="32">
        <f>ROUND(ROUND(H46,4)*ROUND(G46,4),4)</f>
      </c>
      <c r="O46">
        <f>(I46*21)/100</f>
      </c>
      <c r="P46" t="s">
        <v>24</v>
      </c>
    </row>
    <row r="47" spans="1:5" ht="12.75">
      <c r="A47" s="33" t="s">
        <v>49</v>
      </c>
      <c r="E47" s="34" t="s">
        <v>47</v>
      </c>
    </row>
    <row r="48" spans="1:5" ht="25.5">
      <c r="A48" s="35" t="s">
        <v>51</v>
      </c>
      <c r="E48" s="36" t="s">
        <v>90</v>
      </c>
    </row>
    <row r="49" spans="1:5" ht="25.5">
      <c r="A49" t="s">
        <v>52</v>
      </c>
      <c r="E49" s="34" t="s">
        <v>94</v>
      </c>
    </row>
    <row r="50" spans="1:18" ht="12.75" customHeight="1">
      <c r="A50" s="6" t="s">
        <v>43</v>
      </c>
      <c r="B50" s="6"/>
      <c r="C50" s="38" t="s">
        <v>35</v>
      </c>
      <c r="D50" s="6"/>
      <c r="E50" s="27" t="s">
        <v>26</v>
      </c>
      <c r="F50" s="6"/>
      <c r="G50" s="6"/>
      <c r="H50" s="6"/>
      <c r="I50" s="39">
        <f>0+Q50</f>
      </c>
      <c r="O50">
        <f>0+R50</f>
      </c>
      <c r="Q50">
        <f>0+I51+I55+I59+I63+I67+I71+I75</f>
      </c>
      <c r="R50">
        <f>0+O51+O55+O59+O63+O67+O71+O75</f>
      </c>
    </row>
    <row r="51" spans="1:16" ht="12.75">
      <c r="A51" s="25" t="s">
        <v>45</v>
      </c>
      <c r="B51" s="29" t="s">
        <v>95</v>
      </c>
      <c r="C51" s="29" t="s">
        <v>96</v>
      </c>
      <c r="D51" s="25" t="s">
        <v>47</v>
      </c>
      <c r="E51" s="30" t="s">
        <v>97</v>
      </c>
      <c r="F51" s="31" t="s">
        <v>85</v>
      </c>
      <c r="G51" s="32">
        <v>472.5</v>
      </c>
      <c r="H51" s="32">
        <v>0</v>
      </c>
      <c r="I51" s="32">
        <f>ROUND(ROUND(H51,4)*ROUND(G51,4),4)</f>
      </c>
      <c r="O51">
        <f>(I51*21)/100</f>
      </c>
      <c r="P51" t="s">
        <v>24</v>
      </c>
    </row>
    <row r="52" spans="1:5" ht="12.75">
      <c r="A52" s="33" t="s">
        <v>49</v>
      </c>
      <c r="E52" s="34" t="s">
        <v>98</v>
      </c>
    </row>
    <row r="53" spans="1:5" ht="63.75">
      <c r="A53" s="35" t="s">
        <v>51</v>
      </c>
      <c r="E53" s="36" t="s">
        <v>99</v>
      </c>
    </row>
    <row r="54" spans="1:5" ht="127.5">
      <c r="A54" t="s">
        <v>52</v>
      </c>
      <c r="E54" s="34" t="s">
        <v>100</v>
      </c>
    </row>
    <row r="55" spans="1:16" ht="12.75">
      <c r="A55" s="25" t="s">
        <v>45</v>
      </c>
      <c r="B55" s="29" t="s">
        <v>101</v>
      </c>
      <c r="C55" s="29" t="s">
        <v>102</v>
      </c>
      <c r="D55" s="25" t="s">
        <v>47</v>
      </c>
      <c r="E55" s="30" t="s">
        <v>103</v>
      </c>
      <c r="F55" s="31" t="s">
        <v>85</v>
      </c>
      <c r="G55" s="32">
        <v>360</v>
      </c>
      <c r="H55" s="32">
        <v>0</v>
      </c>
      <c r="I55" s="32">
        <f>ROUND(ROUND(H55,4)*ROUND(G55,4),4)</f>
      </c>
      <c r="O55">
        <f>(I55*21)/100</f>
      </c>
      <c r="P55" t="s">
        <v>24</v>
      </c>
    </row>
    <row r="56" spans="1:5" ht="12.75">
      <c r="A56" s="33" t="s">
        <v>49</v>
      </c>
      <c r="E56" s="34" t="s">
        <v>98</v>
      </c>
    </row>
    <row r="57" spans="1:5" ht="12.75">
      <c r="A57" s="35" t="s">
        <v>51</v>
      </c>
      <c r="E57" s="36" t="s">
        <v>104</v>
      </c>
    </row>
    <row r="58" spans="1:5" ht="51">
      <c r="A58" t="s">
        <v>52</v>
      </c>
      <c r="E58" s="34" t="s">
        <v>105</v>
      </c>
    </row>
    <row r="59" spans="1:16" ht="12.75">
      <c r="A59" s="25" t="s">
        <v>45</v>
      </c>
      <c r="B59" s="29" t="s">
        <v>106</v>
      </c>
      <c r="C59" s="29" t="s">
        <v>107</v>
      </c>
      <c r="D59" s="25" t="s">
        <v>47</v>
      </c>
      <c r="E59" s="30" t="s">
        <v>108</v>
      </c>
      <c r="F59" s="31" t="s">
        <v>85</v>
      </c>
      <c r="G59" s="32">
        <v>112.5</v>
      </c>
      <c r="H59" s="32">
        <v>0</v>
      </c>
      <c r="I59" s="32">
        <f>ROUND(ROUND(H59,4)*ROUND(G59,4),4)</f>
      </c>
      <c r="O59">
        <f>(I59*21)/100</f>
      </c>
      <c r="P59" t="s">
        <v>24</v>
      </c>
    </row>
    <row r="60" spans="1:5" ht="12.75">
      <c r="A60" s="33" t="s">
        <v>49</v>
      </c>
      <c r="E60" s="34" t="s">
        <v>47</v>
      </c>
    </row>
    <row r="61" spans="1:5" ht="25.5">
      <c r="A61" s="35" t="s">
        <v>51</v>
      </c>
      <c r="E61" s="36" t="s">
        <v>109</v>
      </c>
    </row>
    <row r="62" spans="1:5" ht="51">
      <c r="A62" t="s">
        <v>52</v>
      </c>
      <c r="E62" s="34" t="s">
        <v>110</v>
      </c>
    </row>
    <row r="63" spans="1:16" ht="12.75">
      <c r="A63" s="25" t="s">
        <v>45</v>
      </c>
      <c r="B63" s="29" t="s">
        <v>111</v>
      </c>
      <c r="C63" s="29" t="s">
        <v>112</v>
      </c>
      <c r="D63" s="25" t="s">
        <v>47</v>
      </c>
      <c r="E63" s="30" t="s">
        <v>113</v>
      </c>
      <c r="F63" s="31" t="s">
        <v>85</v>
      </c>
      <c r="G63" s="32">
        <v>112.5</v>
      </c>
      <c r="H63" s="32">
        <v>0</v>
      </c>
      <c r="I63" s="32">
        <f>ROUND(ROUND(H63,4)*ROUND(G63,4),4)</f>
      </c>
      <c r="O63">
        <f>(I63*21)/100</f>
      </c>
      <c r="P63" t="s">
        <v>24</v>
      </c>
    </row>
    <row r="64" spans="1:5" ht="12.75">
      <c r="A64" s="33" t="s">
        <v>49</v>
      </c>
      <c r="E64" s="34" t="s">
        <v>114</v>
      </c>
    </row>
    <row r="65" spans="1:5" ht="25.5">
      <c r="A65" s="35" t="s">
        <v>51</v>
      </c>
      <c r="E65" s="36" t="s">
        <v>109</v>
      </c>
    </row>
    <row r="66" spans="1:5" ht="140.25">
      <c r="A66" t="s">
        <v>52</v>
      </c>
      <c r="E66" s="34" t="s">
        <v>115</v>
      </c>
    </row>
    <row r="67" spans="1:16" ht="12.75">
      <c r="A67" s="25" t="s">
        <v>45</v>
      </c>
      <c r="B67" s="29" t="s">
        <v>116</v>
      </c>
      <c r="C67" s="29" t="s">
        <v>117</v>
      </c>
      <c r="D67" s="25" t="s">
        <v>47</v>
      </c>
      <c r="E67" s="30" t="s">
        <v>118</v>
      </c>
      <c r="F67" s="31" t="s">
        <v>85</v>
      </c>
      <c r="G67" s="32">
        <v>112.5</v>
      </c>
      <c r="H67" s="32">
        <v>0</v>
      </c>
      <c r="I67" s="32">
        <f>ROUND(ROUND(H67,4)*ROUND(G67,4),4)</f>
      </c>
      <c r="O67">
        <f>(I67*21)/100</f>
      </c>
      <c r="P67" t="s">
        <v>24</v>
      </c>
    </row>
    <row r="68" spans="1:5" ht="12.75">
      <c r="A68" s="33" t="s">
        <v>49</v>
      </c>
      <c r="E68" s="34" t="s">
        <v>47</v>
      </c>
    </row>
    <row r="69" spans="1:5" ht="25.5">
      <c r="A69" s="35" t="s">
        <v>51</v>
      </c>
      <c r="E69" s="36" t="s">
        <v>109</v>
      </c>
    </row>
    <row r="70" spans="1:5" ht="140.25">
      <c r="A70" t="s">
        <v>52</v>
      </c>
      <c r="E70" s="34" t="s">
        <v>115</v>
      </c>
    </row>
    <row r="71" spans="1:16" ht="12.75">
      <c r="A71" s="25" t="s">
        <v>45</v>
      </c>
      <c r="B71" s="29" t="s">
        <v>119</v>
      </c>
      <c r="C71" s="29" t="s">
        <v>120</v>
      </c>
      <c r="D71" s="25" t="s">
        <v>47</v>
      </c>
      <c r="E71" s="30" t="s">
        <v>121</v>
      </c>
      <c r="F71" s="31" t="s">
        <v>85</v>
      </c>
      <c r="G71" s="32">
        <v>239.2</v>
      </c>
      <c r="H71" s="32">
        <v>0</v>
      </c>
      <c r="I71" s="32">
        <f>ROUND(ROUND(H71,4)*ROUND(G71,4),4)</f>
      </c>
      <c r="O71">
        <f>(I71*21)/100</f>
      </c>
      <c r="P71" t="s">
        <v>24</v>
      </c>
    </row>
    <row r="72" spans="1:5" ht="12.75">
      <c r="A72" s="33" t="s">
        <v>49</v>
      </c>
      <c r="E72" s="34" t="s">
        <v>122</v>
      </c>
    </row>
    <row r="73" spans="1:5" ht="38.25">
      <c r="A73" s="35" t="s">
        <v>51</v>
      </c>
      <c r="E73" s="36" t="s">
        <v>123</v>
      </c>
    </row>
    <row r="74" spans="1:5" ht="178.5">
      <c r="A74" t="s">
        <v>52</v>
      </c>
      <c r="E74" s="34" t="s">
        <v>124</v>
      </c>
    </row>
    <row r="75" spans="1:16" ht="12.75">
      <c r="A75" s="25" t="s">
        <v>45</v>
      </c>
      <c r="B75" s="29" t="s">
        <v>125</v>
      </c>
      <c r="C75" s="29" t="s">
        <v>126</v>
      </c>
      <c r="D75" s="25" t="s">
        <v>47</v>
      </c>
      <c r="E75" s="30" t="s">
        <v>127</v>
      </c>
      <c r="F75" s="31" t="s">
        <v>73</v>
      </c>
      <c r="G75" s="32">
        <v>120</v>
      </c>
      <c r="H75" s="32">
        <v>0</v>
      </c>
      <c r="I75" s="32">
        <f>ROUND(ROUND(H75,4)*ROUND(G75,4),4)</f>
      </c>
      <c r="O75">
        <f>(I75*21)/100</f>
      </c>
      <c r="P75" t="s">
        <v>24</v>
      </c>
    </row>
    <row r="76" spans="1:5" ht="12.75">
      <c r="A76" s="33" t="s">
        <v>49</v>
      </c>
      <c r="E76" s="34" t="s">
        <v>47</v>
      </c>
    </row>
    <row r="77" spans="1:5" ht="25.5">
      <c r="A77" s="35" t="s">
        <v>51</v>
      </c>
      <c r="E77" s="36" t="s">
        <v>128</v>
      </c>
    </row>
    <row r="78" spans="1:5" ht="38.25">
      <c r="A78" t="s">
        <v>52</v>
      </c>
      <c r="E78" s="34" t="s">
        <v>129</v>
      </c>
    </row>
    <row r="79" spans="1:18" ht="12.75" customHeight="1">
      <c r="A79" s="6" t="s">
        <v>43</v>
      </c>
      <c r="B79" s="6"/>
      <c r="C79" s="38" t="s">
        <v>82</v>
      </c>
      <c r="D79" s="6"/>
      <c r="E79" s="27" t="s">
        <v>130</v>
      </c>
      <c r="F79" s="6"/>
      <c r="G79" s="6"/>
      <c r="H79" s="6"/>
      <c r="I79" s="39">
        <f>0+Q79</f>
      </c>
      <c r="O79">
        <f>0+R79</f>
      </c>
      <c r="Q79">
        <f>0+I80</f>
      </c>
      <c r="R79">
        <f>0+O80</f>
      </c>
    </row>
    <row r="80" spans="1:16" ht="12.75">
      <c r="A80" s="25" t="s">
        <v>45</v>
      </c>
      <c r="B80" s="29" t="s">
        <v>131</v>
      </c>
      <c r="C80" s="29" t="s">
        <v>132</v>
      </c>
      <c r="D80" s="25" t="s">
        <v>47</v>
      </c>
      <c r="E80" s="30" t="s">
        <v>133</v>
      </c>
      <c r="F80" s="31" t="s">
        <v>134</v>
      </c>
      <c r="G80" s="32">
        <v>3</v>
      </c>
      <c r="H80" s="32">
        <v>0</v>
      </c>
      <c r="I80" s="32">
        <f>ROUND(ROUND(H80,4)*ROUND(G80,4),4)</f>
      </c>
      <c r="O80">
        <f>(I80*21)/100</f>
      </c>
      <c r="P80" t="s">
        <v>24</v>
      </c>
    </row>
    <row r="81" spans="1:5" ht="12.75">
      <c r="A81" s="33" t="s">
        <v>49</v>
      </c>
      <c r="E81" s="34" t="s">
        <v>47</v>
      </c>
    </row>
    <row r="82" spans="1:5" ht="12.75">
      <c r="A82" s="35" t="s">
        <v>51</v>
      </c>
      <c r="E82" s="36" t="s">
        <v>47</v>
      </c>
    </row>
    <row r="83" spans="1:5" ht="25.5">
      <c r="A83" t="s">
        <v>52</v>
      </c>
      <c r="E83" s="34" t="s">
        <v>135</v>
      </c>
    </row>
    <row r="84" spans="1:18" ht="12.75" customHeight="1">
      <c r="A84" s="6" t="s">
        <v>43</v>
      </c>
      <c r="B84" s="6"/>
      <c r="C84" s="38" t="s">
        <v>40</v>
      </c>
      <c r="D84" s="6"/>
      <c r="E84" s="27" t="s">
        <v>136</v>
      </c>
      <c r="F84" s="6"/>
      <c r="G84" s="6"/>
      <c r="H84" s="6"/>
      <c r="I84" s="39">
        <f>0+Q84</f>
      </c>
      <c r="O84">
        <f>0+R84</f>
      </c>
      <c r="Q84">
        <f>0+I85+I89+I93+I97+I101+I105</f>
      </c>
      <c r="R84">
        <f>0+O85+O89+O93+O97+O101+O105</f>
      </c>
    </row>
    <row r="85" spans="1:16" ht="25.5">
      <c r="A85" s="25" t="s">
        <v>45</v>
      </c>
      <c r="B85" s="29" t="s">
        <v>137</v>
      </c>
      <c r="C85" s="29" t="s">
        <v>138</v>
      </c>
      <c r="D85" s="25" t="s">
        <v>47</v>
      </c>
      <c r="E85" s="30" t="s">
        <v>139</v>
      </c>
      <c r="F85" s="31" t="s">
        <v>85</v>
      </c>
      <c r="G85" s="32">
        <v>25</v>
      </c>
      <c r="H85" s="32">
        <v>0</v>
      </c>
      <c r="I85" s="32">
        <f>ROUND(ROUND(H85,4)*ROUND(G85,4),4)</f>
      </c>
      <c r="O85">
        <f>(I85*21)/100</f>
      </c>
      <c r="P85" t="s">
        <v>24</v>
      </c>
    </row>
    <row r="86" spans="1:5" ht="12.75">
      <c r="A86" s="33" t="s">
        <v>49</v>
      </c>
      <c r="E86" s="34" t="s">
        <v>47</v>
      </c>
    </row>
    <row r="87" spans="1:5" ht="63.75">
      <c r="A87" s="35" t="s">
        <v>51</v>
      </c>
      <c r="E87" s="36" t="s">
        <v>140</v>
      </c>
    </row>
    <row r="88" spans="1:5" ht="38.25">
      <c r="A88" t="s">
        <v>52</v>
      </c>
      <c r="E88" s="34" t="s">
        <v>141</v>
      </c>
    </row>
    <row r="89" spans="1:16" ht="25.5">
      <c r="A89" s="25" t="s">
        <v>45</v>
      </c>
      <c r="B89" s="29" t="s">
        <v>142</v>
      </c>
      <c r="C89" s="29" t="s">
        <v>143</v>
      </c>
      <c r="D89" s="25" t="s">
        <v>47</v>
      </c>
      <c r="E89" s="30" t="s">
        <v>144</v>
      </c>
      <c r="F89" s="31" t="s">
        <v>85</v>
      </c>
      <c r="G89" s="32">
        <v>25</v>
      </c>
      <c r="H89" s="32">
        <v>0</v>
      </c>
      <c r="I89" s="32">
        <f>ROUND(ROUND(H89,4)*ROUND(G89,4),4)</f>
      </c>
      <c r="O89">
        <f>(I89*21)/100</f>
      </c>
      <c r="P89" t="s">
        <v>24</v>
      </c>
    </row>
    <row r="90" spans="1:5" ht="12.75">
      <c r="A90" s="33" t="s">
        <v>49</v>
      </c>
      <c r="E90" s="34" t="s">
        <v>47</v>
      </c>
    </row>
    <row r="91" spans="1:5" ht="63.75">
      <c r="A91" s="35" t="s">
        <v>51</v>
      </c>
      <c r="E91" s="36" t="s">
        <v>140</v>
      </c>
    </row>
    <row r="92" spans="1:5" ht="38.25">
      <c r="A92" t="s">
        <v>52</v>
      </c>
      <c r="E92" s="34" t="s">
        <v>141</v>
      </c>
    </row>
    <row r="93" spans="1:16" ht="12.75">
      <c r="A93" s="25" t="s">
        <v>45</v>
      </c>
      <c r="B93" s="29" t="s">
        <v>145</v>
      </c>
      <c r="C93" s="29" t="s">
        <v>146</v>
      </c>
      <c r="D93" s="25" t="s">
        <v>47</v>
      </c>
      <c r="E93" s="30" t="s">
        <v>147</v>
      </c>
      <c r="F93" s="31" t="s">
        <v>73</v>
      </c>
      <c r="G93" s="32">
        <v>57</v>
      </c>
      <c r="H93" s="32">
        <v>0</v>
      </c>
      <c r="I93" s="32">
        <f>ROUND(ROUND(H93,4)*ROUND(G93,4),4)</f>
      </c>
      <c r="O93">
        <f>(I93*21)/100</f>
      </c>
      <c r="P93" t="s">
        <v>24</v>
      </c>
    </row>
    <row r="94" spans="1:5" ht="12.75">
      <c r="A94" s="33" t="s">
        <v>49</v>
      </c>
      <c r="E94" s="34" t="s">
        <v>47</v>
      </c>
    </row>
    <row r="95" spans="1:5" ht="25.5">
      <c r="A95" s="35" t="s">
        <v>51</v>
      </c>
      <c r="E95" s="36" t="s">
        <v>148</v>
      </c>
    </row>
    <row r="96" spans="1:5" ht="51">
      <c r="A96" t="s">
        <v>52</v>
      </c>
      <c r="E96" s="34" t="s">
        <v>149</v>
      </c>
    </row>
    <row r="97" spans="1:16" ht="12.75">
      <c r="A97" s="25" t="s">
        <v>45</v>
      </c>
      <c r="B97" s="29" t="s">
        <v>150</v>
      </c>
      <c r="C97" s="29" t="s">
        <v>151</v>
      </c>
      <c r="D97" s="25" t="s">
        <v>47</v>
      </c>
      <c r="E97" s="30" t="s">
        <v>152</v>
      </c>
      <c r="F97" s="31" t="s">
        <v>73</v>
      </c>
      <c r="G97" s="32">
        <v>20</v>
      </c>
      <c r="H97" s="32">
        <v>0</v>
      </c>
      <c r="I97" s="32">
        <f>ROUND(ROUND(H97,4)*ROUND(G97,4),4)</f>
      </c>
      <c r="O97">
        <f>(I97*21)/100</f>
      </c>
      <c r="P97" t="s">
        <v>24</v>
      </c>
    </row>
    <row r="98" spans="1:5" ht="12.75">
      <c r="A98" s="33" t="s">
        <v>49</v>
      </c>
      <c r="E98" s="34" t="s">
        <v>47</v>
      </c>
    </row>
    <row r="99" spans="1:5" ht="12.75">
      <c r="A99" s="35" t="s">
        <v>51</v>
      </c>
      <c r="E99" s="36" t="s">
        <v>47</v>
      </c>
    </row>
    <row r="100" spans="1:5" ht="51">
      <c r="A100" t="s">
        <v>52</v>
      </c>
      <c r="E100" s="34" t="s">
        <v>149</v>
      </c>
    </row>
    <row r="101" spans="1:16" ht="12.75">
      <c r="A101" s="25" t="s">
        <v>45</v>
      </c>
      <c r="B101" s="29" t="s">
        <v>153</v>
      </c>
      <c r="C101" s="29" t="s">
        <v>154</v>
      </c>
      <c r="D101" s="25" t="s">
        <v>47</v>
      </c>
      <c r="E101" s="30" t="s">
        <v>155</v>
      </c>
      <c r="F101" s="31" t="s">
        <v>73</v>
      </c>
      <c r="G101" s="32">
        <v>205</v>
      </c>
      <c r="H101" s="32">
        <v>0</v>
      </c>
      <c r="I101" s="32">
        <f>ROUND(ROUND(H101,4)*ROUND(G101,4),4)</f>
      </c>
      <c r="O101">
        <f>(I101*21)/100</f>
      </c>
      <c r="P101" t="s">
        <v>24</v>
      </c>
    </row>
    <row r="102" spans="1:5" ht="12.75">
      <c r="A102" s="33" t="s">
        <v>49</v>
      </c>
      <c r="E102" s="34" t="s">
        <v>47</v>
      </c>
    </row>
    <row r="103" spans="1:5" ht="25.5">
      <c r="A103" s="35" t="s">
        <v>51</v>
      </c>
      <c r="E103" s="36" t="s">
        <v>156</v>
      </c>
    </row>
    <row r="104" spans="1:5" ht="51">
      <c r="A104" t="s">
        <v>52</v>
      </c>
      <c r="E104" s="34" t="s">
        <v>157</v>
      </c>
    </row>
    <row r="105" spans="1:16" ht="12.75">
      <c r="A105" s="25" t="s">
        <v>45</v>
      </c>
      <c r="B105" s="29" t="s">
        <v>158</v>
      </c>
      <c r="C105" s="29" t="s">
        <v>159</v>
      </c>
      <c r="D105" s="25" t="s">
        <v>47</v>
      </c>
      <c r="E105" s="30" t="s">
        <v>160</v>
      </c>
      <c r="F105" s="31" t="s">
        <v>73</v>
      </c>
      <c r="G105" s="32">
        <v>225</v>
      </c>
      <c r="H105" s="32">
        <v>0</v>
      </c>
      <c r="I105" s="32">
        <f>ROUND(ROUND(H105,4)*ROUND(G105,4),4)</f>
      </c>
      <c r="O105">
        <f>(I105*21)/100</f>
      </c>
      <c r="P105" t="s">
        <v>24</v>
      </c>
    </row>
    <row r="106" spans="1:5" ht="12.75">
      <c r="A106" s="33" t="s">
        <v>49</v>
      </c>
      <c r="E106" s="34" t="s">
        <v>47</v>
      </c>
    </row>
    <row r="107" spans="1:5" ht="25.5">
      <c r="A107" s="35" t="s">
        <v>51</v>
      </c>
      <c r="E107" s="36" t="s">
        <v>161</v>
      </c>
    </row>
    <row r="108" spans="1:5" ht="25.5">
      <c r="A108" t="s">
        <v>52</v>
      </c>
      <c r="E108" s="34" t="s">
        <v>162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