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_1" sheetId="2" r:id="rId2"/>
  </sheets>
  <definedNames/>
  <calcPr fullCalcOnLoad="1"/>
</workbook>
</file>

<file path=xl/sharedStrings.xml><?xml version="1.0" encoding="utf-8"?>
<sst xmlns="http://schemas.openxmlformats.org/spreadsheetml/2006/main" count="873" uniqueCount="322">
  <si>
    <t>Firma: AVSProjekt s.r.o.</t>
  </si>
  <si>
    <t>Soupis objektů s DPH</t>
  </si>
  <si>
    <t>Stavba: 2019006 - II_102 Davle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</si>
  <si>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</si>
  <si>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</si>
  <si>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</si>
  <si>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</si>
  <si>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</si>
  <si>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</si>
  <si>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</si>
  <si>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</si>
  <si>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</si>
  <si>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</si>
  <si>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</si>
  <si>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</si>
  <si>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2019006</t>
  </si>
  <si>
    <t>II_102 Davle</t>
  </si>
  <si>
    <t>O</t>
  </si>
  <si>
    <t>Rozpočet:</t>
  </si>
  <si>
    <t>0,00</t>
  </si>
  <si>
    <t>15,00</t>
  </si>
  <si>
    <t>21,00</t>
  </si>
  <si>
    <t>2</t>
  </si>
  <si>
    <t>3</t>
  </si>
  <si>
    <t>So 101_1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</si>
  <si>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</si>
  <si>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</si>
  <si>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</si>
  <si>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</si>
  <si>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</si>
  <si>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</si>
  <si>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</si>
  <si>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</si>
  <si>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</si>
  <si>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</si>
  <si>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</si>
  <si>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</si>
  <si>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</si>
  <si>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</si>
  <si>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</si>
  <si>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</si>
  <si>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</si>
  <si>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</si>
  <si>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</si>
  <si>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</si>
  <si>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</si>
  <si>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</si>
  <si>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</si>
  <si>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(ZEMINA)</t>
  </si>
  <si>
    <t>M3</t>
  </si>
  <si>
    <t>PP</t>
  </si>
  <si>
    <t>VV</t>
  </si>
  <si>
    <t>Vybourání odvodňovacího žlabu  
200*0,2*2=80,00 [D] 
Oprava autobusového zálivu 120m2 
120*0,2*2=48,00 [B] 
Výkop rýhy pro drenáž km 1,340-1,860 
0,4*0,5*2*520=208,00 [A] 
Čištení krajnic 
(1400+200)*2*0,7*0,15=336,00 [J] 
Vyčištění příkopů  
1400*0,5=700,00 [K] 
Celkem: D+B+A+J+K=1 372,00 [L]</t>
  </si>
  <si>
    <t>TS</t>
  </si>
  <si>
    <t>zahrnuje veškeré poplatky provozovateli skládky související s uložením odpadu na skládce.</t>
  </si>
  <si>
    <t>014111.1</t>
  </si>
  <si>
    <t>POPLATKY ZA SKLÁDKU TYP S-IO (INERTNÍ ODPAD SMĚS)</t>
  </si>
  <si>
    <t>Podkopání stávajících obrub-Úsek km1,340 - 1,860 oboustranně 
(1860-1340+50)*2*0,25*0,3=85,50 [F] 
Vybourání odvodňovacího žlabu  
200*0,45=90,00 [D] 
Oprava autobusového zálivu 120m2 
120*0,45=54,00 [B] 
Vozovka km 1,340 - 1,860 
(1860-1340+50)*7*0,05=199,50 [J] 
Vybourání stávajících obrub včetně lože(staré obruby skryté pod asfaltem) 
500*0,3*0,25=37,50 [E] 
Vodící proužek km 1,920-2,100 
180*0,5*0,25=22,50 [A] 
Celkem: F+D+B+J+E+A=489,00 [K]</t>
  </si>
  <si>
    <t>014122</t>
  </si>
  <si>
    <t>POPLATKY ZA SKLÁDKU TYP S-OO (ASFALTEM STMELENÝ)</t>
  </si>
  <si>
    <t>T</t>
  </si>
  <si>
    <t>Frézovaný materiál 
km 0 - 1,400 
1400*8*0,08*2,4=2 150,40 [G] 
Zálivy a rozšíření 
(2*100+200)*0,08*2,4=76,80 [C] 
km 1,860-2,100 
(240*8+500)*0,08*2,4=464,64 [H] 
Sanace trhlin 
(896+32+193,6)*0,3*2,4=807,55 [E] 
Celkem: G+C+H+E=3 499,39 [I]</t>
  </si>
  <si>
    <t>021101</t>
  </si>
  <si>
    <t>PROSTORY PRO SUPERVIZI SFDI - KANCELÁŘE</t>
  </si>
  <si>
    <t>KPL</t>
  </si>
  <si>
    <t>- Preliminář</t>
  </si>
  <si>
    <t>zahrnuje náklady na pořízení, provozování, udržování a likvidaci  požadovaného zařízení</t>
  </si>
  <si>
    <t>02510</t>
  </si>
  <si>
    <t>ZKOUŠENÍ MATERIÁLŮ ZKUŠEBNOU ZHOTOVITELE</t>
  </si>
  <si>
    <t>zahrnuje veškeré náklady spojené s objednatelem požadovanými zkouškami</t>
  </si>
  <si>
    <t>02710</t>
  </si>
  <si>
    <t>POMOC PRÁCE ZŘÍZ NEBO ZAJIŠŤ OBJÍŽĎKY A PŘÍSTUP CESTY</t>
  </si>
  <si>
    <t>Zajištění sjízdnosti objízdných tras - Preliminář</t>
  </si>
  <si>
    <t>zahrnuje veškeré náklady spojené s objednatelem požadovanými zařízeními</t>
  </si>
  <si>
    <t>7</t>
  </si>
  <si>
    <t>027111</t>
  </si>
  <si>
    <t>PROVIZORNÍ OBJÍŽĎKY - ZŘÍZENÍ</t>
  </si>
  <si>
    <t>8</t>
  </si>
  <si>
    <t>027113</t>
  </si>
  <si>
    <t>PROVIZORNÍ OBJÍŽĎKY - ZRUŠENÍ</t>
  </si>
  <si>
    <t>02851</t>
  </si>
  <si>
    <t>PRŮZKUMNÉ PRÁCE DIAGNOSTIKY KONSTRUKCÍ NA POVRCHU</t>
  </si>
  <si>
    <t>zahrnuje veškeré náklady spojené s objednatelem požadovanými pracemi</t>
  </si>
  <si>
    <t>02911</t>
  </si>
  <si>
    <t>OSTATNÍ POŽADAVKY - GEODETICKÉ ZAMĚŘENÍ</t>
  </si>
  <si>
    <t>HM</t>
  </si>
  <si>
    <t>11</t>
  </si>
  <si>
    <t>02943</t>
  </si>
  <si>
    <t>OSTATNÍ POŽADAVKY - VYPRACOVÁNÍ RDS</t>
  </si>
  <si>
    <t>12</t>
  </si>
  <si>
    <t>02944</t>
  </si>
  <si>
    <t>OSTAT POŽADAVKY - DOKUMENTACE SKUTEČ PROVEDENÍ V DIGIT FORMĚ</t>
  </si>
  <si>
    <t>13</t>
  </si>
  <si>
    <t>02950</t>
  </si>
  <si>
    <t>OSTATNÍ POŽADAVKY - POSUDKY, KONTROLY, REVIZNÍ ZPRÁVY</t>
  </si>
  <si>
    <t>14</t>
  </si>
  <si>
    <t>02990</t>
  </si>
  <si>
    <t>OSTATNÍ POŽADAVKY - INFORMAČNÍ TABULE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</si>
  <si>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</si>
  <si>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15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</si>
  <si>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</si>
  <si>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</si>
  <si>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</si>
  <si>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</si>
  <si>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16</t>
  </si>
  <si>
    <t>11317</t>
  </si>
  <si>
    <t>ODSTRAN KRYTU ZPEVNĚNÝCH PLOCH Z DLAŽEB KOSTEK</t>
  </si>
  <si>
    <t>Předlažba rigolu km 1,340 - cca1,540 š. 1m 
200*0,12=24,00 [A] 
Oprava autobusového zálivu 120m2 
120*0,12=14,40 [B] 
Celkem: A+B=38,40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</si>
  <si>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</si>
  <si>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</si>
  <si>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113178</t>
  </si>
  <si>
    <t>ODSTRAN KRYTU ZPEVNĚNÝCH PLOCH Z DLAŽEB KOSTEK, ODVOZ DO 20KM</t>
  </si>
  <si>
    <t>Vozovka km 1,340 - 1,860 
(1860-1340+50)*7*0,12=478,80 [D]</t>
  </si>
  <si>
    <t>18</t>
  </si>
  <si>
    <t>113188</t>
  </si>
  <si>
    <t>ODSTRANĚNÍ KRYTU ZPEVNĚNÝCH PLOCH Z DLAŽDIC, ODVOZ DO 20KM</t>
  </si>
  <si>
    <t>Vodící proužek km 1,920-2,100 
180*0,5*0,25=22,50 [A]</t>
  </si>
  <si>
    <t>19</t>
  </si>
  <si>
    <t>113328</t>
  </si>
  <si>
    <t>ODSTRAN PODKL ZPEVNĚNÝCH PLOCH Z KAMENIVA NESTMEL, ODVOZ DO 20KM</t>
  </si>
  <si>
    <t>Předlažba rigolu km 1,340 - cca1,540 š. 1m 
200*0,05=10,00 [A] 
Oprava autobusového zálivu 120m2 
120*0,05=6,00 [B] 
Vozovka km 1,340 - 1,860 
(1860-1340+50)*7*0,05=199,50 [D] 
Celkem: A+B+D=215,50 [E]</t>
  </si>
  <si>
    <t>20</t>
  </si>
  <si>
    <t>113348</t>
  </si>
  <si>
    <t>ODSTRAN PODKL ZPEVNĚNÝCH PLOCH S CEM POJIVEM, ODVOZ DO 20KM</t>
  </si>
  <si>
    <t>Předlažba rigolu km 1,340 - cca1,540 š. 1m 
200*0,2=40,00 [A] 
Oprava autobusového zálivu 120m2 
120*0,2=24,00 [B] 
Celkem: A+B=64,00 [C]</t>
  </si>
  <si>
    <t>21</t>
  </si>
  <si>
    <t>11353A</t>
  </si>
  <si>
    <t>ODSTRANĚNÍ CHODNÍKOVÝCH KAMENNÝCH OBRUBNÍKŮ - BEZ DOPRAVY</t>
  </si>
  <si>
    <t>M</t>
  </si>
  <si>
    <t>Vybourání stávajících obrub včetně lože(staré obruby skryté pod asfaltem) 
500=500,00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</si>
  <si>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</si>
  <si>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22</t>
  </si>
  <si>
    <t>11353B</t>
  </si>
  <si>
    <t>ODSTRANĚNÍ CHODNÍKOVÝCH KAMENNÝCH OBRUBNÍKŮ - DOPRAVA</t>
  </si>
  <si>
    <t>tkm</t>
  </si>
  <si>
    <t>500*0,3*0,25*2,4*20=1 800,00 [A]</t>
  </si>
  <si>
    <t>Položka zahrnuje samostatnou dopravu suti a vybouraných hmot. Množství se určí jako součin hmotnosti [t] a požadované vzdálenosti [km].</t>
  </si>
  <si>
    <t>23</t>
  </si>
  <si>
    <t>113728</t>
  </si>
  <si>
    <t>FRÉZOVÁNÍ ZPEVNĚNÝCH PLOCH ASFALTOVÝCH, ODVOZ DO 20KM</t>
  </si>
  <si>
    <t>km 0 - 1,400 
1400*8*0,08=896,00 [A] 
Zálivy a rozšíření 
(2*100+200)*0,08=32,00 [C] 
km 1,860-2,100 
(240*8+500)*0,08=193,60 [B] 
Sanace trhlin 
(896+32+193,6)*0,3=336,48 [E] 
Celkem: A+C+B+E=1 458,08 [F]</t>
  </si>
  <si>
    <t>24</t>
  </si>
  <si>
    <t>113766</t>
  </si>
  <si>
    <t>FRÉZOVÁNÍ DRÁŽKY PRŮŘEZU DO 800MM2 V ASFALTOVÉ VOZOVCE</t>
  </si>
  <si>
    <t>Napojení na stávající komunikace, ZÚ a KÚ 
8+31+6+19+20+12+6=102,00 [A]</t>
  </si>
  <si>
    <t>Položka zahrnuje veškerou manipulaci s vybouranou sutí a s vybouranými hmotami vč. uložení na skládku.</t>
  </si>
  <si>
    <t>25</t>
  </si>
  <si>
    <t>122738</t>
  </si>
  <si>
    <t>ODKOPÁVKY A PROKOPÁVKY OBECNÉ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</si>
  <si>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</si>
  <si>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</t>
  </si>
  <si>
    <t>12924</t>
  </si>
  <si>
    <t>ČIŠTĚNÍ KRAJNIC OD NÁNOSU TL. DO 200MM</t>
  </si>
  <si>
    <t>M2</t>
  </si>
  <si>
    <t>(1400+200)*2*0,75=2 400,00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</si>
  <si>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</si>
  <si>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27</t>
  </si>
  <si>
    <t>12932</t>
  </si>
  <si>
    <t>ČIŠTĚNÍ PŘÍKOPŮ OD NÁNOSU DO 0,5M3/M</t>
  </si>
  <si>
    <t>Vyčištění příkopů  
1400=1 400,00 [A]</t>
  </si>
  <si>
    <t>28</t>
  </si>
  <si>
    <t>12996</t>
  </si>
  <si>
    <t>ČIŠTĚNÍ POTRUBÍ DN DO 800MM</t>
  </si>
  <si>
    <t>Vyčištění 6ks propustků</t>
  </si>
  <si>
    <t>6ks a 12m 
72=72,00 [A]</t>
  </si>
  <si>
    <t>29</t>
  </si>
  <si>
    <t>132738</t>
  </si>
  <si>
    <t>HLOUBENÍ RÝH ŠÍŘ DO 2M PAŽ I NEPAŽ TŘ. I, ODVOZ DO 20KM</t>
  </si>
  <si>
    <t>Čerpání po odsouhlasení investorem a TDI dle skutečně provedených prací</t>
  </si>
  <si>
    <t>Výkop rýhy pro drenáž km 1,340-1,860 
0,4*0,7*2*520=291,20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</si>
  <si>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</si>
  <si>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30</t>
  </si>
  <si>
    <t>13673</t>
  </si>
  <si>
    <t>VYKOP V UZAVŘ PROSTORÁCH A POD ZÁKLADY TŘ. I</t>
  </si>
  <si>
    <t>Podkopání stávajících obrub pro podchycení - srovnatelně</t>
  </si>
  <si>
    <t>Úsek km1,340 - 1,860 oboustranně 
(1860-1340+50)*2*0,25*0,3=85,50 [A]</t>
  </si>
  <si>
    <t>31</t>
  </si>
  <si>
    <t>17120</t>
  </si>
  <si>
    <t>ULOŽENÍ SYPANINY DO NÁSYPŮ A NA SKLÁDKY BEZ ZHUTNĚNÍ</t>
  </si>
  <si>
    <t>Výkop rýhy pro drenáž km 1,340-1,860 
0,4*0,5*2*520=208,00 [A] 
Vybourání odvodňovacího žlabu - vykopávky 
200*0,2*2=80,00 [D] 
Oprava autobusového zálivu 120m2-vykopávky 
120*0,2*2=48,00 [B] 
Podkopání stávajících obrub-Úsek km1,340 - 1,860 oboustranně 
(1860-1340+50)*2*0,25*0,3=85,50 [F] 
Frézovaný materiál 
km 0 - 1,400 
1400*8*0,08=896,00 [G] 
Zálivy a rozšíření 
(2*100+200)*0,08=32,00 [C] 
km 1,860-2,100 
(240*8+500)*0,08=193,60 [H] 
Sanace trhlin 
(896+32+193,6)*0,3=336,48 [I] 
Celkem: A+D+B+F+G+C+H+I=1 879,58 [J]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</si>
  <si>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</si>
  <si>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32</t>
  </si>
  <si>
    <t>17581</t>
  </si>
  <si>
    <t>OBSYP POTRUBÍ A OBJEKTŮ Z NAKUPOVANÝCH MATERIÁLŮ</t>
  </si>
  <si>
    <t>Obsyp drenáže km 1,340-1,860 
(0,4*0,5-0,1*0,1/4*3,14)*2*520=199,84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</si>
  <si>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</si>
  <si>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33</t>
  </si>
  <si>
    <t>18110</t>
  </si>
  <si>
    <t>ÚPRAVA PLÁNĚ SE ZHUTNĚNÍM V HORNINĚ TŘ. I</t>
  </si>
  <si>
    <t>Úprava úpovrchu  rýhy pro drenáž km 1,340-1,860 
0,7*2*520=728,00 [A]</t>
  </si>
  <si>
    <t>položka zahrnuje úpravu pláně včetně vyrovnání výškových rozdílů. Míru zhutnění určuje projekt.</t>
  </si>
  <si>
    <t>34</t>
  </si>
  <si>
    <t>56110</t>
  </si>
  <si>
    <t>PODKLADNÍ BETON</t>
  </si>
  <si>
    <t>Podbetonování stávajících obrub betonem C20/25 XF3</t>
  </si>
  <si>
    <t>Úsek km1,340 - 1,860 oboustranně 
(1860-1340+50)*2*0,25*0,3=85,50 [A] 
Vodící proužek km 1,920-2,100 
180*0,5*0,2=18,00 [B] 
Celkem: A+B=103,50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</si>
  <si>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</si>
  <si>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35</t>
  </si>
  <si>
    <t>562142</t>
  </si>
  <si>
    <t>VOZOVKOVÉ VRSTVY Z MATERIÁLŮ STABIL CEMENTEM TŘ II TL DO 200MM</t>
  </si>
  <si>
    <t>Předlažba rigolu km 1,340 - cca1,540 š. 1m 
Oprava autobusového zálivu 120m2</t>
  </si>
  <si>
    <t>200=200,00 [A] 
120=120,00 [B] 
Celkem: A+B=320,00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</si>
  <si>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</si>
  <si>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36</t>
  </si>
  <si>
    <t>56334</t>
  </si>
  <si>
    <t>VOZOVKOVÉ VRSTVY ZE ŠTĚRKODRTI TL. DO 200MM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</si>
  <si>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</si>
  <si>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37</t>
  </si>
  <si>
    <t>56335</t>
  </si>
  <si>
    <t>VOZOVKOVÉ VRSTVY ZE ŠTĚRKODRTI TL. DO 250MM</t>
  </si>
  <si>
    <t>Doplnění konstrukčních vrstev nad rýhou pro drenáž 
0,7*2*520=728,00 [A]</t>
  </si>
  <si>
    <t>38</t>
  </si>
  <si>
    <t>567554</t>
  </si>
  <si>
    <t>VRST PRO OBNOVU A OPR RECYK ZA STUD CEM A ASF EM TL DO 250MM</t>
  </si>
  <si>
    <t>km 1,340 - 1,860 
(1860-1340+50)*7=3 990,00 [A]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</si>
  <si>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</si>
  <si>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39</t>
  </si>
  <si>
    <t>56962</t>
  </si>
  <si>
    <t>ZPEVNĚNÍ KRAJNIC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</si>
  <si>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</si>
  <si>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40</t>
  </si>
  <si>
    <t>572213</t>
  </si>
  <si>
    <t>SPOJOVACÍ POSTŘIK Z EMULZE DO 0,5KG/M2</t>
  </si>
  <si>
    <t>Úsek 0,000 - 1,340 
1340*8=10 720,00 [A] 
Zálivy a rozšíření 
(2*100+200)=400,00 [C] 
Sanace trhlin 30% plochy 
(10270+400)*0,3=3 201,00 [F] 
Úsek km1,340 - 1,860 
(1860-1340+50)*7*3=11 970,00 [D] 
Úsek km1,860 - 2,100 
(240*8+500)=2 420,00 [B] 
Sanace trhlin 30% plochy 
2420*0,3=726,00 [G] 
Celkem: A+C+F+D+B+G=29 437,00 [H]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</si>
  <si>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</si>
  <si>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41</t>
  </si>
  <si>
    <t>572214</t>
  </si>
  <si>
    <t>SPOJOVACÍ POSTŘIK Z MODIFIK EMULZE DO 0,5KG/M2</t>
  </si>
  <si>
    <t>Úsek 0,000 - 1,340 
1340*8=10 720,00 [A] 
Zálivy a rozšíření 
(2*100+200)=400,00 [C] 
Celkem: A+C=11 120,00 [D]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</si>
  <si>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</si>
  <si>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42</t>
  </si>
  <si>
    <t>574A34</t>
  </si>
  <si>
    <t>ASFALTOVÝ BETON PRO OBRUSNÉ VRSTVY ACO 11+, 11S TL. 40MM</t>
  </si>
  <si>
    <t>S ohledem na vývoj cen byla cena převzata z cenové soustavy ÚRS 2022/I</t>
  </si>
  <si>
    <t>Úsek 0,000 - 1,340 
1340*8=10 720,00 [A] 
Zálivy a rozšíření 
2*100+200=400,00 [C] 
Úsek km1,340 - 1,860 
(1860-1340+50)*7=3 990,00 [D] 
Úsek km1,860 - 2,100 
(240*8+500)=2 420,00 [B] 
Celkem: A+C+D+B=17 530,00 [E]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</si>
  <si>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</si>
  <si>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43</t>
  </si>
  <si>
    <t>574C46</t>
  </si>
  <si>
    <t>ASFALTOVÝ BETON PRO LOŽNÍ VRSTVY ACL 16+, 16S TL. 50MM</t>
  </si>
  <si>
    <t>Úsek 0,000 - 1,340 
1340*8,1=10 854,00 [A] 
Zálivy a rozšíření 
2*100+200=400,00 [C] 
Úsek km1,340 - 1,860 
(1860-1340+50)*7,1=4 047,00 [D] 
Úsek km1,860 - 2,100 
(240*8,1+505)=2 449,00 [B] 
Celkem: A+C+D+B=17 750,00 [E]</t>
  </si>
  <si>
    <t>44</t>
  </si>
  <si>
    <t>574E68</t>
  </si>
  <si>
    <t>ASFALTOVÝ BETON PRO PODKLADNÍ VRSTVY ACP 22+, 22S TL. 70MM</t>
  </si>
  <si>
    <t>Úsek km1,340 - 1,860 
(1860-1340+50)*7,2=4 104,00 [D]</t>
  </si>
  <si>
    <t>45</t>
  </si>
  <si>
    <t>574E88</t>
  </si>
  <si>
    <t>ASFALTOVÝ BETON PRO PODKLADNÍ VRSTVY ACP 22+, 22S TL. 90MM</t>
  </si>
  <si>
    <t>Sanace trhlin v podkladních vrstvách -  30% plochy.Čerpání dle skutečnosti po  odsouhlasení TDI a investorem.</t>
  </si>
  <si>
    <t>Úsek 0,000 - 1,340 
1340*8*0,3=3 216,00 [A] 
Zálivy a rozšíření 
(2*100+200)*0,3=120,00 [C] 
Úsek km1,860 - 2,100 
(240*8+500)*0,3=726,00 [B] 
Celkem: A+C+B=4 062,00 [D]</t>
  </si>
  <si>
    <t>46</t>
  </si>
  <si>
    <t>58222</t>
  </si>
  <si>
    <t>DLÁŽDĚNÉ KRYTY Z DROBNÝCH KOSTEK DO LOŽE Z MC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</si>
  <si>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</si>
  <si>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47</t>
  </si>
  <si>
    <t>58252</t>
  </si>
  <si>
    <t>DLÁŽDĚNÉ KRYTY Z BETONOVÝCH DLAŽDIC DO LOŽE Z MC</t>
  </si>
  <si>
    <t>Vodící proužek km 1,920-2,100 
180*0,5=90,00 [A]</t>
  </si>
  <si>
    <t>48</t>
  </si>
  <si>
    <t>58920</t>
  </si>
  <si>
    <t>VÝPLŇ SPAR MODIFIKOVANÝM ASFALTEM</t>
  </si>
  <si>
    <t>položka zahrnuje: 
- dodávku předepsaného materiálu 
- vyčištění a výplň spar tímto materiálem</t>
  </si>
  <si>
    <t>Potrubí</t>
  </si>
  <si>
    <t>49</t>
  </si>
  <si>
    <t>89921</t>
  </si>
  <si>
    <t>VÝŠKOVÁ ÚPRAVA POKLOPŮ</t>
  </si>
  <si>
    <t>KUS</t>
  </si>
  <si>
    <t>- položka výškové úpravy zahrnuje všechny nutné práce a materiály pro zvýšení nebo snížení zařízení (včetně nutné úpravy stávajícího povrchu vozovky nebo chodníku).</t>
  </si>
  <si>
    <t>50</t>
  </si>
  <si>
    <t>89922</t>
  </si>
  <si>
    <t>VÝŠKOVÁ ÚPRAVA MŘÍŽÍ</t>
  </si>
  <si>
    <t>51</t>
  </si>
  <si>
    <t>89923</t>
  </si>
  <si>
    <t>VÝŠKOVÁ ÚPRAVA KRYCÍCH HRNCŮ</t>
  </si>
  <si>
    <t>Ostatní konstrukce a práce</t>
  </si>
  <si>
    <t>52</t>
  </si>
  <si>
    <t>9113C1</t>
  </si>
  <si>
    <t>SVODIDLO OCEL SILNIČ JEDNOSTR, ÚROVEŇ ZADRŽ H2 - DODÁVKA A MONTÁŽ</t>
  </si>
  <si>
    <t>1300=1 300,00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</si>
  <si>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</si>
  <si>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53</t>
  </si>
  <si>
    <t>9113C3</t>
  </si>
  <si>
    <t>SVODIDLO OCEL SILNIČ JEDNOSTR, ÚROVEŇ ZADRŽ H2 - DEMONTÁŽ S PŘESUNEM</t>
  </si>
  <si>
    <t>položka zahrnuje: 
- demontáž a odstranění zařízení 
- jeho odvoz na předepsané místo</t>
  </si>
  <si>
    <t>54</t>
  </si>
  <si>
    <t>91228</t>
  </si>
  <si>
    <t>SMĚROVÉ SLOUPKY Z PLAST HMOT VČETNĚ ODRAZNÉHO PÁSKU</t>
  </si>
  <si>
    <t>14+26=40,00 [A]</t>
  </si>
  <si>
    <t>položka zahrnuje: 
- dodání a osazení sloupku včetně nutných zemních prací 
- vnitrostaveništní a mimostaveništní doprava 
- odrazky plastové nebo z retroreflexní fólie</t>
  </si>
  <si>
    <t>55</t>
  </si>
  <si>
    <t>912283</t>
  </si>
  <si>
    <t>SMĚROVÉ SLOUPKY Z PLAST HMOT - DEMONTÁŽ A ODVOZ</t>
  </si>
  <si>
    <t>položka zahrnuje demontáž stávajícího sloupku, jeho odvoz do skladu nebo na skládku</t>
  </si>
  <si>
    <t>56</t>
  </si>
  <si>
    <t>914121</t>
  </si>
  <si>
    <t>DOPRAVNÍ ZNAČKY ZÁKLADNÍ VELIKOSTI OCELOVÉ FÓLIE TŘ 1 - DODÁVKA A MONTÁŽ</t>
  </si>
  <si>
    <t>Svislé dopravní značení bude měněno na základě rozhodnutí investora a TDI</t>
  </si>
  <si>
    <t>položka zahrnuje: 
- dodávku a montáž značek v požadovaném provedení</t>
  </si>
  <si>
    <t>57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</si>
  <si>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</si>
  <si>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</si>
  <si>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</si>
  <si>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58</t>
  </si>
  <si>
    <t>914921</t>
  </si>
  <si>
    <t>SLOUPKY A STOJKY DOPRAVNÍCH ZNAČEK Z OCEL TRUBEK DO PATKY - DODÁVKA A MONTÁŽ</t>
  </si>
  <si>
    <t>položka zahrnuje: 
- sloupky a upevňovací zařízení včetně jejich osazení (betonová patka, zemní práce)</t>
  </si>
  <si>
    <t>59</t>
  </si>
  <si>
    <t>915111</t>
  </si>
  <si>
    <t>VODOROVNÉ DOPRAVNÍ ZNAČENÍ BARVOU HLADKÉ - DODÁVKA A POKLÁDKA</t>
  </si>
  <si>
    <t>Vodící proužek 
(2100*2+200+200)*0,25=1 150,00 [D] 
Dělící čára 
(2100+200+200)*0,125=312,50 [E] 
Plochy 
60+300=360,00 [F] 
Celkem: D+E+F=1 822,50 [G]</t>
  </si>
  <si>
    <t>položka zahrnuje: 
- dodání a pokládku nátěrového materiálu (měří se pouze natíraná plocha) 
- předznačení a reflexní úpravu</t>
  </si>
  <si>
    <t>60</t>
  </si>
  <si>
    <t>915211</t>
  </si>
  <si>
    <t>VODOROVNÉ DOPRAVNÍ ZNAČENÍ PLASTEM HLADKÉ - DODÁVKA A POKLÁDKA</t>
  </si>
  <si>
    <t>61</t>
  </si>
  <si>
    <t>917426</t>
  </si>
  <si>
    <t>CHODNÍKOVÉ OBRUBY Z KAMENNÝCH OBRUBNÍKŮ ŠÍŘ 250MM</t>
  </si>
  <si>
    <t>Nové obruby 
500=500,00 [J] 
Výměna poškozených - odhad10%z2*550=1100m 
110=110,00 [H] 
Celkem: J+H=610,00 [K]</t>
  </si>
  <si>
    <t>Položka zahrnuje: 
dodání a pokládku kamenných obrubníků o rozměrech předepsaných zadávací dokumentací 
betonové lože i boční betonovou opěrku.</t>
  </si>
  <si>
    <t>62</t>
  </si>
  <si>
    <t>919112</t>
  </si>
  <si>
    <t>ŘEZÁNÍ ASFALTOVÉHO KRYTU VOZOVEK TL DO 100MM</t>
  </si>
  <si>
    <t>položka zahrnuje řezání vozovkové vrstvy v předepsané tloušťce, včetně spotřeby vody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</si>
</sst>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101_1'!I3</f>
      </c>
      <c r="D10" s="21">
        <f>'So 101_1'!O2</f>
      </c>
      <c r="E10" s="21">
        <f>C10+D10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0+O8+O69+O142+O203+O216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0">
        <f>0+I8+I69+I142+I203+I216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1372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12.75">
      <c r="A10" s="33" t="s">
        <v>50</v>
      </c>
      <c r="E10" s="34" t="s">
        <v>47</v>
      </c>
    </row>
    <row r="11" spans="1:5" ht="140.25">
      <c r="A11" s="35" t="s">
        <v>51</v>
      </c>
      <c r="E11" s="36" t="s">
        <v>52</v>
      </c>
    </row>
    <row r="12" spans="1:5" ht="25.5">
      <c r="A12" t="s">
        <v>53</v>
      </c>
      <c r="E12" s="34" t="s">
        <v>54</v>
      </c>
    </row>
    <row r="13" spans="1:16" ht="12.75">
      <c r="A13" s="25" t="s">
        <v>45</v>
      </c>
      <c r="B13" s="29" t="s">
        <v>22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489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12.75">
      <c r="A14" s="33" t="s">
        <v>50</v>
      </c>
      <c r="E14" s="34" t="s">
        <v>47</v>
      </c>
    </row>
    <row r="15" spans="1:5" ht="165.75">
      <c r="A15" s="35" t="s">
        <v>51</v>
      </c>
      <c r="E15" s="36" t="s">
        <v>57</v>
      </c>
    </row>
    <row r="16" spans="1:5" ht="25.5">
      <c r="A16" t="s">
        <v>53</v>
      </c>
      <c r="E16" s="34" t="s">
        <v>54</v>
      </c>
    </row>
    <row r="17" spans="1:16" ht="12.75">
      <c r="A17" s="25" t="s">
        <v>45</v>
      </c>
      <c r="B17" s="29" t="s">
        <v>23</v>
      </c>
      <c r="C17" s="29" t="s">
        <v>58</v>
      </c>
      <c r="D17" s="25" t="s">
        <v>47</v>
      </c>
      <c r="E17" s="30" t="s">
        <v>59</v>
      </c>
      <c r="F17" s="31" t="s">
        <v>60</v>
      </c>
      <c r="G17" s="32">
        <v>3499.39</v>
      </c>
      <c r="H17" s="32">
        <v>0</v>
      </c>
      <c r="I17" s="32">
        <f>ROUND(ROUND(H17,2)*ROUND(G17,2),2)</f>
      </c>
      <c r="O17">
        <f>(I17*21)/100</f>
      </c>
      <c r="P17" t="s">
        <v>22</v>
      </c>
    </row>
    <row r="18" spans="1:5" ht="12.75">
      <c r="A18" s="33" t="s">
        <v>50</v>
      </c>
      <c r="E18" s="34" t="s">
        <v>47</v>
      </c>
    </row>
    <row r="19" spans="1:5" ht="127.5">
      <c r="A19" s="35" t="s">
        <v>51</v>
      </c>
      <c r="E19" s="36" t="s">
        <v>61</v>
      </c>
    </row>
    <row r="20" spans="1:5" ht="25.5">
      <c r="A20" t="s">
        <v>53</v>
      </c>
      <c r="E20" s="34" t="s">
        <v>54</v>
      </c>
    </row>
    <row r="21" spans="1:16" ht="12.75">
      <c r="A21" s="25" t="s">
        <v>45</v>
      </c>
      <c r="B21" s="29" t="s">
        <v>33</v>
      </c>
      <c r="C21" s="29" t="s">
        <v>62</v>
      </c>
      <c r="D21" s="25" t="s">
        <v>47</v>
      </c>
      <c r="E21" s="30" t="s">
        <v>63</v>
      </c>
      <c r="F21" s="31" t="s">
        <v>64</v>
      </c>
      <c r="G21" s="32">
        <v>1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12.75">
      <c r="A22" s="33" t="s">
        <v>50</v>
      </c>
      <c r="E22" s="34" t="s">
        <v>65</v>
      </c>
    </row>
    <row r="23" spans="1:5" ht="12.75">
      <c r="A23" s="35" t="s">
        <v>51</v>
      </c>
      <c r="E23" s="36" t="s">
        <v>47</v>
      </c>
    </row>
    <row r="24" spans="1:5" ht="25.5">
      <c r="A24" t="s">
        <v>53</v>
      </c>
      <c r="E24" s="34" t="s">
        <v>66</v>
      </c>
    </row>
    <row r="25" spans="1:16" ht="12.75">
      <c r="A25" s="25" t="s">
        <v>45</v>
      </c>
      <c r="B25" s="29" t="s">
        <v>35</v>
      </c>
      <c r="C25" s="29" t="s">
        <v>67</v>
      </c>
      <c r="D25" s="25" t="s">
        <v>47</v>
      </c>
      <c r="E25" s="30" t="s">
        <v>68</v>
      </c>
      <c r="F25" s="31" t="s">
        <v>64</v>
      </c>
      <c r="G25" s="32">
        <v>1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12.75">
      <c r="A26" s="33" t="s">
        <v>50</v>
      </c>
      <c r="E26" s="34" t="s">
        <v>47</v>
      </c>
    </row>
    <row r="27" spans="1:5" ht="12.75">
      <c r="A27" s="35" t="s">
        <v>51</v>
      </c>
      <c r="E27" s="36" t="s">
        <v>47</v>
      </c>
    </row>
    <row r="28" spans="1:5" ht="12.75">
      <c r="A28" t="s">
        <v>53</v>
      </c>
      <c r="E28" s="34" t="s">
        <v>69</v>
      </c>
    </row>
    <row r="29" spans="1:16" ht="12.75">
      <c r="A29" s="25" t="s">
        <v>45</v>
      </c>
      <c r="B29" s="29" t="s">
        <v>37</v>
      </c>
      <c r="C29" s="29" t="s">
        <v>70</v>
      </c>
      <c r="D29" s="25" t="s">
        <v>47</v>
      </c>
      <c r="E29" s="30" t="s">
        <v>71</v>
      </c>
      <c r="F29" s="31" t="s">
        <v>64</v>
      </c>
      <c r="G29" s="32">
        <v>1</v>
      </c>
      <c r="H29" s="32">
        <v>0</v>
      </c>
      <c r="I29" s="32">
        <f>ROUND(ROUND(H29,2)*ROUND(G29,2),2)</f>
      </c>
      <c r="O29">
        <f>(I29*21)/100</f>
      </c>
      <c r="P29" t="s">
        <v>22</v>
      </c>
    </row>
    <row r="30" spans="1:5" ht="12.75">
      <c r="A30" s="33" t="s">
        <v>50</v>
      </c>
      <c r="E30" s="34" t="s">
        <v>72</v>
      </c>
    </row>
    <row r="31" spans="1:5" ht="12.75">
      <c r="A31" s="35" t="s">
        <v>51</v>
      </c>
      <c r="E31" s="36" t="s">
        <v>47</v>
      </c>
    </row>
    <row r="32" spans="1:5" ht="12.75">
      <c r="A32" t="s">
        <v>53</v>
      </c>
      <c r="E32" s="34" t="s">
        <v>73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47</v>
      </c>
      <c r="E33" s="30" t="s">
        <v>76</v>
      </c>
      <c r="F33" s="31" t="s">
        <v>64</v>
      </c>
      <c r="G33" s="32">
        <v>1</v>
      </c>
      <c r="H33" s="32">
        <v>0</v>
      </c>
      <c r="I33" s="32">
        <f>ROUND(ROUND(H33,2)*ROUND(G33,2),2)</f>
      </c>
      <c r="O33">
        <f>(I33*21)/100</f>
      </c>
      <c r="P33" t="s">
        <v>22</v>
      </c>
    </row>
    <row r="34" spans="1:5" ht="12.75">
      <c r="A34" s="33" t="s">
        <v>50</v>
      </c>
      <c r="E34" s="34" t="s">
        <v>65</v>
      </c>
    </row>
    <row r="35" spans="1:5" ht="12.75">
      <c r="A35" s="35" t="s">
        <v>51</v>
      </c>
      <c r="E35" s="36" t="s">
        <v>47</v>
      </c>
    </row>
    <row r="36" spans="1:5" ht="12.75">
      <c r="A36" t="s">
        <v>53</v>
      </c>
      <c r="E36" s="34" t="s">
        <v>73</v>
      </c>
    </row>
    <row r="37" spans="1:16" ht="12.75">
      <c r="A37" s="25" t="s">
        <v>45</v>
      </c>
      <c r="B37" s="29" t="s">
        <v>77</v>
      </c>
      <c r="C37" s="29" t="s">
        <v>78</v>
      </c>
      <c r="D37" s="25" t="s">
        <v>47</v>
      </c>
      <c r="E37" s="30" t="s">
        <v>79</v>
      </c>
      <c r="F37" s="31" t="s">
        <v>64</v>
      </c>
      <c r="G37" s="32">
        <v>1</v>
      </c>
      <c r="H37" s="32">
        <v>0</v>
      </c>
      <c r="I37" s="32">
        <f>ROUND(ROUND(H37,2)*ROUND(G37,2),2)</f>
      </c>
      <c r="O37">
        <f>(I37*21)/100</f>
      </c>
      <c r="P37" t="s">
        <v>22</v>
      </c>
    </row>
    <row r="38" spans="1:5" ht="12.75">
      <c r="A38" s="33" t="s">
        <v>50</v>
      </c>
      <c r="E38" s="34" t="s">
        <v>65</v>
      </c>
    </row>
    <row r="39" spans="1:5" ht="12.75">
      <c r="A39" s="35" t="s">
        <v>51</v>
      </c>
      <c r="E39" s="36" t="s">
        <v>47</v>
      </c>
    </row>
    <row r="40" spans="1:5" ht="12.75">
      <c r="A40" t="s">
        <v>53</v>
      </c>
      <c r="E40" s="34" t="s">
        <v>73</v>
      </c>
    </row>
    <row r="41" spans="1:16" ht="12.75">
      <c r="A41" s="25" t="s">
        <v>45</v>
      </c>
      <c r="B41" s="29" t="s">
        <v>40</v>
      </c>
      <c r="C41" s="29" t="s">
        <v>80</v>
      </c>
      <c r="D41" s="25" t="s">
        <v>47</v>
      </c>
      <c r="E41" s="30" t="s">
        <v>81</v>
      </c>
      <c r="F41" s="31" t="s">
        <v>64</v>
      </c>
      <c r="G41" s="32">
        <v>1</v>
      </c>
      <c r="H41" s="32">
        <v>0</v>
      </c>
      <c r="I41" s="32">
        <f>ROUND(ROUND(H41,2)*ROUND(G41,2),2)</f>
      </c>
      <c r="O41">
        <f>(I41*21)/100</f>
      </c>
      <c r="P41" t="s">
        <v>22</v>
      </c>
    </row>
    <row r="42" spans="1:5" ht="12.75">
      <c r="A42" s="33" t="s">
        <v>50</v>
      </c>
      <c r="E42" s="34" t="s">
        <v>65</v>
      </c>
    </row>
    <row r="43" spans="1:5" ht="12.75">
      <c r="A43" s="35" t="s">
        <v>51</v>
      </c>
      <c r="E43" s="36" t="s">
        <v>47</v>
      </c>
    </row>
    <row r="44" spans="1:5" ht="12.75">
      <c r="A44" t="s">
        <v>53</v>
      </c>
      <c r="E44" s="34" t="s">
        <v>82</v>
      </c>
    </row>
    <row r="45" spans="1:16" ht="12.75">
      <c r="A45" s="25" t="s">
        <v>45</v>
      </c>
      <c r="B45" s="29" t="s">
        <v>42</v>
      </c>
      <c r="C45" s="29" t="s">
        <v>83</v>
      </c>
      <c r="D45" s="25" t="s">
        <v>47</v>
      </c>
      <c r="E45" s="30" t="s">
        <v>84</v>
      </c>
      <c r="F45" s="31" t="s">
        <v>85</v>
      </c>
      <c r="G45" s="32">
        <v>1</v>
      </c>
      <c r="H45" s="32">
        <v>0</v>
      </c>
      <c r="I45" s="32">
        <f>ROUND(ROUND(H45,2)*ROUND(G45,2),2)</f>
      </c>
      <c r="O45">
        <f>(I45*21)/100</f>
      </c>
      <c r="P45" t="s">
        <v>22</v>
      </c>
    </row>
    <row r="46" spans="1:5" ht="12.75">
      <c r="A46" s="33" t="s">
        <v>50</v>
      </c>
      <c r="E46" s="34" t="s">
        <v>47</v>
      </c>
    </row>
    <row r="47" spans="1:5" ht="12.75">
      <c r="A47" s="35" t="s">
        <v>51</v>
      </c>
      <c r="E47" s="36" t="s">
        <v>47</v>
      </c>
    </row>
    <row r="48" spans="1:5" ht="12.75">
      <c r="A48" t="s">
        <v>53</v>
      </c>
      <c r="E48" s="34" t="s">
        <v>82</v>
      </c>
    </row>
    <row r="49" spans="1:16" ht="12.75">
      <c r="A49" s="25" t="s">
        <v>45</v>
      </c>
      <c r="B49" s="29" t="s">
        <v>86</v>
      </c>
      <c r="C49" s="29" t="s">
        <v>87</v>
      </c>
      <c r="D49" s="25" t="s">
        <v>47</v>
      </c>
      <c r="E49" s="30" t="s">
        <v>88</v>
      </c>
      <c r="F49" s="31" t="s">
        <v>64</v>
      </c>
      <c r="G49" s="32">
        <v>1</v>
      </c>
      <c r="H49" s="32">
        <v>0</v>
      </c>
      <c r="I49" s="32">
        <f>ROUND(ROUND(H49,2)*ROUND(G49,2),2)</f>
      </c>
      <c r="O49">
        <f>(I49*21)/100</f>
      </c>
      <c r="P49" t="s">
        <v>22</v>
      </c>
    </row>
    <row r="50" spans="1:5" ht="12.75">
      <c r="A50" s="33" t="s">
        <v>50</v>
      </c>
      <c r="E50" s="34" t="s">
        <v>47</v>
      </c>
    </row>
    <row r="51" spans="1:5" ht="12.75">
      <c r="A51" s="35" t="s">
        <v>51</v>
      </c>
      <c r="E51" s="36" t="s">
        <v>47</v>
      </c>
    </row>
    <row r="52" spans="1:5" ht="12.75">
      <c r="A52" t="s">
        <v>53</v>
      </c>
      <c r="E52" s="34" t="s">
        <v>82</v>
      </c>
    </row>
    <row r="53" spans="1:16" ht="12.75">
      <c r="A53" s="25" t="s">
        <v>45</v>
      </c>
      <c r="B53" s="29" t="s">
        <v>89</v>
      </c>
      <c r="C53" s="29" t="s">
        <v>90</v>
      </c>
      <c r="D53" s="25" t="s">
        <v>47</v>
      </c>
      <c r="E53" s="30" t="s">
        <v>91</v>
      </c>
      <c r="F53" s="31" t="s">
        <v>64</v>
      </c>
      <c r="G53" s="32">
        <v>1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12.75">
      <c r="A54" s="33" t="s">
        <v>50</v>
      </c>
      <c r="E54" s="34" t="s">
        <v>47</v>
      </c>
    </row>
    <row r="55" spans="1:5" ht="12.75">
      <c r="A55" s="35" t="s">
        <v>51</v>
      </c>
      <c r="E55" s="36" t="s">
        <v>47</v>
      </c>
    </row>
    <row r="56" spans="1:5" ht="12.75">
      <c r="A56" t="s">
        <v>53</v>
      </c>
      <c r="E56" s="34" t="s">
        <v>82</v>
      </c>
    </row>
    <row r="57" spans="1:16" ht="12.75">
      <c r="A57" s="25" t="s">
        <v>45</v>
      </c>
      <c r="B57" s="29" t="s">
        <v>92</v>
      </c>
      <c r="C57" s="29" t="s">
        <v>93</v>
      </c>
      <c r="D57" s="25" t="s">
        <v>47</v>
      </c>
      <c r="E57" s="30" t="s">
        <v>94</v>
      </c>
      <c r="F57" s="31" t="s">
        <v>64</v>
      </c>
      <c r="G57" s="32">
        <v>1</v>
      </c>
      <c r="H57" s="32">
        <v>0</v>
      </c>
      <c r="I57" s="32">
        <f>ROUND(ROUND(H57,2)*ROUND(G57,2),2)</f>
      </c>
      <c r="O57">
        <f>(I57*21)/100</f>
      </c>
      <c r="P57" t="s">
        <v>22</v>
      </c>
    </row>
    <row r="58" spans="1:5" ht="12.75">
      <c r="A58" s="33" t="s">
        <v>50</v>
      </c>
      <c r="E58" s="34" t="s">
        <v>47</v>
      </c>
    </row>
    <row r="59" spans="1:5" ht="12.75">
      <c r="A59" s="35" t="s">
        <v>51</v>
      </c>
      <c r="E59" s="36" t="s">
        <v>47</v>
      </c>
    </row>
    <row r="60" spans="1:5" ht="12.75">
      <c r="A60" t="s">
        <v>53</v>
      </c>
      <c r="E60" s="34" t="s">
        <v>82</v>
      </c>
    </row>
    <row r="61" spans="1:16" ht="12.75">
      <c r="A61" s="25" t="s">
        <v>45</v>
      </c>
      <c r="B61" s="29" t="s">
        <v>95</v>
      </c>
      <c r="C61" s="29" t="s">
        <v>96</v>
      </c>
      <c r="D61" s="25" t="s">
        <v>47</v>
      </c>
      <c r="E61" s="30" t="s">
        <v>97</v>
      </c>
      <c r="F61" s="31" t="s">
        <v>64</v>
      </c>
      <c r="G61" s="32">
        <v>2</v>
      </c>
      <c r="H61" s="32">
        <v>0</v>
      </c>
      <c r="I61" s="32">
        <f>ROUND(ROUND(H61,2)*ROUND(G61,2),2)</f>
      </c>
      <c r="O61">
        <f>(I61*21)/100</f>
      </c>
      <c r="P61" t="s">
        <v>22</v>
      </c>
    </row>
    <row r="62" spans="1:5" ht="12.75">
      <c r="A62" s="33" t="s">
        <v>50</v>
      </c>
      <c r="E62" s="34" t="s">
        <v>47</v>
      </c>
    </row>
    <row r="63" spans="1:5" ht="12.75">
      <c r="A63" s="35" t="s">
        <v>51</v>
      </c>
      <c r="E63" s="36" t="s">
        <v>47</v>
      </c>
    </row>
    <row r="64" spans="1:5" ht="89.25">
      <c r="A64" t="s">
        <v>53</v>
      </c>
      <c r="E64" s="34" t="s">
        <v>98</v>
      </c>
    </row>
    <row r="65" spans="1:16" ht="12.75">
      <c r="A65" s="25" t="s">
        <v>45</v>
      </c>
      <c r="B65" s="29" t="s">
        <v>99</v>
      </c>
      <c r="C65" s="29" t="s">
        <v>100</v>
      </c>
      <c r="D65" s="25" t="s">
        <v>47</v>
      </c>
      <c r="E65" s="30" t="s">
        <v>101</v>
      </c>
      <c r="F65" s="31" t="s">
        <v>64</v>
      </c>
      <c r="G65" s="32">
        <v>1</v>
      </c>
      <c r="H65" s="32">
        <v>0</v>
      </c>
      <c r="I65" s="32">
        <f>ROUND(ROUND(H65,2)*ROUND(G65,2),2)</f>
      </c>
      <c r="O65">
        <f>(I65*21)/100</f>
      </c>
      <c r="P65" t="s">
        <v>22</v>
      </c>
    </row>
    <row r="66" spans="1:5" ht="12.75">
      <c r="A66" s="33" t="s">
        <v>50</v>
      </c>
      <c r="E66" s="34" t="s">
        <v>47</v>
      </c>
    </row>
    <row r="67" spans="1:5" ht="12.75">
      <c r="A67" s="35" t="s">
        <v>51</v>
      </c>
      <c r="E67" s="36" t="s">
        <v>47</v>
      </c>
    </row>
    <row r="68" spans="1:5" ht="25.5">
      <c r="A68" t="s">
        <v>53</v>
      </c>
      <c r="E68" s="34" t="s">
        <v>102</v>
      </c>
    </row>
    <row r="69" spans="1:18" ht="12.75" customHeight="1">
      <c r="A69" s="6" t="s">
        <v>43</v>
      </c>
      <c r="B69" s="6"/>
      <c r="C69" s="38" t="s">
        <v>29</v>
      </c>
      <c r="D69" s="6"/>
      <c r="E69" s="27" t="s">
        <v>103</v>
      </c>
      <c r="F69" s="6"/>
      <c r="G69" s="6"/>
      <c r="H69" s="6"/>
      <c r="I69" s="39">
        <f>0+Q69</f>
      </c>
      <c r="O69">
        <f>0+R69</f>
      </c>
      <c r="Q69">
        <f>0+I70+I74+I78+I82+I86+I90+I94+I98+I102+I106+I110+I114+I118+I122+I126+I130+I134+I138</f>
      </c>
      <c r="R69">
        <f>0+O70+O74+O78+O82+O86+O90+O94+O98+O102+O106+O110+O114+O118+O122+O126+O130+O134+O138</f>
      </c>
    </row>
    <row r="70" spans="1:16" ht="12.75">
      <c r="A70" s="25" t="s">
        <v>45</v>
      </c>
      <c r="B70" s="29" t="s">
        <v>104</v>
      </c>
      <c r="C70" s="29" t="s">
        <v>105</v>
      </c>
      <c r="D70" s="25" t="s">
        <v>47</v>
      </c>
      <c r="E70" s="30" t="s">
        <v>106</v>
      </c>
      <c r="F70" s="31" t="s">
        <v>49</v>
      </c>
      <c r="G70" s="32">
        <v>38.4</v>
      </c>
      <c r="H70" s="32">
        <v>0</v>
      </c>
      <c r="I70" s="32">
        <f>ROUND(ROUND(H70,2)*ROUND(G70,2),2)</f>
      </c>
      <c r="O70">
        <f>(I70*21)/100</f>
      </c>
      <c r="P70" t="s">
        <v>22</v>
      </c>
    </row>
    <row r="71" spans="1:5" ht="12.75">
      <c r="A71" s="33" t="s">
        <v>50</v>
      </c>
      <c r="E71" s="34" t="s">
        <v>47</v>
      </c>
    </row>
    <row r="72" spans="1:5" ht="63.75">
      <c r="A72" s="35" t="s">
        <v>51</v>
      </c>
      <c r="E72" s="36" t="s">
        <v>107</v>
      </c>
    </row>
    <row r="73" spans="1:5" ht="63.75">
      <c r="A73" t="s">
        <v>53</v>
      </c>
      <c r="E73" s="34" t="s">
        <v>108</v>
      </c>
    </row>
    <row r="74" spans="1:16" ht="12.75">
      <c r="A74" s="25" t="s">
        <v>45</v>
      </c>
      <c r="B74" s="29" t="s">
        <v>109</v>
      </c>
      <c r="C74" s="29" t="s">
        <v>110</v>
      </c>
      <c r="D74" s="25" t="s">
        <v>47</v>
      </c>
      <c r="E74" s="30" t="s">
        <v>111</v>
      </c>
      <c r="F74" s="31" t="s">
        <v>49</v>
      </c>
      <c r="G74" s="32">
        <v>478.8</v>
      </c>
      <c r="H74" s="32">
        <v>0</v>
      </c>
      <c r="I74" s="32">
        <f>ROUND(ROUND(H74,2)*ROUND(G74,2),2)</f>
      </c>
      <c r="O74">
        <f>(I74*21)/100</f>
      </c>
      <c r="P74" t="s">
        <v>22</v>
      </c>
    </row>
    <row r="75" spans="1:5" ht="12.75">
      <c r="A75" s="33" t="s">
        <v>50</v>
      </c>
      <c r="E75" s="34" t="s">
        <v>47</v>
      </c>
    </row>
    <row r="76" spans="1:5" ht="25.5">
      <c r="A76" s="35" t="s">
        <v>51</v>
      </c>
      <c r="E76" s="36" t="s">
        <v>112</v>
      </c>
    </row>
    <row r="77" spans="1:5" ht="63.75">
      <c r="A77" t="s">
        <v>53</v>
      </c>
      <c r="E77" s="34" t="s">
        <v>108</v>
      </c>
    </row>
    <row r="78" spans="1:16" ht="12.75">
      <c r="A78" s="25" t="s">
        <v>45</v>
      </c>
      <c r="B78" s="29" t="s">
        <v>113</v>
      </c>
      <c r="C78" s="29" t="s">
        <v>114</v>
      </c>
      <c r="D78" s="25" t="s">
        <v>47</v>
      </c>
      <c r="E78" s="30" t="s">
        <v>115</v>
      </c>
      <c r="F78" s="31" t="s">
        <v>49</v>
      </c>
      <c r="G78" s="32">
        <v>22.5</v>
      </c>
      <c r="H78" s="32">
        <v>0</v>
      </c>
      <c r="I78" s="32">
        <f>ROUND(ROUND(H78,2)*ROUND(G78,2),2)</f>
      </c>
      <c r="O78">
        <f>(I78*21)/100</f>
      </c>
      <c r="P78" t="s">
        <v>22</v>
      </c>
    </row>
    <row r="79" spans="1:5" ht="12.75">
      <c r="A79" s="33" t="s">
        <v>50</v>
      </c>
      <c r="E79" s="34" t="s">
        <v>47</v>
      </c>
    </row>
    <row r="80" spans="1:5" ht="25.5">
      <c r="A80" s="35" t="s">
        <v>51</v>
      </c>
      <c r="E80" s="36" t="s">
        <v>116</v>
      </c>
    </row>
    <row r="81" spans="1:5" ht="63.75">
      <c r="A81" t="s">
        <v>53</v>
      </c>
      <c r="E81" s="34" t="s">
        <v>108</v>
      </c>
    </row>
    <row r="82" spans="1:16" ht="25.5">
      <c r="A82" s="25" t="s">
        <v>45</v>
      </c>
      <c r="B82" s="29" t="s">
        <v>117</v>
      </c>
      <c r="C82" s="29" t="s">
        <v>118</v>
      </c>
      <c r="D82" s="25" t="s">
        <v>47</v>
      </c>
      <c r="E82" s="30" t="s">
        <v>119</v>
      </c>
      <c r="F82" s="31" t="s">
        <v>49</v>
      </c>
      <c r="G82" s="32">
        <v>215.5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47</v>
      </c>
    </row>
    <row r="84" spans="1:5" ht="89.25">
      <c r="A84" s="35" t="s">
        <v>51</v>
      </c>
      <c r="E84" s="36" t="s">
        <v>120</v>
      </c>
    </row>
    <row r="85" spans="1:5" ht="63.75">
      <c r="A85" t="s">
        <v>53</v>
      </c>
      <c r="E85" s="34" t="s">
        <v>108</v>
      </c>
    </row>
    <row r="86" spans="1:16" ht="12.75">
      <c r="A86" s="25" t="s">
        <v>45</v>
      </c>
      <c r="B86" s="29" t="s">
        <v>121</v>
      </c>
      <c r="C86" s="29" t="s">
        <v>122</v>
      </c>
      <c r="D86" s="25" t="s">
        <v>47</v>
      </c>
      <c r="E86" s="30" t="s">
        <v>123</v>
      </c>
      <c r="F86" s="31" t="s">
        <v>49</v>
      </c>
      <c r="G86" s="32">
        <v>64</v>
      </c>
      <c r="H86" s="32">
        <v>0</v>
      </c>
      <c r="I86" s="32">
        <f>ROUND(ROUND(H86,2)*ROUND(G86,2),2)</f>
      </c>
      <c r="O86">
        <f>(I86*21)/100</f>
      </c>
      <c r="P86" t="s">
        <v>22</v>
      </c>
    </row>
    <row r="87" spans="1:5" ht="12.75">
      <c r="A87" s="33" t="s">
        <v>50</v>
      </c>
      <c r="E87" s="34" t="s">
        <v>47</v>
      </c>
    </row>
    <row r="88" spans="1:5" ht="63.75">
      <c r="A88" s="35" t="s">
        <v>51</v>
      </c>
      <c r="E88" s="36" t="s">
        <v>124</v>
      </c>
    </row>
    <row r="89" spans="1:5" ht="63.75">
      <c r="A89" t="s">
        <v>53</v>
      </c>
      <c r="E89" s="34" t="s">
        <v>108</v>
      </c>
    </row>
    <row r="90" spans="1:16" ht="12.75">
      <c r="A90" s="25" t="s">
        <v>45</v>
      </c>
      <c r="B90" s="29" t="s">
        <v>125</v>
      </c>
      <c r="C90" s="29" t="s">
        <v>126</v>
      </c>
      <c r="D90" s="25" t="s">
        <v>47</v>
      </c>
      <c r="E90" s="30" t="s">
        <v>127</v>
      </c>
      <c r="F90" s="31" t="s">
        <v>128</v>
      </c>
      <c r="G90" s="32">
        <v>500</v>
      </c>
      <c r="H90" s="32">
        <v>0</v>
      </c>
      <c r="I90" s="32">
        <f>ROUND(ROUND(H90,2)*ROUND(G90,2),2)</f>
      </c>
      <c r="O90">
        <f>(I90*21)/100</f>
      </c>
      <c r="P90" t="s">
        <v>22</v>
      </c>
    </row>
    <row r="91" spans="1:5" ht="12.75">
      <c r="A91" s="33" t="s">
        <v>50</v>
      </c>
      <c r="E91" s="34" t="s">
        <v>47</v>
      </c>
    </row>
    <row r="92" spans="1:5" ht="25.5">
      <c r="A92" s="35" t="s">
        <v>51</v>
      </c>
      <c r="E92" s="36" t="s">
        <v>129</v>
      </c>
    </row>
    <row r="93" spans="1:5" ht="63.75">
      <c r="A93" t="s">
        <v>53</v>
      </c>
      <c r="E93" s="34" t="s">
        <v>130</v>
      </c>
    </row>
    <row r="94" spans="1:16" ht="12.75">
      <c r="A94" s="25" t="s">
        <v>45</v>
      </c>
      <c r="B94" s="29" t="s">
        <v>131</v>
      </c>
      <c r="C94" s="29" t="s">
        <v>132</v>
      </c>
      <c r="D94" s="25" t="s">
        <v>47</v>
      </c>
      <c r="E94" s="30" t="s">
        <v>133</v>
      </c>
      <c r="F94" s="31" t="s">
        <v>134</v>
      </c>
      <c r="G94" s="32">
        <v>1800</v>
      </c>
      <c r="H94" s="32">
        <v>0</v>
      </c>
      <c r="I94" s="32">
        <f>ROUND(ROUND(H94,2)*ROUND(G94,2),2)</f>
      </c>
      <c r="O94">
        <f>(I94*21)/100</f>
      </c>
      <c r="P94" t="s">
        <v>22</v>
      </c>
    </row>
    <row r="95" spans="1:5" ht="12.75">
      <c r="A95" s="33" t="s">
        <v>50</v>
      </c>
      <c r="E95" s="34" t="s">
        <v>47</v>
      </c>
    </row>
    <row r="96" spans="1:5" ht="12.75">
      <c r="A96" s="35" t="s">
        <v>51</v>
      </c>
      <c r="E96" s="36" t="s">
        <v>135</v>
      </c>
    </row>
    <row r="97" spans="1:5" ht="25.5">
      <c r="A97" t="s">
        <v>53</v>
      </c>
      <c r="E97" s="34" t="s">
        <v>136</v>
      </c>
    </row>
    <row r="98" spans="1:16" ht="12.75">
      <c r="A98" s="25" t="s">
        <v>45</v>
      </c>
      <c r="B98" s="29" t="s">
        <v>137</v>
      </c>
      <c r="C98" s="29" t="s">
        <v>138</v>
      </c>
      <c r="D98" s="25" t="s">
        <v>47</v>
      </c>
      <c r="E98" s="30" t="s">
        <v>139</v>
      </c>
      <c r="F98" s="31" t="s">
        <v>49</v>
      </c>
      <c r="G98" s="32">
        <v>1458.08</v>
      </c>
      <c r="H98" s="32">
        <v>0</v>
      </c>
      <c r="I98" s="32">
        <f>ROUND(ROUND(H98,2)*ROUND(G98,2),2)</f>
      </c>
      <c r="O98">
        <f>(I98*21)/100</f>
      </c>
      <c r="P98" t="s">
        <v>22</v>
      </c>
    </row>
    <row r="99" spans="1:5" ht="12.75">
      <c r="A99" s="33" t="s">
        <v>50</v>
      </c>
      <c r="E99" s="34" t="s">
        <v>47</v>
      </c>
    </row>
    <row r="100" spans="1:5" ht="114.75">
      <c r="A100" s="35" t="s">
        <v>51</v>
      </c>
      <c r="E100" s="36" t="s">
        <v>140</v>
      </c>
    </row>
    <row r="101" spans="1:5" ht="63.75">
      <c r="A101" t="s">
        <v>53</v>
      </c>
      <c r="E101" s="34" t="s">
        <v>108</v>
      </c>
    </row>
    <row r="102" spans="1:16" ht="12.75">
      <c r="A102" s="25" t="s">
        <v>45</v>
      </c>
      <c r="B102" s="29" t="s">
        <v>141</v>
      </c>
      <c r="C102" s="29" t="s">
        <v>142</v>
      </c>
      <c r="D102" s="25" t="s">
        <v>47</v>
      </c>
      <c r="E102" s="30" t="s">
        <v>143</v>
      </c>
      <c r="F102" s="31" t="s">
        <v>128</v>
      </c>
      <c r="G102" s="32">
        <v>102</v>
      </c>
      <c r="H102" s="32">
        <v>0</v>
      </c>
      <c r="I102" s="32">
        <f>ROUND(ROUND(H102,2)*ROUND(G102,2),2)</f>
      </c>
      <c r="O102">
        <f>(I102*21)/100</f>
      </c>
      <c r="P102" t="s">
        <v>22</v>
      </c>
    </row>
    <row r="103" spans="1:5" ht="12.75">
      <c r="A103" s="33" t="s">
        <v>50</v>
      </c>
      <c r="E103" s="34" t="s">
        <v>47</v>
      </c>
    </row>
    <row r="104" spans="1:5" ht="25.5">
      <c r="A104" s="35" t="s">
        <v>51</v>
      </c>
      <c r="E104" s="36" t="s">
        <v>144</v>
      </c>
    </row>
    <row r="105" spans="1:5" ht="25.5">
      <c r="A105" t="s">
        <v>53</v>
      </c>
      <c r="E105" s="34" t="s">
        <v>145</v>
      </c>
    </row>
    <row r="106" spans="1:16" ht="12.75">
      <c r="A106" s="25" t="s">
        <v>45</v>
      </c>
      <c r="B106" s="29" t="s">
        <v>146</v>
      </c>
      <c r="C106" s="29" t="s">
        <v>147</v>
      </c>
      <c r="D106" s="25" t="s">
        <v>47</v>
      </c>
      <c r="E106" s="30" t="s">
        <v>148</v>
      </c>
      <c r="F106" s="31" t="s">
        <v>49</v>
      </c>
      <c r="G106" s="32">
        <v>64</v>
      </c>
      <c r="H106" s="32">
        <v>0</v>
      </c>
      <c r="I106" s="32">
        <f>ROUND(ROUND(H106,2)*ROUND(G106,2),2)</f>
      </c>
      <c r="O106">
        <f>(I106*21)/100</f>
      </c>
      <c r="P106" t="s">
        <v>22</v>
      </c>
    </row>
    <row r="107" spans="1:5" ht="12.75">
      <c r="A107" s="33" t="s">
        <v>50</v>
      </c>
      <c r="E107" s="34" t="s">
        <v>47</v>
      </c>
    </row>
    <row r="108" spans="1:5" ht="63.75">
      <c r="A108" s="35" t="s">
        <v>51</v>
      </c>
      <c r="E108" s="36" t="s">
        <v>124</v>
      </c>
    </row>
    <row r="109" spans="1:5" ht="369.75">
      <c r="A109" t="s">
        <v>53</v>
      </c>
      <c r="E109" s="34" t="s">
        <v>149</v>
      </c>
    </row>
    <row r="110" spans="1:16" ht="12.75">
      <c r="A110" s="25" t="s">
        <v>45</v>
      </c>
      <c r="B110" s="29" t="s">
        <v>150</v>
      </c>
      <c r="C110" s="29" t="s">
        <v>151</v>
      </c>
      <c r="D110" s="25" t="s">
        <v>47</v>
      </c>
      <c r="E110" s="30" t="s">
        <v>152</v>
      </c>
      <c r="F110" s="31" t="s">
        <v>153</v>
      </c>
      <c r="G110" s="32">
        <v>2400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12.75">
      <c r="A111" s="33" t="s">
        <v>50</v>
      </c>
      <c r="E111" s="34" t="s">
        <v>47</v>
      </c>
    </row>
    <row r="112" spans="1:5" ht="12.75">
      <c r="A112" s="35" t="s">
        <v>51</v>
      </c>
      <c r="E112" s="36" t="s">
        <v>154</v>
      </c>
    </row>
    <row r="113" spans="1:5" ht="63.75">
      <c r="A113" t="s">
        <v>53</v>
      </c>
      <c r="E113" s="34" t="s">
        <v>155</v>
      </c>
    </row>
    <row r="114" spans="1:16" ht="12.75">
      <c r="A114" s="25" t="s">
        <v>45</v>
      </c>
      <c r="B114" s="29" t="s">
        <v>156</v>
      </c>
      <c r="C114" s="29" t="s">
        <v>157</v>
      </c>
      <c r="D114" s="25" t="s">
        <v>47</v>
      </c>
      <c r="E114" s="30" t="s">
        <v>158</v>
      </c>
      <c r="F114" s="31" t="s">
        <v>128</v>
      </c>
      <c r="G114" s="32">
        <v>1400</v>
      </c>
      <c r="H114" s="32">
        <v>0</v>
      </c>
      <c r="I114" s="32">
        <f>ROUND(ROUND(H114,2)*ROUND(G114,2),2)</f>
      </c>
      <c r="O114">
        <f>(I114*21)/100</f>
      </c>
      <c r="P114" t="s">
        <v>22</v>
      </c>
    </row>
    <row r="115" spans="1:5" ht="12.75">
      <c r="A115" s="33" t="s">
        <v>50</v>
      </c>
      <c r="E115" s="34" t="s">
        <v>47</v>
      </c>
    </row>
    <row r="116" spans="1:5" ht="25.5">
      <c r="A116" s="35" t="s">
        <v>51</v>
      </c>
      <c r="E116" s="36" t="s">
        <v>159</v>
      </c>
    </row>
    <row r="117" spans="1:5" ht="63.75">
      <c r="A117" t="s">
        <v>53</v>
      </c>
      <c r="E117" s="34" t="s">
        <v>155</v>
      </c>
    </row>
    <row r="118" spans="1:16" ht="12.75">
      <c r="A118" s="25" t="s">
        <v>45</v>
      </c>
      <c r="B118" s="29" t="s">
        <v>160</v>
      </c>
      <c r="C118" s="29" t="s">
        <v>161</v>
      </c>
      <c r="D118" s="25" t="s">
        <v>47</v>
      </c>
      <c r="E118" s="30" t="s">
        <v>162</v>
      </c>
      <c r="F118" s="31" t="s">
        <v>128</v>
      </c>
      <c r="G118" s="32">
        <v>72</v>
      </c>
      <c r="H118" s="32">
        <v>0</v>
      </c>
      <c r="I118" s="32">
        <f>ROUND(ROUND(H118,2)*ROUND(G118,2),2)</f>
      </c>
      <c r="O118">
        <f>(I118*21)/100</f>
      </c>
      <c r="P118" t="s">
        <v>22</v>
      </c>
    </row>
    <row r="119" spans="1:5" ht="12.75">
      <c r="A119" s="33" t="s">
        <v>50</v>
      </c>
      <c r="E119" s="34" t="s">
        <v>163</v>
      </c>
    </row>
    <row r="120" spans="1:5" ht="25.5">
      <c r="A120" s="35" t="s">
        <v>51</v>
      </c>
      <c r="E120" s="36" t="s">
        <v>164</v>
      </c>
    </row>
    <row r="121" spans="1:5" ht="63.75">
      <c r="A121" t="s">
        <v>53</v>
      </c>
      <c r="E121" s="34" t="s">
        <v>155</v>
      </c>
    </row>
    <row r="122" spans="1:16" ht="12.75">
      <c r="A122" s="25" t="s">
        <v>45</v>
      </c>
      <c r="B122" s="29" t="s">
        <v>165</v>
      </c>
      <c r="C122" s="29" t="s">
        <v>166</v>
      </c>
      <c r="D122" s="25" t="s">
        <v>47</v>
      </c>
      <c r="E122" s="30" t="s">
        <v>167</v>
      </c>
      <c r="F122" s="31" t="s">
        <v>49</v>
      </c>
      <c r="G122" s="32">
        <v>291.2</v>
      </c>
      <c r="H122" s="32">
        <v>0</v>
      </c>
      <c r="I122" s="32">
        <f>ROUND(ROUND(H122,2)*ROUND(G122,2),2)</f>
      </c>
      <c r="O122">
        <f>(I122*21)/100</f>
      </c>
      <c r="P122" t="s">
        <v>22</v>
      </c>
    </row>
    <row r="123" spans="1:5" ht="12.75">
      <c r="A123" s="33" t="s">
        <v>50</v>
      </c>
      <c r="E123" s="34" t="s">
        <v>168</v>
      </c>
    </row>
    <row r="124" spans="1:5" ht="25.5">
      <c r="A124" s="35" t="s">
        <v>51</v>
      </c>
      <c r="E124" s="36" t="s">
        <v>169</v>
      </c>
    </row>
    <row r="125" spans="1:5" ht="318.75">
      <c r="A125" t="s">
        <v>53</v>
      </c>
      <c r="E125" s="34" t="s">
        <v>170</v>
      </c>
    </row>
    <row r="126" spans="1:16" ht="12.75">
      <c r="A126" s="25" t="s">
        <v>45</v>
      </c>
      <c r="B126" s="29" t="s">
        <v>171</v>
      </c>
      <c r="C126" s="29" t="s">
        <v>172</v>
      </c>
      <c r="D126" s="25" t="s">
        <v>47</v>
      </c>
      <c r="E126" s="30" t="s">
        <v>173</v>
      </c>
      <c r="F126" s="31" t="s">
        <v>49</v>
      </c>
      <c r="G126" s="32">
        <v>85.5</v>
      </c>
      <c r="H126" s="32">
        <v>0</v>
      </c>
      <c r="I126" s="32">
        <f>ROUND(ROUND(H126,2)*ROUND(G126,2),2)</f>
      </c>
      <c r="O126">
        <f>(I126*21)/100</f>
      </c>
      <c r="P126" t="s">
        <v>22</v>
      </c>
    </row>
    <row r="127" spans="1:5" ht="12.75">
      <c r="A127" s="33" t="s">
        <v>50</v>
      </c>
      <c r="E127" s="34" t="s">
        <v>174</v>
      </c>
    </row>
    <row r="128" spans="1:5" ht="25.5">
      <c r="A128" s="35" t="s">
        <v>51</v>
      </c>
      <c r="E128" s="36" t="s">
        <v>175</v>
      </c>
    </row>
    <row r="129" spans="1:5" ht="318.75">
      <c r="A129" t="s">
        <v>53</v>
      </c>
      <c r="E129" s="34" t="s">
        <v>170</v>
      </c>
    </row>
    <row r="130" spans="1:16" ht="12.75">
      <c r="A130" s="25" t="s">
        <v>45</v>
      </c>
      <c r="B130" s="29" t="s">
        <v>176</v>
      </c>
      <c r="C130" s="29" t="s">
        <v>177</v>
      </c>
      <c r="D130" s="25" t="s">
        <v>47</v>
      </c>
      <c r="E130" s="30" t="s">
        <v>178</v>
      </c>
      <c r="F130" s="31" t="s">
        <v>49</v>
      </c>
      <c r="G130" s="32">
        <v>1879.58</v>
      </c>
      <c r="H130" s="32">
        <v>0</v>
      </c>
      <c r="I130" s="32">
        <f>ROUND(ROUND(H130,2)*ROUND(G130,2),2)</f>
      </c>
      <c r="O130">
        <f>(I130*21)/100</f>
      </c>
      <c r="P130" t="s">
        <v>22</v>
      </c>
    </row>
    <row r="131" spans="1:5" ht="12.75">
      <c r="A131" s="33" t="s">
        <v>50</v>
      </c>
      <c r="E131" s="34" t="s">
        <v>47</v>
      </c>
    </row>
    <row r="132" spans="1:5" ht="229.5">
      <c r="A132" s="35" t="s">
        <v>51</v>
      </c>
      <c r="E132" s="36" t="s">
        <v>179</v>
      </c>
    </row>
    <row r="133" spans="1:5" ht="191.25">
      <c r="A133" t="s">
        <v>53</v>
      </c>
      <c r="E133" s="34" t="s">
        <v>180</v>
      </c>
    </row>
    <row r="134" spans="1:16" ht="12.75">
      <c r="A134" s="25" t="s">
        <v>45</v>
      </c>
      <c r="B134" s="29" t="s">
        <v>181</v>
      </c>
      <c r="C134" s="29" t="s">
        <v>182</v>
      </c>
      <c r="D134" s="25" t="s">
        <v>47</v>
      </c>
      <c r="E134" s="30" t="s">
        <v>183</v>
      </c>
      <c r="F134" s="31" t="s">
        <v>49</v>
      </c>
      <c r="G134" s="32">
        <v>199.84</v>
      </c>
      <c r="H134" s="32">
        <v>0</v>
      </c>
      <c r="I134" s="32">
        <f>ROUND(ROUND(H134,2)*ROUND(G134,2),2)</f>
      </c>
      <c r="O134">
        <f>(I134*21)/100</f>
      </c>
      <c r="P134" t="s">
        <v>22</v>
      </c>
    </row>
    <row r="135" spans="1:5" ht="12.75">
      <c r="A135" s="33" t="s">
        <v>50</v>
      </c>
      <c r="E135" s="34" t="s">
        <v>168</v>
      </c>
    </row>
    <row r="136" spans="1:5" ht="25.5">
      <c r="A136" s="35" t="s">
        <v>51</v>
      </c>
      <c r="E136" s="36" t="s">
        <v>184</v>
      </c>
    </row>
    <row r="137" spans="1:5" ht="293.25">
      <c r="A137" t="s">
        <v>53</v>
      </c>
      <c r="E137" s="34" t="s">
        <v>185</v>
      </c>
    </row>
    <row r="138" spans="1:16" ht="12.75">
      <c r="A138" s="25" t="s">
        <v>45</v>
      </c>
      <c r="B138" s="29" t="s">
        <v>186</v>
      </c>
      <c r="C138" s="29" t="s">
        <v>187</v>
      </c>
      <c r="D138" s="25" t="s">
        <v>47</v>
      </c>
      <c r="E138" s="30" t="s">
        <v>188</v>
      </c>
      <c r="F138" s="31" t="s">
        <v>153</v>
      </c>
      <c r="G138" s="32">
        <v>728</v>
      </c>
      <c r="H138" s="32">
        <v>0</v>
      </c>
      <c r="I138" s="32">
        <f>ROUND(ROUND(H138,2)*ROUND(G138,2),2)</f>
      </c>
      <c r="O138">
        <f>(I138*21)/100</f>
      </c>
      <c r="P138" t="s">
        <v>22</v>
      </c>
    </row>
    <row r="139" spans="1:5" ht="12.75">
      <c r="A139" s="33" t="s">
        <v>50</v>
      </c>
      <c r="E139" s="34" t="s">
        <v>47</v>
      </c>
    </row>
    <row r="140" spans="1:5" ht="25.5">
      <c r="A140" s="35" t="s">
        <v>51</v>
      </c>
      <c r="E140" s="36" t="s">
        <v>189</v>
      </c>
    </row>
    <row r="141" spans="1:5" ht="25.5">
      <c r="A141" t="s">
        <v>53</v>
      </c>
      <c r="E141" s="34" t="s">
        <v>190</v>
      </c>
    </row>
    <row r="142" spans="1:18" ht="12.75" customHeight="1">
      <c r="A142" s="6" t="s">
        <v>43</v>
      </c>
      <c r="B142" s="6"/>
      <c r="C142" s="38" t="s">
        <v>35</v>
      </c>
      <c r="D142" s="6"/>
      <c r="E142" s="27" t="s">
        <v>25</v>
      </c>
      <c r="F142" s="6"/>
      <c r="G142" s="6"/>
      <c r="H142" s="6"/>
      <c r="I142" s="39">
        <f>0+Q142</f>
      </c>
      <c r="O142">
        <f>0+R142</f>
      </c>
      <c r="Q142">
        <f>0+I143+I147+I151+I155+I159+I163+I167+I171+I175+I179+I183+I187+I191+I195+I199</f>
      </c>
      <c r="R142">
        <f>0+O143+O147+O151+O155+O159+O163+O167+O171+O175+O179+O183+O187+O191+O195+O199</f>
      </c>
    </row>
    <row r="143" spans="1:16" ht="12.75">
      <c r="A143" s="25" t="s">
        <v>45</v>
      </c>
      <c r="B143" s="29" t="s">
        <v>191</v>
      </c>
      <c r="C143" s="29" t="s">
        <v>192</v>
      </c>
      <c r="D143" s="25" t="s">
        <v>47</v>
      </c>
      <c r="E143" s="30" t="s">
        <v>193</v>
      </c>
      <c r="F143" s="31" t="s">
        <v>49</v>
      </c>
      <c r="G143" s="32">
        <v>103.5</v>
      </c>
      <c r="H143" s="32">
        <v>0</v>
      </c>
      <c r="I143" s="32">
        <f>ROUND(ROUND(H143,2)*ROUND(G143,2),2)</f>
      </c>
      <c r="O143">
        <f>(I143*21)/100</f>
      </c>
      <c r="P143" t="s">
        <v>22</v>
      </c>
    </row>
    <row r="144" spans="1:5" ht="12.75">
      <c r="A144" s="33" t="s">
        <v>50</v>
      </c>
      <c r="E144" s="34" t="s">
        <v>194</v>
      </c>
    </row>
    <row r="145" spans="1:5" ht="63.75">
      <c r="A145" s="35" t="s">
        <v>51</v>
      </c>
      <c r="E145" s="36" t="s">
        <v>195</v>
      </c>
    </row>
    <row r="146" spans="1:5" ht="127.5">
      <c r="A146" t="s">
        <v>53</v>
      </c>
      <c r="E146" s="34" t="s">
        <v>196</v>
      </c>
    </row>
    <row r="147" spans="1:16" ht="12.75">
      <c r="A147" s="25" t="s">
        <v>45</v>
      </c>
      <c r="B147" s="29" t="s">
        <v>197</v>
      </c>
      <c r="C147" s="29" t="s">
        <v>198</v>
      </c>
      <c r="D147" s="25" t="s">
        <v>47</v>
      </c>
      <c r="E147" s="30" t="s">
        <v>199</v>
      </c>
      <c r="F147" s="31" t="s">
        <v>153</v>
      </c>
      <c r="G147" s="32">
        <v>320</v>
      </c>
      <c r="H147" s="32">
        <v>0</v>
      </c>
      <c r="I147" s="32">
        <f>ROUND(ROUND(H147,2)*ROUND(G147,2),2)</f>
      </c>
      <c r="O147">
        <f>(I147*21)/100</f>
      </c>
      <c r="P147" t="s">
        <v>22</v>
      </c>
    </row>
    <row r="148" spans="1:5" ht="25.5">
      <c r="A148" s="33" t="s">
        <v>50</v>
      </c>
      <c r="E148" s="34" t="s">
        <v>200</v>
      </c>
    </row>
    <row r="149" spans="1:5" ht="38.25">
      <c r="A149" s="35" t="s">
        <v>51</v>
      </c>
      <c r="E149" s="36" t="s">
        <v>201</v>
      </c>
    </row>
    <row r="150" spans="1:5" ht="127.5">
      <c r="A150" t="s">
        <v>53</v>
      </c>
      <c r="E150" s="34" t="s">
        <v>202</v>
      </c>
    </row>
    <row r="151" spans="1:16" ht="12.75">
      <c r="A151" s="25" t="s">
        <v>45</v>
      </c>
      <c r="B151" s="29" t="s">
        <v>203</v>
      </c>
      <c r="C151" s="29" t="s">
        <v>204</v>
      </c>
      <c r="D151" s="25" t="s">
        <v>47</v>
      </c>
      <c r="E151" s="30" t="s">
        <v>205</v>
      </c>
      <c r="F151" s="31" t="s">
        <v>153</v>
      </c>
      <c r="G151" s="32">
        <v>320</v>
      </c>
      <c r="H151" s="32">
        <v>0</v>
      </c>
      <c r="I151" s="32">
        <f>ROUND(ROUND(H151,2)*ROUND(G151,2),2)</f>
      </c>
      <c r="O151">
        <f>(I151*21)/100</f>
      </c>
      <c r="P151" t="s">
        <v>22</v>
      </c>
    </row>
    <row r="152" spans="1:5" ht="25.5">
      <c r="A152" s="33" t="s">
        <v>50</v>
      </c>
      <c r="E152" s="34" t="s">
        <v>200</v>
      </c>
    </row>
    <row r="153" spans="1:5" ht="38.25">
      <c r="A153" s="35" t="s">
        <v>51</v>
      </c>
      <c r="E153" s="36" t="s">
        <v>201</v>
      </c>
    </row>
    <row r="154" spans="1:5" ht="51">
      <c r="A154" t="s">
        <v>53</v>
      </c>
      <c r="E154" s="34" t="s">
        <v>206</v>
      </c>
    </row>
    <row r="155" spans="1:16" ht="12.75">
      <c r="A155" s="25" t="s">
        <v>45</v>
      </c>
      <c r="B155" s="29" t="s">
        <v>207</v>
      </c>
      <c r="C155" s="29" t="s">
        <v>208</v>
      </c>
      <c r="D155" s="25" t="s">
        <v>47</v>
      </c>
      <c r="E155" s="30" t="s">
        <v>209</v>
      </c>
      <c r="F155" s="31" t="s">
        <v>153</v>
      </c>
      <c r="G155" s="32">
        <v>728</v>
      </c>
      <c r="H155" s="32">
        <v>0</v>
      </c>
      <c r="I155" s="32">
        <f>ROUND(ROUND(H155,2)*ROUND(G155,2),2)</f>
      </c>
      <c r="O155">
        <f>(I155*21)/100</f>
      </c>
      <c r="P155" t="s">
        <v>22</v>
      </c>
    </row>
    <row r="156" spans="1:5" ht="12.75">
      <c r="A156" s="33" t="s">
        <v>50</v>
      </c>
      <c r="E156" s="34" t="s">
        <v>47</v>
      </c>
    </row>
    <row r="157" spans="1:5" ht="25.5">
      <c r="A157" s="35" t="s">
        <v>51</v>
      </c>
      <c r="E157" s="36" t="s">
        <v>210</v>
      </c>
    </row>
    <row r="158" spans="1:5" ht="51">
      <c r="A158" t="s">
        <v>53</v>
      </c>
      <c r="E158" s="34" t="s">
        <v>206</v>
      </c>
    </row>
    <row r="159" spans="1:16" ht="12.75">
      <c r="A159" s="25" t="s">
        <v>45</v>
      </c>
      <c r="B159" s="29" t="s">
        <v>211</v>
      </c>
      <c r="C159" s="29" t="s">
        <v>212</v>
      </c>
      <c r="D159" s="25" t="s">
        <v>47</v>
      </c>
      <c r="E159" s="30" t="s">
        <v>213</v>
      </c>
      <c r="F159" s="31" t="s">
        <v>153</v>
      </c>
      <c r="G159" s="32">
        <v>3990</v>
      </c>
      <c r="H159" s="32">
        <v>0</v>
      </c>
      <c r="I159" s="32">
        <f>ROUND(ROUND(H159,2)*ROUND(G159,2),2)</f>
      </c>
      <c r="O159">
        <f>(I159*21)/100</f>
      </c>
      <c r="P159" t="s">
        <v>22</v>
      </c>
    </row>
    <row r="160" spans="1:5" ht="12.75">
      <c r="A160" s="33" t="s">
        <v>50</v>
      </c>
      <c r="E160" s="34" t="s">
        <v>47</v>
      </c>
    </row>
    <row r="161" spans="1:5" ht="25.5">
      <c r="A161" s="35" t="s">
        <v>51</v>
      </c>
      <c r="E161" s="36" t="s">
        <v>214</v>
      </c>
    </row>
    <row r="162" spans="1:5" ht="76.5">
      <c r="A162" t="s">
        <v>53</v>
      </c>
      <c r="E162" s="34" t="s">
        <v>215</v>
      </c>
    </row>
    <row r="163" spans="1:16" ht="12.75">
      <c r="A163" s="25" t="s">
        <v>45</v>
      </c>
      <c r="B163" s="29" t="s">
        <v>216</v>
      </c>
      <c r="C163" s="29" t="s">
        <v>217</v>
      </c>
      <c r="D163" s="25" t="s">
        <v>47</v>
      </c>
      <c r="E163" s="30" t="s">
        <v>218</v>
      </c>
      <c r="F163" s="31" t="s">
        <v>153</v>
      </c>
      <c r="G163" s="32">
        <v>2400</v>
      </c>
      <c r="H163" s="32">
        <v>0</v>
      </c>
      <c r="I163" s="32">
        <f>ROUND(ROUND(H163,2)*ROUND(G163,2),2)</f>
      </c>
      <c r="O163">
        <f>(I163*21)/100</f>
      </c>
      <c r="P163" t="s">
        <v>22</v>
      </c>
    </row>
    <row r="164" spans="1:5" ht="12.75">
      <c r="A164" s="33" t="s">
        <v>50</v>
      </c>
      <c r="E164" s="34" t="s">
        <v>47</v>
      </c>
    </row>
    <row r="165" spans="1:5" ht="12.75">
      <c r="A165" s="35" t="s">
        <v>51</v>
      </c>
      <c r="E165" s="36" t="s">
        <v>154</v>
      </c>
    </row>
    <row r="166" spans="1:5" ht="102">
      <c r="A166" t="s">
        <v>53</v>
      </c>
      <c r="E166" s="34" t="s">
        <v>219</v>
      </c>
    </row>
    <row r="167" spans="1:16" ht="12.75">
      <c r="A167" s="25" t="s">
        <v>45</v>
      </c>
      <c r="B167" s="29" t="s">
        <v>220</v>
      </c>
      <c r="C167" s="29" t="s">
        <v>221</v>
      </c>
      <c r="D167" s="25" t="s">
        <v>47</v>
      </c>
      <c r="E167" s="30" t="s">
        <v>222</v>
      </c>
      <c r="F167" s="31" t="s">
        <v>153</v>
      </c>
      <c r="G167" s="32">
        <v>29437</v>
      </c>
      <c r="H167" s="32">
        <v>0</v>
      </c>
      <c r="I167" s="32">
        <f>ROUND(ROUND(H167,2)*ROUND(G167,2),2)</f>
      </c>
      <c r="O167">
        <f>(I167*21)/100</f>
      </c>
      <c r="P167" t="s">
        <v>22</v>
      </c>
    </row>
    <row r="168" spans="1:5" ht="12.75">
      <c r="A168" s="33" t="s">
        <v>50</v>
      </c>
      <c r="E168" s="34" t="s">
        <v>47</v>
      </c>
    </row>
    <row r="169" spans="1:5" ht="165.75">
      <c r="A169" s="35" t="s">
        <v>51</v>
      </c>
      <c r="E169" s="36" t="s">
        <v>223</v>
      </c>
    </row>
    <row r="170" spans="1:5" ht="51">
      <c r="A170" t="s">
        <v>53</v>
      </c>
      <c r="E170" s="34" t="s">
        <v>224</v>
      </c>
    </row>
    <row r="171" spans="1:16" ht="12.75">
      <c r="A171" s="25" t="s">
        <v>45</v>
      </c>
      <c r="B171" s="29" t="s">
        <v>225</v>
      </c>
      <c r="C171" s="29" t="s">
        <v>226</v>
      </c>
      <c r="D171" s="25" t="s">
        <v>47</v>
      </c>
      <c r="E171" s="30" t="s">
        <v>227</v>
      </c>
      <c r="F171" s="31" t="s">
        <v>153</v>
      </c>
      <c r="G171" s="32">
        <v>11120</v>
      </c>
      <c r="H171" s="32">
        <v>0</v>
      </c>
      <c r="I171" s="32">
        <f>ROUND(ROUND(H171,2)*ROUND(G171,2),2)</f>
      </c>
      <c r="O171">
        <f>(I171*21)/100</f>
      </c>
      <c r="P171" t="s">
        <v>22</v>
      </c>
    </row>
    <row r="172" spans="1:5" ht="12.75">
      <c r="A172" s="33" t="s">
        <v>50</v>
      </c>
      <c r="E172" s="34" t="s">
        <v>47</v>
      </c>
    </row>
    <row r="173" spans="1:5" ht="63.75">
      <c r="A173" s="35" t="s">
        <v>51</v>
      </c>
      <c r="E173" s="36" t="s">
        <v>228</v>
      </c>
    </row>
    <row r="174" spans="1:5" ht="51">
      <c r="A174" t="s">
        <v>53</v>
      </c>
      <c r="E174" s="34" t="s">
        <v>229</v>
      </c>
    </row>
    <row r="175" spans="1:16" ht="12.75">
      <c r="A175" s="25" t="s">
        <v>45</v>
      </c>
      <c r="B175" s="29" t="s">
        <v>230</v>
      </c>
      <c r="C175" s="29" t="s">
        <v>231</v>
      </c>
      <c r="D175" s="25" t="s">
        <v>47</v>
      </c>
      <c r="E175" s="30" t="s">
        <v>232</v>
      </c>
      <c r="F175" s="31" t="s">
        <v>153</v>
      </c>
      <c r="G175" s="32">
        <v>17530</v>
      </c>
      <c r="H175" s="32">
        <v>0</v>
      </c>
      <c r="I175" s="32">
        <f>ROUND(ROUND(H175,2)*ROUND(G175,2),2)</f>
      </c>
      <c r="O175">
        <f>(I175*21)/100</f>
      </c>
      <c r="P175" t="s">
        <v>22</v>
      </c>
    </row>
    <row r="176" spans="1:5" ht="12.75">
      <c r="A176" s="33" t="s">
        <v>50</v>
      </c>
      <c r="E176" s="34" t="s">
        <v>233</v>
      </c>
    </row>
    <row r="177" spans="1:5" ht="114.75">
      <c r="A177" s="35" t="s">
        <v>51</v>
      </c>
      <c r="E177" s="36" t="s">
        <v>234</v>
      </c>
    </row>
    <row r="178" spans="1:5" ht="140.25">
      <c r="A178" t="s">
        <v>53</v>
      </c>
      <c r="E178" s="34" t="s">
        <v>235</v>
      </c>
    </row>
    <row r="179" spans="1:16" ht="12.75">
      <c r="A179" s="25" t="s">
        <v>45</v>
      </c>
      <c r="B179" s="29" t="s">
        <v>236</v>
      </c>
      <c r="C179" s="29" t="s">
        <v>237</v>
      </c>
      <c r="D179" s="25" t="s">
        <v>47</v>
      </c>
      <c r="E179" s="30" t="s">
        <v>238</v>
      </c>
      <c r="F179" s="31" t="s">
        <v>153</v>
      </c>
      <c r="G179" s="32">
        <v>17750</v>
      </c>
      <c r="H179" s="32">
        <v>0</v>
      </c>
      <c r="I179" s="32">
        <f>ROUND(ROUND(H179,2)*ROUND(G179,2),2)</f>
      </c>
      <c r="O179">
        <f>(I179*21)/100</f>
      </c>
      <c r="P179" t="s">
        <v>22</v>
      </c>
    </row>
    <row r="180" spans="1:5" ht="12.75">
      <c r="A180" s="33" t="s">
        <v>50</v>
      </c>
      <c r="E180" s="34" t="s">
        <v>47</v>
      </c>
    </row>
    <row r="181" spans="1:5" ht="114.75">
      <c r="A181" s="35" t="s">
        <v>51</v>
      </c>
      <c r="E181" s="36" t="s">
        <v>239</v>
      </c>
    </row>
    <row r="182" spans="1:5" ht="140.25">
      <c r="A182" t="s">
        <v>53</v>
      </c>
      <c r="E182" s="34" t="s">
        <v>235</v>
      </c>
    </row>
    <row r="183" spans="1:16" ht="12.75">
      <c r="A183" s="25" t="s">
        <v>45</v>
      </c>
      <c r="B183" s="29" t="s">
        <v>240</v>
      </c>
      <c r="C183" s="29" t="s">
        <v>241</v>
      </c>
      <c r="D183" s="25" t="s">
        <v>47</v>
      </c>
      <c r="E183" s="30" t="s">
        <v>242</v>
      </c>
      <c r="F183" s="31" t="s">
        <v>153</v>
      </c>
      <c r="G183" s="32">
        <v>4104</v>
      </c>
      <c r="H183" s="32">
        <v>0</v>
      </c>
      <c r="I183" s="32">
        <f>ROUND(ROUND(H183,2)*ROUND(G183,2),2)</f>
      </c>
      <c r="O183">
        <f>(I183*21)/100</f>
      </c>
      <c r="P183" t="s">
        <v>22</v>
      </c>
    </row>
    <row r="184" spans="1:5" ht="12.75">
      <c r="A184" s="33" t="s">
        <v>50</v>
      </c>
      <c r="E184" s="34" t="s">
        <v>47</v>
      </c>
    </row>
    <row r="185" spans="1:5" ht="25.5">
      <c r="A185" s="35" t="s">
        <v>51</v>
      </c>
      <c r="E185" s="36" t="s">
        <v>243</v>
      </c>
    </row>
    <row r="186" spans="1:5" ht="140.25">
      <c r="A186" t="s">
        <v>53</v>
      </c>
      <c r="E186" s="34" t="s">
        <v>235</v>
      </c>
    </row>
    <row r="187" spans="1:16" ht="12.75">
      <c r="A187" s="25" t="s">
        <v>45</v>
      </c>
      <c r="B187" s="29" t="s">
        <v>244</v>
      </c>
      <c r="C187" s="29" t="s">
        <v>245</v>
      </c>
      <c r="D187" s="25" t="s">
        <v>47</v>
      </c>
      <c r="E187" s="30" t="s">
        <v>246</v>
      </c>
      <c r="F187" s="31" t="s">
        <v>153</v>
      </c>
      <c r="G187" s="32">
        <v>4062</v>
      </c>
      <c r="H187" s="32">
        <v>0</v>
      </c>
      <c r="I187" s="32">
        <f>ROUND(ROUND(H187,2)*ROUND(G187,2),2)</f>
      </c>
      <c r="O187">
        <f>(I187*21)/100</f>
      </c>
      <c r="P187" t="s">
        <v>22</v>
      </c>
    </row>
    <row r="188" spans="1:5" ht="25.5">
      <c r="A188" s="33" t="s">
        <v>50</v>
      </c>
      <c r="E188" s="34" t="s">
        <v>247</v>
      </c>
    </row>
    <row r="189" spans="1:5" ht="89.25">
      <c r="A189" s="35" t="s">
        <v>51</v>
      </c>
      <c r="E189" s="36" t="s">
        <v>248</v>
      </c>
    </row>
    <row r="190" spans="1:5" ht="140.25">
      <c r="A190" t="s">
        <v>53</v>
      </c>
      <c r="E190" s="34" t="s">
        <v>235</v>
      </c>
    </row>
    <row r="191" spans="1:16" ht="12.75">
      <c r="A191" s="25" t="s">
        <v>45</v>
      </c>
      <c r="B191" s="29" t="s">
        <v>249</v>
      </c>
      <c r="C191" s="29" t="s">
        <v>250</v>
      </c>
      <c r="D191" s="25" t="s">
        <v>47</v>
      </c>
      <c r="E191" s="30" t="s">
        <v>251</v>
      </c>
      <c r="F191" s="31" t="s">
        <v>153</v>
      </c>
      <c r="G191" s="32">
        <v>320</v>
      </c>
      <c r="H191" s="32">
        <v>0</v>
      </c>
      <c r="I191" s="32">
        <f>ROUND(ROUND(H191,2)*ROUND(G191,2),2)</f>
      </c>
      <c r="O191">
        <f>(I191*21)/100</f>
      </c>
      <c r="P191" t="s">
        <v>22</v>
      </c>
    </row>
    <row r="192" spans="1:5" ht="25.5">
      <c r="A192" s="33" t="s">
        <v>50</v>
      </c>
      <c r="E192" s="34" t="s">
        <v>200</v>
      </c>
    </row>
    <row r="193" spans="1:5" ht="38.25">
      <c r="A193" s="35" t="s">
        <v>51</v>
      </c>
      <c r="E193" s="36" t="s">
        <v>201</v>
      </c>
    </row>
    <row r="194" spans="1:5" ht="153">
      <c r="A194" t="s">
        <v>53</v>
      </c>
      <c r="E194" s="34" t="s">
        <v>252</v>
      </c>
    </row>
    <row r="195" spans="1:16" ht="12.75">
      <c r="A195" s="25" t="s">
        <v>45</v>
      </c>
      <c r="B195" s="29" t="s">
        <v>253</v>
      </c>
      <c r="C195" s="29" t="s">
        <v>254</v>
      </c>
      <c r="D195" s="25" t="s">
        <v>47</v>
      </c>
      <c r="E195" s="30" t="s">
        <v>255</v>
      </c>
      <c r="F195" s="31" t="s">
        <v>153</v>
      </c>
      <c r="G195" s="32">
        <v>90</v>
      </c>
      <c r="H195" s="32">
        <v>0</v>
      </c>
      <c r="I195" s="32">
        <f>ROUND(ROUND(H195,2)*ROUND(G195,2),2)</f>
      </c>
      <c r="O195">
        <f>(I195*21)/100</f>
      </c>
      <c r="P195" t="s">
        <v>22</v>
      </c>
    </row>
    <row r="196" spans="1:5" ht="12.75">
      <c r="A196" s="33" t="s">
        <v>50</v>
      </c>
      <c r="E196" s="34" t="s">
        <v>47</v>
      </c>
    </row>
    <row r="197" spans="1:5" ht="25.5">
      <c r="A197" s="35" t="s">
        <v>51</v>
      </c>
      <c r="E197" s="36" t="s">
        <v>256</v>
      </c>
    </row>
    <row r="198" spans="1:5" ht="153">
      <c r="A198" t="s">
        <v>53</v>
      </c>
      <c r="E198" s="34" t="s">
        <v>252</v>
      </c>
    </row>
    <row r="199" spans="1:16" ht="12.75">
      <c r="A199" s="25" t="s">
        <v>45</v>
      </c>
      <c r="B199" s="29" t="s">
        <v>257</v>
      </c>
      <c r="C199" s="29" t="s">
        <v>258</v>
      </c>
      <c r="D199" s="25" t="s">
        <v>47</v>
      </c>
      <c r="E199" s="30" t="s">
        <v>259</v>
      </c>
      <c r="F199" s="31" t="s">
        <v>128</v>
      </c>
      <c r="G199" s="32">
        <v>102</v>
      </c>
      <c r="H199" s="32">
        <v>0</v>
      </c>
      <c r="I199" s="32">
        <f>ROUND(ROUND(H199,2)*ROUND(G199,2),2)</f>
      </c>
      <c r="O199">
        <f>(I199*21)/100</f>
      </c>
      <c r="P199" t="s">
        <v>22</v>
      </c>
    </row>
    <row r="200" spans="1:5" ht="12.75">
      <c r="A200" s="33" t="s">
        <v>50</v>
      </c>
      <c r="E200" s="34" t="s">
        <v>47</v>
      </c>
    </row>
    <row r="201" spans="1:5" ht="25.5">
      <c r="A201" s="35" t="s">
        <v>51</v>
      </c>
      <c r="E201" s="36" t="s">
        <v>144</v>
      </c>
    </row>
    <row r="202" spans="1:5" ht="38.25">
      <c r="A202" t="s">
        <v>53</v>
      </c>
      <c r="E202" s="34" t="s">
        <v>260</v>
      </c>
    </row>
    <row r="203" spans="1:18" ht="12.75" customHeight="1">
      <c r="A203" s="6" t="s">
        <v>43</v>
      </c>
      <c r="B203" s="6"/>
      <c r="C203" s="38" t="s">
        <v>77</v>
      </c>
      <c r="D203" s="6"/>
      <c r="E203" s="27" t="s">
        <v>261</v>
      </c>
      <c r="F203" s="6"/>
      <c r="G203" s="6"/>
      <c r="H203" s="6"/>
      <c r="I203" s="39">
        <f>0+Q203</f>
      </c>
      <c r="O203">
        <f>0+R203</f>
      </c>
      <c r="Q203">
        <f>0+I204+I208+I212</f>
      </c>
      <c r="R203">
        <f>0+O204+O208+O212</f>
      </c>
    </row>
    <row r="204" spans="1:16" ht="12.75">
      <c r="A204" s="25" t="s">
        <v>45</v>
      </c>
      <c r="B204" s="29" t="s">
        <v>262</v>
      </c>
      <c r="C204" s="29" t="s">
        <v>263</v>
      </c>
      <c r="D204" s="25" t="s">
        <v>47</v>
      </c>
      <c r="E204" s="30" t="s">
        <v>264</v>
      </c>
      <c r="F204" s="31" t="s">
        <v>265</v>
      </c>
      <c r="G204" s="32">
        <v>5</v>
      </c>
      <c r="H204" s="32">
        <v>0</v>
      </c>
      <c r="I204" s="32">
        <f>ROUND(ROUND(H204,2)*ROUND(G204,2),2)</f>
      </c>
      <c r="O204">
        <f>(I204*21)/100</f>
      </c>
      <c r="P204" t="s">
        <v>22</v>
      </c>
    </row>
    <row r="205" spans="1:5" ht="12.75">
      <c r="A205" s="33" t="s">
        <v>50</v>
      </c>
      <c r="E205" s="34" t="s">
        <v>47</v>
      </c>
    </row>
    <row r="206" spans="1:5" ht="12.75">
      <c r="A206" s="35" t="s">
        <v>51</v>
      </c>
      <c r="E206" s="36" t="s">
        <v>47</v>
      </c>
    </row>
    <row r="207" spans="1:5" ht="25.5">
      <c r="A207" t="s">
        <v>53</v>
      </c>
      <c r="E207" s="34" t="s">
        <v>266</v>
      </c>
    </row>
    <row r="208" spans="1:16" ht="12.75">
      <c r="A208" s="25" t="s">
        <v>45</v>
      </c>
      <c r="B208" s="29" t="s">
        <v>267</v>
      </c>
      <c r="C208" s="29" t="s">
        <v>268</v>
      </c>
      <c r="D208" s="25" t="s">
        <v>47</v>
      </c>
      <c r="E208" s="30" t="s">
        <v>269</v>
      </c>
      <c r="F208" s="31" t="s">
        <v>265</v>
      </c>
      <c r="G208" s="32">
        <v>21</v>
      </c>
      <c r="H208" s="32">
        <v>0</v>
      </c>
      <c r="I208" s="32">
        <f>ROUND(ROUND(H208,2)*ROUND(G208,2),2)</f>
      </c>
      <c r="O208">
        <f>(I208*21)/100</f>
      </c>
      <c r="P208" t="s">
        <v>22</v>
      </c>
    </row>
    <row r="209" spans="1:5" ht="12.75">
      <c r="A209" s="33" t="s">
        <v>50</v>
      </c>
      <c r="E209" s="34" t="s">
        <v>47</v>
      </c>
    </row>
    <row r="210" spans="1:5" ht="12.75">
      <c r="A210" s="35" t="s">
        <v>51</v>
      </c>
      <c r="E210" s="36" t="s">
        <v>47</v>
      </c>
    </row>
    <row r="211" spans="1:5" ht="25.5">
      <c r="A211" t="s">
        <v>53</v>
      </c>
      <c r="E211" s="34" t="s">
        <v>266</v>
      </c>
    </row>
    <row r="212" spans="1:16" ht="12.75">
      <c r="A212" s="25" t="s">
        <v>45</v>
      </c>
      <c r="B212" s="29" t="s">
        <v>270</v>
      </c>
      <c r="C212" s="29" t="s">
        <v>271</v>
      </c>
      <c r="D212" s="25" t="s">
        <v>47</v>
      </c>
      <c r="E212" s="30" t="s">
        <v>272</v>
      </c>
      <c r="F212" s="31" t="s">
        <v>265</v>
      </c>
      <c r="G212" s="32">
        <v>50</v>
      </c>
      <c r="H212" s="32">
        <v>0</v>
      </c>
      <c r="I212" s="32">
        <f>ROUND(ROUND(H212,2)*ROUND(G212,2),2)</f>
      </c>
      <c r="O212">
        <f>(I212*21)/100</f>
      </c>
      <c r="P212" t="s">
        <v>22</v>
      </c>
    </row>
    <row r="213" spans="1:5" ht="12.75">
      <c r="A213" s="33" t="s">
        <v>50</v>
      </c>
      <c r="E213" s="34" t="s">
        <v>47</v>
      </c>
    </row>
    <row r="214" spans="1:5" ht="12.75">
      <c r="A214" s="35" t="s">
        <v>51</v>
      </c>
      <c r="E214" s="36" t="s">
        <v>47</v>
      </c>
    </row>
    <row r="215" spans="1:5" ht="25.5">
      <c r="A215" t="s">
        <v>53</v>
      </c>
      <c r="E215" s="34" t="s">
        <v>266</v>
      </c>
    </row>
    <row r="216" spans="1:18" ht="12.75" customHeight="1">
      <c r="A216" s="6" t="s">
        <v>43</v>
      </c>
      <c r="B216" s="6"/>
      <c r="C216" s="38" t="s">
        <v>40</v>
      </c>
      <c r="D216" s="6"/>
      <c r="E216" s="27" t="s">
        <v>273</v>
      </c>
      <c r="F216" s="6"/>
      <c r="G216" s="6"/>
      <c r="H216" s="6"/>
      <c r="I216" s="39">
        <f>0+Q216</f>
      </c>
      <c r="O216">
        <f>0+R216</f>
      </c>
      <c r="Q216">
        <f>0+I217+I221+I225+I229+I233+I237+I241+I245+I249+I253+I257</f>
      </c>
      <c r="R216">
        <f>0+O217+O221+O225+O229+O233+O237+O241+O245+O249+O253+O257</f>
      </c>
    </row>
    <row r="217" spans="1:16" ht="25.5">
      <c r="A217" s="25" t="s">
        <v>45</v>
      </c>
      <c r="B217" s="29" t="s">
        <v>274</v>
      </c>
      <c r="C217" s="29" t="s">
        <v>275</v>
      </c>
      <c r="D217" s="25" t="s">
        <v>47</v>
      </c>
      <c r="E217" s="30" t="s">
        <v>276</v>
      </c>
      <c r="F217" s="31" t="s">
        <v>128</v>
      </c>
      <c r="G217" s="32">
        <v>1300</v>
      </c>
      <c r="H217" s="32">
        <v>0</v>
      </c>
      <c r="I217" s="32">
        <f>ROUND(ROUND(H217,2)*ROUND(G217,2),2)</f>
      </c>
      <c r="O217">
        <f>(I217*21)/100</f>
      </c>
      <c r="P217" t="s">
        <v>22</v>
      </c>
    </row>
    <row r="218" spans="1:5" ht="12.75">
      <c r="A218" s="33" t="s">
        <v>50</v>
      </c>
      <c r="E218" s="34" t="s">
        <v>47</v>
      </c>
    </row>
    <row r="219" spans="1:5" ht="12.75">
      <c r="A219" s="35" t="s">
        <v>51</v>
      </c>
      <c r="E219" s="36" t="s">
        <v>277</v>
      </c>
    </row>
    <row r="220" spans="1:5" ht="127.5">
      <c r="A220" t="s">
        <v>53</v>
      </c>
      <c r="E220" s="34" t="s">
        <v>278</v>
      </c>
    </row>
    <row r="221" spans="1:16" ht="25.5">
      <c r="A221" s="25" t="s">
        <v>45</v>
      </c>
      <c r="B221" s="29" t="s">
        <v>279</v>
      </c>
      <c r="C221" s="29" t="s">
        <v>280</v>
      </c>
      <c r="D221" s="25" t="s">
        <v>47</v>
      </c>
      <c r="E221" s="30" t="s">
        <v>281</v>
      </c>
      <c r="F221" s="31" t="s">
        <v>128</v>
      </c>
      <c r="G221" s="32">
        <v>1300</v>
      </c>
      <c r="H221" s="32">
        <v>0</v>
      </c>
      <c r="I221" s="32">
        <f>ROUND(ROUND(H221,2)*ROUND(G221,2),2)</f>
      </c>
      <c r="O221">
        <f>(I221*21)/100</f>
      </c>
      <c r="P221" t="s">
        <v>22</v>
      </c>
    </row>
    <row r="222" spans="1:5" ht="12.75">
      <c r="A222" s="33" t="s">
        <v>50</v>
      </c>
      <c r="E222" s="34" t="s">
        <v>47</v>
      </c>
    </row>
    <row r="223" spans="1:5" ht="12.75">
      <c r="A223" s="35" t="s">
        <v>51</v>
      </c>
      <c r="E223" s="36" t="s">
        <v>47</v>
      </c>
    </row>
    <row r="224" spans="1:5" ht="38.25">
      <c r="A224" t="s">
        <v>53</v>
      </c>
      <c r="E224" s="34" t="s">
        <v>282</v>
      </c>
    </row>
    <row r="225" spans="1:16" ht="12.75">
      <c r="A225" s="25" t="s">
        <v>45</v>
      </c>
      <c r="B225" s="29" t="s">
        <v>283</v>
      </c>
      <c r="C225" s="29" t="s">
        <v>284</v>
      </c>
      <c r="D225" s="25" t="s">
        <v>47</v>
      </c>
      <c r="E225" s="30" t="s">
        <v>285</v>
      </c>
      <c r="F225" s="31" t="s">
        <v>265</v>
      </c>
      <c r="G225" s="32">
        <v>40</v>
      </c>
      <c r="H225" s="32">
        <v>0</v>
      </c>
      <c r="I225" s="32">
        <f>ROUND(ROUND(H225,2)*ROUND(G225,2),2)</f>
      </c>
      <c r="O225">
        <f>(I225*21)/100</f>
      </c>
      <c r="P225" t="s">
        <v>22</v>
      </c>
    </row>
    <row r="226" spans="1:5" ht="12.75">
      <c r="A226" s="33" t="s">
        <v>50</v>
      </c>
      <c r="E226" s="34" t="s">
        <v>47</v>
      </c>
    </row>
    <row r="227" spans="1:5" ht="12.75">
      <c r="A227" s="35" t="s">
        <v>51</v>
      </c>
      <c r="E227" s="36" t="s">
        <v>286</v>
      </c>
    </row>
    <row r="228" spans="1:5" ht="51">
      <c r="A228" t="s">
        <v>53</v>
      </c>
      <c r="E228" s="34" t="s">
        <v>287</v>
      </c>
    </row>
    <row r="229" spans="1:16" ht="12.75">
      <c r="A229" s="25" t="s">
        <v>45</v>
      </c>
      <c r="B229" s="29" t="s">
        <v>288</v>
      </c>
      <c r="C229" s="29" t="s">
        <v>289</v>
      </c>
      <c r="D229" s="25" t="s">
        <v>47</v>
      </c>
      <c r="E229" s="30" t="s">
        <v>290</v>
      </c>
      <c r="F229" s="31" t="s">
        <v>265</v>
      </c>
      <c r="G229" s="32">
        <v>30</v>
      </c>
      <c r="H229" s="32">
        <v>0</v>
      </c>
      <c r="I229" s="32">
        <f>ROUND(ROUND(H229,2)*ROUND(G229,2),2)</f>
      </c>
      <c r="O229">
        <f>(I229*21)/100</f>
      </c>
      <c r="P229" t="s">
        <v>22</v>
      </c>
    </row>
    <row r="230" spans="1:5" ht="12.75">
      <c r="A230" s="33" t="s">
        <v>50</v>
      </c>
      <c r="E230" s="34" t="s">
        <v>47</v>
      </c>
    </row>
    <row r="231" spans="1:5" ht="12.75">
      <c r="A231" s="35" t="s">
        <v>51</v>
      </c>
      <c r="E231" s="36" t="s">
        <v>47</v>
      </c>
    </row>
    <row r="232" spans="1:5" ht="25.5">
      <c r="A232" t="s">
        <v>53</v>
      </c>
      <c r="E232" s="34" t="s">
        <v>291</v>
      </c>
    </row>
    <row r="233" spans="1:16" ht="25.5">
      <c r="A233" s="25" t="s">
        <v>45</v>
      </c>
      <c r="B233" s="29" t="s">
        <v>292</v>
      </c>
      <c r="C233" s="29" t="s">
        <v>293</v>
      </c>
      <c r="D233" s="25" t="s">
        <v>47</v>
      </c>
      <c r="E233" s="30" t="s">
        <v>294</v>
      </c>
      <c r="F233" s="31" t="s">
        <v>265</v>
      </c>
      <c r="G233" s="32">
        <v>20</v>
      </c>
      <c r="H233" s="32">
        <v>0</v>
      </c>
      <c r="I233" s="32">
        <f>ROUND(ROUND(H233,2)*ROUND(G233,2),2)</f>
      </c>
      <c r="O233">
        <f>(I233*21)/100</f>
      </c>
      <c r="P233" t="s">
        <v>22</v>
      </c>
    </row>
    <row r="234" spans="1:5" ht="12.75">
      <c r="A234" s="33" t="s">
        <v>50</v>
      </c>
      <c r="E234" s="34" t="s">
        <v>295</v>
      </c>
    </row>
    <row r="235" spans="1:5" ht="12.75">
      <c r="A235" s="35" t="s">
        <v>51</v>
      </c>
      <c r="E235" s="36" t="s">
        <v>47</v>
      </c>
    </row>
    <row r="236" spans="1:5" ht="25.5">
      <c r="A236" t="s">
        <v>53</v>
      </c>
      <c r="E236" s="34" t="s">
        <v>296</v>
      </c>
    </row>
    <row r="237" spans="1:16" ht="12.75">
      <c r="A237" s="25" t="s">
        <v>45</v>
      </c>
      <c r="B237" s="29" t="s">
        <v>297</v>
      </c>
      <c r="C237" s="29" t="s">
        <v>298</v>
      </c>
      <c r="D237" s="25" t="s">
        <v>47</v>
      </c>
      <c r="E237" s="30" t="s">
        <v>299</v>
      </c>
      <c r="F237" s="31" t="s">
        <v>265</v>
      </c>
      <c r="G237" s="32">
        <v>20</v>
      </c>
      <c r="H237" s="32">
        <v>0</v>
      </c>
      <c r="I237" s="32">
        <f>ROUND(ROUND(H237,2)*ROUND(G237,2),2)</f>
      </c>
      <c r="O237">
        <f>(I237*21)/100</f>
      </c>
      <c r="P237" t="s">
        <v>22</v>
      </c>
    </row>
    <row r="238" spans="1:5" ht="12.75">
      <c r="A238" s="33" t="s">
        <v>50</v>
      </c>
      <c r="E238" s="34" t="s">
        <v>295</v>
      </c>
    </row>
    <row r="239" spans="1:5" ht="12.75">
      <c r="A239" s="35" t="s">
        <v>51</v>
      </c>
      <c r="E239" s="36" t="s">
        <v>47</v>
      </c>
    </row>
    <row r="240" spans="1:5" ht="25.5">
      <c r="A240" t="s">
        <v>53</v>
      </c>
      <c r="E240" s="34" t="s">
        <v>300</v>
      </c>
    </row>
    <row r="241" spans="1:16" ht="25.5">
      <c r="A241" s="25" t="s">
        <v>45</v>
      </c>
      <c r="B241" s="29" t="s">
        <v>301</v>
      </c>
      <c r="C241" s="29" t="s">
        <v>302</v>
      </c>
      <c r="D241" s="25" t="s">
        <v>47</v>
      </c>
      <c r="E241" s="30" t="s">
        <v>303</v>
      </c>
      <c r="F241" s="31" t="s">
        <v>265</v>
      </c>
      <c r="G241" s="32">
        <v>20</v>
      </c>
      <c r="H241" s="32">
        <v>0</v>
      </c>
      <c r="I241" s="32">
        <f>ROUND(ROUND(H241,2)*ROUND(G241,2),2)</f>
      </c>
      <c r="O241">
        <f>(I241*21)/100</f>
      </c>
      <c r="P241" t="s">
        <v>22</v>
      </c>
    </row>
    <row r="242" spans="1:5" ht="12.75">
      <c r="A242" s="33" t="s">
        <v>50</v>
      </c>
      <c r="E242" s="34" t="s">
        <v>295</v>
      </c>
    </row>
    <row r="243" spans="1:5" ht="12.75">
      <c r="A243" s="35" t="s">
        <v>51</v>
      </c>
      <c r="E243" s="36" t="s">
        <v>47</v>
      </c>
    </row>
    <row r="244" spans="1:5" ht="25.5">
      <c r="A244" t="s">
        <v>53</v>
      </c>
      <c r="E244" s="34" t="s">
        <v>304</v>
      </c>
    </row>
    <row r="245" spans="1:16" ht="25.5">
      <c r="A245" s="25" t="s">
        <v>45</v>
      </c>
      <c r="B245" s="29" t="s">
        <v>305</v>
      </c>
      <c r="C245" s="29" t="s">
        <v>306</v>
      </c>
      <c r="D245" s="25" t="s">
        <v>47</v>
      </c>
      <c r="E245" s="30" t="s">
        <v>307</v>
      </c>
      <c r="F245" s="31" t="s">
        <v>153</v>
      </c>
      <c r="G245" s="32">
        <v>1822.5</v>
      </c>
      <c r="H245" s="32">
        <v>0</v>
      </c>
      <c r="I245" s="32">
        <f>ROUND(ROUND(H245,2)*ROUND(G245,2),2)</f>
      </c>
      <c r="O245">
        <f>(I245*21)/100</f>
      </c>
      <c r="P245" t="s">
        <v>22</v>
      </c>
    </row>
    <row r="246" spans="1:5" ht="12.75">
      <c r="A246" s="33" t="s">
        <v>50</v>
      </c>
      <c r="E246" s="34" t="s">
        <v>47</v>
      </c>
    </row>
    <row r="247" spans="1:5" ht="89.25">
      <c r="A247" s="35" t="s">
        <v>51</v>
      </c>
      <c r="E247" s="36" t="s">
        <v>308</v>
      </c>
    </row>
    <row r="248" spans="1:5" ht="38.25">
      <c r="A248" t="s">
        <v>53</v>
      </c>
      <c r="E248" s="34" t="s">
        <v>309</v>
      </c>
    </row>
    <row r="249" spans="1:16" ht="25.5">
      <c r="A249" s="25" t="s">
        <v>45</v>
      </c>
      <c r="B249" s="29" t="s">
        <v>310</v>
      </c>
      <c r="C249" s="29" t="s">
        <v>311</v>
      </c>
      <c r="D249" s="25" t="s">
        <v>47</v>
      </c>
      <c r="E249" s="30" t="s">
        <v>312</v>
      </c>
      <c r="F249" s="31" t="s">
        <v>153</v>
      </c>
      <c r="G249" s="32">
        <v>1822.5</v>
      </c>
      <c r="H249" s="32">
        <v>0</v>
      </c>
      <c r="I249" s="32">
        <f>ROUND(ROUND(H249,2)*ROUND(G249,2),2)</f>
      </c>
      <c r="O249">
        <f>(I249*21)/100</f>
      </c>
      <c r="P249" t="s">
        <v>22</v>
      </c>
    </row>
    <row r="250" spans="1:5" ht="12.75">
      <c r="A250" s="33" t="s">
        <v>50</v>
      </c>
      <c r="E250" s="34" t="s">
        <v>47</v>
      </c>
    </row>
    <row r="251" spans="1:5" ht="89.25">
      <c r="A251" s="35" t="s">
        <v>51</v>
      </c>
      <c r="E251" s="36" t="s">
        <v>308</v>
      </c>
    </row>
    <row r="252" spans="1:5" ht="38.25">
      <c r="A252" t="s">
        <v>53</v>
      </c>
      <c r="E252" s="34" t="s">
        <v>309</v>
      </c>
    </row>
    <row r="253" spans="1:16" ht="12.75">
      <c r="A253" s="25" t="s">
        <v>45</v>
      </c>
      <c r="B253" s="29" t="s">
        <v>313</v>
      </c>
      <c r="C253" s="29" t="s">
        <v>314</v>
      </c>
      <c r="D253" s="25" t="s">
        <v>47</v>
      </c>
      <c r="E253" s="30" t="s">
        <v>315</v>
      </c>
      <c r="F253" s="31" t="s">
        <v>128</v>
      </c>
      <c r="G253" s="32">
        <v>610</v>
      </c>
      <c r="H253" s="32">
        <v>0</v>
      </c>
      <c r="I253" s="32">
        <f>ROUND(ROUND(H253,2)*ROUND(G253,2),2)</f>
      </c>
      <c r="O253">
        <f>(I253*21)/100</f>
      </c>
      <c r="P253" t="s">
        <v>22</v>
      </c>
    </row>
    <row r="254" spans="1:5" ht="12.75">
      <c r="A254" s="33" t="s">
        <v>50</v>
      </c>
      <c r="E254" s="34" t="s">
        <v>47</v>
      </c>
    </row>
    <row r="255" spans="1:5" ht="63.75">
      <c r="A255" s="35" t="s">
        <v>51</v>
      </c>
      <c r="E255" s="36" t="s">
        <v>316</v>
      </c>
    </row>
    <row r="256" spans="1:5" ht="51">
      <c r="A256" t="s">
        <v>53</v>
      </c>
      <c r="E256" s="34" t="s">
        <v>317</v>
      </c>
    </row>
    <row r="257" spans="1:16" ht="12.75">
      <c r="A257" s="25" t="s">
        <v>45</v>
      </c>
      <c r="B257" s="29" t="s">
        <v>318</v>
      </c>
      <c r="C257" s="29" t="s">
        <v>319</v>
      </c>
      <c r="D257" s="25" t="s">
        <v>47</v>
      </c>
      <c r="E257" s="30" t="s">
        <v>320</v>
      </c>
      <c r="F257" s="31" t="s">
        <v>128</v>
      </c>
      <c r="G257" s="32">
        <v>102</v>
      </c>
      <c r="H257" s="32">
        <v>0</v>
      </c>
      <c r="I257" s="32">
        <f>ROUND(ROUND(H257,2)*ROUND(G257,2),2)</f>
      </c>
      <c r="O257">
        <f>(I257*21)/100</f>
      </c>
      <c r="P257" t="s">
        <v>22</v>
      </c>
    </row>
    <row r="258" spans="1:5" ht="12.75">
      <c r="A258" s="33" t="s">
        <v>50</v>
      </c>
      <c r="E258" s="34" t="s">
        <v>47</v>
      </c>
    </row>
    <row r="259" spans="1:5" ht="25.5">
      <c r="A259" s="35" t="s">
        <v>51</v>
      </c>
      <c r="E259" s="36" t="s">
        <v>144</v>
      </c>
    </row>
    <row r="260" spans="1:5" ht="25.5">
      <c r="A260" t="s">
        <v>53</v>
      </c>
      <c r="E260" s="34" t="s">
        <v>321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