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filterPrivacy="1"/>
  <xr:revisionPtr revIDLastSave="0" documentId="8_{C6A748D7-54BC-4E48-871B-C7A5B72F7420}" xr6:coauthVersionLast="47" xr6:coauthVersionMax="47" xr10:uidLastSave="{00000000-0000-0000-0000-000000000000}"/>
  <bookViews>
    <workbookView xWindow="33888" yWindow="1656" windowWidth="23040" windowHeight="12168" activeTab="1"/>
  </bookViews>
  <sheets>
    <sheet name="Rekapitulace" sheetId="3" r:id="rId1"/>
    <sheet name="Zakázka" sheetId="4" r:id="rId2"/>
  </sheets>
  <definedNames>
    <definedName name="__3FD872C1_8887_4EA3_9FC2_897EF4F3D2C3_FIGURE__">#REF!</definedName>
    <definedName name="__3FD872C1_8887_4EA3_9FC2_897EF4F3D2C3_ITEM__">Zakázka!$A$9:$Q$9</definedName>
    <definedName name="__3FD872C1_8887_4EA3_9FC2_897EF4F3D2C3_ITEM_GROUP1__">Zakázka!$A$6:$Q$189</definedName>
    <definedName name="__3FD872C1_8887_4EA3_9FC2_897EF4F3D2C3_ITEM_GROUP1_RECAP__">Rekapitulace!$A$6:$F$8</definedName>
    <definedName name="__3FD872C1_8887_4EA3_9FC2_897EF4F3D2C3_ITEM_GROUP2__">Zakázka!$A$7:$Q$74</definedName>
    <definedName name="__3FD872C1_8887_4EA3_9FC2_897EF4F3D2C3_ITEM_GROUP2_RECAP__">Rekapitulace!$A$7:$F$8</definedName>
    <definedName name="__3FD872C1_8887_4EA3_9FC2_897EF4F3D2C3_ITEM_GROUP3__X">Zakázka!$A$8:$Q$13</definedName>
    <definedName name="__3FD872C1_8887_4EA3_9FC2_897EF4F3D2C3_ITEM_GROUP3_RECAP__">Rekapitulace!$A$8:$F$8</definedName>
    <definedName name="__3FD872C1_8887_4EA3_9FC2_897EF4F3D2C3_QBILL__">Zakázka!#REF!</definedName>
    <definedName name="__3FD872C1_8887_4EA3_9FC2_897EF4F3D2C3_QBILLFIG__">#REF!</definedName>
    <definedName name="__3FD872C1_8887_4EA3_9FC2_897EF4F3D2C3_QINDEX__">Zakázka!#REF!</definedName>
    <definedName name="GROUP_ID">Zakázka!$B$6:$B$190</definedName>
    <definedName name="ITEM_PRICES">Zakázka!$J$6:$J$190</definedName>
    <definedName name="_xlnm.Print_Titles" localSheetId="0">Rekapitulace!$4:$5</definedName>
    <definedName name="_xlnm.Print_Titles" localSheetId="1">Zakázka!$4:$5</definedName>
    <definedName name="_xlnm.Print_Area" localSheetId="0">Rekapitulace!$B$1:$F$35</definedName>
    <definedName name="_xlnm.Print_Area" localSheetId="1">Zakázka!$C$1:$Q$190</definedName>
    <definedName name="VAT_RATES">Zakázka!$O$6:$O$190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4" l="1"/>
  <c r="L9" i="4"/>
  <c r="N9" i="4"/>
  <c r="J10" i="4"/>
  <c r="P10" i="4"/>
  <c r="Q10" i="4" s="1"/>
  <c r="L10" i="4"/>
  <c r="L8" i="4" s="1"/>
  <c r="N10" i="4"/>
  <c r="J11" i="4"/>
  <c r="L11" i="4"/>
  <c r="N11" i="4"/>
  <c r="P11" i="4"/>
  <c r="Q11" i="4"/>
  <c r="J12" i="4"/>
  <c r="P12" i="4" s="1"/>
  <c r="Q12" i="4" s="1"/>
  <c r="L12" i="4"/>
  <c r="N12" i="4"/>
  <c r="N8" i="4"/>
  <c r="J15" i="4"/>
  <c r="L15" i="4"/>
  <c r="N15" i="4"/>
  <c r="N14" i="4" s="1"/>
  <c r="J16" i="4"/>
  <c r="P16" i="4" s="1"/>
  <c r="L16" i="4"/>
  <c r="N16" i="4"/>
  <c r="J17" i="4"/>
  <c r="P17" i="4" s="1"/>
  <c r="L17" i="4"/>
  <c r="N17" i="4"/>
  <c r="J18" i="4"/>
  <c r="P18" i="4"/>
  <c r="L18" i="4"/>
  <c r="N18" i="4"/>
  <c r="J19" i="4"/>
  <c r="Q19" i="4" s="1"/>
  <c r="P19" i="4"/>
  <c r="L19" i="4"/>
  <c r="N19" i="4"/>
  <c r="J20" i="4"/>
  <c r="P20" i="4" s="1"/>
  <c r="Q20" i="4" s="1"/>
  <c r="L20" i="4"/>
  <c r="N20" i="4"/>
  <c r="N22" i="4"/>
  <c r="J23" i="4"/>
  <c r="J22" i="4" s="1"/>
  <c r="C10" i="3" s="1"/>
  <c r="L23" i="4"/>
  <c r="L22" i="4" s="1"/>
  <c r="D10" i="3" s="1"/>
  <c r="N23" i="4"/>
  <c r="J26" i="4"/>
  <c r="L26" i="4"/>
  <c r="N26" i="4"/>
  <c r="N25" i="4"/>
  <c r="J27" i="4"/>
  <c r="P27" i="4" s="1"/>
  <c r="L27" i="4"/>
  <c r="N27" i="4"/>
  <c r="J28" i="4"/>
  <c r="P28" i="4" s="1"/>
  <c r="Q28" i="4" s="1"/>
  <c r="L28" i="4"/>
  <c r="N28" i="4"/>
  <c r="J29" i="4"/>
  <c r="Q29" i="4" s="1"/>
  <c r="P29" i="4"/>
  <c r="L29" i="4"/>
  <c r="N29" i="4"/>
  <c r="J30" i="4"/>
  <c r="P30" i="4"/>
  <c r="Q30" i="4" s="1"/>
  <c r="L30" i="4"/>
  <c r="N30" i="4"/>
  <c r="J33" i="4"/>
  <c r="P33" i="4" s="1"/>
  <c r="L33" i="4"/>
  <c r="L32" i="4"/>
  <c r="D12" i="3" s="1"/>
  <c r="N33" i="4"/>
  <c r="N32" i="4" s="1"/>
  <c r="J34" i="4"/>
  <c r="L34" i="4"/>
  <c r="N34" i="4"/>
  <c r="J37" i="4"/>
  <c r="Q37" i="4"/>
  <c r="L37" i="4"/>
  <c r="N37" i="4"/>
  <c r="N36" i="4" s="1"/>
  <c r="P37" i="4"/>
  <c r="J38" i="4"/>
  <c r="Q38" i="4" s="1"/>
  <c r="P38" i="4"/>
  <c r="L38" i="4"/>
  <c r="N38" i="4"/>
  <c r="J39" i="4"/>
  <c r="Q39" i="4" s="1"/>
  <c r="P39" i="4"/>
  <c r="L39" i="4"/>
  <c r="N39" i="4"/>
  <c r="J40" i="4"/>
  <c r="P40" i="4"/>
  <c r="Q40" i="4"/>
  <c r="L40" i="4"/>
  <c r="N40" i="4"/>
  <c r="J41" i="4"/>
  <c r="P41" i="4" s="1"/>
  <c r="L41" i="4"/>
  <c r="N41" i="4"/>
  <c r="J42" i="4"/>
  <c r="P42" i="4" s="1"/>
  <c r="Q42" i="4" s="1"/>
  <c r="L42" i="4"/>
  <c r="N42" i="4"/>
  <c r="J43" i="4"/>
  <c r="L43" i="4"/>
  <c r="N43" i="4"/>
  <c r="J45" i="4"/>
  <c r="C14" i="3"/>
  <c r="L45" i="4"/>
  <c r="D14" i="3" s="1"/>
  <c r="J46" i="4"/>
  <c r="Q46" i="4" s="1"/>
  <c r="Q45" i="4" s="1"/>
  <c r="F14" i="3" s="1"/>
  <c r="L46" i="4"/>
  <c r="N46" i="4"/>
  <c r="N45" i="4"/>
  <c r="P46" i="4"/>
  <c r="P45" i="4" s="1"/>
  <c r="E14" i="3" s="1"/>
  <c r="J49" i="4"/>
  <c r="J48" i="4" s="1"/>
  <c r="C15" i="3" s="1"/>
  <c r="L49" i="4"/>
  <c r="L48" i="4" s="1"/>
  <c r="D15" i="3" s="1"/>
  <c r="N49" i="4"/>
  <c r="J50" i="4"/>
  <c r="L50" i="4"/>
  <c r="N50" i="4"/>
  <c r="J51" i="4"/>
  <c r="Q51" i="4" s="1"/>
  <c r="L51" i="4"/>
  <c r="N51" i="4"/>
  <c r="N48" i="4" s="1"/>
  <c r="P51" i="4"/>
  <c r="J52" i="4"/>
  <c r="P52" i="4" s="1"/>
  <c r="Q52" i="4" s="1"/>
  <c r="L52" i="4"/>
  <c r="N52" i="4"/>
  <c r="J53" i="4"/>
  <c r="P53" i="4"/>
  <c r="Q53" i="4" s="1"/>
  <c r="L53" i="4"/>
  <c r="N53" i="4"/>
  <c r="J54" i="4"/>
  <c r="L54" i="4"/>
  <c r="N54" i="4"/>
  <c r="P54" i="4"/>
  <c r="Q54" i="4" s="1"/>
  <c r="J55" i="4"/>
  <c r="P55" i="4" s="1"/>
  <c r="Q55" i="4" s="1"/>
  <c r="L55" i="4"/>
  <c r="N55" i="4"/>
  <c r="J56" i="4"/>
  <c r="P56" i="4" s="1"/>
  <c r="Q56" i="4" s="1"/>
  <c r="L56" i="4"/>
  <c r="N56" i="4"/>
  <c r="J57" i="4"/>
  <c r="P57" i="4" s="1"/>
  <c r="L57" i="4"/>
  <c r="N57" i="4"/>
  <c r="J60" i="4"/>
  <c r="P60" i="4" s="1"/>
  <c r="L60" i="4"/>
  <c r="L59" i="4" s="1"/>
  <c r="D16" i="3" s="1"/>
  <c r="N60" i="4"/>
  <c r="N59" i="4" s="1"/>
  <c r="J61" i="4"/>
  <c r="Q61" i="4" s="1"/>
  <c r="L61" i="4"/>
  <c r="N61" i="4"/>
  <c r="P61" i="4"/>
  <c r="J62" i="4"/>
  <c r="L62" i="4"/>
  <c r="N62" i="4"/>
  <c r="J63" i="4"/>
  <c r="L63" i="4"/>
  <c r="N63" i="4"/>
  <c r="J66" i="4"/>
  <c r="L66" i="4"/>
  <c r="L65" i="4" s="1"/>
  <c r="D17" i="3" s="1"/>
  <c r="N66" i="4"/>
  <c r="J67" i="4"/>
  <c r="J65" i="4" s="1"/>
  <c r="C17" i="3" s="1"/>
  <c r="L67" i="4"/>
  <c r="N67" i="4"/>
  <c r="N65" i="4" s="1"/>
  <c r="J70" i="4"/>
  <c r="P70" i="4"/>
  <c r="Q70" i="4" s="1"/>
  <c r="L70" i="4"/>
  <c r="N70" i="4"/>
  <c r="N69" i="4" s="1"/>
  <c r="J71" i="4"/>
  <c r="P71" i="4" s="1"/>
  <c r="L71" i="4"/>
  <c r="N71" i="4"/>
  <c r="J72" i="4"/>
  <c r="P72" i="4" s="1"/>
  <c r="Q72" i="4" s="1"/>
  <c r="L72" i="4"/>
  <c r="N72" i="4"/>
  <c r="J73" i="4"/>
  <c r="L73" i="4"/>
  <c r="L69" i="4" s="1"/>
  <c r="D18" i="3" s="1"/>
  <c r="N73" i="4"/>
  <c r="P73" i="4"/>
  <c r="Q73" i="4" s="1"/>
  <c r="J77" i="4"/>
  <c r="P77" i="4"/>
  <c r="L77" i="4"/>
  <c r="N77" i="4"/>
  <c r="J78" i="4"/>
  <c r="L78" i="4"/>
  <c r="L76" i="4" s="1"/>
  <c r="N78" i="4"/>
  <c r="J79" i="4"/>
  <c r="Q79" i="4" s="1"/>
  <c r="P79" i="4"/>
  <c r="L79" i="4"/>
  <c r="N79" i="4"/>
  <c r="J80" i="4"/>
  <c r="L80" i="4"/>
  <c r="N80" i="4"/>
  <c r="J81" i="4"/>
  <c r="P81" i="4" s="1"/>
  <c r="L81" i="4"/>
  <c r="N81" i="4"/>
  <c r="J84" i="4"/>
  <c r="P84" i="4" s="1"/>
  <c r="L84" i="4"/>
  <c r="N84" i="4"/>
  <c r="J85" i="4"/>
  <c r="L85" i="4"/>
  <c r="N85" i="4"/>
  <c r="J86" i="4"/>
  <c r="P86" i="4" s="1"/>
  <c r="Q86" i="4" s="1"/>
  <c r="L86" i="4"/>
  <c r="N86" i="4"/>
  <c r="J87" i="4"/>
  <c r="P87" i="4" s="1"/>
  <c r="Q87" i="4" s="1"/>
  <c r="L87" i="4"/>
  <c r="N87" i="4"/>
  <c r="J88" i="4"/>
  <c r="P88" i="4" s="1"/>
  <c r="L88" i="4"/>
  <c r="N88" i="4"/>
  <c r="J89" i="4"/>
  <c r="P89" i="4" s="1"/>
  <c r="L89" i="4"/>
  <c r="N89" i="4"/>
  <c r="J92" i="4"/>
  <c r="P92" i="4"/>
  <c r="P91" i="4" s="1"/>
  <c r="E22" i="3" s="1"/>
  <c r="L92" i="4"/>
  <c r="L91" i="4" s="1"/>
  <c r="D22" i="3" s="1"/>
  <c r="N92" i="4"/>
  <c r="N91" i="4" s="1"/>
  <c r="J93" i="4"/>
  <c r="P93" i="4" s="1"/>
  <c r="Q93" i="4" s="1"/>
  <c r="L93" i="4"/>
  <c r="N93" i="4"/>
  <c r="J94" i="4"/>
  <c r="P94" i="4" s="1"/>
  <c r="Q94" i="4" s="1"/>
  <c r="L94" i="4"/>
  <c r="N94" i="4"/>
  <c r="J95" i="4"/>
  <c r="P95" i="4" s="1"/>
  <c r="Q95" i="4" s="1"/>
  <c r="L95" i="4"/>
  <c r="N95" i="4"/>
  <c r="J96" i="4"/>
  <c r="P96" i="4" s="1"/>
  <c r="L96" i="4"/>
  <c r="N96" i="4"/>
  <c r="J97" i="4"/>
  <c r="P97" i="4" s="1"/>
  <c r="L97" i="4"/>
  <c r="N97" i="4"/>
  <c r="J98" i="4"/>
  <c r="P98" i="4" s="1"/>
  <c r="L98" i="4"/>
  <c r="N98" i="4"/>
  <c r="J99" i="4"/>
  <c r="L99" i="4"/>
  <c r="N99" i="4"/>
  <c r="J100" i="4"/>
  <c r="P100" i="4" s="1"/>
  <c r="L100" i="4"/>
  <c r="N100" i="4"/>
  <c r="J103" i="4"/>
  <c r="L103" i="4"/>
  <c r="N103" i="4"/>
  <c r="J104" i="4"/>
  <c r="P104" i="4" s="1"/>
  <c r="P102" i="4" s="1"/>
  <c r="E23" i="3" s="1"/>
  <c r="L104" i="4"/>
  <c r="N104" i="4"/>
  <c r="N102" i="4" s="1"/>
  <c r="J107" i="4"/>
  <c r="P107" i="4" s="1"/>
  <c r="L107" i="4"/>
  <c r="N107" i="4"/>
  <c r="J108" i="4"/>
  <c r="P108" i="4" s="1"/>
  <c r="L108" i="4"/>
  <c r="N108" i="4"/>
  <c r="J109" i="4"/>
  <c r="Q109" i="4" s="1"/>
  <c r="L109" i="4"/>
  <c r="N109" i="4"/>
  <c r="J110" i="4"/>
  <c r="P110" i="4"/>
  <c r="L110" i="4"/>
  <c r="N110" i="4"/>
  <c r="J111" i="4"/>
  <c r="P111" i="4" s="1"/>
  <c r="L111" i="4"/>
  <c r="N111" i="4"/>
  <c r="J112" i="4"/>
  <c r="P112" i="4" s="1"/>
  <c r="L112" i="4"/>
  <c r="N112" i="4"/>
  <c r="J113" i="4"/>
  <c r="P113" i="4" s="1"/>
  <c r="Q113" i="4" s="1"/>
  <c r="L113" i="4"/>
  <c r="N113" i="4"/>
  <c r="J114" i="4"/>
  <c r="L114" i="4"/>
  <c r="N114" i="4"/>
  <c r="J115" i="4"/>
  <c r="P115" i="4"/>
  <c r="L115" i="4"/>
  <c r="N115" i="4"/>
  <c r="N106" i="4" s="1"/>
  <c r="J116" i="4"/>
  <c r="P116" i="4"/>
  <c r="Q116" i="4" s="1"/>
  <c r="L116" i="4"/>
  <c r="N116" i="4"/>
  <c r="J117" i="4"/>
  <c r="L117" i="4"/>
  <c r="N117" i="4"/>
  <c r="J118" i="4"/>
  <c r="Q118" i="4" s="1"/>
  <c r="L118" i="4"/>
  <c r="N118" i="4"/>
  <c r="P118" i="4"/>
  <c r="J119" i="4"/>
  <c r="L119" i="4"/>
  <c r="L106" i="4" s="1"/>
  <c r="D24" i="3" s="1"/>
  <c r="N119" i="4"/>
  <c r="J120" i="4"/>
  <c r="P120" i="4" s="1"/>
  <c r="L120" i="4"/>
  <c r="N120" i="4"/>
  <c r="J121" i="4"/>
  <c r="L121" i="4"/>
  <c r="N121" i="4"/>
  <c r="J122" i="4"/>
  <c r="P122" i="4" s="1"/>
  <c r="Q122" i="4" s="1"/>
  <c r="L122" i="4"/>
  <c r="N122" i="4"/>
  <c r="J125" i="4"/>
  <c r="J124" i="4" s="1"/>
  <c r="C25" i="3" s="1"/>
  <c r="L125" i="4"/>
  <c r="N125" i="4"/>
  <c r="N124" i="4" s="1"/>
  <c r="J126" i="4"/>
  <c r="P126" i="4" s="1"/>
  <c r="Q126" i="4" s="1"/>
  <c r="L126" i="4"/>
  <c r="N126" i="4"/>
  <c r="J127" i="4"/>
  <c r="L127" i="4"/>
  <c r="L124" i="4" s="1"/>
  <c r="D25" i="3" s="1"/>
  <c r="N127" i="4"/>
  <c r="J128" i="4"/>
  <c r="L128" i="4"/>
  <c r="N128" i="4"/>
  <c r="J129" i="4"/>
  <c r="P129" i="4"/>
  <c r="L129" i="4"/>
  <c r="N129" i="4"/>
  <c r="J130" i="4"/>
  <c r="P130" i="4"/>
  <c r="Q130" i="4" s="1"/>
  <c r="L130" i="4"/>
  <c r="N130" i="4"/>
  <c r="J131" i="4"/>
  <c r="P131" i="4" s="1"/>
  <c r="Q131" i="4" s="1"/>
  <c r="L131" i="4"/>
  <c r="N131" i="4"/>
  <c r="J132" i="4"/>
  <c r="L132" i="4"/>
  <c r="N132" i="4"/>
  <c r="J133" i="4"/>
  <c r="L133" i="4"/>
  <c r="N133" i="4"/>
  <c r="J134" i="4"/>
  <c r="Q134" i="4"/>
  <c r="L134" i="4"/>
  <c r="N134" i="4"/>
  <c r="J135" i="4"/>
  <c r="P135" i="4"/>
  <c r="Q135" i="4" s="1"/>
  <c r="L135" i="4"/>
  <c r="N135" i="4"/>
  <c r="J136" i="4"/>
  <c r="L136" i="4"/>
  <c r="N136" i="4"/>
  <c r="J137" i="4"/>
  <c r="L137" i="4"/>
  <c r="N137" i="4"/>
  <c r="J138" i="4"/>
  <c r="Q138" i="4" s="1"/>
  <c r="P138" i="4"/>
  <c r="L138" i="4"/>
  <c r="N138" i="4"/>
  <c r="J139" i="4"/>
  <c r="P139" i="4" s="1"/>
  <c r="L139" i="4"/>
  <c r="N139" i="4"/>
  <c r="J140" i="4"/>
  <c r="P140" i="4" s="1"/>
  <c r="L140" i="4"/>
  <c r="N140" i="4"/>
  <c r="J141" i="4"/>
  <c r="Q141" i="4" s="1"/>
  <c r="P141" i="4"/>
  <c r="L141" i="4"/>
  <c r="N141" i="4"/>
  <c r="J142" i="4"/>
  <c r="P142" i="4" s="1"/>
  <c r="L142" i="4"/>
  <c r="N142" i="4"/>
  <c r="J143" i="4"/>
  <c r="L143" i="4"/>
  <c r="N143" i="4"/>
  <c r="J144" i="4"/>
  <c r="L144" i="4"/>
  <c r="N144" i="4"/>
  <c r="J145" i="4"/>
  <c r="L145" i="4"/>
  <c r="N145" i="4"/>
  <c r="J146" i="4"/>
  <c r="L146" i="4"/>
  <c r="N146" i="4"/>
  <c r="J147" i="4"/>
  <c r="P147" i="4"/>
  <c r="L147" i="4"/>
  <c r="N147" i="4"/>
  <c r="J148" i="4"/>
  <c r="P148" i="4"/>
  <c r="Q148" i="4" s="1"/>
  <c r="L148" i="4"/>
  <c r="N148" i="4"/>
  <c r="J151" i="4"/>
  <c r="P151" i="4"/>
  <c r="Q151" i="4" s="1"/>
  <c r="L151" i="4"/>
  <c r="L150" i="4" s="1"/>
  <c r="D26" i="3" s="1"/>
  <c r="N151" i="4"/>
  <c r="N150" i="4" s="1"/>
  <c r="J152" i="4"/>
  <c r="L152" i="4"/>
  <c r="N152" i="4"/>
  <c r="J153" i="4"/>
  <c r="L153" i="4"/>
  <c r="N153" i="4"/>
  <c r="J154" i="4"/>
  <c r="L154" i="4"/>
  <c r="N154" i="4"/>
  <c r="J155" i="4"/>
  <c r="P155" i="4" s="1"/>
  <c r="Q155" i="4" s="1"/>
  <c r="L155" i="4"/>
  <c r="N155" i="4"/>
  <c r="J156" i="4"/>
  <c r="L156" i="4"/>
  <c r="N156" i="4"/>
  <c r="J157" i="4"/>
  <c r="L157" i="4"/>
  <c r="N157" i="4"/>
  <c r="P157" i="4"/>
  <c r="Q157" i="4" s="1"/>
  <c r="J158" i="4"/>
  <c r="L158" i="4"/>
  <c r="N158" i="4"/>
  <c r="J159" i="4"/>
  <c r="P159" i="4"/>
  <c r="L159" i="4"/>
  <c r="N159" i="4"/>
  <c r="J160" i="4"/>
  <c r="P160" i="4"/>
  <c r="Q160" i="4" s="1"/>
  <c r="L160" i="4"/>
  <c r="N160" i="4"/>
  <c r="J161" i="4"/>
  <c r="P161" i="4" s="1"/>
  <c r="Q161" i="4" s="1"/>
  <c r="L161" i="4"/>
  <c r="N161" i="4"/>
  <c r="J162" i="4"/>
  <c r="P162" i="4" s="1"/>
  <c r="L162" i="4"/>
  <c r="N162" i="4"/>
  <c r="J163" i="4"/>
  <c r="Q163" i="4" s="1"/>
  <c r="P163" i="4"/>
  <c r="L163" i="4"/>
  <c r="N163" i="4"/>
  <c r="J164" i="4"/>
  <c r="L164" i="4"/>
  <c r="N164" i="4"/>
  <c r="J167" i="4"/>
  <c r="P167" i="4"/>
  <c r="Q167" i="4" s="1"/>
  <c r="Q166" i="4" s="1"/>
  <c r="F27" i="3" s="1"/>
  <c r="L167" i="4"/>
  <c r="L166" i="4" s="1"/>
  <c r="D27" i="3" s="1"/>
  <c r="N167" i="4"/>
  <c r="J168" i="4"/>
  <c r="P168" i="4"/>
  <c r="L168" i="4"/>
  <c r="N168" i="4"/>
  <c r="J169" i="4"/>
  <c r="P169" i="4" s="1"/>
  <c r="Q169" i="4" s="1"/>
  <c r="L169" i="4"/>
  <c r="N169" i="4"/>
  <c r="N166" i="4" s="1"/>
  <c r="J172" i="4"/>
  <c r="J171" i="4" s="1"/>
  <c r="C28" i="3" s="1"/>
  <c r="L172" i="4"/>
  <c r="N172" i="4"/>
  <c r="J173" i="4"/>
  <c r="L173" i="4"/>
  <c r="L171" i="4" s="1"/>
  <c r="D28" i="3" s="1"/>
  <c r="N173" i="4"/>
  <c r="J174" i="4"/>
  <c r="L174" i="4"/>
  <c r="N174" i="4"/>
  <c r="J175" i="4"/>
  <c r="Q175" i="4" s="1"/>
  <c r="P175" i="4"/>
  <c r="L175" i="4"/>
  <c r="N175" i="4"/>
  <c r="J176" i="4"/>
  <c r="L176" i="4"/>
  <c r="N176" i="4"/>
  <c r="N171" i="4" s="1"/>
  <c r="J177" i="4"/>
  <c r="P177" i="4"/>
  <c r="Q177" i="4" s="1"/>
  <c r="L177" i="4"/>
  <c r="N177" i="4"/>
  <c r="J178" i="4"/>
  <c r="L178" i="4"/>
  <c r="N178" i="4"/>
  <c r="J179" i="4"/>
  <c r="P179" i="4" s="1"/>
  <c r="L179" i="4"/>
  <c r="N179" i="4"/>
  <c r="J180" i="4"/>
  <c r="P180" i="4" s="1"/>
  <c r="L180" i="4"/>
  <c r="N180" i="4"/>
  <c r="J181" i="4"/>
  <c r="P181" i="4"/>
  <c r="Q181" i="4" s="1"/>
  <c r="L181" i="4"/>
  <c r="N181" i="4"/>
  <c r="J182" i="4"/>
  <c r="P182" i="4" s="1"/>
  <c r="Q182" i="4" s="1"/>
  <c r="L182" i="4"/>
  <c r="N182" i="4"/>
  <c r="J183" i="4"/>
  <c r="L183" i="4"/>
  <c r="N183" i="4"/>
  <c r="N185" i="4"/>
  <c r="J186" i="4"/>
  <c r="L186" i="4"/>
  <c r="L185" i="4" s="1"/>
  <c r="D29" i="3" s="1"/>
  <c r="N186" i="4"/>
  <c r="J187" i="4"/>
  <c r="P187" i="4" s="1"/>
  <c r="L187" i="4"/>
  <c r="N187" i="4"/>
  <c r="L83" i="4"/>
  <c r="D21" i="3"/>
  <c r="P62" i="4"/>
  <c r="L36" i="4"/>
  <c r="D13" i="3" s="1"/>
  <c r="L102" i="4"/>
  <c r="D23" i="3"/>
  <c r="N76" i="4"/>
  <c r="P26" i="4"/>
  <c r="J166" i="4"/>
  <c r="C27" i="3" s="1"/>
  <c r="P109" i="4"/>
  <c r="N83" i="4"/>
  <c r="P63" i="4"/>
  <c r="Q63" i="4" s="1"/>
  <c r="P34" i="4"/>
  <c r="Q34" i="4"/>
  <c r="J32" i="4"/>
  <c r="C12" i="3"/>
  <c r="P134" i="4"/>
  <c r="J25" i="4"/>
  <c r="C11" i="3" s="1"/>
  <c r="L14" i="4"/>
  <c r="D9" i="3"/>
  <c r="Q168" i="4"/>
  <c r="P152" i="4"/>
  <c r="Q152" i="4" s="1"/>
  <c r="P117" i="4"/>
  <c r="P43" i="4"/>
  <c r="Q43" i="4"/>
  <c r="L25" i="4"/>
  <c r="D11" i="3" s="1"/>
  <c r="P15" i="4"/>
  <c r="Q15" i="4" s="1"/>
  <c r="P66" i="4"/>
  <c r="Q66" i="4"/>
  <c r="Q65" i="4" s="1"/>
  <c r="F17" i="3" s="1"/>
  <c r="P9" i="4"/>
  <c r="Q9" i="4" s="1"/>
  <c r="Q8" i="4" s="1"/>
  <c r="J8" i="4"/>
  <c r="C8" i="3" s="1"/>
  <c r="P49" i="4"/>
  <c r="Q117" i="4"/>
  <c r="Q26" i="4"/>
  <c r="Q49" i="4"/>
  <c r="P158" i="4"/>
  <c r="Q158" i="4" s="1"/>
  <c r="P144" i="4"/>
  <c r="Q144" i="4"/>
  <c r="P127" i="4"/>
  <c r="Q127" i="4"/>
  <c r="P99" i="4"/>
  <c r="Q99" i="4"/>
  <c r="P103" i="4"/>
  <c r="Q103" i="4"/>
  <c r="P78" i="4"/>
  <c r="Q78" i="4" s="1"/>
  <c r="Q159" i="4"/>
  <c r="Q147" i="4"/>
  <c r="Q129" i="4"/>
  <c r="Q92" i="4"/>
  <c r="Q110" i="4"/>
  <c r="Q18" i="4"/>
  <c r="P164" i="4"/>
  <c r="Q164" i="4"/>
  <c r="P153" i="4"/>
  <c r="Q153" i="4" s="1"/>
  <c r="J185" i="4"/>
  <c r="C29" i="3"/>
  <c r="Q186" i="4"/>
  <c r="P186" i="4"/>
  <c r="P137" i="4"/>
  <c r="Q137" i="4"/>
  <c r="C31" i="3"/>
  <c r="P178" i="4"/>
  <c r="Q178" i="4"/>
  <c r="P183" i="4"/>
  <c r="Q183" i="4"/>
  <c r="P173" i="4"/>
  <c r="Q173" i="4"/>
  <c r="P154" i="4"/>
  <c r="Q154" i="4"/>
  <c r="P145" i="4"/>
  <c r="Q145" i="4"/>
  <c r="P146" i="4"/>
  <c r="Q146" i="4" s="1"/>
  <c r="Q128" i="4"/>
  <c r="Q77" i="4"/>
  <c r="J36" i="4"/>
  <c r="C13" i="3"/>
  <c r="P67" i="4"/>
  <c r="J14" i="4"/>
  <c r="C9" i="3" s="1"/>
  <c r="Q62" i="4"/>
  <c r="Q115" i="4"/>
  <c r="P80" i="4"/>
  <c r="Q80" i="4" s="1"/>
  <c r="P23" i="4"/>
  <c r="P22" i="4" s="1"/>
  <c r="E10" i="3" s="1"/>
  <c r="P128" i="4"/>
  <c r="Q67" i="4"/>
  <c r="P65" i="4"/>
  <c r="E17" i="3" s="1"/>
  <c r="D8" i="3" l="1"/>
  <c r="L7" i="4"/>
  <c r="P36" i="4"/>
  <c r="E13" i="3" s="1"/>
  <c r="P14" i="4"/>
  <c r="E9" i="3" s="1"/>
  <c r="Q16" i="4"/>
  <c r="Q14" i="4" s="1"/>
  <c r="Q60" i="4"/>
  <c r="Q59" i="4" s="1"/>
  <c r="F16" i="3" s="1"/>
  <c r="P59" i="4"/>
  <c r="E16" i="3" s="1"/>
  <c r="P32" i="4"/>
  <c r="E12" i="3" s="1"/>
  <c r="Q33" i="4"/>
  <c r="Q32" i="4" s="1"/>
  <c r="F12" i="3" s="1"/>
  <c r="N7" i="4"/>
  <c r="N6" i="4" s="1"/>
  <c r="Q156" i="4"/>
  <c r="Q150" i="4" s="1"/>
  <c r="F26" i="3" s="1"/>
  <c r="P25" i="4"/>
  <c r="E11" i="3" s="1"/>
  <c r="N75" i="4"/>
  <c r="F8" i="3"/>
  <c r="P185" i="4"/>
  <c r="E29" i="3" s="1"/>
  <c r="Q187" i="4"/>
  <c r="Q185" i="4" s="1"/>
  <c r="F29" i="3" s="1"/>
  <c r="P76" i="4"/>
  <c r="Q81" i="4"/>
  <c r="Q76" i="4" s="1"/>
  <c r="Q107" i="4"/>
  <c r="D20" i="3"/>
  <c r="L75" i="4"/>
  <c r="D19" i="3" s="1"/>
  <c r="J83" i="4"/>
  <c r="C21" i="3" s="1"/>
  <c r="J106" i="4"/>
  <c r="C24" i="3" s="1"/>
  <c r="P125" i="4"/>
  <c r="J69" i="4"/>
  <c r="C18" i="3" s="1"/>
  <c r="Q180" i="4"/>
  <c r="P176" i="4"/>
  <c r="Q176" i="4" s="1"/>
  <c r="P174" i="4"/>
  <c r="Q174" i="4" s="1"/>
  <c r="Q142" i="4"/>
  <c r="Q140" i="4"/>
  <c r="Q139" i="4"/>
  <c r="P132" i="4"/>
  <c r="Q132" i="4" s="1"/>
  <c r="Q120" i="4"/>
  <c r="Q111" i="4"/>
  <c r="Q97" i="4"/>
  <c r="Q88" i="4"/>
  <c r="J59" i="4"/>
  <c r="C16" i="3" s="1"/>
  <c r="Q41" i="4"/>
  <c r="Q36" i="4" s="1"/>
  <c r="F13" i="3" s="1"/>
  <c r="Q27" i="4"/>
  <c r="Q25" i="4" s="1"/>
  <c r="F11" i="3" s="1"/>
  <c r="J91" i="4"/>
  <c r="C22" i="3" s="1"/>
  <c r="P150" i="4"/>
  <c r="E26" i="3" s="1"/>
  <c r="J102" i="4"/>
  <c r="C23" i="3" s="1"/>
  <c r="Q179" i="4"/>
  <c r="P69" i="4"/>
  <c r="E18" i="3" s="1"/>
  <c r="P172" i="4"/>
  <c r="Q162" i="4"/>
  <c r="Q84" i="4"/>
  <c r="Q57" i="4"/>
  <c r="Q17" i="4"/>
  <c r="Q104" i="4"/>
  <c r="Q102" i="4" s="1"/>
  <c r="F23" i="3" s="1"/>
  <c r="Q112" i="4"/>
  <c r="C32" i="3"/>
  <c r="C34" i="3" s="1"/>
  <c r="J150" i="4"/>
  <c r="C26" i="3" s="1"/>
  <c r="Q100" i="4"/>
  <c r="P156" i="4"/>
  <c r="P136" i="4"/>
  <c r="Q136" i="4" s="1"/>
  <c r="P133" i="4"/>
  <c r="Q133" i="4" s="1"/>
  <c r="P119" i="4"/>
  <c r="P106" i="4" s="1"/>
  <c r="E24" i="3" s="1"/>
  <c r="P114" i="4"/>
  <c r="Q114" i="4" s="1"/>
  <c r="Q98" i="4"/>
  <c r="Q96" i="4"/>
  <c r="Q91" i="4" s="1"/>
  <c r="F22" i="3" s="1"/>
  <c r="Q89" i="4"/>
  <c r="J76" i="4"/>
  <c r="Q71" i="4"/>
  <c r="Q69" i="4" s="1"/>
  <c r="F18" i="3" s="1"/>
  <c r="Q23" i="4"/>
  <c r="Q22" i="4" s="1"/>
  <c r="F10" i="3" s="1"/>
  <c r="P8" i="4"/>
  <c r="Q108" i="4"/>
  <c r="P166" i="4"/>
  <c r="E27" i="3" s="1"/>
  <c r="P143" i="4"/>
  <c r="Q143" i="4" s="1"/>
  <c r="P121" i="4"/>
  <c r="Q121" i="4" s="1"/>
  <c r="P85" i="4"/>
  <c r="P83" i="4" s="1"/>
  <c r="E21" i="3" s="1"/>
  <c r="P50" i="4"/>
  <c r="P48" i="4" s="1"/>
  <c r="E15" i="3" s="1"/>
  <c r="Q125" i="4"/>
  <c r="F9" i="3" l="1"/>
  <c r="F20" i="3"/>
  <c r="Q119" i="4"/>
  <c r="Q106" i="4"/>
  <c r="F24" i="3" s="1"/>
  <c r="D7" i="3"/>
  <c r="L6" i="4"/>
  <c r="D6" i="3" s="1"/>
  <c r="Q124" i="4"/>
  <c r="F25" i="3" s="1"/>
  <c r="C20" i="3"/>
  <c r="J75" i="4"/>
  <c r="C19" i="3" s="1"/>
  <c r="P124" i="4"/>
  <c r="E25" i="3" s="1"/>
  <c r="E8" i="3"/>
  <c r="P7" i="4"/>
  <c r="Q50" i="4"/>
  <c r="Q48" i="4" s="1"/>
  <c r="F15" i="3" s="1"/>
  <c r="Q172" i="4"/>
  <c r="Q171" i="4" s="1"/>
  <c r="F28" i="3" s="1"/>
  <c r="P171" i="4"/>
  <c r="E28" i="3" s="1"/>
  <c r="Q85" i="4"/>
  <c r="Q83" i="4" s="1"/>
  <c r="P75" i="4"/>
  <c r="E19" i="3" s="1"/>
  <c r="E20" i="3"/>
  <c r="J7" i="4"/>
  <c r="F21" i="3" l="1"/>
  <c r="Q75" i="4"/>
  <c r="F19" i="3" s="1"/>
  <c r="P6" i="4"/>
  <c r="E6" i="3" s="1"/>
  <c r="E7" i="3"/>
  <c r="J6" i="4"/>
  <c r="C6" i="3" s="1"/>
  <c r="C7" i="3"/>
  <c r="Q7" i="4"/>
  <c r="Q6" i="4" l="1"/>
  <c r="F6" i="3" s="1"/>
  <c r="F7" i="3"/>
</calcChain>
</file>

<file path=xl/sharedStrings.xml><?xml version="1.0" encoding="utf-8"?>
<sst xmlns="http://schemas.openxmlformats.org/spreadsheetml/2006/main" count="699" uniqueCount="349">
  <si>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</si>
  <si>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</si>
  <si>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</si>
  <si>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</si>
  <si>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</si>
  <si>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</si>
  <si>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</si>
  <si>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</si>
  <si>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</si>
  <si>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</si>
  <si>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</si>
  <si>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</si>
  <si>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</si>
  <si>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</si>
  <si>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</si>
  <si>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</si>
  <si>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</si>
  <si>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Gymnázium Čáslav - učebna 6</t>
  </si>
  <si>
    <t>Gymnázium</t>
  </si>
  <si>
    <t>Gymnázium/SO 01</t>
  </si>
  <si>
    <t>SO 01: Stavební část</t>
  </si>
  <si>
    <t>Gymnázium/SO 01/003</t>
  </si>
  <si>
    <t>003: Svislé konstrukce</t>
  </si>
  <si>
    <t>Gymnázium/SO 01/006</t>
  </si>
  <si>
    <t>006: Úpravy povrchu</t>
  </si>
  <si>
    <t>Gymnázium/SO 01/009</t>
  </si>
  <si>
    <t>009: Ostatní konstrukce a práce</t>
  </si>
  <si>
    <t>Gymnázium/SO 01/099</t>
  </si>
  <si>
    <t>099: Přesun hmot HSV</t>
  </si>
  <si>
    <t>Gymnázium/SO 01/762</t>
  </si>
  <si>
    <t>762: Konstrukce tesařské</t>
  </si>
  <si>
    <t>Gymnázium/SO 01/766</t>
  </si>
  <si>
    <t>766: Konstrukce truhlářské</t>
  </si>
  <si>
    <t>Gymnázium/SO 01/775</t>
  </si>
  <si>
    <t>775: Podlahy skládané</t>
  </si>
  <si>
    <t>Gymnázium/SO 01/776</t>
  </si>
  <si>
    <t>776: Podlahy povlakové</t>
  </si>
  <si>
    <t>Gymnázium/SO 01/783</t>
  </si>
  <si>
    <t>783: Nátěry</t>
  </si>
  <si>
    <t>Gymnázium/SO 01/784</t>
  </si>
  <si>
    <t>784: Malby</t>
  </si>
  <si>
    <t>Gymnázium/SO 01/V03</t>
  </si>
  <si>
    <t>V03: Zařízení staveniště</t>
  </si>
  <si>
    <t>Gymnázium/SO 02</t>
  </si>
  <si>
    <t>SO 02: Elektroinstalace</t>
  </si>
  <si>
    <t>Gymnázium/SO 02/01.1</t>
  </si>
  <si>
    <t>01.1: KABELY</t>
  </si>
  <si>
    <t>Gymnázium/SO 02/01.2</t>
  </si>
  <si>
    <t>01.2: ELEKTROINSTALČNÍ MATERIÁL A PŘÍSTROJE</t>
  </si>
  <si>
    <t>Gymnázium/SO 02/01.3</t>
  </si>
  <si>
    <t>01.3: KABELOVÉ TRASY</t>
  </si>
  <si>
    <t>Gymnázium/SO 02/01.4</t>
  </si>
  <si>
    <t>01.4: ROZVADĚČE</t>
  </si>
  <si>
    <t>Gymnázium/SO 02/02</t>
  </si>
  <si>
    <t>02: MATERIÁL - SLABOPROUD</t>
  </si>
  <si>
    <t>Gymnázium/SO 02/03</t>
  </si>
  <si>
    <t>03: MONTÁŽE - SILNOPROUD</t>
  </si>
  <si>
    <t>Gymnázium/SO 02/04</t>
  </si>
  <si>
    <t>04: MONTÁŽE - SLABOPROUD</t>
  </si>
  <si>
    <t>Gymnázium/SO 02/05</t>
  </si>
  <si>
    <t>05: STAVEBNÍ PŘÍPOMOCE</t>
  </si>
  <si>
    <t>Gymnázium/SO 02/06</t>
  </si>
  <si>
    <t>06: OSTATNÍ</t>
  </si>
  <si>
    <t>Gymnázium/SO 02/VRN</t>
  </si>
  <si>
    <t>VRN: Vedlejší rozpočtové náklady</t>
  </si>
  <si>
    <t xml:space="preserve"> </t>
  </si>
  <si>
    <t>Stavba</t>
  </si>
  <si>
    <t>Objekt</t>
  </si>
  <si>
    <t>Oddíl</t>
  </si>
  <si>
    <t>SP</t>
  </si>
  <si>
    <t>342272245</t>
  </si>
  <si>
    <t>Příčka z pórobetonových hladkých tvárnic na tenkovrstvou maltu tl 150 mm</t>
  </si>
  <si>
    <t>m2</t>
  </si>
  <si>
    <t>317142442</t>
  </si>
  <si>
    <t>Překlad nenosný pórobetonový š 150 mm v do 250 mm na tenkovrstvou maltu dl přes 1000 do 1250 mm</t>
  </si>
  <si>
    <t>kus</t>
  </si>
  <si>
    <t>342291112</t>
  </si>
  <si>
    <t>Ukotvení příček montážní polyuretanovou pěnou tl příčky přes 100 mm</t>
  </si>
  <si>
    <t>m</t>
  </si>
  <si>
    <t>342291121</t>
  </si>
  <si>
    <t>Ukotvení příček k cihelným konstrukcím plochými kotvami</t>
  </si>
  <si>
    <t>612315121</t>
  </si>
  <si>
    <t>Vápenná štuková omítka rýh ve stěnách š do 150 mm</t>
  </si>
  <si>
    <t>612142001</t>
  </si>
  <si>
    <t>Potažení vnitřních stěn sklovláknitým pletivem vtlačeným do tenkovrstvé hmoty</t>
  </si>
  <si>
    <t>642942111</t>
  </si>
  <si>
    <t>Osazování zárubní nebo rámů dveřních kovových do 2,5 m2 na MC</t>
  </si>
  <si>
    <t>612311131</t>
  </si>
  <si>
    <t>Potažení vnitřních stěn vápenným štukem tloušťky do 3 mm</t>
  </si>
  <si>
    <t>612325413</t>
  </si>
  <si>
    <t>Oprava vnitřní vápenocementové hladké omítky stěn v rozsahu plochy přes 30 do 50 %</t>
  </si>
  <si>
    <t>H</t>
  </si>
  <si>
    <t>55331488</t>
  </si>
  <si>
    <t>zárubeň jednokřídlá ocelová pro zdění tl stěny 110-150mm rozměru 900/1970, 2100mm</t>
  </si>
  <si>
    <t>952901111</t>
  </si>
  <si>
    <t>Vyčištění budov bytové a občanské výstavby při výšce podlaží do 4 m</t>
  </si>
  <si>
    <t>998018002</t>
  </si>
  <si>
    <t>Přesun hmot ruční pro budovy v přes 6 do 12 m</t>
  </si>
  <si>
    <t>t</t>
  </si>
  <si>
    <t>997013212</t>
  </si>
  <si>
    <t>Vnitrostaveništní doprava suti a vybouraných hmot pro budovy v přes 6 do 9 m ručně</t>
  </si>
  <si>
    <t>997013511</t>
  </si>
  <si>
    <t>Odvoz suti a vybouraných hmot z meziskládky na skládku do 1 km s naložením a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</si>
  <si>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</si>
  <si>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</si>
  <si>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</si>
  <si>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</si>
  <si>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762511296</t>
  </si>
  <si>
    <t>Podlahové kce podkladové dvouvrstvé z desek OSB tl 2x18 mm broušených na pero a drážku šroubovaných</t>
  </si>
  <si>
    <t>998762202</t>
  </si>
  <si>
    <t>Přesun hmot procentní pro kce tesařské v objektech v přes 6 do 12 m</t>
  </si>
  <si>
    <t>%</t>
  </si>
  <si>
    <t>766411811</t>
  </si>
  <si>
    <t>Demontáž truhlářského obložení stěn z panelů plochy do 1,5 m2</t>
  </si>
  <si>
    <t>766411822</t>
  </si>
  <si>
    <t>Demontáž truhlářského obložení stěn podkladových roštů</t>
  </si>
  <si>
    <t>766660002</t>
  </si>
  <si>
    <t>Montáž dveřních křídel otvíravých jednokřídlových š přes 0,8 m do ocelové zárubně</t>
  </si>
  <si>
    <t>61162087</t>
  </si>
  <si>
    <t>dveře jednokřídlé dřevotřískové povrch laminátový plné 900x1970-2100mm</t>
  </si>
  <si>
    <t>766660729</t>
  </si>
  <si>
    <t>Montáž dveřního interiérového kování - štítku s klikou</t>
  </si>
  <si>
    <t>54914610</t>
  </si>
  <si>
    <t>kování dveřní vrchní klika včetně rozet a montážního materiálu R BB nerez PK</t>
  </si>
  <si>
    <t>998766202</t>
  </si>
  <si>
    <t>Přesun hmot procentní pro kce truhlářské v objektech v přes 6 do 12 m</t>
  </si>
  <si>
    <t>775511810</t>
  </si>
  <si>
    <t>Demontáž podlah vlysových přibíjených s lištami přibíjenými do suti</t>
  </si>
  <si>
    <t>776201811</t>
  </si>
  <si>
    <t>Demontáž lepených povlakových podlah bez podložky ručně</t>
  </si>
  <si>
    <t>776221111</t>
  </si>
  <si>
    <t>Lepení pásů z PVC standardním lepidlem</t>
  </si>
  <si>
    <t>776223112</t>
  </si>
  <si>
    <t>Spoj povlakových podlahovin z PVC svařováním za studena</t>
  </si>
  <si>
    <t>776111311</t>
  </si>
  <si>
    <t>Vysátí podkladu povlakových podlah</t>
  </si>
  <si>
    <t>28411003</t>
  </si>
  <si>
    <t>lišta soklová PVC 30x30mm</t>
  </si>
  <si>
    <t>28451100</t>
  </si>
  <si>
    <t>prostředek pro svařování PVC za studena</t>
  </si>
  <si>
    <t>litr</t>
  </si>
  <si>
    <t>28411017</t>
  </si>
  <si>
    <t>PVC vinyl heterogenní zátěžové tl 2,00mm, nášlapná vrstva 0,70mm, zátěž 34/43, otlak do 0,02mm, stálost do 0,10%, R10, hořlavost Bfl S1</t>
  </si>
  <si>
    <t>776411111</t>
  </si>
  <si>
    <t>Montáž obvodových soklíků výšky do 80 mm</t>
  </si>
  <si>
    <t>998776202</t>
  </si>
  <si>
    <t>Přesun hmot procentní pro podlahy povlakové v objektech v přes 6 do 12 m</t>
  </si>
  <si>
    <t>783301313</t>
  </si>
  <si>
    <t>Odmaštění zámečnických konstrukcí ředidlovým odmašťovačem</t>
  </si>
  <si>
    <t>783314101</t>
  </si>
  <si>
    <t>Základní jednonásobný syntetický nátěr zámečnických konstrukcí</t>
  </si>
  <si>
    <t>783315101</t>
  </si>
  <si>
    <t>Mezinátěr jednonásobný syntetický standardní zámečnických konstrukcí</t>
  </si>
  <si>
    <t>783317101</t>
  </si>
  <si>
    <t>Krycí jednonásobný syntetický standardní nátěr zámečnických konstrukcí</t>
  </si>
  <si>
    <t>784181121</t>
  </si>
  <si>
    <t>Hloubková jednonásobná bezbarvá penetrace podkladu v místnostech v do 3,80 m</t>
  </si>
  <si>
    <t>784221101</t>
  </si>
  <si>
    <t>Dvojnásobné bílé malby ze směsí za sucha dobře otěruvzdorných v místnostech do 3,80 m</t>
  </si>
  <si>
    <t>ON</t>
  </si>
  <si>
    <t>030001000</t>
  </si>
  <si>
    <t>Zařízení staveniště</t>
  </si>
  <si>
    <t>kpl</t>
  </si>
  <si>
    <t>032903000</t>
  </si>
  <si>
    <t>Náklady na provoz a údržbu vybavení staveniště</t>
  </si>
  <si>
    <t>039002000</t>
  </si>
  <si>
    <t>Zrušení zařízení staveniště</t>
  </si>
  <si>
    <t>X2591</t>
  </si>
  <si>
    <t>Náklady na zabezpečení stávajícího vybavení školy</t>
  </si>
  <si>
    <t>SUB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</si>
  <si>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</si>
  <si>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</si>
  <si>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</si>
  <si>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</si>
  <si>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34111076</t>
  </si>
  <si>
    <t>kabel instalační jádro Cu plné izolace PVC plášť PVC 450/750V (CYKY) 4x10mm2</t>
  </si>
  <si>
    <t>34140844</t>
  </si>
  <si>
    <t>vodič propojovací jádro Cu lanované izolace PVC 450/750V (H07V-R) 1x6mm2</t>
  </si>
  <si>
    <t>34140846</t>
  </si>
  <si>
    <t>vodič propojovací jádro Cu lanované izolace PVC 450/750V (H07V-R) 1x10mm2</t>
  </si>
  <si>
    <t>34539000</t>
  </si>
  <si>
    <t>přístroj spínače jednopólového, řazení 1, 1So šroubové svorky</t>
  </si>
  <si>
    <t>34539003</t>
  </si>
  <si>
    <t>přístroj přepínače střídavého, řazení 6, 6So šroubové svorky</t>
  </si>
  <si>
    <t>ABB.5518AA2359B</t>
  </si>
  <si>
    <t>Zásuvka jednonásobná s ochranným kolíkem, s clonkami</t>
  </si>
  <si>
    <t>34555244</t>
  </si>
  <si>
    <t>přístroj zásuvky zápustné jednonásobné s optickou přepěťovou ochranou, krytka s clonkami, bezšroubové svorky</t>
  </si>
  <si>
    <t>34539049</t>
  </si>
  <si>
    <t>kryt spínače jednoduchý</t>
  </si>
  <si>
    <t>34539059</t>
  </si>
  <si>
    <t>rámeček jednonásobný</t>
  </si>
  <si>
    <t>34571004</t>
  </si>
  <si>
    <t>lišta elektroinstalační hranatá PVC 20x20mm</t>
  </si>
  <si>
    <t>34571002</t>
  </si>
  <si>
    <t>lišta elektroinstalační hranatá PVC 60x40mm</t>
  </si>
  <si>
    <t>01.301</t>
  </si>
  <si>
    <t>kanál parapetní elektroinstalční dutý 110x65 mm</t>
  </si>
  <si>
    <t>01.302</t>
  </si>
  <si>
    <t>dělící příčka  do parapetního kanálu s Al folií</t>
  </si>
  <si>
    <t>01.303</t>
  </si>
  <si>
    <t>přístrojová krabice do parapetního kanálu, jednoduchá</t>
  </si>
  <si>
    <t>34571450</t>
  </si>
  <si>
    <t>krabice pod omítku PVC přístrojová kruhová D 70mm</t>
  </si>
  <si>
    <t>34571457</t>
  </si>
  <si>
    <t>krabice pod omítku PVC odbočná kruhová D 70mm s víčkem</t>
  </si>
  <si>
    <t>34571524</t>
  </si>
  <si>
    <t>krabice pod omítku PVC odbočná čtvercová 125x125mm s víčkem</t>
  </si>
  <si>
    <t>34571350</t>
  </si>
  <si>
    <t>trubka elektroinstalační ohebná dvouplášťová korugovaná (chránička) D 32/40mm, HDPE+LDPE</t>
  </si>
  <si>
    <t>01.401</t>
  </si>
  <si>
    <t>Podružný rozvaděč učebny PU 6 - oceloplechový zapuštěný rozvaděč IP30/20 (ocelo-plechové šasi, včetně vnitřní výzbroje dle výkresové části PD, včetně uzamykatelného zámku, plechových dvířek, kapsy na dokumentaci…atd. - komplet</t>
  </si>
  <si>
    <t>01.402</t>
  </si>
  <si>
    <t>Doplnění stávajícícho rozvaděče RM3 - doplnění jističe 40B/3, včetně podružného materiálu - komplet</t>
  </si>
  <si>
    <t>34121262</t>
  </si>
  <si>
    <t>kabel datový jádro Cu plné plášť PVC (U/UTP) kategorie 5e</t>
  </si>
  <si>
    <t>02.001</t>
  </si>
  <si>
    <t>Zásuvka datová 2x RJ45 Cat.5e, UTP, zapuštěná montáž</t>
  </si>
  <si>
    <t>02.002</t>
  </si>
  <si>
    <t>Zásuvka datová 1x RJ-45 Cat. 5e, UTP, zapuštěná montáž</t>
  </si>
  <si>
    <t>37451003</t>
  </si>
  <si>
    <t>zásuvka komunikační přímá HDMI (0230-0-0432)</t>
  </si>
  <si>
    <t>02.003</t>
  </si>
  <si>
    <t xml:space="preserve">Kabel 2x HDMI, 8m </t>
  </si>
  <si>
    <t>02.004</t>
  </si>
  <si>
    <t>Datový rozvaděč RACK 12U, 19"</t>
  </si>
  <si>
    <t>02.005</t>
  </si>
  <si>
    <t>Patchpanel 24x RJ45, 19"</t>
  </si>
  <si>
    <t>02.006</t>
  </si>
  <si>
    <t>Vyvazovací panel metalické datové kabeláže 19", 24x UTP</t>
  </si>
  <si>
    <t>02.007</t>
  </si>
  <si>
    <t>Napájecí zdroj (panel) 230V</t>
  </si>
  <si>
    <t>34571154</t>
  </si>
  <si>
    <t>trubka elektroinstalační ohebná z PH, D 22,9/28,5mm</t>
  </si>
  <si>
    <t>34571351</t>
  </si>
  <si>
    <t>trubka elektroinstalační ohebná dvouplášťová korugovaná (chránička) D 41/50mm, HDPE+LDPE</t>
  </si>
  <si>
    <t>34571458</t>
  </si>
  <si>
    <t>krabice pod omítku PVC odbočná kruhová D 100mm s víčkem</t>
  </si>
  <si>
    <t>02.008</t>
  </si>
  <si>
    <t>741122015</t>
  </si>
  <si>
    <t>Montáž kabelů měděných bez ukončení uložených pod omítku plných kulatých (např. CYKY), počtu a průřezu žil 3x1,5 mm2</t>
  </si>
  <si>
    <t>741122016</t>
  </si>
  <si>
    <t>Montáž kabelů měděných bez ukončení uložených pod omítku plných kulatých (např. CYKY), počtu a průřezu žil 3x2,5 až 6 mm2</t>
  </si>
  <si>
    <t>741122024</t>
  </si>
  <si>
    <t>Montáž kabelů měděných bez ukončení uložených pod omítku plných kulatých (např. CYKY), počtu a průřezu žil 4x10 mm2</t>
  </si>
  <si>
    <t>741122122</t>
  </si>
  <si>
    <t>Montáž kabelů měděných bez ukončení uložených v trubkách zatažených plných kulatých nebo bezhalogenových (např. CYKY) počtu a průřezu žil 3x1,5 až 6 mm2</t>
  </si>
  <si>
    <t>741122211</t>
  </si>
  <si>
    <t>Montáž kabelů měděných bez ukončení uložených volně nebo v liště plných kulatých (např. CYKY) počtu a průřezu žil 3x1,5 až 6 mm2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</si>
  <si>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</si>
  <si>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</si>
  <si>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741132103</t>
  </si>
  <si>
    <t>Ukončení kabelů smršťovací záklopkou nebo páskou se zapojením bez letování, počtu a průřezu žil 3x1,5 až 4 mm2</t>
  </si>
  <si>
    <t>741132132</t>
  </si>
  <si>
    <t>Ukončení kabelů smršťovací záklopkou nebo páskou se zapojením bez letování, počtu a průřezu žil 4x10 mm2</t>
  </si>
  <si>
    <t>741130001</t>
  </si>
  <si>
    <t>Ukončení vodičů izolovaných s označením a zapojením v rozváděči nebo na přístroji, průřezu žíly do 2,5 mm2</t>
  </si>
  <si>
    <t>741130005</t>
  </si>
  <si>
    <t>Ukončení vodičů izolovaných s označením a zapojením v rozváděči nebo na přístroji, průřezu žíly do 10 mm2</t>
  </si>
  <si>
    <t>741310001</t>
  </si>
  <si>
    <t>Montáž spínačů jedno nebo dvoupólových nástěnných se zapojením vodičů, pro prostředí normální spínačů, řazení 1-jednopólových</t>
  </si>
  <si>
    <t>741310022</t>
  </si>
  <si>
    <t>Montáž spínačů jedno nebo dvoupólových nástěnných se zapojením vodičů, pro prostředí normální přepínačů, řazení 6-střídavých</t>
  </si>
  <si>
    <t>741313002</t>
  </si>
  <si>
    <t>Montáž zásuvek domovních se zapojením vodičů bezšroubové připojení polozapuštěných nebo zapuštěných 10/16 A, provedení 2P + PE dvojí zapojení pro průběžnou montáž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</si>
  <si>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</si>
  <si>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</si>
  <si>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741110511</t>
  </si>
  <si>
    <t>Montáž lišt a kanálků elektroinstalačních se spojkami, ohyby a rohy a s nasunutím do krabic vkládacích s víčkem, šířky do 60 mm</t>
  </si>
  <si>
    <t>741110512</t>
  </si>
  <si>
    <t>Montáž lišt a kanálků elektroinstalačních se spojkami, ohyby a rohy a s nasunutím do krabic vkládacích s víčkem, šířky do přes 60 do 120 mm</t>
  </si>
  <si>
    <t>741110541</t>
  </si>
  <si>
    <t>Montáž lišt a kanálků elektroinstalačních se spojkami, ohyby a rohy a s nasunutím do krabic doplňkové prvky přepážky podélné oddělovací</t>
  </si>
  <si>
    <t>741112001</t>
  </si>
  <si>
    <t>Montáž krabic elektroinstalačních bez napojení na trubky a lišty, demontáže a montáže víčka a přístroje protahovacích nebo odbočných zapuštěných plastových kruhových</t>
  </si>
  <si>
    <t>741112061</t>
  </si>
  <si>
    <t>Montáž krabic elektroinstalačních bez napojení na trubky a lišty, demontáže a montáže víčka a přístroje přístrojových zapuštěných plastových kruhových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</si>
  <si>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</si>
  <si>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</si>
  <si>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741112071</t>
  </si>
  <si>
    <t>Montáž krabic elektroinstalačních bez napojení na trubky a lišty, demontáže a montáže víčka a přístroje přístrojových lištových plastových jednoduchých</t>
  </si>
  <si>
    <t>741110063</t>
  </si>
  <si>
    <t>Montáž trubek elektroinstalačních s nasunutím nebo našroubováním do krabic plastových ohebných, uložených pod omítku, vnější Ø přes 35 mm</t>
  </si>
  <si>
    <t>741210002</t>
  </si>
  <si>
    <t>Montáž rozvodnic oceloplechových nebo plastových bez zapojení vodičů běžných, hmotnosti do 50 kg</t>
  </si>
  <si>
    <t>03.001</t>
  </si>
  <si>
    <t>Demontáže stávajících částí silnoproudých rozvodů - rozsah dle požadavků a zadání investora</t>
  </si>
  <si>
    <t>hod</t>
  </si>
  <si>
    <t>742121001</t>
  </si>
  <si>
    <t>Montáž kabelů sdělovacích pro vnitřní rozvody počtu žil do 15</t>
  </si>
  <si>
    <t>742330042</t>
  </si>
  <si>
    <t>Montáž strukturované kabeláže zásuvek datových pod omítku, do nábytku, do parapetního žlabu nebo podlahové krabice dvouzásuvky</t>
  </si>
  <si>
    <t>742330041</t>
  </si>
  <si>
    <t>Montáž strukturované kabeláže zásuvek datových pod omítku, do nábytku, do parapetního žlabu nebo podlahové krabice jednozásuvky</t>
  </si>
  <si>
    <t>742330001</t>
  </si>
  <si>
    <t>Montáž strukturované kabeláže rozvaděče nástěnného</t>
  </si>
  <si>
    <t>742330022</t>
  </si>
  <si>
    <t>Montáž strukturované kabeláže příslušenství a ostatní práce k rozvaděčům napájecího panelu</t>
  </si>
  <si>
    <t>742330023</t>
  </si>
  <si>
    <t>Montáž strukturované kabeláže příslušenství a ostatní práce k rozvaděčům vyvazovacíhoho panelu 1U</t>
  </si>
  <si>
    <t>742330024</t>
  </si>
  <si>
    <t>Montáž strukturované kabeláže příslušenství a ostatní práce k rozvaděčům patch panelu 24 portů UTP/FTP</t>
  </si>
  <si>
    <t>742330051</t>
  </si>
  <si>
    <t>Montáž strukturované kabeláže zásuvek datových popis portu zásuvky</t>
  </si>
  <si>
    <t>742330052</t>
  </si>
  <si>
    <t>Montáž strukturované kabeláže zásuvek datových popis portů patchpanelu</t>
  </si>
  <si>
    <t>742110005</t>
  </si>
  <si>
    <t>Montáž trubek elektroinstalačních plastových ohebných uložených v podlaze</t>
  </si>
  <si>
    <t>742110002</t>
  </si>
  <si>
    <t>Montáž trubek elektroinstalačních plastových ohebných uložených pod omítku</t>
  </si>
  <si>
    <t>742330101</t>
  </si>
  <si>
    <t>Montáž strukturované kabeláže měření segmentu metalického s vyhotovením protokolu</t>
  </si>
  <si>
    <t>468101112</t>
  </si>
  <si>
    <t>Vysekání rýh pro montáž trubek a kabelů v kamenných nebo betonových zdech hloubky do 3 cm a šířky přes 3 do 5 cm</t>
  </si>
  <si>
    <t>468101122</t>
  </si>
  <si>
    <t>Vysekání rýh pro montáž trubek a kabelů v kamenných nebo betonových zdech hloubky přes 3 do 5 cm a šířky přes 5 do 7 cm</t>
  </si>
  <si>
    <t>468091112</t>
  </si>
  <si>
    <t>Vysekání kapes nebo výklenků ve zdivu pro osazení kotevních prvků nebo elektroinstalačního zařízení z lehkých betonů, dutých cihel nebo tvárnic, velikosti 10x10x8 cm</t>
  </si>
  <si>
    <t>06.001</t>
  </si>
  <si>
    <t>Zjištění skutečného stavu stávající přípojky NN, včetně prověření dimenze přípojky NN a dohledání skutečných stavů související s přípojkou - komplet</t>
  </si>
  <si>
    <t>06.002</t>
  </si>
  <si>
    <t>Projektová dokumentace provedení stavby, včetně vydání dokumentace v tištěné i elektronické verzi - komplet</t>
  </si>
  <si>
    <t>210280001</t>
  </si>
  <si>
    <t>Zkoušky a prohlídky elektrických rozvodů a zařízení  celková prohlídka, zkoušení, měření a vyhotovení revizní zprávy pro objem montážních prací do 100 tisíc Kč</t>
  </si>
  <si>
    <t>06.003</t>
  </si>
  <si>
    <t>Závěrečná měření a nastavení prvků</t>
  </si>
  <si>
    <t>06.004</t>
  </si>
  <si>
    <t>Výchozí revize elektro, včetně vypracování revizní zprávy - komplet</t>
  </si>
  <si>
    <t>06.005</t>
  </si>
  <si>
    <t>Koordinace realizační firmy se zástupci investora, nebo se zástupci majitelů/správců ostatních sítí v zájmovém území - komplet</t>
  </si>
  <si>
    <t>06.006</t>
  </si>
  <si>
    <t>Recyklační poplatek - komplet</t>
  </si>
  <si>
    <t>06.007</t>
  </si>
  <si>
    <t>Poplatek za likvidaci a odvoz odpadu - komplet</t>
  </si>
  <si>
    <t>06.008</t>
  </si>
  <si>
    <t>Nepředvídatelné práce - nekvalifikovaný dělník</t>
  </si>
  <si>
    <t>06.009</t>
  </si>
  <si>
    <t>Nepředvídatelné práce - kvalifikovaný dělník</t>
  </si>
  <si>
    <t>06.010</t>
  </si>
  <si>
    <t>Drobný montážní materiál (stahovací svazkovací pásky, sádra, hmoždinky, šrouby, hřebíky, izolační pásky, tmely …) - komplet</t>
  </si>
  <si>
    <t>06.011</t>
  </si>
  <si>
    <t>Jiné materiály, montáž, demontáž, atd., neuvedené výše, ale které je nutné zahrnout do celkového rozsahu prací podle výkresů a praxe dodavatele. Prosím, uveďte podrobný technický popis a cenovou kalkulaci.</t>
  </si>
  <si>
    <t>100.001</t>
  </si>
  <si>
    <t>PPV 5%</t>
  </si>
  <si>
    <t>100.002</t>
  </si>
  <si>
    <t>GZS 3%</t>
  </si>
  <si>
    <t>DPH 21%</t>
  </si>
  <si>
    <t>Gymnázium Čáslav</t>
  </si>
  <si>
    <t xml:space="preserve">Gymnázium Čáslav - učebna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</si>
</sst>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_-* #,##0.00\ _K_č_-;\-* #,##0.00\ _K_č_-;_-* &quot;-&quot;??\ _K_č_-;_-@_-"/>
    <numFmt numFmtId="166" formatCode="_(#,##0_);[Red]\-\ #,##0_);&quot;–&quot;??;_(@_)"/>
    <numFmt numFmtId="168" formatCode="_(#,##0.00_);[Red]\-\ #,##0.00_);&quot;–&quot;??;_(@_)"/>
    <numFmt numFmtId="181" formatCode="_(#,##0.000_);[Red]\-\ #,##0.000_);&quot;–&quot;??;_(@_)"/>
  </numFmts>
  <fonts count="2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165" fontId="1" fillId="0" borderId="0" applyFont="0" applyFill="0" applyBorder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1" fillId="22" borderId="6" applyNumberFormat="0" applyFont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5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0" applyFont="1" applyBorder="1"/>
    <xf numFmtId="0" fontId="25" fillId="0" borderId="0" xfId="0" applyFont="1"/>
    <xf numFmtId="0" fontId="26" fillId="0" borderId="0" xfId="0" applyFont="1" applyAlignment="1">
      <alignment horizontal="center" vertical="top"/>
    </xf>
    <xf numFmtId="49" fontId="19" fillId="0" borderId="0" xfId="0" applyNumberFormat="1" applyFont="1"/>
    <xf numFmtId="49" fontId="19" fillId="0" borderId="10" xfId="0" applyNumberFormat="1" applyFont="1" applyBorder="1"/>
    <xf numFmtId="166" fontId="19" fillId="0" borderId="0" xfId="0" applyNumberFormat="1" applyFont="1"/>
    <xf numFmtId="166" fontId="19" fillId="0" borderId="10" xfId="0" applyNumberFormat="1" applyFont="1" applyBorder="1"/>
    <xf numFmtId="181" fontId="19" fillId="0" borderId="0" xfId="0" applyNumberFormat="1" applyFont="1"/>
    <xf numFmtId="181" fontId="24" fillId="0" borderId="0" xfId="0" applyNumberFormat="1" applyFont="1"/>
    <xf numFmtId="181" fontId="19" fillId="0" borderId="10" xfId="0" applyNumberFormat="1" applyFont="1" applyBorder="1"/>
    <xf numFmtId="166" fontId="24" fillId="0" borderId="0" xfId="0" applyNumberFormat="1" applyFont="1"/>
    <xf numFmtId="49" fontId="20" fillId="0" borderId="10" xfId="0" applyNumberFormat="1" applyFont="1" applyBorder="1" applyAlignment="1">
      <alignment horizontal="center"/>
    </xf>
    <xf numFmtId="166" fontId="20" fillId="0" borderId="10" xfId="0" applyNumberFormat="1" applyFont="1" applyBorder="1" applyAlignment="1">
      <alignment horizontal="center"/>
    </xf>
    <xf numFmtId="181" fontId="20" fillId="0" borderId="1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 vertical="top"/>
    </xf>
    <xf numFmtId="181" fontId="21" fillId="0" borderId="0" xfId="0" applyNumberFormat="1" applyFont="1"/>
    <xf numFmtId="166" fontId="21" fillId="0" borderId="0" xfId="0" applyNumberFormat="1" applyFont="1"/>
    <xf numFmtId="49" fontId="18" fillId="0" borderId="10" xfId="0" applyNumberFormat="1" applyFont="1" applyBorder="1" applyAlignment="1">
      <alignment horizontal="left" vertical="top"/>
    </xf>
    <xf numFmtId="181" fontId="18" fillId="0" borderId="10" xfId="0" applyNumberFormat="1" applyFont="1" applyBorder="1"/>
    <xf numFmtId="166" fontId="18" fillId="0" borderId="10" xfId="0" applyNumberFormat="1" applyFont="1" applyBorder="1"/>
    <xf numFmtId="0" fontId="27" fillId="0" borderId="0" xfId="0" applyFont="1" applyAlignment="1">
      <alignment horizontal="right" vertical="top"/>
    </xf>
    <xf numFmtId="49" fontId="27" fillId="0" borderId="0" xfId="0" applyNumberFormat="1" applyFont="1" applyAlignment="1">
      <alignment horizontal="left" vertical="top" wrapText="1"/>
    </xf>
    <xf numFmtId="166" fontId="27" fillId="0" borderId="0" xfId="0" applyNumberFormat="1" applyFont="1" applyAlignment="1">
      <alignment horizontal="right" vertical="top"/>
    </xf>
    <xf numFmtId="181" fontId="27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49" fontId="28" fillId="0" borderId="0" xfId="0" applyNumberFormat="1" applyFont="1" applyAlignment="1">
      <alignment horizontal="left" vertical="top" wrapText="1" indent="1"/>
    </xf>
    <xf numFmtId="166" fontId="28" fillId="0" borderId="0" xfId="0" applyNumberFormat="1" applyFont="1" applyAlignment="1">
      <alignment horizontal="right" vertical="top"/>
    </xf>
    <xf numFmtId="181" fontId="28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49" fontId="20" fillId="0" borderId="0" xfId="0" applyNumberFormat="1" applyFont="1" applyAlignment="1">
      <alignment horizontal="left" vertical="top" wrapText="1" indent="2"/>
    </xf>
    <xf numFmtId="166" fontId="20" fillId="0" borderId="0" xfId="0" applyNumberFormat="1" applyFont="1" applyAlignment="1">
      <alignment horizontal="right" vertical="top"/>
    </xf>
    <xf numFmtId="181" fontId="20" fillId="0" borderId="0" xfId="0" applyNumberFormat="1" applyFont="1" applyAlignment="1">
      <alignment horizontal="right" vertical="top"/>
    </xf>
    <xf numFmtId="1" fontId="19" fillId="0" borderId="0" xfId="0" applyNumberFormat="1" applyFont="1"/>
    <xf numFmtId="1" fontId="22" fillId="0" borderId="0" xfId="0" applyNumberFormat="1" applyFont="1"/>
    <xf numFmtId="49" fontId="24" fillId="0" borderId="0" xfId="0" applyNumberFormat="1" applyFont="1"/>
    <xf numFmtId="168" fontId="19" fillId="0" borderId="0" xfId="0" applyNumberFormat="1" applyFont="1"/>
    <xf numFmtId="1" fontId="20" fillId="0" borderId="10" xfId="0" applyNumberFormat="1" applyFont="1" applyBorder="1" applyAlignment="1">
      <alignment horizontal="center"/>
    </xf>
    <xf numFmtId="168" fontId="20" fillId="0" borderId="10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right" vertical="top"/>
    </xf>
    <xf numFmtId="1" fontId="27" fillId="0" borderId="0" xfId="0" applyNumberFormat="1" applyFont="1"/>
    <xf numFmtId="49" fontId="27" fillId="0" borderId="0" xfId="0" applyNumberFormat="1" applyFont="1"/>
    <xf numFmtId="181" fontId="27" fillId="0" borderId="0" xfId="0" applyNumberFormat="1" applyFont="1"/>
    <xf numFmtId="168" fontId="27" fillId="0" borderId="0" xfId="0" applyNumberFormat="1" applyFont="1"/>
    <xf numFmtId="166" fontId="27" fillId="0" borderId="0" xfId="0" applyNumberFormat="1" applyFont="1"/>
    <xf numFmtId="1" fontId="28" fillId="0" borderId="0" xfId="0" applyNumberFormat="1" applyFont="1" applyAlignment="1">
      <alignment horizontal="right" vertical="top"/>
    </xf>
    <xf numFmtId="1" fontId="28" fillId="0" borderId="0" xfId="0" applyNumberFormat="1" applyFont="1"/>
    <xf numFmtId="49" fontId="28" fillId="0" borderId="0" xfId="0" applyNumberFormat="1" applyFont="1"/>
    <xf numFmtId="49" fontId="28" fillId="0" borderId="0" xfId="0" applyNumberFormat="1" applyFont="1" applyAlignment="1">
      <alignment horizontal="left" vertical="top" wrapText="1"/>
    </xf>
    <xf numFmtId="181" fontId="28" fillId="0" borderId="0" xfId="0" applyNumberFormat="1" applyFont="1"/>
    <xf numFmtId="168" fontId="28" fillId="0" borderId="0" xfId="0" applyNumberFormat="1" applyFont="1"/>
    <xf numFmtId="166" fontId="28" fillId="0" borderId="0" xfId="0" applyNumberFormat="1" applyFont="1"/>
    <xf numFmtId="1" fontId="20" fillId="0" borderId="0" xfId="0" applyNumberFormat="1" applyFont="1" applyAlignment="1">
      <alignment horizontal="right" vertical="top"/>
    </xf>
    <xf numFmtId="1" fontId="20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left" vertical="top" wrapText="1"/>
    </xf>
    <xf numFmtId="181" fontId="20" fillId="0" borderId="0" xfId="0" applyNumberFormat="1" applyFont="1"/>
    <xf numFmtId="168" fontId="20" fillId="0" borderId="0" xfId="0" applyNumberFormat="1" applyFont="1"/>
    <xf numFmtId="166" fontId="20" fillId="0" borderId="0" xfId="0" applyNumberFormat="1" applyFont="1"/>
    <xf numFmtId="1" fontId="25" fillId="0" borderId="0" xfId="0" applyNumberFormat="1" applyFont="1" applyAlignment="1">
      <alignment horizontal="right" vertical="top"/>
    </xf>
    <xf numFmtId="1" fontId="25" fillId="0" borderId="11" xfId="0" applyNumberFormat="1" applyFont="1" applyBorder="1" applyAlignment="1">
      <alignment horizontal="center" vertical="top"/>
    </xf>
    <xf numFmtId="49" fontId="25" fillId="0" borderId="12" xfId="0" applyNumberFormat="1" applyFont="1" applyBorder="1" applyAlignment="1">
      <alignment horizontal="center" vertical="top"/>
    </xf>
    <xf numFmtId="49" fontId="25" fillId="0" borderId="12" xfId="0" applyNumberFormat="1" applyFont="1" applyBorder="1" applyAlignment="1">
      <alignment horizontal="right" vertical="top"/>
    </xf>
    <xf numFmtId="49" fontId="25" fillId="0" borderId="12" xfId="0" applyNumberFormat="1" applyFont="1" applyBorder="1" applyAlignment="1">
      <alignment horizontal="left" vertical="top" wrapText="1"/>
    </xf>
    <xf numFmtId="181" fontId="25" fillId="0" borderId="12" xfId="0" applyNumberFormat="1" applyFont="1" applyBorder="1" applyAlignment="1">
      <alignment horizontal="right" vertical="top"/>
    </xf>
    <xf numFmtId="168" fontId="25" fillId="0" borderId="12" xfId="0" applyNumberFormat="1" applyFont="1" applyBorder="1" applyAlignment="1">
      <alignment horizontal="right" vertical="top"/>
    </xf>
    <xf numFmtId="166" fontId="25" fillId="0" borderId="12" xfId="0" applyNumberFormat="1" applyFont="1" applyBorder="1" applyAlignment="1">
      <alignment horizontal="right" vertical="top"/>
    </xf>
    <xf numFmtId="165" fontId="19" fillId="0" borderId="0" xfId="20" applyFont="1"/>
    <xf numFmtId="165" fontId="20" fillId="0" borderId="10" xfId="20" applyFont="1" applyBorder="1" applyAlignment="1">
      <alignment horizontal="center"/>
    </xf>
    <xf numFmtId="165" fontId="27" fillId="0" borderId="0" xfId="20" applyFont="1" applyAlignment="1">
      <alignment horizontal="right" vertical="top"/>
    </xf>
    <xf numFmtId="165" fontId="28" fillId="0" borderId="0" xfId="20" applyFont="1" applyAlignment="1">
      <alignment horizontal="right" vertical="top"/>
    </xf>
    <xf numFmtId="165" fontId="20" fillId="0" borderId="0" xfId="20" applyFont="1" applyAlignment="1">
      <alignment horizontal="right" vertical="top"/>
    </xf>
    <xf numFmtId="165" fontId="19" fillId="0" borderId="10" xfId="20" applyFont="1" applyBorder="1"/>
    <xf numFmtId="165" fontId="21" fillId="0" borderId="0" xfId="20" applyFont="1" applyAlignment="1">
      <alignment horizontal="right" vertical="top"/>
    </xf>
    <xf numFmtId="165" fontId="18" fillId="0" borderId="10" xfId="20" applyFont="1" applyBorder="1" applyAlignment="1">
      <alignment horizontal="right" vertical="top"/>
    </xf>
    <xf numFmtId="165" fontId="24" fillId="0" borderId="0" xfId="20" applyFont="1"/>
    <xf numFmtId="165" fontId="25" fillId="0" borderId="12" xfId="20" applyFont="1" applyBorder="1" applyAlignment="1">
      <alignment horizontal="right" vertical="top"/>
    </xf>
  </cellXfs>
  <cellStyles count="43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Čárka" xfId="20" builtinId="3"/>
    <cellStyle name="Kontrolní buňka" xfId="21"/>
    <cellStyle name="Nadpis 1" xfId="22"/>
    <cellStyle name="Nadpis 2" xfId="23"/>
    <cellStyle name="Nadpis 3" xfId="24"/>
    <cellStyle name="Nadpis 4" xfId="25"/>
    <cellStyle name="Název" xfId="26"/>
    <cellStyle name="Neutrální" xfId="27"/>
    <cellStyle name="Normální" xfId="0" builtinId="0"/>
    <cellStyle name="Poznámka" xfId="28"/>
    <cellStyle name="Propojená buňka" xfId="29"/>
    <cellStyle name="Správně" xfId="30"/>
    <cellStyle name="Špatně" xfId="31"/>
    <cellStyle name="Text upozornění" xfId="32"/>
    <cellStyle name="Vstup" xfId="33"/>
    <cellStyle name="Výpočet" xfId="34"/>
    <cellStyle name="Výstup" xfId="35"/>
    <cellStyle name="Vysvětlující text" xfId="36"/>
    <cellStyle name="Zvýraznění 1" xfId="37"/>
    <cellStyle name="Zvýraznění 2" xfId="38"/>
    <cellStyle name="Zvýraznění 3" xfId="39"/>
    <cellStyle name="Zvýraznění 4" xfId="40"/>
    <cellStyle name="Zvýraznění 5" xfId="41"/>
    <cellStyle name="Zvýraznění 6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36"/>
  <sheetViews>
    <sheetView zoomScaleNormal="100" workbookViewId="0">
      <pane ySplit="4" topLeftCell="A5" activePane="bottomLeft" state="frozen"/>
      <selection pane="bottomLeft" activeCell="B21" sqref="B21"/>
    </sheetView>
  </sheetViews>
  <sheetFormatPr defaultColWidth="9.21875" defaultRowHeight="8.4" outlineLevelRow="2" x14ac:dyDescent="0.2"/>
  <cols>
    <col min="1" max="1" width="34.77734375" style="2" hidden="1" customWidth="1"/>
    <col min="2" max="2" width="64.77734375" style="2" customWidth="1"/>
    <col min="3" max="3" width="15.77734375" style="75" customWidth="1"/>
    <col min="4" max="6" width="15.77734375" style="2" hidden="1" customWidth="1"/>
    <col min="7" max="7" width="24.5546875" style="2" customWidth="1"/>
    <col min="8" max="16384" width="9.21875" style="2"/>
  </cols>
  <sheetData>
    <row r="1" spans="1:8" ht="15.6" x14ac:dyDescent="0.2">
      <c r="B1" s="11" t="s">
        <v>17</v>
      </c>
    </row>
    <row r="2" spans="1:8" ht="15.6" x14ac:dyDescent="0.2">
      <c r="B2" s="11" t="s">
        <v>65</v>
      </c>
      <c r="D2" s="16"/>
      <c r="E2" s="14"/>
      <c r="F2" s="14"/>
    </row>
    <row r="3" spans="1:8" ht="7.5" customHeight="1" x14ac:dyDescent="0.2">
      <c r="A3" s="6"/>
      <c r="B3" s="12"/>
      <c r="D3" s="17"/>
      <c r="E3" s="19"/>
      <c r="F3" s="19"/>
      <c r="G3" s="8"/>
    </row>
    <row r="4" spans="1:8" ht="10.199999999999999" x14ac:dyDescent="0.2">
      <c r="A4" s="4"/>
      <c r="B4" s="20" t="s">
        <v>3</v>
      </c>
      <c r="C4" s="76" t="s">
        <v>9</v>
      </c>
      <c r="D4" s="22" t="s">
        <v>11</v>
      </c>
      <c r="E4" s="21" t="s">
        <v>2</v>
      </c>
      <c r="F4" s="21" t="s">
        <v>15</v>
      </c>
      <c r="G4" s="6"/>
      <c r="H4" s="8"/>
    </row>
    <row r="5" spans="1:8" ht="7.5" customHeight="1" x14ac:dyDescent="0.2">
      <c r="B5" s="12"/>
      <c r="D5" s="16"/>
      <c r="E5" s="14"/>
      <c r="F5" s="14"/>
      <c r="G5" s="8"/>
    </row>
    <row r="6" spans="1:8" ht="12" x14ac:dyDescent="0.2">
      <c r="A6" s="29" t="s">
        <v>18</v>
      </c>
      <c r="B6" s="30" t="s">
        <v>347</v>
      </c>
      <c r="C6" s="77">
        <f>VLOOKUP($A6,Zakázka!$A:$Q,10,FALSE)</f>
        <v>0</v>
      </c>
      <c r="D6" s="32">
        <f>VLOOKUP($A6,Zakázka!$A:$Q,12,FALSE)</f>
        <v>5.2731976500000011</v>
      </c>
      <c r="E6" s="31">
        <f>VLOOKUP($A6,Zakázka!$A:$Q,16,FALSE)</f>
        <v>0</v>
      </c>
      <c r="F6" s="31">
        <f>VLOOKUP($A6,Zakázka!$A:$Q,17,FALSE)</f>
        <v>0</v>
      </c>
      <c r="G6" s="6"/>
      <c r="H6" s="8"/>
    </row>
    <row r="7" spans="1:8" ht="11.4" outlineLevel="1" x14ac:dyDescent="0.2">
      <c r="A7" s="33" t="s">
        <v>19</v>
      </c>
      <c r="B7" s="34" t="s">
        <v>20</v>
      </c>
      <c r="C7" s="78">
        <f>VLOOKUP($A7,Zakázka!$A:$Q,10,FALSE)</f>
        <v>0</v>
      </c>
      <c r="D7" s="36">
        <f>VLOOKUP($A7,Zakázka!$A:$Q,12,FALSE)</f>
        <v>5.2731976500000011</v>
      </c>
      <c r="E7" s="35">
        <f>VLOOKUP($A7,Zakázka!$A:$Q,16,FALSE)</f>
        <v>0</v>
      </c>
      <c r="F7" s="35">
        <f>VLOOKUP($A7,Zakázka!$A:$Q,17,FALSE)</f>
        <v>0</v>
      </c>
      <c r="G7" s="6"/>
      <c r="H7" s="8"/>
    </row>
    <row r="8" spans="1:8" ht="10.199999999999999" outlineLevel="2" x14ac:dyDescent="0.2">
      <c r="A8" s="37" t="s">
        <v>21</v>
      </c>
      <c r="B8" s="38" t="s">
        <v>22</v>
      </c>
      <c r="C8" s="79">
        <f>VLOOKUP($A8,Zakázka!$A:$Q,10,FALSE)</f>
        <v>0</v>
      </c>
      <c r="D8" s="40">
        <f>VLOOKUP($A8,Zakázka!$A:$Q,12,FALSE)</f>
        <v>0.6925791</v>
      </c>
      <c r="E8" s="39">
        <f>VLOOKUP($A8,Zakázka!$A:$Q,16,FALSE)</f>
        <v>0</v>
      </c>
      <c r="F8" s="39">
        <f>VLOOKUP($A8,Zakázka!$A:$Q,17,FALSE)</f>
        <v>0</v>
      </c>
      <c r="G8" s="6"/>
      <c r="H8" s="8"/>
    </row>
    <row r="9" spans="1:8" ht="10.199999999999999" outlineLevel="2" x14ac:dyDescent="0.2">
      <c r="A9" s="37" t="s">
        <v>23</v>
      </c>
      <c r="B9" s="38" t="s">
        <v>24</v>
      </c>
      <c r="C9" s="79">
        <f>VLOOKUP($A9,Zakázka!$A:$Q,10,FALSE)</f>
        <v>0</v>
      </c>
      <c r="D9" s="40">
        <f>VLOOKUP($A9,Zakázka!$A:$Q,12,FALSE)</f>
        <v>3.0654434000000008</v>
      </c>
      <c r="E9" s="39">
        <f>VLOOKUP($A9,Zakázka!$A:$Q,16,FALSE)</f>
        <v>0</v>
      </c>
      <c r="F9" s="39">
        <f>VLOOKUP($A9,Zakázka!$A:$Q,17,FALSE)</f>
        <v>0</v>
      </c>
      <c r="G9" s="6"/>
      <c r="H9" s="8"/>
    </row>
    <row r="10" spans="1:8" ht="10.199999999999999" outlineLevel="2" x14ac:dyDescent="0.2">
      <c r="A10" s="37" t="s">
        <v>25</v>
      </c>
      <c r="B10" s="38" t="s">
        <v>26</v>
      </c>
      <c r="C10" s="79">
        <f>VLOOKUP($A10,Zakázka!$A:$Q,10,FALSE)</f>
        <v>0</v>
      </c>
      <c r="D10" s="40">
        <f>VLOOKUP($A10,Zakázka!$A:$Q,12,FALSE)</f>
        <v>2.1804000000000003E-3</v>
      </c>
      <c r="E10" s="39">
        <f>VLOOKUP($A10,Zakázka!$A:$Q,16,FALSE)</f>
        <v>0</v>
      </c>
      <c r="F10" s="39">
        <f>VLOOKUP($A10,Zakázka!$A:$Q,17,FALSE)</f>
        <v>0</v>
      </c>
      <c r="G10" s="6"/>
      <c r="H10" s="8"/>
    </row>
    <row r="11" spans="1:8" ht="10.199999999999999" outlineLevel="2" x14ac:dyDescent="0.2">
      <c r="A11" s="37" t="s">
        <v>27</v>
      </c>
      <c r="B11" s="38" t="s">
        <v>28</v>
      </c>
      <c r="C11" s="79">
        <f>VLOOKUP($A11,Zakázka!$A:$Q,10,FALSE)</f>
        <v>0</v>
      </c>
      <c r="D11" s="40">
        <f>VLOOKUP($A11,Zakázka!$A:$Q,12,FALSE)</f>
        <v>0</v>
      </c>
      <c r="E11" s="39">
        <f>VLOOKUP($A11,Zakázka!$A:$Q,16,FALSE)</f>
        <v>0</v>
      </c>
      <c r="F11" s="39">
        <f>VLOOKUP($A11,Zakázka!$A:$Q,17,FALSE)</f>
        <v>0</v>
      </c>
      <c r="G11" s="6"/>
      <c r="H11" s="8"/>
    </row>
    <row r="12" spans="1:8" ht="10.199999999999999" outlineLevel="2" x14ac:dyDescent="0.2">
      <c r="A12" s="37" t="s">
        <v>29</v>
      </c>
      <c r="B12" s="38" t="s">
        <v>30</v>
      </c>
      <c r="C12" s="79">
        <f>VLOOKUP($A12,Zakázka!$A:$Q,10,FALSE)</f>
        <v>0</v>
      </c>
      <c r="D12" s="40">
        <f>VLOOKUP($A12,Zakázka!$A:$Q,12,FALSE)</f>
        <v>1.2346515</v>
      </c>
      <c r="E12" s="39">
        <f>VLOOKUP($A12,Zakázka!$A:$Q,16,FALSE)</f>
        <v>0</v>
      </c>
      <c r="F12" s="39">
        <f>VLOOKUP($A12,Zakázka!$A:$Q,17,FALSE)</f>
        <v>0</v>
      </c>
      <c r="G12" s="6"/>
      <c r="H12" s="8"/>
    </row>
    <row r="13" spans="1:8" ht="10.199999999999999" outlineLevel="2" x14ac:dyDescent="0.2">
      <c r="A13" s="37" t="s">
        <v>31</v>
      </c>
      <c r="B13" s="38" t="s">
        <v>32</v>
      </c>
      <c r="C13" s="79">
        <f>VLOOKUP($A13,Zakázka!$A:$Q,10,FALSE)</f>
        <v>0</v>
      </c>
      <c r="D13" s="40">
        <f>VLOOKUP($A13,Zakázka!$A:$Q,12,FALSE)</f>
        <v>2.1700000000000001E-2</v>
      </c>
      <c r="E13" s="39">
        <f>VLOOKUP($A13,Zakázka!$A:$Q,16,FALSE)</f>
        <v>0</v>
      </c>
      <c r="F13" s="39">
        <f>VLOOKUP($A13,Zakázka!$A:$Q,17,FALSE)</f>
        <v>0</v>
      </c>
      <c r="G13" s="6"/>
      <c r="H13" s="8"/>
    </row>
    <row r="14" spans="1:8" ht="10.199999999999999" outlineLevel="2" x14ac:dyDescent="0.2">
      <c r="A14" s="37" t="s">
        <v>33</v>
      </c>
      <c r="B14" s="38" t="s">
        <v>34</v>
      </c>
      <c r="C14" s="79">
        <f>VLOOKUP($A14,Zakázka!$A:$Q,10,FALSE)</f>
        <v>0</v>
      </c>
      <c r="D14" s="40">
        <f>VLOOKUP($A14,Zakázka!$A:$Q,12,FALSE)</f>
        <v>0</v>
      </c>
      <c r="E14" s="39">
        <f>VLOOKUP($A14,Zakázka!$A:$Q,16,FALSE)</f>
        <v>0</v>
      </c>
      <c r="F14" s="39">
        <f>VLOOKUP($A14,Zakázka!$A:$Q,17,FALSE)</f>
        <v>0</v>
      </c>
      <c r="G14" s="6"/>
      <c r="H14" s="8"/>
    </row>
    <row r="15" spans="1:8" ht="10.199999999999999" outlineLevel="2" x14ac:dyDescent="0.2">
      <c r="A15" s="37" t="s">
        <v>35</v>
      </c>
      <c r="B15" s="38" t="s">
        <v>36</v>
      </c>
      <c r="C15" s="79">
        <f>VLOOKUP($A15,Zakázka!$A:$Q,10,FALSE)</f>
        <v>0</v>
      </c>
      <c r="D15" s="40">
        <f>VLOOKUP($A15,Zakázka!$A:$Q,12,FALSE)</f>
        <v>0.16774499999999998</v>
      </c>
      <c r="E15" s="39">
        <f>VLOOKUP($A15,Zakázka!$A:$Q,16,FALSE)</f>
        <v>0</v>
      </c>
      <c r="F15" s="39">
        <f>VLOOKUP($A15,Zakázka!$A:$Q,17,FALSE)</f>
        <v>0</v>
      </c>
      <c r="G15" s="6"/>
      <c r="H15" s="8"/>
    </row>
    <row r="16" spans="1:8" ht="10.199999999999999" outlineLevel="2" x14ac:dyDescent="0.2">
      <c r="A16" s="37" t="s">
        <v>37</v>
      </c>
      <c r="B16" s="38" t="s">
        <v>38</v>
      </c>
      <c r="C16" s="79">
        <f>VLOOKUP($A16,Zakázka!$A:$Q,10,FALSE)</f>
        <v>0</v>
      </c>
      <c r="D16" s="40">
        <f>VLOOKUP($A16,Zakázka!$A:$Q,12,FALSE)</f>
        <v>5.5124999999999998E-4</v>
      </c>
      <c r="E16" s="39">
        <f>VLOOKUP($A16,Zakázka!$A:$Q,16,FALSE)</f>
        <v>0</v>
      </c>
      <c r="F16" s="39">
        <f>VLOOKUP($A16,Zakázka!$A:$Q,17,FALSE)</f>
        <v>0</v>
      </c>
      <c r="G16" s="6"/>
      <c r="H16" s="8"/>
    </row>
    <row r="17" spans="1:8" ht="10.199999999999999" outlineLevel="2" x14ac:dyDescent="0.2">
      <c r="A17" s="37" t="s">
        <v>39</v>
      </c>
      <c r="B17" s="38" t="s">
        <v>40</v>
      </c>
      <c r="C17" s="79">
        <f>VLOOKUP($A17,Zakázka!$A:$Q,10,FALSE)</f>
        <v>0</v>
      </c>
      <c r="D17" s="40">
        <f>VLOOKUP($A17,Zakázka!$A:$Q,12,FALSE)</f>
        <v>8.8347000000000009E-2</v>
      </c>
      <c r="E17" s="39">
        <f>VLOOKUP($A17,Zakázka!$A:$Q,16,FALSE)</f>
        <v>0</v>
      </c>
      <c r="F17" s="39">
        <f>VLOOKUP($A17,Zakázka!$A:$Q,17,FALSE)</f>
        <v>0</v>
      </c>
      <c r="G17" s="6"/>
      <c r="H17" s="8"/>
    </row>
    <row r="18" spans="1:8" ht="10.199999999999999" outlineLevel="2" x14ac:dyDescent="0.2">
      <c r="A18" s="37" t="s">
        <v>41</v>
      </c>
      <c r="B18" s="38" t="s">
        <v>42</v>
      </c>
      <c r="C18" s="79">
        <f>VLOOKUP($A18,Zakázka!$A:$Q,10,FALSE)</f>
        <v>0</v>
      </c>
      <c r="D18" s="40">
        <f>VLOOKUP($A18,Zakázka!$A:$Q,12,FALSE)</f>
        <v>0</v>
      </c>
      <c r="E18" s="39">
        <f>VLOOKUP($A18,Zakázka!$A:$Q,16,FALSE)</f>
        <v>0</v>
      </c>
      <c r="F18" s="39">
        <f>VLOOKUP($A18,Zakázka!$A:$Q,17,FALSE)</f>
        <v>0</v>
      </c>
      <c r="G18" s="6"/>
      <c r="H18" s="8"/>
    </row>
    <row r="19" spans="1:8" ht="11.4" outlineLevel="1" x14ac:dyDescent="0.2">
      <c r="A19" s="33" t="s">
        <v>43</v>
      </c>
      <c r="B19" s="34" t="s">
        <v>44</v>
      </c>
      <c r="C19" s="78">
        <f>VLOOKUP($A19,Zakázka!$A:$Q,10,FALSE)</f>
        <v>0</v>
      </c>
      <c r="D19" s="36">
        <f>VLOOKUP($A19,Zakázka!$A:$Q,12,FALSE)</f>
        <v>0</v>
      </c>
      <c r="E19" s="35">
        <f>VLOOKUP($A19,Zakázka!$A:$Q,16,FALSE)</f>
        <v>0</v>
      </c>
      <c r="F19" s="35">
        <f>VLOOKUP($A19,Zakázka!$A:$Q,17,FALSE)</f>
        <v>0</v>
      </c>
      <c r="G19" s="6"/>
      <c r="H19" s="8"/>
    </row>
    <row r="20" spans="1:8" ht="10.199999999999999" outlineLevel="2" x14ac:dyDescent="0.2">
      <c r="A20" s="37" t="s">
        <v>45</v>
      </c>
      <c r="B20" s="38" t="s">
        <v>46</v>
      </c>
      <c r="C20" s="79">
        <f>VLOOKUP($A20,Zakázka!$A:$Q,10,FALSE)</f>
        <v>0</v>
      </c>
      <c r="D20" s="40">
        <f>VLOOKUP($A20,Zakázka!$A:$Q,12,FALSE)</f>
        <v>0</v>
      </c>
      <c r="E20" s="39">
        <f>VLOOKUP($A20,Zakázka!$A:$Q,16,FALSE)</f>
        <v>0</v>
      </c>
      <c r="F20" s="39">
        <f>VLOOKUP($A20,Zakázka!$A:$Q,17,FALSE)</f>
        <v>0</v>
      </c>
      <c r="G20" s="6"/>
      <c r="H20" s="8"/>
    </row>
    <row r="21" spans="1:8" ht="10.199999999999999" outlineLevel="2" x14ac:dyDescent="0.2">
      <c r="A21" s="37" t="s">
        <v>47</v>
      </c>
      <c r="B21" s="38" t="s">
        <v>48</v>
      </c>
      <c r="C21" s="79">
        <f>VLOOKUP($A21,Zakázka!$A:$Q,10,FALSE)</f>
        <v>0</v>
      </c>
      <c r="D21" s="40">
        <f>VLOOKUP($A21,Zakázka!$A:$Q,12,FALSE)</f>
        <v>0</v>
      </c>
      <c r="E21" s="39">
        <f>VLOOKUP($A21,Zakázka!$A:$Q,16,FALSE)</f>
        <v>0</v>
      </c>
      <c r="F21" s="39">
        <f>VLOOKUP($A21,Zakázka!$A:$Q,17,FALSE)</f>
        <v>0</v>
      </c>
      <c r="G21" s="6"/>
      <c r="H21" s="8"/>
    </row>
    <row r="22" spans="1:8" ht="10.199999999999999" outlineLevel="2" x14ac:dyDescent="0.2">
      <c r="A22" s="37" t="s">
        <v>49</v>
      </c>
      <c r="B22" s="38" t="s">
        <v>50</v>
      </c>
      <c r="C22" s="79">
        <f>VLOOKUP($A22,Zakázka!$A:$Q,10,FALSE)</f>
        <v>0</v>
      </c>
      <c r="D22" s="40">
        <f>VLOOKUP($A22,Zakázka!$A:$Q,12,FALSE)</f>
        <v>0</v>
      </c>
      <c r="E22" s="39">
        <f>VLOOKUP($A22,Zakázka!$A:$Q,16,FALSE)</f>
        <v>0</v>
      </c>
      <c r="F22" s="39">
        <f>VLOOKUP($A22,Zakázka!$A:$Q,17,FALSE)</f>
        <v>0</v>
      </c>
      <c r="G22" s="6"/>
      <c r="H22" s="8"/>
    </row>
    <row r="23" spans="1:8" ht="10.199999999999999" outlineLevel="2" x14ac:dyDescent="0.2">
      <c r="A23" s="37" t="s">
        <v>51</v>
      </c>
      <c r="B23" s="38" t="s">
        <v>52</v>
      </c>
      <c r="C23" s="79">
        <f>VLOOKUP($A23,Zakázka!$A:$Q,10,FALSE)</f>
        <v>0</v>
      </c>
      <c r="D23" s="40">
        <f>VLOOKUP($A23,Zakázka!$A:$Q,12,FALSE)</f>
        <v>0</v>
      </c>
      <c r="E23" s="39">
        <f>VLOOKUP($A23,Zakázka!$A:$Q,16,FALSE)</f>
        <v>0</v>
      </c>
      <c r="F23" s="39">
        <f>VLOOKUP($A23,Zakázka!$A:$Q,17,FALSE)</f>
        <v>0</v>
      </c>
      <c r="G23" s="6"/>
      <c r="H23" s="8"/>
    </row>
    <row r="24" spans="1:8" ht="10.199999999999999" outlineLevel="2" x14ac:dyDescent="0.2">
      <c r="A24" s="37" t="s">
        <v>53</v>
      </c>
      <c r="B24" s="38" t="s">
        <v>54</v>
      </c>
      <c r="C24" s="79">
        <f>VLOOKUP($A24,Zakázka!$A:$Q,10,FALSE)</f>
        <v>0</v>
      </c>
      <c r="D24" s="40">
        <f>VLOOKUP($A24,Zakázka!$A:$Q,12,FALSE)</f>
        <v>0</v>
      </c>
      <c r="E24" s="39">
        <f>VLOOKUP($A24,Zakázka!$A:$Q,16,FALSE)</f>
        <v>0</v>
      </c>
      <c r="F24" s="39">
        <f>VLOOKUP($A24,Zakázka!$A:$Q,17,FALSE)</f>
        <v>0</v>
      </c>
      <c r="G24" s="6"/>
      <c r="H24" s="8"/>
    </row>
    <row r="25" spans="1:8" ht="10.199999999999999" outlineLevel="2" x14ac:dyDescent="0.2">
      <c r="A25" s="37" t="s">
        <v>55</v>
      </c>
      <c r="B25" s="38" t="s">
        <v>56</v>
      </c>
      <c r="C25" s="79">
        <f>VLOOKUP($A25,Zakázka!$A:$Q,10,FALSE)</f>
        <v>0</v>
      </c>
      <c r="D25" s="40">
        <f>VLOOKUP($A25,Zakázka!$A:$Q,12,FALSE)</f>
        <v>0</v>
      </c>
      <c r="E25" s="39">
        <f>VLOOKUP($A25,Zakázka!$A:$Q,16,FALSE)</f>
        <v>0</v>
      </c>
      <c r="F25" s="39">
        <f>VLOOKUP($A25,Zakázka!$A:$Q,17,FALSE)</f>
        <v>0</v>
      </c>
      <c r="G25" s="6"/>
      <c r="H25" s="8"/>
    </row>
    <row r="26" spans="1:8" ht="10.199999999999999" outlineLevel="2" x14ac:dyDescent="0.2">
      <c r="A26" s="37" t="s">
        <v>57</v>
      </c>
      <c r="B26" s="38" t="s">
        <v>58</v>
      </c>
      <c r="C26" s="79">
        <f>VLOOKUP($A26,Zakázka!$A:$Q,10,FALSE)</f>
        <v>0</v>
      </c>
      <c r="D26" s="40">
        <f>VLOOKUP($A26,Zakázka!$A:$Q,12,FALSE)</f>
        <v>0</v>
      </c>
      <c r="E26" s="39">
        <f>VLOOKUP($A26,Zakázka!$A:$Q,16,FALSE)</f>
        <v>0</v>
      </c>
      <c r="F26" s="39">
        <f>VLOOKUP($A26,Zakázka!$A:$Q,17,FALSE)</f>
        <v>0</v>
      </c>
      <c r="G26" s="6"/>
      <c r="H26" s="8"/>
    </row>
    <row r="27" spans="1:8" ht="10.199999999999999" outlineLevel="2" x14ac:dyDescent="0.2">
      <c r="A27" s="37" t="s">
        <v>59</v>
      </c>
      <c r="B27" s="38" t="s">
        <v>60</v>
      </c>
      <c r="C27" s="79">
        <f>VLOOKUP($A27,Zakázka!$A:$Q,10,FALSE)</f>
        <v>0</v>
      </c>
      <c r="D27" s="40">
        <f>VLOOKUP($A27,Zakázka!$A:$Q,12,FALSE)</f>
        <v>0</v>
      </c>
      <c r="E27" s="39">
        <f>VLOOKUP($A27,Zakázka!$A:$Q,16,FALSE)</f>
        <v>0</v>
      </c>
      <c r="F27" s="39">
        <f>VLOOKUP($A27,Zakázka!$A:$Q,17,FALSE)</f>
        <v>0</v>
      </c>
      <c r="G27" s="6"/>
      <c r="H27" s="8"/>
    </row>
    <row r="28" spans="1:8" ht="10.199999999999999" outlineLevel="2" x14ac:dyDescent="0.2">
      <c r="A28" s="37" t="s">
        <v>61</v>
      </c>
      <c r="B28" s="38" t="s">
        <v>62</v>
      </c>
      <c r="C28" s="79">
        <f>VLOOKUP($A28,Zakázka!$A:$Q,10,FALSE)</f>
        <v>0</v>
      </c>
      <c r="D28" s="40">
        <f>VLOOKUP($A28,Zakázka!$A:$Q,12,FALSE)</f>
        <v>0</v>
      </c>
      <c r="E28" s="39">
        <f>VLOOKUP($A28,Zakázka!$A:$Q,16,FALSE)</f>
        <v>0</v>
      </c>
      <c r="F28" s="39">
        <f>VLOOKUP($A28,Zakázka!$A:$Q,17,FALSE)</f>
        <v>0</v>
      </c>
      <c r="G28" s="6"/>
      <c r="H28" s="8"/>
    </row>
    <row r="29" spans="1:8" ht="10.199999999999999" outlineLevel="2" x14ac:dyDescent="0.2">
      <c r="A29" s="37" t="s">
        <v>63</v>
      </c>
      <c r="B29" s="38" t="s">
        <v>64</v>
      </c>
      <c r="C29" s="79">
        <f>VLOOKUP($A29,Zakázka!$A:$Q,10,FALSE)</f>
        <v>0</v>
      </c>
      <c r="D29" s="40">
        <f>VLOOKUP($A29,Zakázka!$A:$Q,12,FALSE)</f>
        <v>0</v>
      </c>
      <c r="E29" s="39">
        <f>VLOOKUP($A29,Zakázka!$A:$Q,16,FALSE)</f>
        <v>0</v>
      </c>
      <c r="F29" s="39">
        <f>VLOOKUP($A29,Zakázka!$A:$Q,17,FALSE)</f>
        <v>0</v>
      </c>
      <c r="G29" s="6"/>
      <c r="H29" s="8"/>
    </row>
    <row r="30" spans="1:8" ht="7.5" customHeight="1" x14ac:dyDescent="0.2">
      <c r="A30" s="9"/>
      <c r="B30" s="13"/>
      <c r="C30" s="80"/>
      <c r="D30" s="18"/>
      <c r="E30" s="15"/>
      <c r="F30" s="15"/>
      <c r="G30" s="8"/>
    </row>
    <row r="31" spans="1:8" ht="13.2" x14ac:dyDescent="0.25">
      <c r="A31" s="5"/>
      <c r="B31" s="23" t="s">
        <v>1</v>
      </c>
      <c r="C31" s="81">
        <f>SUMIF(GROUP_ID,"",ITEM_PRICES)</f>
        <v>0</v>
      </c>
      <c r="D31" s="24"/>
      <c r="E31" s="25"/>
      <c r="F31" s="25"/>
      <c r="G31" s="6"/>
      <c r="H31" s="8"/>
    </row>
    <row r="32" spans="1:8" ht="13.2" x14ac:dyDescent="0.25">
      <c r="A32" s="5"/>
      <c r="B32" s="23" t="s">
        <v>346</v>
      </c>
      <c r="C32" s="81">
        <f>C31/100*21</f>
        <v>0</v>
      </c>
      <c r="D32" s="24"/>
      <c r="E32" s="25"/>
      <c r="F32" s="25"/>
      <c r="G32" s="6"/>
      <c r="H32" s="8"/>
    </row>
    <row r="33" spans="1:8" ht="13.2" x14ac:dyDescent="0.25">
      <c r="A33" s="1"/>
      <c r="B33" s="26"/>
      <c r="C33" s="82"/>
      <c r="D33" s="27"/>
      <c r="E33" s="28"/>
      <c r="F33" s="28"/>
      <c r="G33" s="6"/>
      <c r="H33" s="8"/>
    </row>
    <row r="34" spans="1:8" ht="13.2" x14ac:dyDescent="0.25">
      <c r="A34" s="5"/>
      <c r="B34" s="23" t="s">
        <v>0</v>
      </c>
      <c r="C34" s="81">
        <f>C31+C32</f>
        <v>0</v>
      </c>
      <c r="D34" s="24"/>
      <c r="E34" s="25"/>
      <c r="F34" s="25"/>
      <c r="G34" s="6"/>
      <c r="H34" s="8"/>
    </row>
    <row r="35" spans="1:8" x14ac:dyDescent="0.2">
      <c r="B35" s="12"/>
      <c r="D35" s="16"/>
      <c r="E35" s="14"/>
      <c r="F35" s="14"/>
    </row>
    <row r="36" spans="1:8" x14ac:dyDescent="0.2">
      <c r="B36" s="6"/>
      <c r="C36" s="83"/>
      <c r="D36" s="6"/>
      <c r="E36" s="8"/>
      <c r="F36" s="8"/>
    </row>
  </sheetData>
  <sheetCalcPr fullCalcOnLoad="1"/>
  <pageMargins left="0.70866141732283472" right="0.70866141732283472" top="0.78740157480314965" bottom="0.78740157480314965" header="0.31496062992125984" footer="0.31496062992125984"/>
  <pageSetup paperSize="9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212"/>
  <sheetViews>
    <sheetView tabSelected="1" topLeftCell="C1" zoomScaleNormal="100" workbookViewId="0">
      <pane ySplit="4" topLeftCell="A5" activePane="bottomLeft" state="frozen"/>
      <selection pane="bottomLeft" activeCell="F21" sqref="F21"/>
    </sheetView>
  </sheetViews>
  <sheetFormatPr defaultColWidth="9.21875" defaultRowHeight="8.4" outlineLevelRow="3" x14ac:dyDescent="0.2"/>
  <cols>
    <col min="1" max="1" width="28.77734375" style="2" hidden="1" customWidth="1"/>
    <col min="2" max="2" width="3.77734375" style="2" hidden="1" customWidth="1"/>
    <col min="3" max="3" width="5.77734375" style="2" customWidth="1"/>
    <col min="4" max="4" width="4.77734375" style="2" customWidth="1"/>
    <col min="5" max="5" width="14.77734375" style="2" customWidth="1"/>
    <col min="6" max="6" width="72.77734375" style="2" customWidth="1"/>
    <col min="7" max="7" width="4.77734375" style="2" customWidth="1"/>
    <col min="8" max="8" width="14.77734375" style="2" customWidth="1"/>
    <col min="9" max="9" width="12.77734375" style="2" customWidth="1"/>
    <col min="10" max="10" width="15.77734375" style="75" customWidth="1"/>
    <col min="11" max="11" width="11.77734375" style="2" hidden="1" customWidth="1"/>
    <col min="12" max="12" width="14.77734375" style="2" hidden="1" customWidth="1"/>
    <col min="13" max="13" width="11.77734375" style="2" hidden="1" customWidth="1"/>
    <col min="14" max="14" width="14.77734375" style="2" hidden="1" customWidth="1"/>
    <col min="15" max="15" width="9.77734375" style="2" hidden="1" customWidth="1"/>
    <col min="16" max="16" width="14.77734375" style="2" hidden="1" customWidth="1"/>
    <col min="17" max="17" width="15.77734375" style="2" hidden="1" customWidth="1"/>
    <col min="18" max="18" width="13.44140625" style="2" customWidth="1"/>
    <col min="19" max="21" width="9.21875" style="2"/>
    <col min="22" max="22" width="9.21875" style="2" customWidth="1"/>
    <col min="23" max="23" width="5.5546875" style="2" customWidth="1"/>
    <col min="24" max="16384" width="9.21875" style="2"/>
  </cols>
  <sheetData>
    <row r="1" spans="1:22" ht="15.6" x14ac:dyDescent="0.2">
      <c r="F1" s="11" t="s">
        <v>348</v>
      </c>
    </row>
    <row r="2" spans="1:22" ht="15.6" x14ac:dyDescent="0.2">
      <c r="B2" s="41"/>
      <c r="C2" s="41"/>
      <c r="D2" s="12"/>
      <c r="E2" s="12"/>
      <c r="F2" s="11" t="s">
        <v>65</v>
      </c>
      <c r="G2" s="12"/>
      <c r="H2" s="16"/>
      <c r="I2" s="44"/>
      <c r="K2" s="16"/>
      <c r="L2" s="16"/>
      <c r="M2" s="16"/>
      <c r="N2" s="16"/>
      <c r="O2" s="14"/>
      <c r="P2" s="14"/>
      <c r="Q2" s="14"/>
      <c r="S2" s="7"/>
      <c r="V2" s="3"/>
    </row>
    <row r="3" spans="1:22" ht="7.5" customHeight="1" x14ac:dyDescent="0.2">
      <c r="A3" s="6"/>
      <c r="B3" s="42"/>
      <c r="C3" s="41"/>
      <c r="D3" s="43"/>
      <c r="E3" s="12"/>
      <c r="F3" s="12"/>
      <c r="G3" s="12"/>
      <c r="H3" s="16"/>
      <c r="I3" s="44"/>
      <c r="K3" s="17"/>
      <c r="L3" s="17"/>
      <c r="M3" s="17"/>
      <c r="N3" s="17"/>
      <c r="O3" s="19"/>
      <c r="P3" s="19"/>
      <c r="Q3" s="19"/>
      <c r="R3" s="8"/>
    </row>
    <row r="4" spans="1:22" ht="10.199999999999999" x14ac:dyDescent="0.2">
      <c r="A4" s="4"/>
      <c r="B4" s="45"/>
      <c r="C4" s="45" t="s">
        <v>4</v>
      </c>
      <c r="D4" s="20" t="s">
        <v>5</v>
      </c>
      <c r="E4" s="20" t="s">
        <v>6</v>
      </c>
      <c r="F4" s="20" t="s">
        <v>3</v>
      </c>
      <c r="G4" s="20" t="s">
        <v>7</v>
      </c>
      <c r="H4" s="22" t="s">
        <v>8</v>
      </c>
      <c r="I4" s="46" t="s">
        <v>16</v>
      </c>
      <c r="J4" s="76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1" t="s">
        <v>14</v>
      </c>
      <c r="P4" s="21" t="s">
        <v>2</v>
      </c>
      <c r="Q4" s="21" t="s">
        <v>15</v>
      </c>
      <c r="R4" s="6"/>
      <c r="S4" s="8"/>
    </row>
    <row r="5" spans="1:22" ht="7.5" customHeight="1" x14ac:dyDescent="0.2">
      <c r="B5" s="41"/>
      <c r="C5" s="41"/>
      <c r="D5" s="12"/>
      <c r="E5" s="12"/>
      <c r="F5" s="12"/>
      <c r="G5" s="12"/>
      <c r="H5" s="16"/>
      <c r="I5" s="44"/>
      <c r="K5" s="16"/>
      <c r="L5" s="16"/>
      <c r="M5" s="16"/>
      <c r="N5" s="16"/>
      <c r="O5" s="14"/>
      <c r="P5" s="14"/>
      <c r="Q5" s="14"/>
      <c r="R5" s="8"/>
    </row>
    <row r="6" spans="1:22" ht="12" x14ac:dyDescent="0.25">
      <c r="A6" s="29" t="s">
        <v>18</v>
      </c>
      <c r="B6" s="47">
        <v>1</v>
      </c>
      <c r="C6" s="48"/>
      <c r="D6" s="49" t="s">
        <v>66</v>
      </c>
      <c r="E6" s="49"/>
      <c r="F6" s="30" t="s">
        <v>347</v>
      </c>
      <c r="G6" s="49"/>
      <c r="H6" s="50"/>
      <c r="I6" s="51"/>
      <c r="J6" s="77">
        <f>SUBTOTAL(9,J7:J189)</f>
        <v>0</v>
      </c>
      <c r="K6" s="50"/>
      <c r="L6" s="32">
        <f>SUBTOTAL(9,L7:L189)</f>
        <v>5.2731976500000011</v>
      </c>
      <c r="M6" s="50"/>
      <c r="N6" s="32">
        <f>SUBTOTAL(9,N7:N189)</f>
        <v>4.5297530000000004</v>
      </c>
      <c r="O6" s="52"/>
      <c r="P6" s="31">
        <f>SUBTOTAL(9,P7:P189)</f>
        <v>0</v>
      </c>
      <c r="Q6" s="31">
        <f>SUBTOTAL(9,Q7:Q189)</f>
        <v>0</v>
      </c>
      <c r="R6" s="6"/>
      <c r="S6" s="8"/>
      <c r="T6" s="8"/>
    </row>
    <row r="7" spans="1:22" ht="11.4" outlineLevel="1" x14ac:dyDescent="0.2">
      <c r="A7" s="33" t="s">
        <v>19</v>
      </c>
      <c r="B7" s="53">
        <v>2</v>
      </c>
      <c r="C7" s="54"/>
      <c r="D7" s="55" t="s">
        <v>67</v>
      </c>
      <c r="E7" s="55"/>
      <c r="F7" s="56" t="s">
        <v>20</v>
      </c>
      <c r="G7" s="55"/>
      <c r="H7" s="57"/>
      <c r="I7" s="58"/>
      <c r="J7" s="78">
        <f>SUBTOTAL(9,J8:J74)</f>
        <v>0</v>
      </c>
      <c r="K7" s="57"/>
      <c r="L7" s="36">
        <f>SUBTOTAL(9,L8:L74)</f>
        <v>5.2731976500000011</v>
      </c>
      <c r="M7" s="57"/>
      <c r="N7" s="36">
        <f>SUBTOTAL(9,N8:N74)</f>
        <v>4.5297530000000004</v>
      </c>
      <c r="O7" s="59"/>
      <c r="P7" s="35">
        <f>SUBTOTAL(9,P8:P74)</f>
        <v>0</v>
      </c>
      <c r="Q7" s="35">
        <f>SUBTOTAL(9,Q8:Q74)</f>
        <v>0</v>
      </c>
      <c r="R7" s="6"/>
      <c r="S7" s="8"/>
      <c r="T7" s="8"/>
    </row>
    <row r="8" spans="1:22" ht="10.199999999999999" outlineLevel="2" x14ac:dyDescent="0.2">
      <c r="A8" s="37" t="s">
        <v>21</v>
      </c>
      <c r="B8" s="60">
        <v>3</v>
      </c>
      <c r="C8" s="61"/>
      <c r="D8" s="62" t="s">
        <v>68</v>
      </c>
      <c r="E8" s="62"/>
      <c r="F8" s="63" t="s">
        <v>22</v>
      </c>
      <c r="G8" s="62"/>
      <c r="H8" s="64"/>
      <c r="I8" s="65"/>
      <c r="J8" s="79">
        <f>SUBTOTAL(9,J9:J13)</f>
        <v>0</v>
      </c>
      <c r="K8" s="64"/>
      <c r="L8" s="40">
        <f>SUBTOTAL(9,L9:L13)</f>
        <v>0.6925791</v>
      </c>
      <c r="M8" s="64"/>
      <c r="N8" s="40">
        <f>SUBTOTAL(9,N9:N13)</f>
        <v>0</v>
      </c>
      <c r="O8" s="66"/>
      <c r="P8" s="39">
        <f>SUBTOTAL(9,P9:P13)</f>
        <v>0</v>
      </c>
      <c r="Q8" s="39">
        <f>SUBTOTAL(9,Q9:Q13)</f>
        <v>0</v>
      </c>
      <c r="R8" s="6"/>
      <c r="S8" s="8"/>
      <c r="T8" s="8"/>
    </row>
    <row r="9" spans="1:22" ht="10.199999999999999" outlineLevel="3" x14ac:dyDescent="0.2">
      <c r="A9" s="10"/>
      <c r="B9" s="67"/>
      <c r="C9" s="68">
        <v>116</v>
      </c>
      <c r="D9" s="69" t="s">
        <v>69</v>
      </c>
      <c r="E9" s="70" t="s">
        <v>70</v>
      </c>
      <c r="F9" s="71" t="s">
        <v>71</v>
      </c>
      <c r="G9" s="69" t="s">
        <v>72</v>
      </c>
      <c r="H9" s="72">
        <v>8.61</v>
      </c>
      <c r="I9" s="73"/>
      <c r="J9" s="84">
        <f>H9*I9</f>
        <v>0</v>
      </c>
      <c r="K9" s="72">
        <v>7.571E-2</v>
      </c>
      <c r="L9" s="72">
        <f>H9*K9</f>
        <v>0.65186309999999992</v>
      </c>
      <c r="M9" s="72"/>
      <c r="N9" s="72">
        <f>H9*M9</f>
        <v>0</v>
      </c>
      <c r="O9" s="74">
        <v>21</v>
      </c>
      <c r="P9" s="74">
        <f>J9*(O9/100)</f>
        <v>0</v>
      </c>
      <c r="Q9" s="74">
        <f>J9+P9</f>
        <v>0</v>
      </c>
      <c r="R9" s="8"/>
      <c r="S9" s="8"/>
      <c r="T9" s="8"/>
    </row>
    <row r="10" spans="1:22" ht="10.199999999999999" outlineLevel="3" x14ac:dyDescent="0.2">
      <c r="A10" s="10"/>
      <c r="B10" s="67"/>
      <c r="C10" s="68">
        <v>117</v>
      </c>
      <c r="D10" s="69" t="s">
        <v>69</v>
      </c>
      <c r="E10" s="70" t="s">
        <v>73</v>
      </c>
      <c r="F10" s="71" t="s">
        <v>74</v>
      </c>
      <c r="G10" s="69" t="s">
        <v>75</v>
      </c>
      <c r="H10" s="72">
        <v>1</v>
      </c>
      <c r="I10" s="73"/>
      <c r="J10" s="84">
        <f>H10*I10</f>
        <v>0</v>
      </c>
      <c r="K10" s="72">
        <v>3.9629999999999999E-2</v>
      </c>
      <c r="L10" s="72">
        <f>H10*K10</f>
        <v>3.9629999999999999E-2</v>
      </c>
      <c r="M10" s="72"/>
      <c r="N10" s="72">
        <f>H10*M10</f>
        <v>0</v>
      </c>
      <c r="O10" s="74">
        <v>21</v>
      </c>
      <c r="P10" s="74">
        <f>J10*(O10/100)</f>
        <v>0</v>
      </c>
      <c r="Q10" s="74">
        <f>J10+P10</f>
        <v>0</v>
      </c>
      <c r="R10" s="8"/>
      <c r="S10" s="8"/>
      <c r="T10" s="8"/>
    </row>
    <row r="11" spans="1:22" ht="10.199999999999999" outlineLevel="3" x14ac:dyDescent="0.2">
      <c r="A11" s="10"/>
      <c r="B11" s="67"/>
      <c r="C11" s="68">
        <v>118</v>
      </c>
      <c r="D11" s="69" t="s">
        <v>69</v>
      </c>
      <c r="E11" s="70" t="s">
        <v>76</v>
      </c>
      <c r="F11" s="71" t="s">
        <v>77</v>
      </c>
      <c r="G11" s="69" t="s">
        <v>78</v>
      </c>
      <c r="H11" s="72">
        <v>4.5</v>
      </c>
      <c r="I11" s="73"/>
      <c r="J11" s="84">
        <f>H11*I11</f>
        <v>0</v>
      </c>
      <c r="K11" s="72">
        <v>1.2E-4</v>
      </c>
      <c r="L11" s="72">
        <f>H11*K11</f>
        <v>5.4000000000000001E-4</v>
      </c>
      <c r="M11" s="72"/>
      <c r="N11" s="72">
        <f>H11*M11</f>
        <v>0</v>
      </c>
      <c r="O11" s="74">
        <v>21</v>
      </c>
      <c r="P11" s="74">
        <f>J11*(O11/100)</f>
        <v>0</v>
      </c>
      <c r="Q11" s="74">
        <f>J11+P11</f>
        <v>0</v>
      </c>
      <c r="R11" s="8"/>
      <c r="S11" s="8"/>
      <c r="T11" s="8"/>
    </row>
    <row r="12" spans="1:22" ht="10.199999999999999" outlineLevel="3" x14ac:dyDescent="0.2">
      <c r="A12" s="10"/>
      <c r="B12" s="67"/>
      <c r="C12" s="68">
        <v>119</v>
      </c>
      <c r="D12" s="69" t="s">
        <v>69</v>
      </c>
      <c r="E12" s="70" t="s">
        <v>79</v>
      </c>
      <c r="F12" s="71" t="s">
        <v>80</v>
      </c>
      <c r="G12" s="69" t="s">
        <v>78</v>
      </c>
      <c r="H12" s="72">
        <v>4.2</v>
      </c>
      <c r="I12" s="73"/>
      <c r="J12" s="84">
        <f>H12*I12</f>
        <v>0</v>
      </c>
      <c r="K12" s="72">
        <v>1.2999999999999999E-4</v>
      </c>
      <c r="L12" s="72">
        <f>H12*K12</f>
        <v>5.4599999999999994E-4</v>
      </c>
      <c r="M12" s="72"/>
      <c r="N12" s="72">
        <f>H12*M12</f>
        <v>0</v>
      </c>
      <c r="O12" s="74">
        <v>21</v>
      </c>
      <c r="P12" s="74">
        <f>J12*(O12/100)</f>
        <v>0</v>
      </c>
      <c r="Q12" s="74">
        <f>J12+P12</f>
        <v>0</v>
      </c>
      <c r="R12" s="8"/>
      <c r="S12" s="8"/>
      <c r="T12" s="8"/>
    </row>
    <row r="13" spans="1:22" outlineLevel="3" x14ac:dyDescent="0.2">
      <c r="B13" s="6"/>
      <c r="C13" s="6"/>
      <c r="D13" s="6"/>
      <c r="E13" s="6"/>
      <c r="F13" s="6"/>
      <c r="G13" s="6"/>
      <c r="H13" s="6"/>
      <c r="I13" s="8"/>
      <c r="J13" s="83"/>
      <c r="K13" s="6"/>
      <c r="L13" s="6"/>
      <c r="M13" s="6"/>
      <c r="N13" s="6"/>
      <c r="O13" s="6"/>
      <c r="P13" s="8"/>
      <c r="Q13" s="8"/>
      <c r="R13" s="8"/>
    </row>
    <row r="14" spans="1:22" ht="10.199999999999999" outlineLevel="2" x14ac:dyDescent="0.2">
      <c r="A14" s="37" t="s">
        <v>23</v>
      </c>
      <c r="B14" s="60">
        <v>3</v>
      </c>
      <c r="C14" s="61"/>
      <c r="D14" s="62" t="s">
        <v>68</v>
      </c>
      <c r="E14" s="62"/>
      <c r="F14" s="63" t="s">
        <v>24</v>
      </c>
      <c r="G14" s="62"/>
      <c r="H14" s="64"/>
      <c r="I14" s="65"/>
      <c r="J14" s="79">
        <f>SUBTOTAL(9,J15:J21)</f>
        <v>0</v>
      </c>
      <c r="K14" s="64"/>
      <c r="L14" s="40">
        <f>SUBTOTAL(9,L15:L21)</f>
        <v>3.0654434000000008</v>
      </c>
      <c r="M14" s="64"/>
      <c r="N14" s="40">
        <f>SUBTOTAL(9,N15:N21)</f>
        <v>0</v>
      </c>
      <c r="O14" s="66"/>
      <c r="P14" s="39">
        <f>SUBTOTAL(9,P15:P21)</f>
        <v>0</v>
      </c>
      <c r="Q14" s="39">
        <f>SUBTOTAL(9,Q15:Q21)</f>
        <v>0</v>
      </c>
      <c r="R14" s="8"/>
      <c r="S14" s="8"/>
      <c r="T14" s="8"/>
    </row>
    <row r="15" spans="1:22" ht="10.199999999999999" outlineLevel="3" x14ac:dyDescent="0.2">
      <c r="A15" s="10"/>
      <c r="B15" s="67"/>
      <c r="C15" s="68">
        <v>120</v>
      </c>
      <c r="D15" s="69" t="s">
        <v>69</v>
      </c>
      <c r="E15" s="70" t="s">
        <v>81</v>
      </c>
      <c r="F15" s="71" t="s">
        <v>82</v>
      </c>
      <c r="G15" s="69" t="s">
        <v>72</v>
      </c>
      <c r="H15" s="72">
        <v>4.0600000000000005</v>
      </c>
      <c r="I15" s="73"/>
      <c r="J15" s="84">
        <f t="shared" ref="J15:J20" si="0">H15*I15</f>
        <v>0</v>
      </c>
      <c r="K15" s="72">
        <v>4.0629999999999999E-2</v>
      </c>
      <c r="L15" s="72">
        <f t="shared" ref="L15:L20" si="1">H15*K15</f>
        <v>0.16495780000000002</v>
      </c>
      <c r="M15" s="72"/>
      <c r="N15" s="72">
        <f t="shared" ref="N15:N20" si="2">H15*M15</f>
        <v>0</v>
      </c>
      <c r="O15" s="74">
        <v>21</v>
      </c>
      <c r="P15" s="74">
        <f t="shared" ref="P15:P20" si="3">J15*(O15/100)</f>
        <v>0</v>
      </c>
      <c r="Q15" s="74">
        <f t="shared" ref="Q15:Q20" si="4">J15+P15</f>
        <v>0</v>
      </c>
      <c r="R15" s="8"/>
      <c r="S15" s="8"/>
      <c r="T15" s="8"/>
    </row>
    <row r="16" spans="1:22" ht="10.199999999999999" outlineLevel="3" x14ac:dyDescent="0.2">
      <c r="A16" s="10"/>
      <c r="B16" s="67"/>
      <c r="C16" s="68">
        <v>121</v>
      </c>
      <c r="D16" s="69" t="s">
        <v>69</v>
      </c>
      <c r="E16" s="70" t="s">
        <v>83</v>
      </c>
      <c r="F16" s="71" t="s">
        <v>84</v>
      </c>
      <c r="G16" s="69" t="s">
        <v>72</v>
      </c>
      <c r="H16" s="72">
        <v>17.22</v>
      </c>
      <c r="I16" s="73"/>
      <c r="J16" s="84">
        <f t="shared" si="0"/>
        <v>0</v>
      </c>
      <c r="K16" s="72">
        <v>4.3800000000000002E-3</v>
      </c>
      <c r="L16" s="72">
        <f t="shared" si="1"/>
        <v>7.5423599999999993E-2</v>
      </c>
      <c r="M16" s="72"/>
      <c r="N16" s="72">
        <f t="shared" si="2"/>
        <v>0</v>
      </c>
      <c r="O16" s="74">
        <v>21</v>
      </c>
      <c r="P16" s="74">
        <f t="shared" si="3"/>
        <v>0</v>
      </c>
      <c r="Q16" s="74">
        <f t="shared" si="4"/>
        <v>0</v>
      </c>
      <c r="R16" s="8"/>
      <c r="S16" s="8"/>
      <c r="T16" s="8"/>
    </row>
    <row r="17" spans="1:20" ht="10.199999999999999" outlineLevel="3" x14ac:dyDescent="0.2">
      <c r="A17" s="10"/>
      <c r="B17" s="67"/>
      <c r="C17" s="68">
        <v>122</v>
      </c>
      <c r="D17" s="69" t="s">
        <v>69</v>
      </c>
      <c r="E17" s="70" t="s">
        <v>85</v>
      </c>
      <c r="F17" s="71" t="s">
        <v>86</v>
      </c>
      <c r="G17" s="69" t="s">
        <v>75</v>
      </c>
      <c r="H17" s="72">
        <v>1</v>
      </c>
      <c r="I17" s="73"/>
      <c r="J17" s="84">
        <f t="shared" si="0"/>
        <v>0</v>
      </c>
      <c r="K17" s="72">
        <v>1.7770000000000001E-2</v>
      </c>
      <c r="L17" s="72">
        <f t="shared" si="1"/>
        <v>1.7770000000000001E-2</v>
      </c>
      <c r="M17" s="72"/>
      <c r="N17" s="72">
        <f t="shared" si="2"/>
        <v>0</v>
      </c>
      <c r="O17" s="74">
        <v>21</v>
      </c>
      <c r="P17" s="74">
        <f t="shared" si="3"/>
        <v>0</v>
      </c>
      <c r="Q17" s="74">
        <f t="shared" si="4"/>
        <v>0</v>
      </c>
      <c r="R17" s="8"/>
      <c r="S17" s="8"/>
      <c r="T17" s="8"/>
    </row>
    <row r="18" spans="1:20" ht="10.199999999999999" outlineLevel="3" x14ac:dyDescent="0.2">
      <c r="A18" s="10"/>
      <c r="B18" s="67"/>
      <c r="C18" s="68">
        <v>123</v>
      </c>
      <c r="D18" s="69" t="s">
        <v>69</v>
      </c>
      <c r="E18" s="70" t="s">
        <v>87</v>
      </c>
      <c r="F18" s="71" t="s">
        <v>88</v>
      </c>
      <c r="G18" s="69" t="s">
        <v>72</v>
      </c>
      <c r="H18" s="72">
        <v>107.72000000000001</v>
      </c>
      <c r="I18" s="73"/>
      <c r="J18" s="84">
        <f t="shared" si="0"/>
        <v>0</v>
      </c>
      <c r="K18" s="72">
        <v>4.0000000000000001E-3</v>
      </c>
      <c r="L18" s="72">
        <f t="shared" si="1"/>
        <v>0.43088000000000004</v>
      </c>
      <c r="M18" s="72"/>
      <c r="N18" s="72">
        <f t="shared" si="2"/>
        <v>0</v>
      </c>
      <c r="O18" s="74">
        <v>21</v>
      </c>
      <c r="P18" s="74">
        <f t="shared" si="3"/>
        <v>0</v>
      </c>
      <c r="Q18" s="74">
        <f t="shared" si="4"/>
        <v>0</v>
      </c>
      <c r="R18" s="8"/>
      <c r="S18" s="8"/>
      <c r="T18" s="8"/>
    </row>
    <row r="19" spans="1:20" ht="10.199999999999999" outlineLevel="3" x14ac:dyDescent="0.2">
      <c r="A19" s="10"/>
      <c r="B19" s="67"/>
      <c r="C19" s="68">
        <v>124</v>
      </c>
      <c r="D19" s="69" t="s">
        <v>69</v>
      </c>
      <c r="E19" s="70" t="s">
        <v>89</v>
      </c>
      <c r="F19" s="71" t="s">
        <v>90</v>
      </c>
      <c r="G19" s="69" t="s">
        <v>72</v>
      </c>
      <c r="H19" s="72">
        <v>90.110000000000014</v>
      </c>
      <c r="I19" s="73"/>
      <c r="J19" s="84">
        <f t="shared" si="0"/>
        <v>0</v>
      </c>
      <c r="K19" s="72">
        <v>2.6200000000000001E-2</v>
      </c>
      <c r="L19" s="72">
        <f t="shared" si="1"/>
        <v>2.3608820000000006</v>
      </c>
      <c r="M19" s="72"/>
      <c r="N19" s="72">
        <f t="shared" si="2"/>
        <v>0</v>
      </c>
      <c r="O19" s="74">
        <v>21</v>
      </c>
      <c r="P19" s="74">
        <f t="shared" si="3"/>
        <v>0</v>
      </c>
      <c r="Q19" s="74">
        <f t="shared" si="4"/>
        <v>0</v>
      </c>
      <c r="R19" s="8"/>
      <c r="S19" s="8"/>
      <c r="T19" s="8"/>
    </row>
    <row r="20" spans="1:20" ht="10.199999999999999" outlineLevel="3" x14ac:dyDescent="0.2">
      <c r="A20" s="10"/>
      <c r="B20" s="67"/>
      <c r="C20" s="68">
        <v>125</v>
      </c>
      <c r="D20" s="69" t="s">
        <v>91</v>
      </c>
      <c r="E20" s="70" t="s">
        <v>92</v>
      </c>
      <c r="F20" s="71" t="s">
        <v>93</v>
      </c>
      <c r="G20" s="69" t="s">
        <v>75</v>
      </c>
      <c r="H20" s="72">
        <v>1</v>
      </c>
      <c r="I20" s="73"/>
      <c r="J20" s="84">
        <f t="shared" si="0"/>
        <v>0</v>
      </c>
      <c r="K20" s="72">
        <v>1.553E-2</v>
      </c>
      <c r="L20" s="72">
        <f t="shared" si="1"/>
        <v>1.553E-2</v>
      </c>
      <c r="M20" s="72"/>
      <c r="N20" s="72">
        <f t="shared" si="2"/>
        <v>0</v>
      </c>
      <c r="O20" s="74">
        <v>21</v>
      </c>
      <c r="P20" s="74">
        <f t="shared" si="3"/>
        <v>0</v>
      </c>
      <c r="Q20" s="74">
        <f t="shared" si="4"/>
        <v>0</v>
      </c>
      <c r="R20" s="8"/>
      <c r="S20" s="8"/>
      <c r="T20" s="8"/>
    </row>
    <row r="21" spans="1:20" outlineLevel="3" x14ac:dyDescent="0.2">
      <c r="B21" s="6"/>
      <c r="C21" s="6"/>
      <c r="D21" s="6"/>
      <c r="E21" s="6"/>
      <c r="F21" s="6"/>
      <c r="G21" s="6"/>
      <c r="H21" s="6"/>
      <c r="I21" s="8"/>
      <c r="J21" s="83"/>
      <c r="K21" s="6"/>
      <c r="L21" s="6"/>
      <c r="M21" s="6"/>
      <c r="N21" s="6"/>
      <c r="O21" s="6"/>
      <c r="P21" s="8"/>
      <c r="Q21" s="8"/>
      <c r="R21" s="8"/>
    </row>
    <row r="22" spans="1:20" ht="10.199999999999999" outlineLevel="2" x14ac:dyDescent="0.2">
      <c r="A22" s="37" t="s">
        <v>25</v>
      </c>
      <c r="B22" s="60">
        <v>3</v>
      </c>
      <c r="C22" s="61"/>
      <c r="D22" s="62" t="s">
        <v>68</v>
      </c>
      <c r="E22" s="62"/>
      <c r="F22" s="63" t="s">
        <v>26</v>
      </c>
      <c r="G22" s="62"/>
      <c r="H22" s="64"/>
      <c r="I22" s="65"/>
      <c r="J22" s="79">
        <f>SUBTOTAL(9,J23:J24)</f>
        <v>0</v>
      </c>
      <c r="K22" s="64"/>
      <c r="L22" s="40">
        <f>SUBTOTAL(9,L23:L24)</f>
        <v>2.1804000000000003E-3</v>
      </c>
      <c r="M22" s="64"/>
      <c r="N22" s="40">
        <f>SUBTOTAL(9,N23:N24)</f>
        <v>0</v>
      </c>
      <c r="O22" s="66"/>
      <c r="P22" s="39">
        <f>SUBTOTAL(9,P23:P24)</f>
        <v>0</v>
      </c>
      <c r="Q22" s="39">
        <f>SUBTOTAL(9,Q23:Q24)</f>
        <v>0</v>
      </c>
      <c r="R22" s="8"/>
      <c r="S22" s="8"/>
      <c r="T22" s="8"/>
    </row>
    <row r="23" spans="1:20" ht="10.199999999999999" outlineLevel="3" x14ac:dyDescent="0.2">
      <c r="A23" s="10"/>
      <c r="B23" s="67"/>
      <c r="C23" s="68">
        <v>126</v>
      </c>
      <c r="D23" s="69" t="s">
        <v>69</v>
      </c>
      <c r="E23" s="70" t="s">
        <v>94</v>
      </c>
      <c r="F23" s="71" t="s">
        <v>95</v>
      </c>
      <c r="G23" s="69" t="s">
        <v>72</v>
      </c>
      <c r="H23" s="72">
        <v>54.51</v>
      </c>
      <c r="I23" s="73"/>
      <c r="J23" s="84">
        <f>H23*I23</f>
        <v>0</v>
      </c>
      <c r="K23" s="72">
        <v>4.0000000000000003E-5</v>
      </c>
      <c r="L23" s="72">
        <f>H23*K23</f>
        <v>2.1804000000000003E-3</v>
      </c>
      <c r="M23" s="72"/>
      <c r="N23" s="72">
        <f>H23*M23</f>
        <v>0</v>
      </c>
      <c r="O23" s="74">
        <v>21</v>
      </c>
      <c r="P23" s="74">
        <f>J23*(O23/100)</f>
        <v>0</v>
      </c>
      <c r="Q23" s="74">
        <f>J23+P23</f>
        <v>0</v>
      </c>
      <c r="R23" s="8"/>
      <c r="S23" s="8"/>
      <c r="T23" s="8"/>
    </row>
    <row r="24" spans="1:20" outlineLevel="3" x14ac:dyDescent="0.2">
      <c r="B24" s="6"/>
      <c r="C24" s="6"/>
      <c r="D24" s="6"/>
      <c r="E24" s="6"/>
      <c r="F24" s="6"/>
      <c r="G24" s="6"/>
      <c r="H24" s="6"/>
      <c r="I24" s="8"/>
      <c r="J24" s="83"/>
      <c r="K24" s="6"/>
      <c r="L24" s="6"/>
      <c r="M24" s="6"/>
      <c r="N24" s="6"/>
      <c r="O24" s="6"/>
      <c r="P24" s="8"/>
      <c r="Q24" s="8"/>
      <c r="R24" s="8"/>
    </row>
    <row r="25" spans="1:20" ht="10.199999999999999" outlineLevel="2" x14ac:dyDescent="0.2">
      <c r="A25" s="37" t="s">
        <v>27</v>
      </c>
      <c r="B25" s="60">
        <v>3</v>
      </c>
      <c r="C25" s="61"/>
      <c r="D25" s="62" t="s">
        <v>68</v>
      </c>
      <c r="E25" s="62"/>
      <c r="F25" s="63" t="s">
        <v>28</v>
      </c>
      <c r="G25" s="62"/>
      <c r="H25" s="64"/>
      <c r="I25" s="65"/>
      <c r="J25" s="79">
        <f>SUBTOTAL(9,J26:J31)</f>
        <v>0</v>
      </c>
      <c r="K25" s="64"/>
      <c r="L25" s="40">
        <f>SUBTOTAL(9,L26:L31)</f>
        <v>0</v>
      </c>
      <c r="M25" s="64"/>
      <c r="N25" s="40">
        <f>SUBTOTAL(9,N26:N31)</f>
        <v>0</v>
      </c>
      <c r="O25" s="66"/>
      <c r="P25" s="39">
        <f>SUBTOTAL(9,P26:P31)</f>
        <v>0</v>
      </c>
      <c r="Q25" s="39">
        <f>SUBTOTAL(9,Q26:Q31)</f>
        <v>0</v>
      </c>
      <c r="R25" s="8"/>
      <c r="S25" s="8"/>
      <c r="T25" s="8"/>
    </row>
    <row r="26" spans="1:20" ht="10.199999999999999" outlineLevel="3" x14ac:dyDescent="0.2">
      <c r="A26" s="10"/>
      <c r="B26" s="67"/>
      <c r="C26" s="68">
        <v>127</v>
      </c>
      <c r="D26" s="69" t="s">
        <v>69</v>
      </c>
      <c r="E26" s="70" t="s">
        <v>96</v>
      </c>
      <c r="F26" s="71" t="s">
        <v>97</v>
      </c>
      <c r="G26" s="69" t="s">
        <v>98</v>
      </c>
      <c r="H26" s="72">
        <v>3.7602029000000008</v>
      </c>
      <c r="I26" s="73"/>
      <c r="J26" s="84">
        <f>H26*I26</f>
        <v>0</v>
      </c>
      <c r="K26" s="72"/>
      <c r="L26" s="72">
        <f>H26*K26</f>
        <v>0</v>
      </c>
      <c r="M26" s="72"/>
      <c r="N26" s="72">
        <f>H26*M26</f>
        <v>0</v>
      </c>
      <c r="O26" s="74">
        <v>21</v>
      </c>
      <c r="P26" s="74">
        <f>J26*(O26/100)</f>
        <v>0</v>
      </c>
      <c r="Q26" s="74">
        <f>J26+P26</f>
        <v>0</v>
      </c>
      <c r="R26" s="8"/>
      <c r="S26" s="8"/>
      <c r="T26" s="8"/>
    </row>
    <row r="27" spans="1:20" ht="10.199999999999999" outlineLevel="3" x14ac:dyDescent="0.2">
      <c r="A27" s="10"/>
      <c r="B27" s="67"/>
      <c r="C27" s="68">
        <v>128</v>
      </c>
      <c r="D27" s="69" t="s">
        <v>69</v>
      </c>
      <c r="E27" s="70" t="s">
        <v>99</v>
      </c>
      <c r="F27" s="71" t="s">
        <v>100</v>
      </c>
      <c r="G27" s="69" t="s">
        <v>98</v>
      </c>
      <c r="H27" s="72">
        <v>4.5297529999999995</v>
      </c>
      <c r="I27" s="73"/>
      <c r="J27" s="84">
        <f>H27*I27</f>
        <v>0</v>
      </c>
      <c r="K27" s="72"/>
      <c r="L27" s="72">
        <f>H27*K27</f>
        <v>0</v>
      </c>
      <c r="M27" s="72"/>
      <c r="N27" s="72">
        <f>H27*M27</f>
        <v>0</v>
      </c>
      <c r="O27" s="74">
        <v>21</v>
      </c>
      <c r="P27" s="74">
        <f>J27*(O27/100)</f>
        <v>0</v>
      </c>
      <c r="Q27" s="74">
        <f>J27+P27</f>
        <v>0</v>
      </c>
      <c r="R27" s="8"/>
      <c r="S27" s="8"/>
      <c r="T27" s="8"/>
    </row>
    <row r="28" spans="1:20" ht="10.199999999999999" outlineLevel="3" x14ac:dyDescent="0.2">
      <c r="A28" s="10"/>
      <c r="B28" s="67"/>
      <c r="C28" s="68">
        <v>129</v>
      </c>
      <c r="D28" s="69" t="s">
        <v>69</v>
      </c>
      <c r="E28" s="70" t="s">
        <v>101</v>
      </c>
      <c r="F28" s="71" t="s">
        <v>102</v>
      </c>
      <c r="G28" s="69" t="s">
        <v>98</v>
      </c>
      <c r="H28" s="72">
        <v>4.5297529999999995</v>
      </c>
      <c r="I28" s="73"/>
      <c r="J28" s="84">
        <f>H28*I28</f>
        <v>0</v>
      </c>
      <c r="K28" s="72"/>
      <c r="L28" s="72">
        <f>H28*K28</f>
        <v>0</v>
      </c>
      <c r="M28" s="72"/>
      <c r="N28" s="72">
        <f>H28*M28</f>
        <v>0</v>
      </c>
      <c r="O28" s="74">
        <v>21</v>
      </c>
      <c r="P28" s="74">
        <f>J28*(O28/100)</f>
        <v>0</v>
      </c>
      <c r="Q28" s="74">
        <f>J28+P28</f>
        <v>0</v>
      </c>
      <c r="R28" s="8"/>
      <c r="S28" s="8"/>
      <c r="T28" s="8"/>
    </row>
    <row r="29" spans="1:20" ht="10.199999999999999" outlineLevel="3" x14ac:dyDescent="0.2">
      <c r="A29" s="10"/>
      <c r="B29" s="67"/>
      <c r="C29" s="68">
        <v>130</v>
      </c>
      <c r="D29" s="69" t="s">
        <v>69</v>
      </c>
      <c r="E29" s="70" t="s">
        <v>103</v>
      </c>
      <c r="F29" s="71" t="s">
        <v>104</v>
      </c>
      <c r="G29" s="69" t="s">
        <v>98</v>
      </c>
      <c r="H29" s="72">
        <v>22.65</v>
      </c>
      <c r="I29" s="73"/>
      <c r="J29" s="84">
        <f>H29*I29</f>
        <v>0</v>
      </c>
      <c r="K29" s="72"/>
      <c r="L29" s="72">
        <f>H29*K29</f>
        <v>0</v>
      </c>
      <c r="M29" s="72"/>
      <c r="N29" s="72">
        <f>H29*M29</f>
        <v>0</v>
      </c>
      <c r="O29" s="74">
        <v>21</v>
      </c>
      <c r="P29" s="74">
        <f>J29*(O29/100)</f>
        <v>0</v>
      </c>
      <c r="Q29" s="74">
        <f>J29+P29</f>
        <v>0</v>
      </c>
      <c r="R29" s="8"/>
      <c r="S29" s="8"/>
      <c r="T29" s="8"/>
    </row>
    <row r="30" spans="1:20" ht="10.199999999999999" outlineLevel="3" x14ac:dyDescent="0.2">
      <c r="A30" s="10"/>
      <c r="B30" s="67"/>
      <c r="C30" s="68">
        <v>131</v>
      </c>
      <c r="D30" s="69" t="s">
        <v>69</v>
      </c>
      <c r="E30" s="70" t="s">
        <v>105</v>
      </c>
      <c r="F30" s="71" t="s">
        <v>106</v>
      </c>
      <c r="G30" s="69" t="s">
        <v>98</v>
      </c>
      <c r="H30" s="72">
        <v>4.53</v>
      </c>
      <c r="I30" s="73"/>
      <c r="J30" s="84">
        <f>H30*I30</f>
        <v>0</v>
      </c>
      <c r="K30" s="72"/>
      <c r="L30" s="72">
        <f>H30*K30</f>
        <v>0</v>
      </c>
      <c r="M30" s="72"/>
      <c r="N30" s="72">
        <f>H30*M30</f>
        <v>0</v>
      </c>
      <c r="O30" s="74">
        <v>21</v>
      </c>
      <c r="P30" s="74">
        <f>J30*(O30/100)</f>
        <v>0</v>
      </c>
      <c r="Q30" s="74">
        <f>J30+P30</f>
        <v>0</v>
      </c>
      <c r="R30" s="8"/>
      <c r="S30" s="8"/>
      <c r="T30" s="8"/>
    </row>
    <row r="31" spans="1:20" outlineLevel="3" x14ac:dyDescent="0.2">
      <c r="B31" s="6"/>
      <c r="C31" s="6"/>
      <c r="D31" s="6"/>
      <c r="E31" s="6"/>
      <c r="F31" s="6"/>
      <c r="G31" s="6"/>
      <c r="H31" s="6"/>
      <c r="I31" s="8"/>
      <c r="J31" s="83"/>
      <c r="K31" s="6"/>
      <c r="L31" s="6"/>
      <c r="M31" s="6"/>
      <c r="N31" s="6"/>
      <c r="O31" s="6"/>
      <c r="P31" s="8"/>
      <c r="Q31" s="8"/>
      <c r="R31" s="8"/>
    </row>
    <row r="32" spans="1:20" ht="10.199999999999999" outlineLevel="2" x14ac:dyDescent="0.2">
      <c r="A32" s="37" t="s">
        <v>29</v>
      </c>
      <c r="B32" s="60">
        <v>3</v>
      </c>
      <c r="C32" s="61"/>
      <c r="D32" s="62" t="s">
        <v>68</v>
      </c>
      <c r="E32" s="62"/>
      <c r="F32" s="63" t="s">
        <v>30</v>
      </c>
      <c r="G32" s="62"/>
      <c r="H32" s="64"/>
      <c r="I32" s="65"/>
      <c r="J32" s="79">
        <f>SUBTOTAL(9,J33:J35)</f>
        <v>0</v>
      </c>
      <c r="K32" s="64"/>
      <c r="L32" s="40">
        <f>SUBTOTAL(9,L33:L35)</f>
        <v>1.2346515</v>
      </c>
      <c r="M32" s="64"/>
      <c r="N32" s="40">
        <f>SUBTOTAL(9,N33:N35)</f>
        <v>0</v>
      </c>
      <c r="O32" s="66"/>
      <c r="P32" s="39">
        <f>SUBTOTAL(9,P33:P35)</f>
        <v>0</v>
      </c>
      <c r="Q32" s="39">
        <f>SUBTOTAL(9,Q33:Q35)</f>
        <v>0</v>
      </c>
      <c r="R32" s="8"/>
      <c r="S32" s="8"/>
      <c r="T32" s="8"/>
    </row>
    <row r="33" spans="1:20" ht="10.199999999999999" outlineLevel="3" x14ac:dyDescent="0.2">
      <c r="A33" s="10"/>
      <c r="B33" s="67"/>
      <c r="C33" s="68">
        <v>132</v>
      </c>
      <c r="D33" s="69" t="s">
        <v>69</v>
      </c>
      <c r="E33" s="70" t="s">
        <v>107</v>
      </c>
      <c r="F33" s="71" t="s">
        <v>108</v>
      </c>
      <c r="G33" s="69" t="s">
        <v>72</v>
      </c>
      <c r="H33" s="72">
        <v>54.510000000000005</v>
      </c>
      <c r="I33" s="73"/>
      <c r="J33" s="84">
        <f>H33*I33</f>
        <v>0</v>
      </c>
      <c r="K33" s="72">
        <v>2.265E-2</v>
      </c>
      <c r="L33" s="72">
        <f>H33*K33</f>
        <v>1.2346515</v>
      </c>
      <c r="M33" s="72"/>
      <c r="N33" s="72">
        <f>H33*M33</f>
        <v>0</v>
      </c>
      <c r="O33" s="74">
        <v>21</v>
      </c>
      <c r="P33" s="74">
        <f>J33*(O33/100)</f>
        <v>0</v>
      </c>
      <c r="Q33" s="74">
        <f>J33+P33</f>
        <v>0</v>
      </c>
      <c r="R33" s="8"/>
      <c r="S33" s="8"/>
      <c r="T33" s="8"/>
    </row>
    <row r="34" spans="1:20" ht="10.199999999999999" outlineLevel="3" x14ac:dyDescent="0.2">
      <c r="A34" s="10"/>
      <c r="B34" s="67"/>
      <c r="C34" s="68">
        <v>133</v>
      </c>
      <c r="D34" s="69" t="s">
        <v>69</v>
      </c>
      <c r="E34" s="70" t="s">
        <v>109</v>
      </c>
      <c r="F34" s="71" t="s">
        <v>110</v>
      </c>
      <c r="G34" s="69" t="s">
        <v>111</v>
      </c>
      <c r="H34" s="72">
        <v>5.58</v>
      </c>
      <c r="I34" s="73"/>
      <c r="J34" s="84">
        <f>H34*I34</f>
        <v>0</v>
      </c>
      <c r="K34" s="72"/>
      <c r="L34" s="72">
        <f>H34*K34</f>
        <v>0</v>
      </c>
      <c r="M34" s="72"/>
      <c r="N34" s="72">
        <f>H34*M34</f>
        <v>0</v>
      </c>
      <c r="O34" s="74">
        <v>21</v>
      </c>
      <c r="P34" s="74">
        <f>J34*(O34/100)</f>
        <v>0</v>
      </c>
      <c r="Q34" s="74">
        <f>J34+P34</f>
        <v>0</v>
      </c>
      <c r="R34" s="8"/>
      <c r="S34" s="8"/>
      <c r="T34" s="8"/>
    </row>
    <row r="35" spans="1:20" outlineLevel="3" x14ac:dyDescent="0.2">
      <c r="B35" s="6"/>
      <c r="C35" s="6"/>
      <c r="D35" s="6"/>
      <c r="E35" s="6"/>
      <c r="F35" s="6"/>
      <c r="G35" s="6"/>
      <c r="H35" s="6"/>
      <c r="I35" s="8"/>
      <c r="J35" s="83"/>
      <c r="K35" s="6"/>
      <c r="L35" s="6"/>
      <c r="M35" s="6"/>
      <c r="N35" s="6"/>
      <c r="O35" s="6"/>
      <c r="P35" s="8"/>
      <c r="Q35" s="8"/>
      <c r="R35" s="8"/>
    </row>
    <row r="36" spans="1:20" ht="10.199999999999999" outlineLevel="2" x14ac:dyDescent="0.2">
      <c r="A36" s="37" t="s">
        <v>31</v>
      </c>
      <c r="B36" s="60">
        <v>3</v>
      </c>
      <c r="C36" s="61"/>
      <c r="D36" s="62" t="s">
        <v>68</v>
      </c>
      <c r="E36" s="62"/>
      <c r="F36" s="63" t="s">
        <v>32</v>
      </c>
      <c r="G36" s="62"/>
      <c r="H36" s="64"/>
      <c r="I36" s="65"/>
      <c r="J36" s="79">
        <f>SUBTOTAL(9,J37:J44)</f>
        <v>0</v>
      </c>
      <c r="K36" s="64"/>
      <c r="L36" s="40">
        <f>SUBTOTAL(9,L37:L44)</f>
        <v>2.1700000000000001E-2</v>
      </c>
      <c r="M36" s="64"/>
      <c r="N36" s="40">
        <f>SUBTOTAL(9,N37:N44)</f>
        <v>3.575828</v>
      </c>
      <c r="O36" s="66"/>
      <c r="P36" s="39">
        <f>SUBTOTAL(9,P37:P44)</f>
        <v>0</v>
      </c>
      <c r="Q36" s="39">
        <f>SUBTOTAL(9,Q37:Q44)</f>
        <v>0</v>
      </c>
      <c r="R36" s="8"/>
      <c r="S36" s="8"/>
      <c r="T36" s="8"/>
    </row>
    <row r="37" spans="1:20" ht="10.199999999999999" outlineLevel="3" x14ac:dyDescent="0.2">
      <c r="A37" s="10"/>
      <c r="B37" s="67"/>
      <c r="C37" s="68">
        <v>134</v>
      </c>
      <c r="D37" s="69" t="s">
        <v>69</v>
      </c>
      <c r="E37" s="70" t="s">
        <v>112</v>
      </c>
      <c r="F37" s="71" t="s">
        <v>113</v>
      </c>
      <c r="G37" s="69" t="s">
        <v>72</v>
      </c>
      <c r="H37" s="72">
        <v>109.52000000000001</v>
      </c>
      <c r="I37" s="73"/>
      <c r="J37" s="84">
        <f t="shared" ref="J37:J43" si="5">H37*I37</f>
        <v>0</v>
      </c>
      <c r="K37" s="72"/>
      <c r="L37" s="72">
        <f t="shared" ref="L37:L43" si="6">H37*K37</f>
        <v>0</v>
      </c>
      <c r="M37" s="72">
        <v>2.4649999999999998E-2</v>
      </c>
      <c r="N37" s="72">
        <f t="shared" ref="N37:N43" si="7">H37*M37</f>
        <v>2.699668</v>
      </c>
      <c r="O37" s="74">
        <v>21</v>
      </c>
      <c r="P37" s="74">
        <f t="shared" ref="P37:P43" si="8">J37*(O37/100)</f>
        <v>0</v>
      </c>
      <c r="Q37" s="74">
        <f t="shared" ref="Q37:Q43" si="9">J37+P37</f>
        <v>0</v>
      </c>
      <c r="R37" s="8"/>
      <c r="S37" s="8"/>
      <c r="T37" s="8"/>
    </row>
    <row r="38" spans="1:20" ht="10.199999999999999" outlineLevel="3" x14ac:dyDescent="0.2">
      <c r="A38" s="10"/>
      <c r="B38" s="67"/>
      <c r="C38" s="68">
        <v>135</v>
      </c>
      <c r="D38" s="69" t="s">
        <v>69</v>
      </c>
      <c r="E38" s="70" t="s">
        <v>114</v>
      </c>
      <c r="F38" s="71" t="s">
        <v>115</v>
      </c>
      <c r="G38" s="69" t="s">
        <v>72</v>
      </c>
      <c r="H38" s="72">
        <v>109.52000000000001</v>
      </c>
      <c r="I38" s="73"/>
      <c r="J38" s="84">
        <f t="shared" si="5"/>
        <v>0</v>
      </c>
      <c r="K38" s="72"/>
      <c r="L38" s="72">
        <f t="shared" si="6"/>
        <v>0</v>
      </c>
      <c r="M38" s="72">
        <v>8.0000000000000002E-3</v>
      </c>
      <c r="N38" s="72">
        <f t="shared" si="7"/>
        <v>0.87616000000000005</v>
      </c>
      <c r="O38" s="74">
        <v>21</v>
      </c>
      <c r="P38" s="74">
        <f t="shared" si="8"/>
        <v>0</v>
      </c>
      <c r="Q38" s="74">
        <f t="shared" si="9"/>
        <v>0</v>
      </c>
      <c r="R38" s="8"/>
      <c r="S38" s="8"/>
      <c r="T38" s="8"/>
    </row>
    <row r="39" spans="1:20" ht="10.199999999999999" outlineLevel="3" x14ac:dyDescent="0.2">
      <c r="A39" s="10"/>
      <c r="B39" s="67"/>
      <c r="C39" s="68">
        <v>136</v>
      </c>
      <c r="D39" s="69" t="s">
        <v>69</v>
      </c>
      <c r="E39" s="70" t="s">
        <v>116</v>
      </c>
      <c r="F39" s="71" t="s">
        <v>117</v>
      </c>
      <c r="G39" s="69" t="s">
        <v>75</v>
      </c>
      <c r="H39" s="72">
        <v>1</v>
      </c>
      <c r="I39" s="73"/>
      <c r="J39" s="84">
        <f t="shared" si="5"/>
        <v>0</v>
      </c>
      <c r="K39" s="72"/>
      <c r="L39" s="72">
        <f t="shared" si="6"/>
        <v>0</v>
      </c>
      <c r="M39" s="72"/>
      <c r="N39" s="72">
        <f t="shared" si="7"/>
        <v>0</v>
      </c>
      <c r="O39" s="74">
        <v>21</v>
      </c>
      <c r="P39" s="74">
        <f t="shared" si="8"/>
        <v>0</v>
      </c>
      <c r="Q39" s="74">
        <f t="shared" si="9"/>
        <v>0</v>
      </c>
      <c r="R39" s="8"/>
      <c r="S39" s="8"/>
      <c r="T39" s="8"/>
    </row>
    <row r="40" spans="1:20" ht="10.199999999999999" outlineLevel="3" x14ac:dyDescent="0.2">
      <c r="A40" s="10"/>
      <c r="B40" s="67"/>
      <c r="C40" s="68">
        <v>137</v>
      </c>
      <c r="D40" s="69" t="s">
        <v>91</v>
      </c>
      <c r="E40" s="70" t="s">
        <v>118</v>
      </c>
      <c r="F40" s="71" t="s">
        <v>119</v>
      </c>
      <c r="G40" s="69" t="s">
        <v>75</v>
      </c>
      <c r="H40" s="72">
        <v>1</v>
      </c>
      <c r="I40" s="73"/>
      <c r="J40" s="84">
        <f t="shared" si="5"/>
        <v>0</v>
      </c>
      <c r="K40" s="72">
        <v>2.0500000000000001E-2</v>
      </c>
      <c r="L40" s="72">
        <f t="shared" si="6"/>
        <v>2.0500000000000001E-2</v>
      </c>
      <c r="M40" s="72"/>
      <c r="N40" s="72">
        <f t="shared" si="7"/>
        <v>0</v>
      </c>
      <c r="O40" s="74">
        <v>21</v>
      </c>
      <c r="P40" s="74">
        <f t="shared" si="8"/>
        <v>0</v>
      </c>
      <c r="Q40" s="74">
        <f t="shared" si="9"/>
        <v>0</v>
      </c>
      <c r="R40" s="8"/>
      <c r="S40" s="8"/>
      <c r="T40" s="8"/>
    </row>
    <row r="41" spans="1:20" ht="10.199999999999999" outlineLevel="3" x14ac:dyDescent="0.2">
      <c r="A41" s="10"/>
      <c r="B41" s="67"/>
      <c r="C41" s="68">
        <v>138</v>
      </c>
      <c r="D41" s="69" t="s">
        <v>69</v>
      </c>
      <c r="E41" s="70" t="s">
        <v>120</v>
      </c>
      <c r="F41" s="71" t="s">
        <v>121</v>
      </c>
      <c r="G41" s="69" t="s">
        <v>75</v>
      </c>
      <c r="H41" s="72">
        <v>1</v>
      </c>
      <c r="I41" s="73"/>
      <c r="J41" s="84">
        <f t="shared" si="5"/>
        <v>0</v>
      </c>
      <c r="K41" s="72"/>
      <c r="L41" s="72">
        <f t="shared" si="6"/>
        <v>0</v>
      </c>
      <c r="M41" s="72"/>
      <c r="N41" s="72">
        <f t="shared" si="7"/>
        <v>0</v>
      </c>
      <c r="O41" s="74">
        <v>21</v>
      </c>
      <c r="P41" s="74">
        <f t="shared" si="8"/>
        <v>0</v>
      </c>
      <c r="Q41" s="74">
        <f t="shared" si="9"/>
        <v>0</v>
      </c>
      <c r="R41" s="8"/>
      <c r="S41" s="8"/>
      <c r="T41" s="8"/>
    </row>
    <row r="42" spans="1:20" ht="10.199999999999999" outlineLevel="3" x14ac:dyDescent="0.2">
      <c r="A42" s="10"/>
      <c r="B42" s="67"/>
      <c r="C42" s="68">
        <v>139</v>
      </c>
      <c r="D42" s="69" t="s">
        <v>91</v>
      </c>
      <c r="E42" s="70" t="s">
        <v>122</v>
      </c>
      <c r="F42" s="71" t="s">
        <v>123</v>
      </c>
      <c r="G42" s="69" t="s">
        <v>75</v>
      </c>
      <c r="H42" s="72">
        <v>1</v>
      </c>
      <c r="I42" s="73"/>
      <c r="J42" s="84">
        <f t="shared" si="5"/>
        <v>0</v>
      </c>
      <c r="K42" s="72">
        <v>1.1999999999999999E-3</v>
      </c>
      <c r="L42" s="72">
        <f t="shared" si="6"/>
        <v>1.1999999999999999E-3</v>
      </c>
      <c r="M42" s="72"/>
      <c r="N42" s="72">
        <f t="shared" si="7"/>
        <v>0</v>
      </c>
      <c r="O42" s="74">
        <v>21</v>
      </c>
      <c r="P42" s="74">
        <f t="shared" si="8"/>
        <v>0</v>
      </c>
      <c r="Q42" s="74">
        <f t="shared" si="9"/>
        <v>0</v>
      </c>
      <c r="R42" s="8"/>
      <c r="S42" s="8"/>
      <c r="T42" s="8"/>
    </row>
    <row r="43" spans="1:20" ht="10.199999999999999" outlineLevel="3" x14ac:dyDescent="0.2">
      <c r="A43" s="10"/>
      <c r="B43" s="67"/>
      <c r="C43" s="68">
        <v>140</v>
      </c>
      <c r="D43" s="69" t="s">
        <v>69</v>
      </c>
      <c r="E43" s="70" t="s">
        <v>124</v>
      </c>
      <c r="F43" s="71" t="s">
        <v>125</v>
      </c>
      <c r="G43" s="69" t="s">
        <v>111</v>
      </c>
      <c r="H43" s="72">
        <v>1.08</v>
      </c>
      <c r="I43" s="73"/>
      <c r="J43" s="84">
        <f t="shared" si="5"/>
        <v>0</v>
      </c>
      <c r="K43" s="72"/>
      <c r="L43" s="72">
        <f t="shared" si="6"/>
        <v>0</v>
      </c>
      <c r="M43" s="72"/>
      <c r="N43" s="72">
        <f t="shared" si="7"/>
        <v>0</v>
      </c>
      <c r="O43" s="74">
        <v>21</v>
      </c>
      <c r="P43" s="74">
        <f t="shared" si="8"/>
        <v>0</v>
      </c>
      <c r="Q43" s="74">
        <f t="shared" si="9"/>
        <v>0</v>
      </c>
      <c r="R43" s="8"/>
      <c r="S43" s="8"/>
      <c r="T43" s="8"/>
    </row>
    <row r="44" spans="1:20" outlineLevel="3" x14ac:dyDescent="0.2">
      <c r="B44" s="6"/>
      <c r="C44" s="6"/>
      <c r="D44" s="6"/>
      <c r="E44" s="6"/>
      <c r="F44" s="6"/>
      <c r="G44" s="6"/>
      <c r="H44" s="6"/>
      <c r="I44" s="8"/>
      <c r="J44" s="83"/>
      <c r="K44" s="6"/>
      <c r="L44" s="6"/>
      <c r="M44" s="6"/>
      <c r="N44" s="6"/>
      <c r="O44" s="6"/>
      <c r="P44" s="8"/>
      <c r="Q44" s="8"/>
      <c r="R44" s="8"/>
    </row>
    <row r="45" spans="1:20" ht="10.199999999999999" outlineLevel="2" x14ac:dyDescent="0.2">
      <c r="A45" s="37" t="s">
        <v>33</v>
      </c>
      <c r="B45" s="60">
        <v>3</v>
      </c>
      <c r="C45" s="61"/>
      <c r="D45" s="62" t="s">
        <v>68</v>
      </c>
      <c r="E45" s="62"/>
      <c r="F45" s="63" t="s">
        <v>34</v>
      </c>
      <c r="G45" s="62"/>
      <c r="H45" s="64"/>
      <c r="I45" s="65"/>
      <c r="J45" s="79">
        <f>SUBTOTAL(9,J46:J47)</f>
        <v>0</v>
      </c>
      <c r="K45" s="64"/>
      <c r="L45" s="40">
        <f>SUBTOTAL(9,L46:L47)</f>
        <v>0</v>
      </c>
      <c r="M45" s="64"/>
      <c r="N45" s="40">
        <f>SUBTOTAL(9,N46:N47)</f>
        <v>0.81764999999999999</v>
      </c>
      <c r="O45" s="66"/>
      <c r="P45" s="39">
        <f>SUBTOTAL(9,P46:P47)</f>
        <v>0</v>
      </c>
      <c r="Q45" s="39">
        <f>SUBTOTAL(9,Q46:Q47)</f>
        <v>0</v>
      </c>
      <c r="R45" s="8"/>
      <c r="S45" s="8"/>
      <c r="T45" s="8"/>
    </row>
    <row r="46" spans="1:20" ht="10.199999999999999" outlineLevel="3" x14ac:dyDescent="0.2">
      <c r="A46" s="10"/>
      <c r="B46" s="67"/>
      <c r="C46" s="68">
        <v>141</v>
      </c>
      <c r="D46" s="69" t="s">
        <v>69</v>
      </c>
      <c r="E46" s="70" t="s">
        <v>126</v>
      </c>
      <c r="F46" s="71" t="s">
        <v>127</v>
      </c>
      <c r="G46" s="69" t="s">
        <v>72</v>
      </c>
      <c r="H46" s="72">
        <v>54.51</v>
      </c>
      <c r="I46" s="73"/>
      <c r="J46" s="84">
        <f>H46*I46</f>
        <v>0</v>
      </c>
      <c r="K46" s="72"/>
      <c r="L46" s="72">
        <f>H46*K46</f>
        <v>0</v>
      </c>
      <c r="M46" s="72">
        <v>1.4999999999999999E-2</v>
      </c>
      <c r="N46" s="72">
        <f>H46*M46</f>
        <v>0.81764999999999999</v>
      </c>
      <c r="O46" s="74">
        <v>21</v>
      </c>
      <c r="P46" s="74">
        <f>J46*(O46/100)</f>
        <v>0</v>
      </c>
      <c r="Q46" s="74">
        <f>J46+P46</f>
        <v>0</v>
      </c>
      <c r="R46" s="8"/>
      <c r="S46" s="8"/>
      <c r="T46" s="8"/>
    </row>
    <row r="47" spans="1:20" outlineLevel="3" x14ac:dyDescent="0.2">
      <c r="B47" s="6"/>
      <c r="C47" s="6"/>
      <c r="D47" s="6"/>
      <c r="E47" s="6"/>
      <c r="F47" s="6"/>
      <c r="G47" s="6"/>
      <c r="H47" s="6"/>
      <c r="I47" s="8"/>
      <c r="J47" s="83"/>
      <c r="K47" s="6"/>
      <c r="L47" s="6"/>
      <c r="M47" s="6"/>
      <c r="N47" s="6"/>
      <c r="O47" s="6"/>
      <c r="P47" s="8"/>
      <c r="Q47" s="8"/>
      <c r="R47" s="8"/>
    </row>
    <row r="48" spans="1:20" ht="10.199999999999999" outlineLevel="2" x14ac:dyDescent="0.2">
      <c r="A48" s="37" t="s">
        <v>35</v>
      </c>
      <c r="B48" s="60">
        <v>3</v>
      </c>
      <c r="C48" s="61"/>
      <c r="D48" s="62" t="s">
        <v>68</v>
      </c>
      <c r="E48" s="62"/>
      <c r="F48" s="63" t="s">
        <v>36</v>
      </c>
      <c r="G48" s="62"/>
      <c r="H48" s="64"/>
      <c r="I48" s="65"/>
      <c r="J48" s="79">
        <f>SUBTOTAL(9,J49:J58)</f>
        <v>0</v>
      </c>
      <c r="K48" s="64"/>
      <c r="L48" s="40">
        <f>SUBTOTAL(9,L49:L58)</f>
        <v>0.16774499999999998</v>
      </c>
      <c r="M48" s="64"/>
      <c r="N48" s="40">
        <f>SUBTOTAL(9,N49:N58)</f>
        <v>0.13627500000000001</v>
      </c>
      <c r="O48" s="66"/>
      <c r="P48" s="39">
        <f>SUBTOTAL(9,P49:P58)</f>
        <v>0</v>
      </c>
      <c r="Q48" s="39">
        <f>SUBTOTAL(9,Q49:Q58)</f>
        <v>0</v>
      </c>
      <c r="R48" s="8"/>
      <c r="S48" s="8"/>
      <c r="T48" s="8"/>
    </row>
    <row r="49" spans="1:20" ht="10.199999999999999" outlineLevel="3" x14ac:dyDescent="0.2">
      <c r="A49" s="10"/>
      <c r="B49" s="67"/>
      <c r="C49" s="68">
        <v>142</v>
      </c>
      <c r="D49" s="69" t="s">
        <v>69</v>
      </c>
      <c r="E49" s="70" t="s">
        <v>128</v>
      </c>
      <c r="F49" s="71" t="s">
        <v>129</v>
      </c>
      <c r="G49" s="69" t="s">
        <v>72</v>
      </c>
      <c r="H49" s="72">
        <v>54.51</v>
      </c>
      <c r="I49" s="73"/>
      <c r="J49" s="84">
        <f t="shared" ref="J49:J57" si="10">H49*I49</f>
        <v>0</v>
      </c>
      <c r="K49" s="72"/>
      <c r="L49" s="72">
        <f t="shared" ref="L49:L57" si="11">H49*K49</f>
        <v>0</v>
      </c>
      <c r="M49" s="72">
        <v>2.5000000000000001E-3</v>
      </c>
      <c r="N49" s="72">
        <f t="shared" ref="N49:N57" si="12">H49*M49</f>
        <v>0.13627500000000001</v>
      </c>
      <c r="O49" s="74">
        <v>21</v>
      </c>
      <c r="P49" s="74">
        <f t="shared" ref="P49:P57" si="13">J49*(O49/100)</f>
        <v>0</v>
      </c>
      <c r="Q49" s="74">
        <f t="shared" ref="Q49:Q57" si="14">J49+P49</f>
        <v>0</v>
      </c>
      <c r="R49" s="8"/>
      <c r="S49" s="8"/>
      <c r="T49" s="8"/>
    </row>
    <row r="50" spans="1:20" ht="10.199999999999999" outlineLevel="3" x14ac:dyDescent="0.2">
      <c r="A50" s="10"/>
      <c r="B50" s="67"/>
      <c r="C50" s="68">
        <v>143</v>
      </c>
      <c r="D50" s="69" t="s">
        <v>69</v>
      </c>
      <c r="E50" s="70" t="s">
        <v>130</v>
      </c>
      <c r="F50" s="71" t="s">
        <v>131</v>
      </c>
      <c r="G50" s="69" t="s">
        <v>72</v>
      </c>
      <c r="H50" s="72">
        <v>54.51</v>
      </c>
      <c r="I50" s="73"/>
      <c r="J50" s="84">
        <f t="shared" si="10"/>
        <v>0</v>
      </c>
      <c r="K50" s="72">
        <v>2.9999999999999997E-4</v>
      </c>
      <c r="L50" s="72">
        <f t="shared" si="11"/>
        <v>1.6352999999999999E-2</v>
      </c>
      <c r="M50" s="72"/>
      <c r="N50" s="72">
        <f t="shared" si="12"/>
        <v>0</v>
      </c>
      <c r="O50" s="74">
        <v>21</v>
      </c>
      <c r="P50" s="74">
        <f t="shared" si="13"/>
        <v>0</v>
      </c>
      <c r="Q50" s="74">
        <f t="shared" si="14"/>
        <v>0</v>
      </c>
      <c r="R50" s="8"/>
      <c r="S50" s="8"/>
      <c r="T50" s="8"/>
    </row>
    <row r="51" spans="1:20" ht="10.199999999999999" outlineLevel="3" x14ac:dyDescent="0.2">
      <c r="A51" s="10"/>
      <c r="B51" s="67"/>
      <c r="C51" s="68">
        <v>144</v>
      </c>
      <c r="D51" s="69" t="s">
        <v>69</v>
      </c>
      <c r="E51" s="70" t="s">
        <v>132</v>
      </c>
      <c r="F51" s="71" t="s">
        <v>133</v>
      </c>
      <c r="G51" s="69" t="s">
        <v>78</v>
      </c>
      <c r="H51" s="72">
        <v>8</v>
      </c>
      <c r="I51" s="73"/>
      <c r="J51" s="84">
        <f t="shared" si="10"/>
        <v>0</v>
      </c>
      <c r="K51" s="72"/>
      <c r="L51" s="72">
        <f t="shared" si="11"/>
        <v>0</v>
      </c>
      <c r="M51" s="72"/>
      <c r="N51" s="72">
        <f t="shared" si="12"/>
        <v>0</v>
      </c>
      <c r="O51" s="74">
        <v>21</v>
      </c>
      <c r="P51" s="74">
        <f t="shared" si="13"/>
        <v>0</v>
      </c>
      <c r="Q51" s="74">
        <f t="shared" si="14"/>
        <v>0</v>
      </c>
      <c r="R51" s="8"/>
      <c r="S51" s="8"/>
      <c r="T51" s="8"/>
    </row>
    <row r="52" spans="1:20" ht="10.199999999999999" outlineLevel="3" x14ac:dyDescent="0.2">
      <c r="A52" s="10"/>
      <c r="B52" s="67"/>
      <c r="C52" s="68">
        <v>145</v>
      </c>
      <c r="D52" s="69" t="s">
        <v>69</v>
      </c>
      <c r="E52" s="70" t="s">
        <v>134</v>
      </c>
      <c r="F52" s="71" t="s">
        <v>135</v>
      </c>
      <c r="G52" s="69" t="s">
        <v>72</v>
      </c>
      <c r="H52" s="72">
        <v>54.51</v>
      </c>
      <c r="I52" s="73"/>
      <c r="J52" s="84">
        <f t="shared" si="10"/>
        <v>0</v>
      </c>
      <c r="K52" s="72"/>
      <c r="L52" s="72">
        <f t="shared" si="11"/>
        <v>0</v>
      </c>
      <c r="M52" s="72"/>
      <c r="N52" s="72">
        <f t="shared" si="12"/>
        <v>0</v>
      </c>
      <c r="O52" s="74">
        <v>21</v>
      </c>
      <c r="P52" s="74">
        <f t="shared" si="13"/>
        <v>0</v>
      </c>
      <c r="Q52" s="74">
        <f t="shared" si="14"/>
        <v>0</v>
      </c>
      <c r="R52" s="8"/>
      <c r="S52" s="8"/>
      <c r="T52" s="8"/>
    </row>
    <row r="53" spans="1:20" ht="10.199999999999999" outlineLevel="3" x14ac:dyDescent="0.2">
      <c r="A53" s="10"/>
      <c r="B53" s="67"/>
      <c r="C53" s="68">
        <v>146</v>
      </c>
      <c r="D53" s="69" t="s">
        <v>91</v>
      </c>
      <c r="E53" s="70" t="s">
        <v>136</v>
      </c>
      <c r="F53" s="71" t="s">
        <v>137</v>
      </c>
      <c r="G53" s="69" t="s">
        <v>78</v>
      </c>
      <c r="H53" s="72">
        <v>32.56</v>
      </c>
      <c r="I53" s="73"/>
      <c r="J53" s="84">
        <f t="shared" si="10"/>
        <v>0</v>
      </c>
      <c r="K53" s="72">
        <v>2.2000000000000001E-4</v>
      </c>
      <c r="L53" s="72">
        <f t="shared" si="11"/>
        <v>7.1632000000000006E-3</v>
      </c>
      <c r="M53" s="72"/>
      <c r="N53" s="72">
        <f t="shared" si="12"/>
        <v>0</v>
      </c>
      <c r="O53" s="74">
        <v>21</v>
      </c>
      <c r="P53" s="74">
        <f t="shared" si="13"/>
        <v>0</v>
      </c>
      <c r="Q53" s="74">
        <f t="shared" si="14"/>
        <v>0</v>
      </c>
      <c r="R53" s="8"/>
      <c r="S53" s="8"/>
      <c r="T53" s="8"/>
    </row>
    <row r="54" spans="1:20" ht="10.199999999999999" outlineLevel="3" x14ac:dyDescent="0.2">
      <c r="A54" s="10"/>
      <c r="B54" s="67"/>
      <c r="C54" s="68">
        <v>147</v>
      </c>
      <c r="D54" s="69" t="s">
        <v>91</v>
      </c>
      <c r="E54" s="70" t="s">
        <v>138</v>
      </c>
      <c r="F54" s="71" t="s">
        <v>139</v>
      </c>
      <c r="G54" s="69" t="s">
        <v>140</v>
      </c>
      <c r="H54" s="72">
        <v>0.03</v>
      </c>
      <c r="I54" s="73"/>
      <c r="J54" s="84">
        <f t="shared" si="10"/>
        <v>0</v>
      </c>
      <c r="K54" s="72">
        <v>8.8000000000000003E-4</v>
      </c>
      <c r="L54" s="72">
        <f t="shared" si="11"/>
        <v>2.6400000000000001E-5</v>
      </c>
      <c r="M54" s="72"/>
      <c r="N54" s="72">
        <f t="shared" si="12"/>
        <v>0</v>
      </c>
      <c r="O54" s="74">
        <v>21</v>
      </c>
      <c r="P54" s="74">
        <f t="shared" si="13"/>
        <v>0</v>
      </c>
      <c r="Q54" s="74">
        <f t="shared" si="14"/>
        <v>0</v>
      </c>
      <c r="R54" s="8"/>
      <c r="S54" s="8"/>
      <c r="T54" s="8"/>
    </row>
    <row r="55" spans="1:20" ht="20.399999999999999" outlineLevel="3" x14ac:dyDescent="0.2">
      <c r="A55" s="10"/>
      <c r="B55" s="67"/>
      <c r="C55" s="68">
        <v>148</v>
      </c>
      <c r="D55" s="69" t="s">
        <v>91</v>
      </c>
      <c r="E55" s="70" t="s">
        <v>141</v>
      </c>
      <c r="F55" s="71" t="s">
        <v>142</v>
      </c>
      <c r="G55" s="69" t="s">
        <v>72</v>
      </c>
      <c r="H55" s="72">
        <v>59.961000000000006</v>
      </c>
      <c r="I55" s="73"/>
      <c r="J55" s="84">
        <f t="shared" si="10"/>
        <v>0</v>
      </c>
      <c r="K55" s="72">
        <v>2.3999999999999998E-3</v>
      </c>
      <c r="L55" s="72">
        <f t="shared" si="11"/>
        <v>0.14390639999999999</v>
      </c>
      <c r="M55" s="72"/>
      <c r="N55" s="72">
        <f t="shared" si="12"/>
        <v>0</v>
      </c>
      <c r="O55" s="74">
        <v>21</v>
      </c>
      <c r="P55" s="74">
        <f t="shared" si="13"/>
        <v>0</v>
      </c>
      <c r="Q55" s="74">
        <f t="shared" si="14"/>
        <v>0</v>
      </c>
      <c r="R55" s="8"/>
      <c r="S55" s="8"/>
      <c r="T55" s="8"/>
    </row>
    <row r="56" spans="1:20" ht="10.199999999999999" outlineLevel="3" x14ac:dyDescent="0.2">
      <c r="A56" s="10"/>
      <c r="B56" s="67"/>
      <c r="C56" s="68">
        <v>149</v>
      </c>
      <c r="D56" s="69" t="s">
        <v>69</v>
      </c>
      <c r="E56" s="70" t="s">
        <v>143</v>
      </c>
      <c r="F56" s="71" t="s">
        <v>144</v>
      </c>
      <c r="G56" s="69" t="s">
        <v>78</v>
      </c>
      <c r="H56" s="72">
        <v>29.6</v>
      </c>
      <c r="I56" s="73"/>
      <c r="J56" s="84">
        <f t="shared" si="10"/>
        <v>0</v>
      </c>
      <c r="K56" s="72">
        <v>1.0000000000000001E-5</v>
      </c>
      <c r="L56" s="72">
        <f t="shared" si="11"/>
        <v>2.9600000000000004E-4</v>
      </c>
      <c r="M56" s="72"/>
      <c r="N56" s="72">
        <f t="shared" si="12"/>
        <v>0</v>
      </c>
      <c r="O56" s="74">
        <v>21</v>
      </c>
      <c r="P56" s="74">
        <f t="shared" si="13"/>
        <v>0</v>
      </c>
      <c r="Q56" s="74">
        <f t="shared" si="14"/>
        <v>0</v>
      </c>
      <c r="R56" s="8"/>
      <c r="S56" s="8"/>
      <c r="T56" s="8"/>
    </row>
    <row r="57" spans="1:20" ht="10.199999999999999" outlineLevel="3" x14ac:dyDescent="0.2">
      <c r="A57" s="10"/>
      <c r="B57" s="67"/>
      <c r="C57" s="68">
        <v>150</v>
      </c>
      <c r="D57" s="69" t="s">
        <v>69</v>
      </c>
      <c r="E57" s="70" t="s">
        <v>145</v>
      </c>
      <c r="F57" s="71" t="s">
        <v>146</v>
      </c>
      <c r="G57" s="69" t="s">
        <v>111</v>
      </c>
      <c r="H57" s="72">
        <v>0.38</v>
      </c>
      <c r="I57" s="73"/>
      <c r="J57" s="84">
        <f t="shared" si="10"/>
        <v>0</v>
      </c>
      <c r="K57" s="72"/>
      <c r="L57" s="72">
        <f t="shared" si="11"/>
        <v>0</v>
      </c>
      <c r="M57" s="72"/>
      <c r="N57" s="72">
        <f t="shared" si="12"/>
        <v>0</v>
      </c>
      <c r="O57" s="74">
        <v>21</v>
      </c>
      <c r="P57" s="74">
        <f t="shared" si="13"/>
        <v>0</v>
      </c>
      <c r="Q57" s="74">
        <f t="shared" si="14"/>
        <v>0</v>
      </c>
      <c r="R57" s="8"/>
      <c r="S57" s="8"/>
      <c r="T57" s="8"/>
    </row>
    <row r="58" spans="1:20" outlineLevel="3" x14ac:dyDescent="0.2">
      <c r="B58" s="6"/>
      <c r="C58" s="6"/>
      <c r="D58" s="6"/>
      <c r="E58" s="6"/>
      <c r="F58" s="6"/>
      <c r="G58" s="6"/>
      <c r="H58" s="6"/>
      <c r="I58" s="8"/>
      <c r="J58" s="83"/>
      <c r="K58" s="6"/>
      <c r="L58" s="6"/>
      <c r="M58" s="6"/>
      <c r="N58" s="6"/>
      <c r="O58" s="6"/>
      <c r="P58" s="8"/>
      <c r="Q58" s="8"/>
      <c r="R58" s="8"/>
    </row>
    <row r="59" spans="1:20" ht="10.199999999999999" outlineLevel="2" x14ac:dyDescent="0.2">
      <c r="A59" s="37" t="s">
        <v>37</v>
      </c>
      <c r="B59" s="60">
        <v>3</v>
      </c>
      <c r="C59" s="61"/>
      <c r="D59" s="62" t="s">
        <v>68</v>
      </c>
      <c r="E59" s="62"/>
      <c r="F59" s="63" t="s">
        <v>38</v>
      </c>
      <c r="G59" s="62"/>
      <c r="H59" s="64"/>
      <c r="I59" s="65"/>
      <c r="J59" s="79">
        <f>SUBTOTAL(9,J60:J64)</f>
        <v>0</v>
      </c>
      <c r="K59" s="64"/>
      <c r="L59" s="40">
        <f>SUBTOTAL(9,L60:L64)</f>
        <v>5.5124999999999998E-4</v>
      </c>
      <c r="M59" s="64"/>
      <c r="N59" s="40">
        <f>SUBTOTAL(9,N60:N64)</f>
        <v>0</v>
      </c>
      <c r="O59" s="66"/>
      <c r="P59" s="39">
        <f>SUBTOTAL(9,P60:P64)</f>
        <v>0</v>
      </c>
      <c r="Q59" s="39">
        <f>SUBTOTAL(9,Q60:Q64)</f>
        <v>0</v>
      </c>
      <c r="R59" s="8"/>
      <c r="S59" s="8"/>
      <c r="T59" s="8"/>
    </row>
    <row r="60" spans="1:20" ht="10.199999999999999" outlineLevel="3" x14ac:dyDescent="0.2">
      <c r="A60" s="10"/>
      <c r="B60" s="67"/>
      <c r="C60" s="68">
        <v>151</v>
      </c>
      <c r="D60" s="69" t="s">
        <v>69</v>
      </c>
      <c r="E60" s="70" t="s">
        <v>147</v>
      </c>
      <c r="F60" s="71" t="s">
        <v>148</v>
      </c>
      <c r="G60" s="69" t="s">
        <v>72</v>
      </c>
      <c r="H60" s="72">
        <v>1.2250000000000001</v>
      </c>
      <c r="I60" s="73"/>
      <c r="J60" s="84">
        <f>H60*I60</f>
        <v>0</v>
      </c>
      <c r="K60" s="72">
        <v>6.9999999999999994E-5</v>
      </c>
      <c r="L60" s="72">
        <f>H60*K60</f>
        <v>8.5749999999999997E-5</v>
      </c>
      <c r="M60" s="72"/>
      <c r="N60" s="72">
        <f>H60*M60</f>
        <v>0</v>
      </c>
      <c r="O60" s="74">
        <v>21</v>
      </c>
      <c r="P60" s="74">
        <f>J60*(O60/100)</f>
        <v>0</v>
      </c>
      <c r="Q60" s="74">
        <f>J60+P60</f>
        <v>0</v>
      </c>
      <c r="R60" s="8"/>
      <c r="S60" s="8"/>
      <c r="T60" s="8"/>
    </row>
    <row r="61" spans="1:20" ht="10.199999999999999" outlineLevel="3" x14ac:dyDescent="0.2">
      <c r="A61" s="10"/>
      <c r="B61" s="67"/>
      <c r="C61" s="68">
        <v>152</v>
      </c>
      <c r="D61" s="69" t="s">
        <v>69</v>
      </c>
      <c r="E61" s="70" t="s">
        <v>149</v>
      </c>
      <c r="F61" s="71" t="s">
        <v>150</v>
      </c>
      <c r="G61" s="69" t="s">
        <v>72</v>
      </c>
      <c r="H61" s="72">
        <v>1.2250000000000001</v>
      </c>
      <c r="I61" s="73"/>
      <c r="J61" s="84">
        <f>H61*I61</f>
        <v>0</v>
      </c>
      <c r="K61" s="72">
        <v>1.3999999999999999E-4</v>
      </c>
      <c r="L61" s="72">
        <f>H61*K61</f>
        <v>1.7149999999999999E-4</v>
      </c>
      <c r="M61" s="72"/>
      <c r="N61" s="72">
        <f>H61*M61</f>
        <v>0</v>
      </c>
      <c r="O61" s="74">
        <v>21</v>
      </c>
      <c r="P61" s="74">
        <f>J61*(O61/100)</f>
        <v>0</v>
      </c>
      <c r="Q61" s="74">
        <f>J61+P61</f>
        <v>0</v>
      </c>
      <c r="R61" s="8"/>
      <c r="S61" s="8"/>
      <c r="T61" s="8"/>
    </row>
    <row r="62" spans="1:20" ht="10.199999999999999" outlineLevel="3" x14ac:dyDescent="0.2">
      <c r="A62" s="10"/>
      <c r="B62" s="67"/>
      <c r="C62" s="68">
        <v>153</v>
      </c>
      <c r="D62" s="69" t="s">
        <v>69</v>
      </c>
      <c r="E62" s="70" t="s">
        <v>151</v>
      </c>
      <c r="F62" s="71" t="s">
        <v>152</v>
      </c>
      <c r="G62" s="69" t="s">
        <v>72</v>
      </c>
      <c r="H62" s="72">
        <v>1.2250000000000001</v>
      </c>
      <c r="I62" s="73"/>
      <c r="J62" s="84">
        <f>H62*I62</f>
        <v>0</v>
      </c>
      <c r="K62" s="72">
        <v>1.2E-4</v>
      </c>
      <c r="L62" s="72">
        <f>H62*K62</f>
        <v>1.4700000000000002E-4</v>
      </c>
      <c r="M62" s="72"/>
      <c r="N62" s="72">
        <f>H62*M62</f>
        <v>0</v>
      </c>
      <c r="O62" s="74">
        <v>21</v>
      </c>
      <c r="P62" s="74">
        <f>J62*(O62/100)</f>
        <v>0</v>
      </c>
      <c r="Q62" s="74">
        <f>J62+P62</f>
        <v>0</v>
      </c>
      <c r="R62" s="8"/>
      <c r="S62" s="8"/>
      <c r="T62" s="8"/>
    </row>
    <row r="63" spans="1:20" ht="10.199999999999999" outlineLevel="3" x14ac:dyDescent="0.2">
      <c r="A63" s="10"/>
      <c r="B63" s="67"/>
      <c r="C63" s="68">
        <v>154</v>
      </c>
      <c r="D63" s="69" t="s">
        <v>69</v>
      </c>
      <c r="E63" s="70" t="s">
        <v>153</v>
      </c>
      <c r="F63" s="71" t="s">
        <v>154</v>
      </c>
      <c r="G63" s="69" t="s">
        <v>72</v>
      </c>
      <c r="H63" s="72">
        <v>1.2250000000000001</v>
      </c>
      <c r="I63" s="73"/>
      <c r="J63" s="84">
        <f>H63*I63</f>
        <v>0</v>
      </c>
      <c r="K63" s="72">
        <v>1.2E-4</v>
      </c>
      <c r="L63" s="72">
        <f>H63*K63</f>
        <v>1.4700000000000002E-4</v>
      </c>
      <c r="M63" s="72"/>
      <c r="N63" s="72">
        <f>H63*M63</f>
        <v>0</v>
      </c>
      <c r="O63" s="74">
        <v>21</v>
      </c>
      <c r="P63" s="74">
        <f>J63*(O63/100)</f>
        <v>0</v>
      </c>
      <c r="Q63" s="74">
        <f>J63+P63</f>
        <v>0</v>
      </c>
      <c r="R63" s="8"/>
      <c r="S63" s="8"/>
      <c r="T63" s="8"/>
    </row>
    <row r="64" spans="1:20" outlineLevel="3" x14ac:dyDescent="0.2">
      <c r="B64" s="6"/>
      <c r="C64" s="6"/>
      <c r="D64" s="6"/>
      <c r="E64" s="6"/>
      <c r="F64" s="6"/>
      <c r="G64" s="6"/>
      <c r="H64" s="6"/>
      <c r="I64" s="8"/>
      <c r="J64" s="83"/>
      <c r="K64" s="6"/>
      <c r="L64" s="6"/>
      <c r="M64" s="6"/>
      <c r="N64" s="6"/>
      <c r="O64" s="6"/>
      <c r="P64" s="8"/>
      <c r="Q64" s="8"/>
      <c r="R64" s="8"/>
    </row>
    <row r="65" spans="1:20" ht="10.199999999999999" outlineLevel="2" x14ac:dyDescent="0.2">
      <c r="A65" s="37" t="s">
        <v>39</v>
      </c>
      <c r="B65" s="60">
        <v>3</v>
      </c>
      <c r="C65" s="61"/>
      <c r="D65" s="62" t="s">
        <v>68</v>
      </c>
      <c r="E65" s="62"/>
      <c r="F65" s="63" t="s">
        <v>40</v>
      </c>
      <c r="G65" s="62"/>
      <c r="H65" s="64"/>
      <c r="I65" s="65"/>
      <c r="J65" s="79">
        <f>SUBTOTAL(9,J66:J68)</f>
        <v>0</v>
      </c>
      <c r="K65" s="64"/>
      <c r="L65" s="40">
        <f>SUBTOTAL(9,L66:L68)</f>
        <v>8.8347000000000009E-2</v>
      </c>
      <c r="M65" s="64"/>
      <c r="N65" s="40">
        <f>SUBTOTAL(9,N66:N68)</f>
        <v>0</v>
      </c>
      <c r="O65" s="66"/>
      <c r="P65" s="39">
        <f>SUBTOTAL(9,P66:P68)</f>
        <v>0</v>
      </c>
      <c r="Q65" s="39">
        <f>SUBTOTAL(9,Q66:Q68)</f>
        <v>0</v>
      </c>
      <c r="R65" s="8"/>
      <c r="S65" s="8"/>
      <c r="T65" s="8"/>
    </row>
    <row r="66" spans="1:20" ht="10.199999999999999" outlineLevel="3" x14ac:dyDescent="0.2">
      <c r="A66" s="10"/>
      <c r="B66" s="67"/>
      <c r="C66" s="68">
        <v>155</v>
      </c>
      <c r="D66" s="69" t="s">
        <v>69</v>
      </c>
      <c r="E66" s="70" t="s">
        <v>155</v>
      </c>
      <c r="F66" s="71" t="s">
        <v>156</v>
      </c>
      <c r="G66" s="69" t="s">
        <v>72</v>
      </c>
      <c r="H66" s="72">
        <v>180.3</v>
      </c>
      <c r="I66" s="73"/>
      <c r="J66" s="84">
        <f>H66*I66</f>
        <v>0</v>
      </c>
      <c r="K66" s="72">
        <v>2.0000000000000001E-4</v>
      </c>
      <c r="L66" s="72">
        <f>H66*K66</f>
        <v>3.6060000000000002E-2</v>
      </c>
      <c r="M66" s="72"/>
      <c r="N66" s="72">
        <f>H66*M66</f>
        <v>0</v>
      </c>
      <c r="O66" s="74">
        <v>21</v>
      </c>
      <c r="P66" s="74">
        <f>J66*(O66/100)</f>
        <v>0</v>
      </c>
      <c r="Q66" s="74">
        <f>J66+P66</f>
        <v>0</v>
      </c>
      <c r="R66" s="8"/>
      <c r="S66" s="8"/>
      <c r="T66" s="8"/>
    </row>
    <row r="67" spans="1:20" ht="10.199999999999999" outlineLevel="3" x14ac:dyDescent="0.2">
      <c r="A67" s="10"/>
      <c r="B67" s="67"/>
      <c r="C67" s="68">
        <v>156</v>
      </c>
      <c r="D67" s="69" t="s">
        <v>69</v>
      </c>
      <c r="E67" s="70" t="s">
        <v>157</v>
      </c>
      <c r="F67" s="71" t="s">
        <v>158</v>
      </c>
      <c r="G67" s="69" t="s">
        <v>72</v>
      </c>
      <c r="H67" s="72">
        <v>180.30000000000004</v>
      </c>
      <c r="I67" s="73"/>
      <c r="J67" s="84">
        <f>H67*I67</f>
        <v>0</v>
      </c>
      <c r="K67" s="72">
        <v>2.9E-4</v>
      </c>
      <c r="L67" s="72">
        <f>H67*K67</f>
        <v>5.2287000000000014E-2</v>
      </c>
      <c r="M67" s="72"/>
      <c r="N67" s="72">
        <f>H67*M67</f>
        <v>0</v>
      </c>
      <c r="O67" s="74">
        <v>21</v>
      </c>
      <c r="P67" s="74">
        <f>J67*(O67/100)</f>
        <v>0</v>
      </c>
      <c r="Q67" s="74">
        <f>J67+P67</f>
        <v>0</v>
      </c>
      <c r="R67" s="8"/>
      <c r="S67" s="8"/>
      <c r="T67" s="8"/>
    </row>
    <row r="68" spans="1:20" outlineLevel="3" x14ac:dyDescent="0.2">
      <c r="B68" s="6"/>
      <c r="C68" s="6"/>
      <c r="D68" s="6"/>
      <c r="E68" s="6"/>
      <c r="F68" s="6"/>
      <c r="G68" s="6"/>
      <c r="H68" s="6"/>
      <c r="I68" s="8"/>
      <c r="J68" s="83"/>
      <c r="K68" s="6"/>
      <c r="L68" s="6"/>
      <c r="M68" s="6"/>
      <c r="N68" s="6"/>
      <c r="O68" s="6"/>
      <c r="P68" s="8"/>
      <c r="Q68" s="8"/>
      <c r="R68" s="8"/>
    </row>
    <row r="69" spans="1:20" ht="10.199999999999999" outlineLevel="2" x14ac:dyDescent="0.2">
      <c r="A69" s="37" t="s">
        <v>41</v>
      </c>
      <c r="B69" s="60">
        <v>3</v>
      </c>
      <c r="C69" s="61"/>
      <c r="D69" s="62" t="s">
        <v>68</v>
      </c>
      <c r="E69" s="62"/>
      <c r="F69" s="63" t="s">
        <v>42</v>
      </c>
      <c r="G69" s="62"/>
      <c r="H69" s="64"/>
      <c r="I69" s="65"/>
      <c r="J69" s="79">
        <f>SUBTOTAL(9,J70:J74)</f>
        <v>0</v>
      </c>
      <c r="K69" s="64"/>
      <c r="L69" s="40">
        <f>SUBTOTAL(9,L70:L74)</f>
        <v>0</v>
      </c>
      <c r="M69" s="64"/>
      <c r="N69" s="40">
        <f>SUBTOTAL(9,N70:N74)</f>
        <v>0</v>
      </c>
      <c r="O69" s="66"/>
      <c r="P69" s="39">
        <f>SUBTOTAL(9,P70:P74)</f>
        <v>0</v>
      </c>
      <c r="Q69" s="39">
        <f>SUBTOTAL(9,Q70:Q74)</f>
        <v>0</v>
      </c>
      <c r="R69" s="8"/>
      <c r="S69" s="8"/>
      <c r="T69" s="8"/>
    </row>
    <row r="70" spans="1:20" ht="10.199999999999999" outlineLevel="3" x14ac:dyDescent="0.2">
      <c r="A70" s="10"/>
      <c r="B70" s="67"/>
      <c r="C70" s="68">
        <v>157</v>
      </c>
      <c r="D70" s="69" t="s">
        <v>159</v>
      </c>
      <c r="E70" s="70" t="s">
        <v>160</v>
      </c>
      <c r="F70" s="71" t="s">
        <v>161</v>
      </c>
      <c r="G70" s="69" t="s">
        <v>162</v>
      </c>
      <c r="H70" s="72">
        <v>1</v>
      </c>
      <c r="I70" s="73"/>
      <c r="J70" s="84">
        <f>H70*I70</f>
        <v>0</v>
      </c>
      <c r="K70" s="72"/>
      <c r="L70" s="72">
        <f>H70*K70</f>
        <v>0</v>
      </c>
      <c r="M70" s="72"/>
      <c r="N70" s="72">
        <f>H70*M70</f>
        <v>0</v>
      </c>
      <c r="O70" s="74">
        <v>21</v>
      </c>
      <c r="P70" s="74">
        <f>J70*(O70/100)</f>
        <v>0</v>
      </c>
      <c r="Q70" s="74">
        <f>J70+P70</f>
        <v>0</v>
      </c>
      <c r="R70" s="8"/>
      <c r="S70" s="8"/>
      <c r="T70" s="8"/>
    </row>
    <row r="71" spans="1:20" ht="10.199999999999999" outlineLevel="3" x14ac:dyDescent="0.2">
      <c r="A71" s="10"/>
      <c r="B71" s="67"/>
      <c r="C71" s="68">
        <v>158</v>
      </c>
      <c r="D71" s="69" t="s">
        <v>159</v>
      </c>
      <c r="E71" s="70" t="s">
        <v>163</v>
      </c>
      <c r="F71" s="71" t="s">
        <v>164</v>
      </c>
      <c r="G71" s="69" t="s">
        <v>162</v>
      </c>
      <c r="H71" s="72">
        <v>1</v>
      </c>
      <c r="I71" s="73"/>
      <c r="J71" s="84">
        <f>H71*I71</f>
        <v>0</v>
      </c>
      <c r="K71" s="72"/>
      <c r="L71" s="72">
        <f>H71*K71</f>
        <v>0</v>
      </c>
      <c r="M71" s="72"/>
      <c r="N71" s="72">
        <f>H71*M71</f>
        <v>0</v>
      </c>
      <c r="O71" s="74">
        <v>21</v>
      </c>
      <c r="P71" s="74">
        <f>J71*(O71/100)</f>
        <v>0</v>
      </c>
      <c r="Q71" s="74">
        <f>J71+P71</f>
        <v>0</v>
      </c>
      <c r="R71" s="8"/>
      <c r="S71" s="8"/>
      <c r="T71" s="8"/>
    </row>
    <row r="72" spans="1:20" ht="10.199999999999999" outlineLevel="3" x14ac:dyDescent="0.2">
      <c r="A72" s="10"/>
      <c r="B72" s="67"/>
      <c r="C72" s="68">
        <v>159</v>
      </c>
      <c r="D72" s="69" t="s">
        <v>159</v>
      </c>
      <c r="E72" s="70" t="s">
        <v>165</v>
      </c>
      <c r="F72" s="71" t="s">
        <v>166</v>
      </c>
      <c r="G72" s="69" t="s">
        <v>162</v>
      </c>
      <c r="H72" s="72">
        <v>1</v>
      </c>
      <c r="I72" s="73"/>
      <c r="J72" s="84">
        <f>H72*I72</f>
        <v>0</v>
      </c>
      <c r="K72" s="72"/>
      <c r="L72" s="72">
        <f>H72*K72</f>
        <v>0</v>
      </c>
      <c r="M72" s="72"/>
      <c r="N72" s="72">
        <f>H72*M72</f>
        <v>0</v>
      </c>
      <c r="O72" s="74">
        <v>21</v>
      </c>
      <c r="P72" s="74">
        <f>J72*(O72/100)</f>
        <v>0</v>
      </c>
      <c r="Q72" s="74">
        <f>J72+P72</f>
        <v>0</v>
      </c>
      <c r="R72" s="8"/>
      <c r="S72" s="8"/>
      <c r="T72" s="8"/>
    </row>
    <row r="73" spans="1:20" ht="10.199999999999999" outlineLevel="3" x14ac:dyDescent="0.2">
      <c r="A73" s="10"/>
      <c r="B73" s="67"/>
      <c r="C73" s="68">
        <v>160</v>
      </c>
      <c r="D73" s="69" t="s">
        <v>69</v>
      </c>
      <c r="E73" s="70" t="s">
        <v>167</v>
      </c>
      <c r="F73" s="71" t="s">
        <v>168</v>
      </c>
      <c r="G73" s="69" t="s">
        <v>162</v>
      </c>
      <c r="H73" s="72">
        <v>1</v>
      </c>
      <c r="I73" s="73"/>
      <c r="J73" s="84">
        <f>H73*I73</f>
        <v>0</v>
      </c>
      <c r="K73" s="72"/>
      <c r="L73" s="72">
        <f>H73*K73</f>
        <v>0</v>
      </c>
      <c r="M73" s="72"/>
      <c r="N73" s="72">
        <f>H73*M73</f>
        <v>0</v>
      </c>
      <c r="O73" s="74">
        <v>21</v>
      </c>
      <c r="P73" s="74">
        <f>J73*(O73/100)</f>
        <v>0</v>
      </c>
      <c r="Q73" s="74">
        <f>J73+P73</f>
        <v>0</v>
      </c>
      <c r="R73" s="8"/>
      <c r="S73" s="8"/>
      <c r="T73" s="8"/>
    </row>
    <row r="74" spans="1:20" outlineLevel="3" x14ac:dyDescent="0.2">
      <c r="B74" s="6"/>
      <c r="C74" s="6"/>
      <c r="D74" s="6"/>
      <c r="E74" s="6"/>
      <c r="F74" s="6"/>
      <c r="G74" s="6"/>
      <c r="H74" s="6"/>
      <c r="I74" s="8"/>
      <c r="J74" s="83"/>
      <c r="K74" s="6"/>
      <c r="L74" s="6"/>
      <c r="M74" s="6"/>
      <c r="N74" s="6"/>
      <c r="O74" s="6"/>
      <c r="P74" s="8"/>
      <c r="Q74" s="8"/>
      <c r="R74" s="8"/>
    </row>
    <row r="75" spans="1:20" ht="11.4" outlineLevel="1" x14ac:dyDescent="0.2">
      <c r="A75" s="33" t="s">
        <v>43</v>
      </c>
      <c r="B75" s="53">
        <v>2</v>
      </c>
      <c r="C75" s="54"/>
      <c r="D75" s="55" t="s">
        <v>67</v>
      </c>
      <c r="E75" s="55"/>
      <c r="F75" s="56" t="s">
        <v>44</v>
      </c>
      <c r="G75" s="55"/>
      <c r="H75" s="57"/>
      <c r="I75" s="58"/>
      <c r="J75" s="78">
        <f>SUBTOTAL(9,J76:J188)</f>
        <v>0</v>
      </c>
      <c r="K75" s="57"/>
      <c r="L75" s="36">
        <f>SUBTOTAL(9,L76:L188)</f>
        <v>0</v>
      </c>
      <c r="M75" s="57"/>
      <c r="N75" s="36">
        <f>SUBTOTAL(9,N76:N188)</f>
        <v>0</v>
      </c>
      <c r="O75" s="59"/>
      <c r="P75" s="35">
        <f>SUBTOTAL(9,P76:P188)</f>
        <v>0</v>
      </c>
      <c r="Q75" s="35">
        <f>SUBTOTAL(9,Q76:Q188)</f>
        <v>0</v>
      </c>
      <c r="R75" s="8"/>
      <c r="S75" s="8"/>
      <c r="T75" s="8"/>
    </row>
    <row r="76" spans="1:20" ht="10.199999999999999" outlineLevel="2" x14ac:dyDescent="0.2">
      <c r="A76" s="37" t="s">
        <v>45</v>
      </c>
      <c r="B76" s="60">
        <v>3</v>
      </c>
      <c r="C76" s="61"/>
      <c r="D76" s="62" t="s">
        <v>68</v>
      </c>
      <c r="E76" s="62"/>
      <c r="F76" s="63" t="s">
        <v>46</v>
      </c>
      <c r="G76" s="62"/>
      <c r="H76" s="64"/>
      <c r="I76" s="65"/>
      <c r="J76" s="79">
        <f>SUBTOTAL(9,J77:J82)</f>
        <v>0</v>
      </c>
      <c r="K76" s="64"/>
      <c r="L76" s="40">
        <f>SUBTOTAL(9,L77:L82)</f>
        <v>0</v>
      </c>
      <c r="M76" s="64"/>
      <c r="N76" s="40">
        <f>SUBTOTAL(9,N77:N82)</f>
        <v>0</v>
      </c>
      <c r="O76" s="66"/>
      <c r="P76" s="39">
        <f>SUBTOTAL(9,P77:P82)</f>
        <v>0</v>
      </c>
      <c r="Q76" s="39">
        <f>SUBTOTAL(9,Q77:Q82)</f>
        <v>0</v>
      </c>
      <c r="R76" s="8"/>
      <c r="S76" s="8"/>
      <c r="T76" s="8"/>
    </row>
    <row r="77" spans="1:20" ht="10.199999999999999" outlineLevel="3" x14ac:dyDescent="0.2">
      <c r="A77" s="10"/>
      <c r="B77" s="67"/>
      <c r="C77" s="68">
        <v>1</v>
      </c>
      <c r="D77" s="69" t="s">
        <v>169</v>
      </c>
      <c r="E77" s="70" t="s">
        <v>170</v>
      </c>
      <c r="F77" s="71" t="s">
        <v>171</v>
      </c>
      <c r="G77" s="69" t="s">
        <v>78</v>
      </c>
      <c r="H77" s="72">
        <v>96</v>
      </c>
      <c r="I77" s="73"/>
      <c r="J77" s="84">
        <f>H77*I77</f>
        <v>0</v>
      </c>
      <c r="K77" s="72"/>
      <c r="L77" s="72">
        <f>H77*K77</f>
        <v>0</v>
      </c>
      <c r="M77" s="72"/>
      <c r="N77" s="72">
        <f>H77*M77</f>
        <v>0</v>
      </c>
      <c r="O77" s="74">
        <v>21</v>
      </c>
      <c r="P77" s="74">
        <f>J77*(O77/100)</f>
        <v>0</v>
      </c>
      <c r="Q77" s="74">
        <f>J77+P77</f>
        <v>0</v>
      </c>
      <c r="R77" s="8"/>
      <c r="S77" s="8"/>
      <c r="T77" s="8"/>
    </row>
    <row r="78" spans="1:20" ht="10.199999999999999" outlineLevel="3" x14ac:dyDescent="0.2">
      <c r="A78" s="10"/>
      <c r="B78" s="67"/>
      <c r="C78" s="68">
        <v>2</v>
      </c>
      <c r="D78" s="69" t="s">
        <v>169</v>
      </c>
      <c r="E78" s="70" t="s">
        <v>172</v>
      </c>
      <c r="F78" s="71" t="s">
        <v>173</v>
      </c>
      <c r="G78" s="69" t="s">
        <v>78</v>
      </c>
      <c r="H78" s="72">
        <v>125</v>
      </c>
      <c r="I78" s="73"/>
      <c r="J78" s="84">
        <f>H78*I78</f>
        <v>0</v>
      </c>
      <c r="K78" s="72"/>
      <c r="L78" s="72">
        <f>H78*K78</f>
        <v>0</v>
      </c>
      <c r="M78" s="72"/>
      <c r="N78" s="72">
        <f>H78*M78</f>
        <v>0</v>
      </c>
      <c r="O78" s="74">
        <v>21</v>
      </c>
      <c r="P78" s="74">
        <f>J78*(O78/100)</f>
        <v>0</v>
      </c>
      <c r="Q78" s="74">
        <f>J78+P78</f>
        <v>0</v>
      </c>
      <c r="R78" s="8"/>
      <c r="S78" s="8"/>
      <c r="T78" s="8"/>
    </row>
    <row r="79" spans="1:20" ht="10.199999999999999" outlineLevel="3" x14ac:dyDescent="0.2">
      <c r="A79" s="10"/>
      <c r="B79" s="67"/>
      <c r="C79" s="68">
        <v>3</v>
      </c>
      <c r="D79" s="69" t="s">
        <v>169</v>
      </c>
      <c r="E79" s="70" t="s">
        <v>174</v>
      </c>
      <c r="F79" s="71" t="s">
        <v>175</v>
      </c>
      <c r="G79" s="69" t="s">
        <v>78</v>
      </c>
      <c r="H79" s="72">
        <v>28</v>
      </c>
      <c r="I79" s="73"/>
      <c r="J79" s="84">
        <f>H79*I79</f>
        <v>0</v>
      </c>
      <c r="K79" s="72"/>
      <c r="L79" s="72">
        <f>H79*K79</f>
        <v>0</v>
      </c>
      <c r="M79" s="72"/>
      <c r="N79" s="72">
        <f>H79*M79</f>
        <v>0</v>
      </c>
      <c r="O79" s="74">
        <v>21</v>
      </c>
      <c r="P79" s="74">
        <f>J79*(O79/100)</f>
        <v>0</v>
      </c>
      <c r="Q79" s="74">
        <f>J79+P79</f>
        <v>0</v>
      </c>
      <c r="R79" s="8"/>
      <c r="S79" s="8"/>
      <c r="T79" s="8"/>
    </row>
    <row r="80" spans="1:20" ht="10.199999999999999" outlineLevel="3" x14ac:dyDescent="0.2">
      <c r="A80" s="10"/>
      <c r="B80" s="67"/>
      <c r="C80" s="68">
        <v>4</v>
      </c>
      <c r="D80" s="69" t="s">
        <v>169</v>
      </c>
      <c r="E80" s="70" t="s">
        <v>176</v>
      </c>
      <c r="F80" s="71" t="s">
        <v>177</v>
      </c>
      <c r="G80" s="69" t="s">
        <v>78</v>
      </c>
      <c r="H80" s="72">
        <v>45</v>
      </c>
      <c r="I80" s="73"/>
      <c r="J80" s="84">
        <f>H80*I80</f>
        <v>0</v>
      </c>
      <c r="K80" s="72"/>
      <c r="L80" s="72">
        <f>H80*K80</f>
        <v>0</v>
      </c>
      <c r="M80" s="72"/>
      <c r="N80" s="72">
        <f>H80*M80</f>
        <v>0</v>
      </c>
      <c r="O80" s="74">
        <v>21</v>
      </c>
      <c r="P80" s="74">
        <f>J80*(O80/100)</f>
        <v>0</v>
      </c>
      <c r="Q80" s="74">
        <f>J80+P80</f>
        <v>0</v>
      </c>
      <c r="R80" s="8"/>
      <c r="S80" s="8"/>
      <c r="T80" s="8"/>
    </row>
    <row r="81" spans="1:20" ht="10.199999999999999" outlineLevel="3" x14ac:dyDescent="0.2">
      <c r="A81" s="10"/>
      <c r="B81" s="67"/>
      <c r="C81" s="68">
        <v>5</v>
      </c>
      <c r="D81" s="69" t="s">
        <v>169</v>
      </c>
      <c r="E81" s="70" t="s">
        <v>178</v>
      </c>
      <c r="F81" s="71" t="s">
        <v>179</v>
      </c>
      <c r="G81" s="69" t="s">
        <v>78</v>
      </c>
      <c r="H81" s="72">
        <v>40</v>
      </c>
      <c r="I81" s="73"/>
      <c r="J81" s="84">
        <f>H81*I81</f>
        <v>0</v>
      </c>
      <c r="K81" s="72"/>
      <c r="L81" s="72">
        <f>H81*K81</f>
        <v>0</v>
      </c>
      <c r="M81" s="72"/>
      <c r="N81" s="72">
        <f>H81*M81</f>
        <v>0</v>
      </c>
      <c r="O81" s="74">
        <v>21</v>
      </c>
      <c r="P81" s="74">
        <f>J81*(O81/100)</f>
        <v>0</v>
      </c>
      <c r="Q81" s="74">
        <f>J81+P81</f>
        <v>0</v>
      </c>
      <c r="R81" s="8"/>
      <c r="S81" s="8"/>
      <c r="T81" s="8"/>
    </row>
    <row r="82" spans="1:20" outlineLevel="3" x14ac:dyDescent="0.2">
      <c r="B82" s="6"/>
      <c r="C82" s="6"/>
      <c r="D82" s="6"/>
      <c r="E82" s="6"/>
      <c r="F82" s="6"/>
      <c r="G82" s="6"/>
      <c r="H82" s="6"/>
      <c r="I82" s="8"/>
      <c r="J82" s="83"/>
      <c r="K82" s="6"/>
      <c r="L82" s="6"/>
      <c r="M82" s="6"/>
      <c r="N82" s="6"/>
      <c r="O82" s="6"/>
      <c r="P82" s="8"/>
      <c r="Q82" s="8"/>
      <c r="R82" s="8"/>
    </row>
    <row r="83" spans="1:20" ht="10.199999999999999" outlineLevel="2" x14ac:dyDescent="0.2">
      <c r="A83" s="37" t="s">
        <v>47</v>
      </c>
      <c r="B83" s="60">
        <v>3</v>
      </c>
      <c r="C83" s="61"/>
      <c r="D83" s="62" t="s">
        <v>68</v>
      </c>
      <c r="E83" s="62"/>
      <c r="F83" s="63" t="s">
        <v>48</v>
      </c>
      <c r="G83" s="62"/>
      <c r="H83" s="64"/>
      <c r="I83" s="65"/>
      <c r="J83" s="79">
        <f>SUBTOTAL(9,J84:J90)</f>
        <v>0</v>
      </c>
      <c r="K83" s="64"/>
      <c r="L83" s="40">
        <f>SUBTOTAL(9,L84:L90)</f>
        <v>0</v>
      </c>
      <c r="M83" s="64"/>
      <c r="N83" s="40">
        <f>SUBTOTAL(9,N84:N90)</f>
        <v>0</v>
      </c>
      <c r="O83" s="66"/>
      <c r="P83" s="39">
        <f>SUBTOTAL(9,P84:P90)</f>
        <v>0</v>
      </c>
      <c r="Q83" s="39">
        <f>SUBTOTAL(9,Q84:Q90)</f>
        <v>0</v>
      </c>
      <c r="R83" s="8"/>
      <c r="S83" s="8"/>
      <c r="T83" s="8"/>
    </row>
    <row r="84" spans="1:20" ht="10.199999999999999" outlineLevel="3" x14ac:dyDescent="0.2">
      <c r="A84" s="10"/>
      <c r="B84" s="67"/>
      <c r="C84" s="68">
        <v>6</v>
      </c>
      <c r="D84" s="69" t="s">
        <v>169</v>
      </c>
      <c r="E84" s="70" t="s">
        <v>180</v>
      </c>
      <c r="F84" s="71" t="s">
        <v>181</v>
      </c>
      <c r="G84" s="69" t="s">
        <v>75</v>
      </c>
      <c r="H84" s="72">
        <v>1</v>
      </c>
      <c r="I84" s="73"/>
      <c r="J84" s="84">
        <f t="shared" ref="J84:J89" si="15">H84*I84</f>
        <v>0</v>
      </c>
      <c r="K84" s="72"/>
      <c r="L84" s="72">
        <f t="shared" ref="L84:L89" si="16">H84*K84</f>
        <v>0</v>
      </c>
      <c r="M84" s="72"/>
      <c r="N84" s="72">
        <f t="shared" ref="N84:N89" si="17">H84*M84</f>
        <v>0</v>
      </c>
      <c r="O84" s="74">
        <v>21</v>
      </c>
      <c r="P84" s="74">
        <f t="shared" ref="P84:P89" si="18">J84*(O84/100)</f>
        <v>0</v>
      </c>
      <c r="Q84" s="74">
        <f t="shared" ref="Q84:Q89" si="19">J84+P84</f>
        <v>0</v>
      </c>
      <c r="R84" s="8"/>
      <c r="S84" s="8"/>
      <c r="T84" s="8"/>
    </row>
    <row r="85" spans="1:20" ht="10.199999999999999" outlineLevel="3" x14ac:dyDescent="0.2">
      <c r="A85" s="10"/>
      <c r="B85" s="67"/>
      <c r="C85" s="68">
        <v>7</v>
      </c>
      <c r="D85" s="69" t="s">
        <v>169</v>
      </c>
      <c r="E85" s="70" t="s">
        <v>182</v>
      </c>
      <c r="F85" s="71" t="s">
        <v>183</v>
      </c>
      <c r="G85" s="69" t="s">
        <v>75</v>
      </c>
      <c r="H85" s="72">
        <v>2</v>
      </c>
      <c r="I85" s="73"/>
      <c r="J85" s="84">
        <f t="shared" si="15"/>
        <v>0</v>
      </c>
      <c r="K85" s="72"/>
      <c r="L85" s="72">
        <f t="shared" si="16"/>
        <v>0</v>
      </c>
      <c r="M85" s="72"/>
      <c r="N85" s="72">
        <f t="shared" si="17"/>
        <v>0</v>
      </c>
      <c r="O85" s="74">
        <v>21</v>
      </c>
      <c r="P85" s="74">
        <f t="shared" si="18"/>
        <v>0</v>
      </c>
      <c r="Q85" s="74">
        <f t="shared" si="19"/>
        <v>0</v>
      </c>
      <c r="R85" s="8"/>
      <c r="S85" s="8"/>
      <c r="T85" s="8"/>
    </row>
    <row r="86" spans="1:20" ht="10.199999999999999" outlineLevel="3" x14ac:dyDescent="0.2">
      <c r="A86" s="10"/>
      <c r="B86" s="67"/>
      <c r="C86" s="68">
        <v>8</v>
      </c>
      <c r="D86" s="69" t="s">
        <v>169</v>
      </c>
      <c r="E86" s="70" t="s">
        <v>184</v>
      </c>
      <c r="F86" s="71" t="s">
        <v>185</v>
      </c>
      <c r="G86" s="69" t="s">
        <v>75</v>
      </c>
      <c r="H86" s="72">
        <v>33</v>
      </c>
      <c r="I86" s="73"/>
      <c r="J86" s="84">
        <f t="shared" si="15"/>
        <v>0</v>
      </c>
      <c r="K86" s="72"/>
      <c r="L86" s="72">
        <f t="shared" si="16"/>
        <v>0</v>
      </c>
      <c r="M86" s="72"/>
      <c r="N86" s="72">
        <f t="shared" si="17"/>
        <v>0</v>
      </c>
      <c r="O86" s="74">
        <v>21</v>
      </c>
      <c r="P86" s="74">
        <f t="shared" si="18"/>
        <v>0</v>
      </c>
      <c r="Q86" s="74">
        <f t="shared" si="19"/>
        <v>0</v>
      </c>
      <c r="R86" s="8"/>
      <c r="S86" s="8"/>
      <c r="T86" s="8"/>
    </row>
    <row r="87" spans="1:20" ht="20.399999999999999" outlineLevel="3" x14ac:dyDescent="0.2">
      <c r="A87" s="10"/>
      <c r="B87" s="67"/>
      <c r="C87" s="68">
        <v>9</v>
      </c>
      <c r="D87" s="69" t="s">
        <v>169</v>
      </c>
      <c r="E87" s="70" t="s">
        <v>186</v>
      </c>
      <c r="F87" s="71" t="s">
        <v>187</v>
      </c>
      <c r="G87" s="69" t="s">
        <v>75</v>
      </c>
      <c r="H87" s="72">
        <v>9</v>
      </c>
      <c r="I87" s="73"/>
      <c r="J87" s="84">
        <f t="shared" si="15"/>
        <v>0</v>
      </c>
      <c r="K87" s="72"/>
      <c r="L87" s="72">
        <f t="shared" si="16"/>
        <v>0</v>
      </c>
      <c r="M87" s="72"/>
      <c r="N87" s="72">
        <f t="shared" si="17"/>
        <v>0</v>
      </c>
      <c r="O87" s="74">
        <v>21</v>
      </c>
      <c r="P87" s="74">
        <f t="shared" si="18"/>
        <v>0</v>
      </c>
      <c r="Q87" s="74">
        <f t="shared" si="19"/>
        <v>0</v>
      </c>
      <c r="R87" s="8"/>
      <c r="S87" s="8"/>
      <c r="T87" s="8"/>
    </row>
    <row r="88" spans="1:20" ht="10.199999999999999" outlineLevel="3" x14ac:dyDescent="0.2">
      <c r="A88" s="10"/>
      <c r="B88" s="67"/>
      <c r="C88" s="68">
        <v>10</v>
      </c>
      <c r="D88" s="69" t="s">
        <v>169</v>
      </c>
      <c r="E88" s="70" t="s">
        <v>188</v>
      </c>
      <c r="F88" s="71" t="s">
        <v>189</v>
      </c>
      <c r="G88" s="69" t="s">
        <v>75</v>
      </c>
      <c r="H88" s="72">
        <v>3</v>
      </c>
      <c r="I88" s="73"/>
      <c r="J88" s="84">
        <f t="shared" si="15"/>
        <v>0</v>
      </c>
      <c r="K88" s="72"/>
      <c r="L88" s="72">
        <f t="shared" si="16"/>
        <v>0</v>
      </c>
      <c r="M88" s="72"/>
      <c r="N88" s="72">
        <f t="shared" si="17"/>
        <v>0</v>
      </c>
      <c r="O88" s="74">
        <v>21</v>
      </c>
      <c r="P88" s="74">
        <f t="shared" si="18"/>
        <v>0</v>
      </c>
      <c r="Q88" s="74">
        <f t="shared" si="19"/>
        <v>0</v>
      </c>
      <c r="R88" s="8"/>
      <c r="S88" s="8"/>
      <c r="T88" s="8"/>
    </row>
    <row r="89" spans="1:20" ht="10.199999999999999" outlineLevel="3" x14ac:dyDescent="0.2">
      <c r="A89" s="10"/>
      <c r="B89" s="67"/>
      <c r="C89" s="68">
        <v>11</v>
      </c>
      <c r="D89" s="69" t="s">
        <v>169</v>
      </c>
      <c r="E89" s="70" t="s">
        <v>190</v>
      </c>
      <c r="F89" s="71" t="s">
        <v>191</v>
      </c>
      <c r="G89" s="69" t="s">
        <v>75</v>
      </c>
      <c r="H89" s="72">
        <v>45</v>
      </c>
      <c r="I89" s="73"/>
      <c r="J89" s="84">
        <f t="shared" si="15"/>
        <v>0</v>
      </c>
      <c r="K89" s="72"/>
      <c r="L89" s="72">
        <f t="shared" si="16"/>
        <v>0</v>
      </c>
      <c r="M89" s="72"/>
      <c r="N89" s="72">
        <f t="shared" si="17"/>
        <v>0</v>
      </c>
      <c r="O89" s="74">
        <v>21</v>
      </c>
      <c r="P89" s="74">
        <f t="shared" si="18"/>
        <v>0</v>
      </c>
      <c r="Q89" s="74">
        <f t="shared" si="19"/>
        <v>0</v>
      </c>
      <c r="R89" s="8"/>
      <c r="S89" s="8"/>
      <c r="T89" s="8"/>
    </row>
    <row r="90" spans="1:20" outlineLevel="3" x14ac:dyDescent="0.2">
      <c r="B90" s="6"/>
      <c r="C90" s="6"/>
      <c r="D90" s="6"/>
      <c r="E90" s="6"/>
      <c r="F90" s="6"/>
      <c r="G90" s="6"/>
      <c r="H90" s="6"/>
      <c r="I90" s="8"/>
      <c r="J90" s="83"/>
      <c r="K90" s="6"/>
      <c r="L90" s="6"/>
      <c r="M90" s="6"/>
      <c r="N90" s="6"/>
      <c r="O90" s="6"/>
      <c r="P90" s="8"/>
      <c r="Q90" s="8"/>
      <c r="R90" s="8"/>
    </row>
    <row r="91" spans="1:20" ht="10.199999999999999" outlineLevel="2" x14ac:dyDescent="0.2">
      <c r="A91" s="37" t="s">
        <v>49</v>
      </c>
      <c r="B91" s="60">
        <v>3</v>
      </c>
      <c r="C91" s="61"/>
      <c r="D91" s="62" t="s">
        <v>68</v>
      </c>
      <c r="E91" s="62"/>
      <c r="F91" s="63" t="s">
        <v>50</v>
      </c>
      <c r="G91" s="62"/>
      <c r="H91" s="64"/>
      <c r="I91" s="65"/>
      <c r="J91" s="79">
        <f>SUBTOTAL(9,J92:J101)</f>
        <v>0</v>
      </c>
      <c r="K91" s="64"/>
      <c r="L91" s="40">
        <f>SUBTOTAL(9,L92:L101)</f>
        <v>0</v>
      </c>
      <c r="M91" s="64"/>
      <c r="N91" s="40">
        <f>SUBTOTAL(9,N92:N101)</f>
        <v>0</v>
      </c>
      <c r="O91" s="66"/>
      <c r="P91" s="39">
        <f>SUBTOTAL(9,P92:P101)</f>
        <v>0</v>
      </c>
      <c r="Q91" s="39">
        <f>SUBTOTAL(9,Q92:Q101)</f>
        <v>0</v>
      </c>
      <c r="R91" s="8"/>
      <c r="S91" s="8"/>
      <c r="T91" s="8"/>
    </row>
    <row r="92" spans="1:20" ht="10.199999999999999" outlineLevel="3" x14ac:dyDescent="0.2">
      <c r="A92" s="10"/>
      <c r="B92" s="67"/>
      <c r="C92" s="68">
        <v>12</v>
      </c>
      <c r="D92" s="69" t="s">
        <v>169</v>
      </c>
      <c r="E92" s="70" t="s">
        <v>192</v>
      </c>
      <c r="F92" s="71" t="s">
        <v>193</v>
      </c>
      <c r="G92" s="69" t="s">
        <v>78</v>
      </c>
      <c r="H92" s="72">
        <v>25</v>
      </c>
      <c r="I92" s="73"/>
      <c r="J92" s="84">
        <f t="shared" ref="J92:J100" si="20">H92*I92</f>
        <v>0</v>
      </c>
      <c r="K92" s="72"/>
      <c r="L92" s="72">
        <f t="shared" ref="L92:L100" si="21">H92*K92</f>
        <v>0</v>
      </c>
      <c r="M92" s="72"/>
      <c r="N92" s="72">
        <f t="shared" ref="N92:N100" si="22">H92*M92</f>
        <v>0</v>
      </c>
      <c r="O92" s="74">
        <v>21</v>
      </c>
      <c r="P92" s="74">
        <f t="shared" ref="P92:P100" si="23">J92*(O92/100)</f>
        <v>0</v>
      </c>
      <c r="Q92" s="74">
        <f t="shared" ref="Q92:Q100" si="24">J92+P92</f>
        <v>0</v>
      </c>
      <c r="R92" s="8"/>
      <c r="S92" s="8"/>
      <c r="T92" s="8"/>
    </row>
    <row r="93" spans="1:20" ht="10.199999999999999" outlineLevel="3" x14ac:dyDescent="0.2">
      <c r="A93" s="10"/>
      <c r="B93" s="67"/>
      <c r="C93" s="68">
        <v>13</v>
      </c>
      <c r="D93" s="69" t="s">
        <v>169</v>
      </c>
      <c r="E93" s="70" t="s">
        <v>194</v>
      </c>
      <c r="F93" s="71" t="s">
        <v>195</v>
      </c>
      <c r="G93" s="69" t="s">
        <v>78</v>
      </c>
      <c r="H93" s="72">
        <v>20</v>
      </c>
      <c r="I93" s="73"/>
      <c r="J93" s="84">
        <f t="shared" si="20"/>
        <v>0</v>
      </c>
      <c r="K93" s="72"/>
      <c r="L93" s="72">
        <f t="shared" si="21"/>
        <v>0</v>
      </c>
      <c r="M93" s="72"/>
      <c r="N93" s="72">
        <f t="shared" si="22"/>
        <v>0</v>
      </c>
      <c r="O93" s="74">
        <v>21</v>
      </c>
      <c r="P93" s="74">
        <f t="shared" si="23"/>
        <v>0</v>
      </c>
      <c r="Q93" s="74">
        <f t="shared" si="24"/>
        <v>0</v>
      </c>
      <c r="R93" s="8"/>
      <c r="S93" s="8"/>
      <c r="T93" s="8"/>
    </row>
    <row r="94" spans="1:20" ht="10.199999999999999" outlineLevel="3" x14ac:dyDescent="0.2">
      <c r="A94" s="10"/>
      <c r="B94" s="67"/>
      <c r="C94" s="68">
        <v>14</v>
      </c>
      <c r="D94" s="69" t="s">
        <v>169</v>
      </c>
      <c r="E94" s="70" t="s">
        <v>196</v>
      </c>
      <c r="F94" s="71" t="s">
        <v>197</v>
      </c>
      <c r="G94" s="69" t="s">
        <v>78</v>
      </c>
      <c r="H94" s="72">
        <v>24</v>
      </c>
      <c r="I94" s="73"/>
      <c r="J94" s="84">
        <f t="shared" si="20"/>
        <v>0</v>
      </c>
      <c r="K94" s="72"/>
      <c r="L94" s="72">
        <f t="shared" si="21"/>
        <v>0</v>
      </c>
      <c r="M94" s="72"/>
      <c r="N94" s="72">
        <f t="shared" si="22"/>
        <v>0</v>
      </c>
      <c r="O94" s="74">
        <v>21</v>
      </c>
      <c r="P94" s="74">
        <f t="shared" si="23"/>
        <v>0</v>
      </c>
      <c r="Q94" s="74">
        <f t="shared" si="24"/>
        <v>0</v>
      </c>
      <c r="R94" s="8"/>
      <c r="S94" s="8"/>
      <c r="T94" s="8"/>
    </row>
    <row r="95" spans="1:20" ht="10.199999999999999" outlineLevel="3" x14ac:dyDescent="0.2">
      <c r="A95" s="10"/>
      <c r="B95" s="67"/>
      <c r="C95" s="68">
        <v>15</v>
      </c>
      <c r="D95" s="69" t="s">
        <v>169</v>
      </c>
      <c r="E95" s="70" t="s">
        <v>198</v>
      </c>
      <c r="F95" s="71" t="s">
        <v>199</v>
      </c>
      <c r="G95" s="69" t="s">
        <v>78</v>
      </c>
      <c r="H95" s="72">
        <v>24</v>
      </c>
      <c r="I95" s="73"/>
      <c r="J95" s="84">
        <f t="shared" si="20"/>
        <v>0</v>
      </c>
      <c r="K95" s="72"/>
      <c r="L95" s="72">
        <f t="shared" si="21"/>
        <v>0</v>
      </c>
      <c r="M95" s="72"/>
      <c r="N95" s="72">
        <f t="shared" si="22"/>
        <v>0</v>
      </c>
      <c r="O95" s="74">
        <v>21</v>
      </c>
      <c r="P95" s="74">
        <f t="shared" si="23"/>
        <v>0</v>
      </c>
      <c r="Q95" s="74">
        <f t="shared" si="24"/>
        <v>0</v>
      </c>
      <c r="R95" s="8"/>
      <c r="S95" s="8"/>
      <c r="T95" s="8"/>
    </row>
    <row r="96" spans="1:20" ht="10.199999999999999" outlineLevel="3" x14ac:dyDescent="0.2">
      <c r="A96" s="10"/>
      <c r="B96" s="67"/>
      <c r="C96" s="68">
        <v>16</v>
      </c>
      <c r="D96" s="69" t="s">
        <v>169</v>
      </c>
      <c r="E96" s="70" t="s">
        <v>200</v>
      </c>
      <c r="F96" s="71" t="s">
        <v>201</v>
      </c>
      <c r="G96" s="69" t="s">
        <v>75</v>
      </c>
      <c r="H96" s="72">
        <v>36</v>
      </c>
      <c r="I96" s="73"/>
      <c r="J96" s="84">
        <f t="shared" si="20"/>
        <v>0</v>
      </c>
      <c r="K96" s="72"/>
      <c r="L96" s="72">
        <f t="shared" si="21"/>
        <v>0</v>
      </c>
      <c r="M96" s="72"/>
      <c r="N96" s="72">
        <f t="shared" si="22"/>
        <v>0</v>
      </c>
      <c r="O96" s="74">
        <v>21</v>
      </c>
      <c r="P96" s="74">
        <f t="shared" si="23"/>
        <v>0</v>
      </c>
      <c r="Q96" s="74">
        <f t="shared" si="24"/>
        <v>0</v>
      </c>
      <c r="R96" s="8"/>
      <c r="S96" s="8"/>
      <c r="T96" s="8"/>
    </row>
    <row r="97" spans="1:20" ht="10.199999999999999" outlineLevel="3" x14ac:dyDescent="0.2">
      <c r="A97" s="10"/>
      <c r="B97" s="67"/>
      <c r="C97" s="68">
        <v>17</v>
      </c>
      <c r="D97" s="69" t="s">
        <v>169</v>
      </c>
      <c r="E97" s="70" t="s">
        <v>202</v>
      </c>
      <c r="F97" s="71" t="s">
        <v>203</v>
      </c>
      <c r="G97" s="69" t="s">
        <v>75</v>
      </c>
      <c r="H97" s="72">
        <v>12</v>
      </c>
      <c r="I97" s="73"/>
      <c r="J97" s="84">
        <f t="shared" si="20"/>
        <v>0</v>
      </c>
      <c r="K97" s="72"/>
      <c r="L97" s="72">
        <f t="shared" si="21"/>
        <v>0</v>
      </c>
      <c r="M97" s="72"/>
      <c r="N97" s="72">
        <f t="shared" si="22"/>
        <v>0</v>
      </c>
      <c r="O97" s="74">
        <v>21</v>
      </c>
      <c r="P97" s="74">
        <f t="shared" si="23"/>
        <v>0</v>
      </c>
      <c r="Q97" s="74">
        <f t="shared" si="24"/>
        <v>0</v>
      </c>
      <c r="R97" s="8"/>
      <c r="S97" s="8"/>
      <c r="T97" s="8"/>
    </row>
    <row r="98" spans="1:20" ht="10.199999999999999" outlineLevel="3" x14ac:dyDescent="0.2">
      <c r="A98" s="10"/>
      <c r="B98" s="67"/>
      <c r="C98" s="68">
        <v>18</v>
      </c>
      <c r="D98" s="69" t="s">
        <v>169</v>
      </c>
      <c r="E98" s="70" t="s">
        <v>204</v>
      </c>
      <c r="F98" s="71" t="s">
        <v>205</v>
      </c>
      <c r="G98" s="69" t="s">
        <v>75</v>
      </c>
      <c r="H98" s="72">
        <v>3</v>
      </c>
      <c r="I98" s="73"/>
      <c r="J98" s="84">
        <f t="shared" si="20"/>
        <v>0</v>
      </c>
      <c r="K98" s="72"/>
      <c r="L98" s="72">
        <f t="shared" si="21"/>
        <v>0</v>
      </c>
      <c r="M98" s="72"/>
      <c r="N98" s="72">
        <f t="shared" si="22"/>
        <v>0</v>
      </c>
      <c r="O98" s="74">
        <v>21</v>
      </c>
      <c r="P98" s="74">
        <f t="shared" si="23"/>
        <v>0</v>
      </c>
      <c r="Q98" s="74">
        <f t="shared" si="24"/>
        <v>0</v>
      </c>
      <c r="R98" s="8"/>
      <c r="S98" s="8"/>
      <c r="T98" s="8"/>
    </row>
    <row r="99" spans="1:20" ht="10.199999999999999" outlineLevel="3" x14ac:dyDescent="0.2">
      <c r="A99" s="10"/>
      <c r="B99" s="67"/>
      <c r="C99" s="68">
        <v>19</v>
      </c>
      <c r="D99" s="69" t="s">
        <v>169</v>
      </c>
      <c r="E99" s="70" t="s">
        <v>206</v>
      </c>
      <c r="F99" s="71" t="s">
        <v>207</v>
      </c>
      <c r="G99" s="69" t="s">
        <v>75</v>
      </c>
      <c r="H99" s="72">
        <v>4</v>
      </c>
      <c r="I99" s="73"/>
      <c r="J99" s="84">
        <f t="shared" si="20"/>
        <v>0</v>
      </c>
      <c r="K99" s="72"/>
      <c r="L99" s="72">
        <f t="shared" si="21"/>
        <v>0</v>
      </c>
      <c r="M99" s="72"/>
      <c r="N99" s="72">
        <f t="shared" si="22"/>
        <v>0</v>
      </c>
      <c r="O99" s="74">
        <v>21</v>
      </c>
      <c r="P99" s="74">
        <f t="shared" si="23"/>
        <v>0</v>
      </c>
      <c r="Q99" s="74">
        <f t="shared" si="24"/>
        <v>0</v>
      </c>
      <c r="R99" s="8"/>
      <c r="S99" s="8"/>
      <c r="T99" s="8"/>
    </row>
    <row r="100" spans="1:20" ht="10.199999999999999" outlineLevel="3" x14ac:dyDescent="0.2">
      <c r="A100" s="10"/>
      <c r="B100" s="67"/>
      <c r="C100" s="68">
        <v>20</v>
      </c>
      <c r="D100" s="69" t="s">
        <v>169</v>
      </c>
      <c r="E100" s="70" t="s">
        <v>208</v>
      </c>
      <c r="F100" s="71" t="s">
        <v>209</v>
      </c>
      <c r="G100" s="69" t="s">
        <v>78</v>
      </c>
      <c r="H100" s="72">
        <v>30</v>
      </c>
      <c r="I100" s="73"/>
      <c r="J100" s="84">
        <f t="shared" si="20"/>
        <v>0</v>
      </c>
      <c r="K100" s="72"/>
      <c r="L100" s="72">
        <f t="shared" si="21"/>
        <v>0</v>
      </c>
      <c r="M100" s="72"/>
      <c r="N100" s="72">
        <f t="shared" si="22"/>
        <v>0</v>
      </c>
      <c r="O100" s="74">
        <v>21</v>
      </c>
      <c r="P100" s="74">
        <f t="shared" si="23"/>
        <v>0</v>
      </c>
      <c r="Q100" s="74">
        <f t="shared" si="24"/>
        <v>0</v>
      </c>
      <c r="R100" s="8"/>
      <c r="S100" s="8"/>
      <c r="T100" s="8"/>
    </row>
    <row r="101" spans="1:20" outlineLevel="3" x14ac:dyDescent="0.2">
      <c r="B101" s="6"/>
      <c r="C101" s="6"/>
      <c r="D101" s="6"/>
      <c r="E101" s="6"/>
      <c r="F101" s="6"/>
      <c r="G101" s="6"/>
      <c r="H101" s="6"/>
      <c r="I101" s="8"/>
      <c r="J101" s="83"/>
      <c r="K101" s="6"/>
      <c r="L101" s="6"/>
      <c r="M101" s="6"/>
      <c r="N101" s="6"/>
      <c r="O101" s="6"/>
      <c r="P101" s="8"/>
      <c r="Q101" s="8"/>
      <c r="R101" s="8"/>
    </row>
    <row r="102" spans="1:20" ht="10.199999999999999" outlineLevel="2" x14ac:dyDescent="0.2">
      <c r="A102" s="37" t="s">
        <v>51</v>
      </c>
      <c r="B102" s="60">
        <v>3</v>
      </c>
      <c r="C102" s="61"/>
      <c r="D102" s="62" t="s">
        <v>68</v>
      </c>
      <c r="E102" s="62"/>
      <c r="F102" s="63" t="s">
        <v>52</v>
      </c>
      <c r="G102" s="62"/>
      <c r="H102" s="64"/>
      <c r="I102" s="65"/>
      <c r="J102" s="79">
        <f>SUBTOTAL(9,J103:J105)</f>
        <v>0</v>
      </c>
      <c r="K102" s="64"/>
      <c r="L102" s="40">
        <f>SUBTOTAL(9,L103:L105)</f>
        <v>0</v>
      </c>
      <c r="M102" s="64"/>
      <c r="N102" s="40">
        <f>SUBTOTAL(9,N103:N105)</f>
        <v>0</v>
      </c>
      <c r="O102" s="66"/>
      <c r="P102" s="39">
        <f>SUBTOTAL(9,P103:P105)</f>
        <v>0</v>
      </c>
      <c r="Q102" s="39">
        <f>SUBTOTAL(9,Q103:Q105)</f>
        <v>0</v>
      </c>
      <c r="R102" s="8"/>
      <c r="S102" s="8"/>
      <c r="T102" s="8"/>
    </row>
    <row r="103" spans="1:20" ht="30.6" outlineLevel="3" x14ac:dyDescent="0.2">
      <c r="A103" s="10"/>
      <c r="B103" s="67"/>
      <c r="C103" s="68">
        <v>21</v>
      </c>
      <c r="D103" s="69" t="s">
        <v>169</v>
      </c>
      <c r="E103" s="70" t="s">
        <v>210</v>
      </c>
      <c r="F103" s="71" t="s">
        <v>211</v>
      </c>
      <c r="G103" s="69" t="s">
        <v>75</v>
      </c>
      <c r="H103" s="72">
        <v>1</v>
      </c>
      <c r="I103" s="73"/>
      <c r="J103" s="84">
        <f>H103*I103</f>
        <v>0</v>
      </c>
      <c r="K103" s="72"/>
      <c r="L103" s="72">
        <f>H103*K103</f>
        <v>0</v>
      </c>
      <c r="M103" s="72"/>
      <c r="N103" s="72">
        <f>H103*M103</f>
        <v>0</v>
      </c>
      <c r="O103" s="74">
        <v>21</v>
      </c>
      <c r="P103" s="74">
        <f>J103*(O103/100)</f>
        <v>0</v>
      </c>
      <c r="Q103" s="74">
        <f>J103+P103</f>
        <v>0</v>
      </c>
      <c r="R103" s="8"/>
      <c r="S103" s="8"/>
      <c r="T103" s="8"/>
    </row>
    <row r="104" spans="1:20" ht="10.199999999999999" outlineLevel="3" x14ac:dyDescent="0.2">
      <c r="A104" s="10"/>
      <c r="B104" s="67"/>
      <c r="C104" s="68">
        <v>22</v>
      </c>
      <c r="D104" s="69" t="s">
        <v>169</v>
      </c>
      <c r="E104" s="70" t="s">
        <v>212</v>
      </c>
      <c r="F104" s="71" t="s">
        <v>213</v>
      </c>
      <c r="G104" s="69" t="s">
        <v>75</v>
      </c>
      <c r="H104" s="72">
        <v>1</v>
      </c>
      <c r="I104" s="73"/>
      <c r="J104" s="84">
        <f>H104*I104</f>
        <v>0</v>
      </c>
      <c r="K104" s="72"/>
      <c r="L104" s="72">
        <f>H104*K104</f>
        <v>0</v>
      </c>
      <c r="M104" s="72"/>
      <c r="N104" s="72">
        <f>H104*M104</f>
        <v>0</v>
      </c>
      <c r="O104" s="74">
        <v>21</v>
      </c>
      <c r="P104" s="74">
        <f>J104*(O104/100)</f>
        <v>0</v>
      </c>
      <c r="Q104" s="74">
        <f>J104+P104</f>
        <v>0</v>
      </c>
      <c r="R104" s="8"/>
      <c r="S104" s="8"/>
      <c r="T104" s="8"/>
    </row>
    <row r="105" spans="1:20" outlineLevel="3" x14ac:dyDescent="0.2">
      <c r="B105" s="6"/>
      <c r="C105" s="6"/>
      <c r="D105" s="6"/>
      <c r="E105" s="6"/>
      <c r="F105" s="6"/>
      <c r="G105" s="6"/>
      <c r="H105" s="6"/>
      <c r="I105" s="8"/>
      <c r="J105" s="83"/>
      <c r="K105" s="6"/>
      <c r="L105" s="6"/>
      <c r="M105" s="6"/>
      <c r="N105" s="6"/>
      <c r="O105" s="6"/>
      <c r="P105" s="8"/>
      <c r="Q105" s="8"/>
      <c r="R105" s="8"/>
    </row>
    <row r="106" spans="1:20" ht="10.199999999999999" outlineLevel="2" x14ac:dyDescent="0.2">
      <c r="A106" s="37" t="s">
        <v>53</v>
      </c>
      <c r="B106" s="60">
        <v>3</v>
      </c>
      <c r="C106" s="61"/>
      <c r="D106" s="62" t="s">
        <v>68</v>
      </c>
      <c r="E106" s="62"/>
      <c r="F106" s="63" t="s">
        <v>54</v>
      </c>
      <c r="G106" s="62"/>
      <c r="H106" s="64"/>
      <c r="I106" s="65"/>
      <c r="J106" s="79">
        <f>SUBTOTAL(9,J107:J123)</f>
        <v>0</v>
      </c>
      <c r="K106" s="64"/>
      <c r="L106" s="40">
        <f>SUBTOTAL(9,L107:L123)</f>
        <v>0</v>
      </c>
      <c r="M106" s="64"/>
      <c r="N106" s="40">
        <f>SUBTOTAL(9,N107:N123)</f>
        <v>0</v>
      </c>
      <c r="O106" s="66"/>
      <c r="P106" s="39">
        <f>SUBTOTAL(9,P107:P123)</f>
        <v>0</v>
      </c>
      <c r="Q106" s="39">
        <f>SUBTOTAL(9,Q107:Q123)</f>
        <v>0</v>
      </c>
      <c r="R106" s="8"/>
      <c r="S106" s="8"/>
      <c r="T106" s="8"/>
    </row>
    <row r="107" spans="1:20" ht="10.199999999999999" outlineLevel="3" x14ac:dyDescent="0.2">
      <c r="A107" s="10"/>
      <c r="B107" s="67"/>
      <c r="C107" s="68">
        <v>23</v>
      </c>
      <c r="D107" s="69" t="s">
        <v>169</v>
      </c>
      <c r="E107" s="70" t="s">
        <v>214</v>
      </c>
      <c r="F107" s="71" t="s">
        <v>215</v>
      </c>
      <c r="G107" s="69" t="s">
        <v>78</v>
      </c>
      <c r="H107" s="72">
        <v>360</v>
      </c>
      <c r="I107" s="73"/>
      <c r="J107" s="84">
        <f t="shared" ref="J107:J122" si="25">H107*I107</f>
        <v>0</v>
      </c>
      <c r="K107" s="72"/>
      <c r="L107" s="72">
        <f t="shared" ref="L107:L122" si="26">H107*K107</f>
        <v>0</v>
      </c>
      <c r="M107" s="72"/>
      <c r="N107" s="72">
        <f t="shared" ref="N107:N122" si="27">H107*M107</f>
        <v>0</v>
      </c>
      <c r="O107" s="74">
        <v>21</v>
      </c>
      <c r="P107" s="74">
        <f t="shared" ref="P107:P122" si="28">J107*(O107/100)</f>
        <v>0</v>
      </c>
      <c r="Q107" s="74">
        <f t="shared" ref="Q107:Q122" si="29">J107+P107</f>
        <v>0</v>
      </c>
      <c r="R107" s="8"/>
      <c r="S107" s="8"/>
      <c r="T107" s="8"/>
    </row>
    <row r="108" spans="1:20" ht="10.199999999999999" outlineLevel="3" x14ac:dyDescent="0.2">
      <c r="A108" s="10"/>
      <c r="B108" s="67"/>
      <c r="C108" s="68">
        <v>24</v>
      </c>
      <c r="D108" s="69" t="s">
        <v>169</v>
      </c>
      <c r="E108" s="70" t="s">
        <v>216</v>
      </c>
      <c r="F108" s="71" t="s">
        <v>217</v>
      </c>
      <c r="G108" s="69" t="s">
        <v>75</v>
      </c>
      <c r="H108" s="72">
        <v>18</v>
      </c>
      <c r="I108" s="73"/>
      <c r="J108" s="84">
        <f t="shared" si="25"/>
        <v>0</v>
      </c>
      <c r="K108" s="72"/>
      <c r="L108" s="72">
        <f t="shared" si="26"/>
        <v>0</v>
      </c>
      <c r="M108" s="72"/>
      <c r="N108" s="72">
        <f t="shared" si="27"/>
        <v>0</v>
      </c>
      <c r="O108" s="74">
        <v>21</v>
      </c>
      <c r="P108" s="74">
        <f t="shared" si="28"/>
        <v>0</v>
      </c>
      <c r="Q108" s="74">
        <f t="shared" si="29"/>
        <v>0</v>
      </c>
      <c r="R108" s="8"/>
      <c r="S108" s="8"/>
      <c r="T108" s="8"/>
    </row>
    <row r="109" spans="1:20" ht="10.199999999999999" outlineLevel="3" x14ac:dyDescent="0.2">
      <c r="A109" s="10"/>
      <c r="B109" s="67"/>
      <c r="C109" s="68">
        <v>25</v>
      </c>
      <c r="D109" s="69" t="s">
        <v>169</v>
      </c>
      <c r="E109" s="70" t="s">
        <v>218</v>
      </c>
      <c r="F109" s="71" t="s">
        <v>219</v>
      </c>
      <c r="G109" s="69" t="s">
        <v>75</v>
      </c>
      <c r="H109" s="72">
        <v>2</v>
      </c>
      <c r="I109" s="73"/>
      <c r="J109" s="84">
        <f t="shared" si="25"/>
        <v>0</v>
      </c>
      <c r="K109" s="72"/>
      <c r="L109" s="72">
        <f t="shared" si="26"/>
        <v>0</v>
      </c>
      <c r="M109" s="72"/>
      <c r="N109" s="72">
        <f t="shared" si="27"/>
        <v>0</v>
      </c>
      <c r="O109" s="74">
        <v>21</v>
      </c>
      <c r="P109" s="74">
        <f t="shared" si="28"/>
        <v>0</v>
      </c>
      <c r="Q109" s="74">
        <f t="shared" si="29"/>
        <v>0</v>
      </c>
      <c r="R109" s="8"/>
      <c r="S109" s="8"/>
      <c r="T109" s="8"/>
    </row>
    <row r="110" spans="1:20" ht="10.199999999999999" outlineLevel="3" x14ac:dyDescent="0.2">
      <c r="A110" s="10"/>
      <c r="B110" s="67"/>
      <c r="C110" s="68">
        <v>26</v>
      </c>
      <c r="D110" s="69" t="s">
        <v>169</v>
      </c>
      <c r="E110" s="70" t="s">
        <v>220</v>
      </c>
      <c r="F110" s="71" t="s">
        <v>221</v>
      </c>
      <c r="G110" s="69" t="s">
        <v>75</v>
      </c>
      <c r="H110" s="72">
        <v>1</v>
      </c>
      <c r="I110" s="73"/>
      <c r="J110" s="84">
        <f t="shared" si="25"/>
        <v>0</v>
      </c>
      <c r="K110" s="72"/>
      <c r="L110" s="72">
        <f t="shared" si="26"/>
        <v>0</v>
      </c>
      <c r="M110" s="72"/>
      <c r="N110" s="72">
        <f t="shared" si="27"/>
        <v>0</v>
      </c>
      <c r="O110" s="74">
        <v>21</v>
      </c>
      <c r="P110" s="74">
        <f t="shared" si="28"/>
        <v>0</v>
      </c>
      <c r="Q110" s="74">
        <f t="shared" si="29"/>
        <v>0</v>
      </c>
      <c r="R110" s="8"/>
      <c r="S110" s="8"/>
      <c r="T110" s="8"/>
    </row>
    <row r="111" spans="1:20" ht="10.199999999999999" outlineLevel="3" x14ac:dyDescent="0.2">
      <c r="A111" s="10"/>
      <c r="B111" s="67"/>
      <c r="C111" s="68">
        <v>27</v>
      </c>
      <c r="D111" s="69" t="s">
        <v>169</v>
      </c>
      <c r="E111" s="70" t="s">
        <v>222</v>
      </c>
      <c r="F111" s="71" t="s">
        <v>223</v>
      </c>
      <c r="G111" s="69" t="s">
        <v>75</v>
      </c>
      <c r="H111" s="72">
        <v>1</v>
      </c>
      <c r="I111" s="73"/>
      <c r="J111" s="84">
        <f t="shared" si="25"/>
        <v>0</v>
      </c>
      <c r="K111" s="72"/>
      <c r="L111" s="72">
        <f t="shared" si="26"/>
        <v>0</v>
      </c>
      <c r="M111" s="72"/>
      <c r="N111" s="72">
        <f t="shared" si="27"/>
        <v>0</v>
      </c>
      <c r="O111" s="74">
        <v>21</v>
      </c>
      <c r="P111" s="74">
        <f t="shared" si="28"/>
        <v>0</v>
      </c>
      <c r="Q111" s="74">
        <f t="shared" si="29"/>
        <v>0</v>
      </c>
      <c r="R111" s="8"/>
      <c r="S111" s="8"/>
      <c r="T111" s="8"/>
    </row>
    <row r="112" spans="1:20" ht="10.199999999999999" outlineLevel="3" x14ac:dyDescent="0.2">
      <c r="A112" s="10"/>
      <c r="B112" s="67"/>
      <c r="C112" s="68">
        <v>28</v>
      </c>
      <c r="D112" s="69" t="s">
        <v>169</v>
      </c>
      <c r="E112" s="70" t="s">
        <v>224</v>
      </c>
      <c r="F112" s="71" t="s">
        <v>225</v>
      </c>
      <c r="G112" s="69" t="s">
        <v>75</v>
      </c>
      <c r="H112" s="72">
        <v>1</v>
      </c>
      <c r="I112" s="73"/>
      <c r="J112" s="84">
        <f t="shared" si="25"/>
        <v>0</v>
      </c>
      <c r="K112" s="72"/>
      <c r="L112" s="72">
        <f t="shared" si="26"/>
        <v>0</v>
      </c>
      <c r="M112" s="72"/>
      <c r="N112" s="72">
        <f t="shared" si="27"/>
        <v>0</v>
      </c>
      <c r="O112" s="74">
        <v>21</v>
      </c>
      <c r="P112" s="74">
        <f t="shared" si="28"/>
        <v>0</v>
      </c>
      <c r="Q112" s="74">
        <f t="shared" si="29"/>
        <v>0</v>
      </c>
      <c r="R112" s="8"/>
      <c r="S112" s="8"/>
      <c r="T112" s="8"/>
    </row>
    <row r="113" spans="1:20" ht="10.199999999999999" outlineLevel="3" x14ac:dyDescent="0.2">
      <c r="A113" s="10"/>
      <c r="B113" s="67"/>
      <c r="C113" s="68">
        <v>29</v>
      </c>
      <c r="D113" s="69" t="s">
        <v>169</v>
      </c>
      <c r="E113" s="70" t="s">
        <v>226</v>
      </c>
      <c r="F113" s="71" t="s">
        <v>227</v>
      </c>
      <c r="G113" s="69" t="s">
        <v>75</v>
      </c>
      <c r="H113" s="72">
        <v>2</v>
      </c>
      <c r="I113" s="73"/>
      <c r="J113" s="84">
        <f t="shared" si="25"/>
        <v>0</v>
      </c>
      <c r="K113" s="72"/>
      <c r="L113" s="72">
        <f t="shared" si="26"/>
        <v>0</v>
      </c>
      <c r="M113" s="72"/>
      <c r="N113" s="72">
        <f t="shared" si="27"/>
        <v>0</v>
      </c>
      <c r="O113" s="74">
        <v>21</v>
      </c>
      <c r="P113" s="74">
        <f t="shared" si="28"/>
        <v>0</v>
      </c>
      <c r="Q113" s="74">
        <f t="shared" si="29"/>
        <v>0</v>
      </c>
      <c r="R113" s="8"/>
      <c r="S113" s="8"/>
      <c r="T113" s="8"/>
    </row>
    <row r="114" spans="1:20" ht="10.199999999999999" outlineLevel="3" x14ac:dyDescent="0.2">
      <c r="A114" s="10"/>
      <c r="B114" s="67"/>
      <c r="C114" s="68">
        <v>30</v>
      </c>
      <c r="D114" s="69" t="s">
        <v>169</v>
      </c>
      <c r="E114" s="70" t="s">
        <v>228</v>
      </c>
      <c r="F114" s="71" t="s">
        <v>229</v>
      </c>
      <c r="G114" s="69" t="s">
        <v>75</v>
      </c>
      <c r="H114" s="72">
        <v>2</v>
      </c>
      <c r="I114" s="73"/>
      <c r="J114" s="84">
        <f t="shared" si="25"/>
        <v>0</v>
      </c>
      <c r="K114" s="72"/>
      <c r="L114" s="72">
        <f t="shared" si="26"/>
        <v>0</v>
      </c>
      <c r="M114" s="72"/>
      <c r="N114" s="72">
        <f t="shared" si="27"/>
        <v>0</v>
      </c>
      <c r="O114" s="74">
        <v>21</v>
      </c>
      <c r="P114" s="74">
        <f t="shared" si="28"/>
        <v>0</v>
      </c>
      <c r="Q114" s="74">
        <f t="shared" si="29"/>
        <v>0</v>
      </c>
      <c r="R114" s="8"/>
      <c r="S114" s="8"/>
      <c r="T114" s="8"/>
    </row>
    <row r="115" spans="1:20" ht="10.199999999999999" outlineLevel="3" x14ac:dyDescent="0.2">
      <c r="A115" s="10"/>
      <c r="B115" s="67"/>
      <c r="C115" s="68">
        <v>31</v>
      </c>
      <c r="D115" s="69" t="s">
        <v>169</v>
      </c>
      <c r="E115" s="70" t="s">
        <v>230</v>
      </c>
      <c r="F115" s="71" t="s">
        <v>231</v>
      </c>
      <c r="G115" s="69" t="s">
        <v>75</v>
      </c>
      <c r="H115" s="72">
        <v>1</v>
      </c>
      <c r="I115" s="73"/>
      <c r="J115" s="84">
        <f t="shared" si="25"/>
        <v>0</v>
      </c>
      <c r="K115" s="72"/>
      <c r="L115" s="72">
        <f t="shared" si="26"/>
        <v>0</v>
      </c>
      <c r="M115" s="72"/>
      <c r="N115" s="72">
        <f t="shared" si="27"/>
        <v>0</v>
      </c>
      <c r="O115" s="74">
        <v>21</v>
      </c>
      <c r="P115" s="74">
        <f t="shared" si="28"/>
        <v>0</v>
      </c>
      <c r="Q115" s="74">
        <f t="shared" si="29"/>
        <v>0</v>
      </c>
      <c r="R115" s="8"/>
      <c r="S115" s="8"/>
      <c r="T115" s="8"/>
    </row>
    <row r="116" spans="1:20" ht="10.199999999999999" outlineLevel="3" x14ac:dyDescent="0.2">
      <c r="A116" s="10"/>
      <c r="B116" s="67"/>
      <c r="C116" s="68">
        <v>32</v>
      </c>
      <c r="D116" s="69" t="s">
        <v>169</v>
      </c>
      <c r="E116" s="70" t="s">
        <v>232</v>
      </c>
      <c r="F116" s="71" t="s">
        <v>233</v>
      </c>
      <c r="G116" s="69" t="s">
        <v>78</v>
      </c>
      <c r="H116" s="72">
        <v>140</v>
      </c>
      <c r="I116" s="73"/>
      <c r="J116" s="84">
        <f t="shared" si="25"/>
        <v>0</v>
      </c>
      <c r="K116" s="72"/>
      <c r="L116" s="72">
        <f t="shared" si="26"/>
        <v>0</v>
      </c>
      <c r="M116" s="72"/>
      <c r="N116" s="72">
        <f t="shared" si="27"/>
        <v>0</v>
      </c>
      <c r="O116" s="74">
        <v>21</v>
      </c>
      <c r="P116" s="74">
        <f t="shared" si="28"/>
        <v>0</v>
      </c>
      <c r="Q116" s="74">
        <f t="shared" si="29"/>
        <v>0</v>
      </c>
      <c r="R116" s="8"/>
      <c r="S116" s="8"/>
      <c r="T116" s="8"/>
    </row>
    <row r="117" spans="1:20" ht="10.199999999999999" outlineLevel="3" x14ac:dyDescent="0.2">
      <c r="A117" s="10"/>
      <c r="B117" s="67"/>
      <c r="C117" s="68">
        <v>33</v>
      </c>
      <c r="D117" s="69" t="s">
        <v>169</v>
      </c>
      <c r="E117" s="70" t="s">
        <v>208</v>
      </c>
      <c r="F117" s="71" t="s">
        <v>209</v>
      </c>
      <c r="G117" s="69" t="s">
        <v>78</v>
      </c>
      <c r="H117" s="72">
        <v>20</v>
      </c>
      <c r="I117" s="73"/>
      <c r="J117" s="84">
        <f t="shared" si="25"/>
        <v>0</v>
      </c>
      <c r="K117" s="72"/>
      <c r="L117" s="72">
        <f t="shared" si="26"/>
        <v>0</v>
      </c>
      <c r="M117" s="72"/>
      <c r="N117" s="72">
        <f t="shared" si="27"/>
        <v>0</v>
      </c>
      <c r="O117" s="74">
        <v>21</v>
      </c>
      <c r="P117" s="74">
        <f t="shared" si="28"/>
        <v>0</v>
      </c>
      <c r="Q117" s="74">
        <f t="shared" si="29"/>
        <v>0</v>
      </c>
      <c r="R117" s="8"/>
      <c r="S117" s="8"/>
      <c r="T117" s="8"/>
    </row>
    <row r="118" spans="1:20" ht="10.199999999999999" outlineLevel="3" x14ac:dyDescent="0.2">
      <c r="A118" s="10"/>
      <c r="B118" s="67"/>
      <c r="C118" s="68">
        <v>34</v>
      </c>
      <c r="D118" s="69" t="s">
        <v>169</v>
      </c>
      <c r="E118" s="70" t="s">
        <v>234</v>
      </c>
      <c r="F118" s="71" t="s">
        <v>235</v>
      </c>
      <c r="G118" s="69" t="s">
        <v>78</v>
      </c>
      <c r="H118" s="72">
        <v>10</v>
      </c>
      <c r="I118" s="73"/>
      <c r="J118" s="84">
        <f t="shared" si="25"/>
        <v>0</v>
      </c>
      <c r="K118" s="72"/>
      <c r="L118" s="72">
        <f t="shared" si="26"/>
        <v>0</v>
      </c>
      <c r="M118" s="72"/>
      <c r="N118" s="72">
        <f t="shared" si="27"/>
        <v>0</v>
      </c>
      <c r="O118" s="74">
        <v>21</v>
      </c>
      <c r="P118" s="74">
        <f t="shared" si="28"/>
        <v>0</v>
      </c>
      <c r="Q118" s="74">
        <f t="shared" si="29"/>
        <v>0</v>
      </c>
      <c r="R118" s="8"/>
      <c r="S118" s="8"/>
      <c r="T118" s="8"/>
    </row>
    <row r="119" spans="1:20" ht="10.199999999999999" outlineLevel="3" x14ac:dyDescent="0.2">
      <c r="A119" s="10"/>
      <c r="B119" s="67"/>
      <c r="C119" s="68">
        <v>35</v>
      </c>
      <c r="D119" s="69" t="s">
        <v>169</v>
      </c>
      <c r="E119" s="70" t="s">
        <v>202</v>
      </c>
      <c r="F119" s="71" t="s">
        <v>203</v>
      </c>
      <c r="G119" s="69" t="s">
        <v>75</v>
      </c>
      <c r="H119" s="72">
        <v>3</v>
      </c>
      <c r="I119" s="73"/>
      <c r="J119" s="84">
        <f t="shared" si="25"/>
        <v>0</v>
      </c>
      <c r="K119" s="72"/>
      <c r="L119" s="72">
        <f t="shared" si="26"/>
        <v>0</v>
      </c>
      <c r="M119" s="72"/>
      <c r="N119" s="72">
        <f t="shared" si="27"/>
        <v>0</v>
      </c>
      <c r="O119" s="74">
        <v>21</v>
      </c>
      <c r="P119" s="74">
        <f t="shared" si="28"/>
        <v>0</v>
      </c>
      <c r="Q119" s="74">
        <f t="shared" si="29"/>
        <v>0</v>
      </c>
      <c r="R119" s="8"/>
      <c r="S119" s="8"/>
      <c r="T119" s="8"/>
    </row>
    <row r="120" spans="1:20" ht="10.199999999999999" outlineLevel="3" x14ac:dyDescent="0.2">
      <c r="A120" s="10"/>
      <c r="B120" s="67"/>
      <c r="C120" s="68">
        <v>36</v>
      </c>
      <c r="D120" s="69" t="s">
        <v>169</v>
      </c>
      <c r="E120" s="70" t="s">
        <v>236</v>
      </c>
      <c r="F120" s="71" t="s">
        <v>237</v>
      </c>
      <c r="G120" s="69" t="s">
        <v>75</v>
      </c>
      <c r="H120" s="72">
        <v>5</v>
      </c>
      <c r="I120" s="73"/>
      <c r="J120" s="84">
        <f t="shared" si="25"/>
        <v>0</v>
      </c>
      <c r="K120" s="72"/>
      <c r="L120" s="72">
        <f t="shared" si="26"/>
        <v>0</v>
      </c>
      <c r="M120" s="72"/>
      <c r="N120" s="72">
        <f t="shared" si="27"/>
        <v>0</v>
      </c>
      <c r="O120" s="74">
        <v>21</v>
      </c>
      <c r="P120" s="74">
        <f t="shared" si="28"/>
        <v>0</v>
      </c>
      <c r="Q120" s="74">
        <f t="shared" si="29"/>
        <v>0</v>
      </c>
      <c r="R120" s="8"/>
      <c r="S120" s="8"/>
      <c r="T120" s="8"/>
    </row>
    <row r="121" spans="1:20" ht="10.199999999999999" outlineLevel="3" x14ac:dyDescent="0.2">
      <c r="A121" s="10"/>
      <c r="B121" s="67"/>
      <c r="C121" s="68">
        <v>37</v>
      </c>
      <c r="D121" s="69" t="s">
        <v>169</v>
      </c>
      <c r="E121" s="70" t="s">
        <v>238</v>
      </c>
      <c r="F121" s="71" t="s">
        <v>201</v>
      </c>
      <c r="G121" s="69" t="s">
        <v>75</v>
      </c>
      <c r="H121" s="72">
        <v>18</v>
      </c>
      <c r="I121" s="73"/>
      <c r="J121" s="84">
        <f t="shared" si="25"/>
        <v>0</v>
      </c>
      <c r="K121" s="72"/>
      <c r="L121" s="72">
        <f t="shared" si="26"/>
        <v>0</v>
      </c>
      <c r="M121" s="72"/>
      <c r="N121" s="72">
        <f t="shared" si="27"/>
        <v>0</v>
      </c>
      <c r="O121" s="74">
        <v>21</v>
      </c>
      <c r="P121" s="74">
        <f t="shared" si="28"/>
        <v>0</v>
      </c>
      <c r="Q121" s="74">
        <f t="shared" si="29"/>
        <v>0</v>
      </c>
      <c r="R121" s="8"/>
      <c r="S121" s="8"/>
      <c r="T121" s="8"/>
    </row>
    <row r="122" spans="1:20" ht="10.199999999999999" outlineLevel="3" x14ac:dyDescent="0.2">
      <c r="A122" s="10"/>
      <c r="B122" s="67"/>
      <c r="C122" s="68">
        <v>38</v>
      </c>
      <c r="D122" s="69" t="s">
        <v>169</v>
      </c>
      <c r="E122" s="70" t="s">
        <v>190</v>
      </c>
      <c r="F122" s="71" t="s">
        <v>191</v>
      </c>
      <c r="G122" s="69" t="s">
        <v>75</v>
      </c>
      <c r="H122" s="72">
        <v>21</v>
      </c>
      <c r="I122" s="73"/>
      <c r="J122" s="84">
        <f t="shared" si="25"/>
        <v>0</v>
      </c>
      <c r="K122" s="72"/>
      <c r="L122" s="72">
        <f t="shared" si="26"/>
        <v>0</v>
      </c>
      <c r="M122" s="72"/>
      <c r="N122" s="72">
        <f t="shared" si="27"/>
        <v>0</v>
      </c>
      <c r="O122" s="74">
        <v>21</v>
      </c>
      <c r="P122" s="74">
        <f t="shared" si="28"/>
        <v>0</v>
      </c>
      <c r="Q122" s="74">
        <f t="shared" si="29"/>
        <v>0</v>
      </c>
      <c r="R122" s="8"/>
      <c r="S122" s="8"/>
      <c r="T122" s="8"/>
    </row>
    <row r="123" spans="1:20" outlineLevel="3" x14ac:dyDescent="0.2">
      <c r="B123" s="6"/>
      <c r="C123" s="6"/>
      <c r="D123" s="6"/>
      <c r="E123" s="6"/>
      <c r="F123" s="6"/>
      <c r="G123" s="6"/>
      <c r="H123" s="6"/>
      <c r="I123" s="8"/>
      <c r="J123" s="83"/>
      <c r="K123" s="6"/>
      <c r="L123" s="6"/>
      <c r="M123" s="6"/>
      <c r="N123" s="6"/>
      <c r="O123" s="6"/>
      <c r="P123" s="8"/>
      <c r="Q123" s="8"/>
      <c r="R123" s="8"/>
    </row>
    <row r="124" spans="1:20" ht="10.199999999999999" outlineLevel="2" x14ac:dyDescent="0.2">
      <c r="A124" s="37" t="s">
        <v>55</v>
      </c>
      <c r="B124" s="60">
        <v>3</v>
      </c>
      <c r="C124" s="61"/>
      <c r="D124" s="62" t="s">
        <v>68</v>
      </c>
      <c r="E124" s="62"/>
      <c r="F124" s="63" t="s">
        <v>56</v>
      </c>
      <c r="G124" s="62"/>
      <c r="H124" s="64"/>
      <c r="I124" s="65"/>
      <c r="J124" s="79">
        <f>SUBTOTAL(9,J125:J149)</f>
        <v>0</v>
      </c>
      <c r="K124" s="64"/>
      <c r="L124" s="40">
        <f>SUBTOTAL(9,L125:L149)</f>
        <v>0</v>
      </c>
      <c r="M124" s="64"/>
      <c r="N124" s="40">
        <f>SUBTOTAL(9,N125:N149)</f>
        <v>0</v>
      </c>
      <c r="O124" s="66"/>
      <c r="P124" s="39">
        <f>SUBTOTAL(9,P125:P149)</f>
        <v>0</v>
      </c>
      <c r="Q124" s="39">
        <f>SUBTOTAL(9,Q125:Q149)</f>
        <v>0</v>
      </c>
      <c r="R124" s="8"/>
      <c r="S124" s="8"/>
      <c r="T124" s="8"/>
    </row>
    <row r="125" spans="1:20" ht="20.399999999999999" outlineLevel="3" x14ac:dyDescent="0.2">
      <c r="A125" s="10"/>
      <c r="B125" s="67"/>
      <c r="C125" s="68">
        <v>39</v>
      </c>
      <c r="D125" s="69" t="s">
        <v>169</v>
      </c>
      <c r="E125" s="70" t="s">
        <v>239</v>
      </c>
      <c r="F125" s="71" t="s">
        <v>240</v>
      </c>
      <c r="G125" s="69" t="s">
        <v>78</v>
      </c>
      <c r="H125" s="72">
        <v>96</v>
      </c>
      <c r="I125" s="73"/>
      <c r="J125" s="84">
        <f t="shared" ref="J125:J148" si="30">H125*I125</f>
        <v>0</v>
      </c>
      <c r="K125" s="72"/>
      <c r="L125" s="72">
        <f t="shared" ref="L125:L148" si="31">H125*K125</f>
        <v>0</v>
      </c>
      <c r="M125" s="72"/>
      <c r="N125" s="72">
        <f t="shared" ref="N125:N148" si="32">H125*M125</f>
        <v>0</v>
      </c>
      <c r="O125" s="74">
        <v>21</v>
      </c>
      <c r="P125" s="74">
        <f t="shared" ref="P125:P148" si="33">J125*(O125/100)</f>
        <v>0</v>
      </c>
      <c r="Q125" s="74">
        <f t="shared" ref="Q125:Q148" si="34">J125+P125</f>
        <v>0</v>
      </c>
      <c r="R125" s="8"/>
      <c r="S125" s="8"/>
      <c r="T125" s="8"/>
    </row>
    <row r="126" spans="1:20" ht="20.399999999999999" outlineLevel="3" x14ac:dyDescent="0.2">
      <c r="A126" s="10"/>
      <c r="B126" s="67"/>
      <c r="C126" s="68">
        <v>40</v>
      </c>
      <c r="D126" s="69" t="s">
        <v>169</v>
      </c>
      <c r="E126" s="70" t="s">
        <v>241</v>
      </c>
      <c r="F126" s="71" t="s">
        <v>242</v>
      </c>
      <c r="G126" s="69" t="s">
        <v>78</v>
      </c>
      <c r="H126" s="72">
        <v>23</v>
      </c>
      <c r="I126" s="73"/>
      <c r="J126" s="84">
        <f t="shared" si="30"/>
        <v>0</v>
      </c>
      <c r="K126" s="72"/>
      <c r="L126" s="72">
        <f t="shared" si="31"/>
        <v>0</v>
      </c>
      <c r="M126" s="72"/>
      <c r="N126" s="72">
        <f t="shared" si="32"/>
        <v>0</v>
      </c>
      <c r="O126" s="74">
        <v>21</v>
      </c>
      <c r="P126" s="74">
        <f t="shared" si="33"/>
        <v>0</v>
      </c>
      <c r="Q126" s="74">
        <f t="shared" si="34"/>
        <v>0</v>
      </c>
      <c r="R126" s="8"/>
      <c r="S126" s="8"/>
      <c r="T126" s="8"/>
    </row>
    <row r="127" spans="1:20" ht="20.399999999999999" outlineLevel="3" x14ac:dyDescent="0.2">
      <c r="A127" s="10"/>
      <c r="B127" s="67"/>
      <c r="C127" s="68">
        <v>41</v>
      </c>
      <c r="D127" s="69" t="s">
        <v>169</v>
      </c>
      <c r="E127" s="70" t="s">
        <v>243</v>
      </c>
      <c r="F127" s="71" t="s">
        <v>244</v>
      </c>
      <c r="G127" s="69" t="s">
        <v>78</v>
      </c>
      <c r="H127" s="72">
        <v>28</v>
      </c>
      <c r="I127" s="73"/>
      <c r="J127" s="84">
        <f t="shared" si="30"/>
        <v>0</v>
      </c>
      <c r="K127" s="72"/>
      <c r="L127" s="72">
        <f t="shared" si="31"/>
        <v>0</v>
      </c>
      <c r="M127" s="72"/>
      <c r="N127" s="72">
        <f t="shared" si="32"/>
        <v>0</v>
      </c>
      <c r="O127" s="74">
        <v>21</v>
      </c>
      <c r="P127" s="74">
        <f t="shared" si="33"/>
        <v>0</v>
      </c>
      <c r="Q127" s="74">
        <f t="shared" si="34"/>
        <v>0</v>
      </c>
      <c r="R127" s="8"/>
      <c r="S127" s="8"/>
      <c r="T127" s="8"/>
    </row>
    <row r="128" spans="1:20" ht="20.399999999999999" outlineLevel="3" x14ac:dyDescent="0.2">
      <c r="A128" s="10"/>
      <c r="B128" s="67"/>
      <c r="C128" s="68">
        <v>42</v>
      </c>
      <c r="D128" s="69" t="s">
        <v>169</v>
      </c>
      <c r="E128" s="70" t="s">
        <v>245</v>
      </c>
      <c r="F128" s="71" t="s">
        <v>246</v>
      </c>
      <c r="G128" s="69" t="s">
        <v>78</v>
      </c>
      <c r="H128" s="72">
        <v>30</v>
      </c>
      <c r="I128" s="73"/>
      <c r="J128" s="84">
        <f t="shared" si="30"/>
        <v>0</v>
      </c>
      <c r="K128" s="72"/>
      <c r="L128" s="72">
        <f t="shared" si="31"/>
        <v>0</v>
      </c>
      <c r="M128" s="72"/>
      <c r="N128" s="72">
        <f t="shared" si="32"/>
        <v>0</v>
      </c>
      <c r="O128" s="74">
        <v>21</v>
      </c>
      <c r="P128" s="74">
        <f t="shared" si="33"/>
        <v>0</v>
      </c>
      <c r="Q128" s="74">
        <f t="shared" si="34"/>
        <v>0</v>
      </c>
      <c r="R128" s="8"/>
      <c r="S128" s="8"/>
      <c r="T128" s="8"/>
    </row>
    <row r="129" spans="1:20" ht="20.399999999999999" outlineLevel="3" x14ac:dyDescent="0.2">
      <c r="A129" s="10"/>
      <c r="B129" s="67"/>
      <c r="C129" s="68">
        <v>43</v>
      </c>
      <c r="D129" s="69" t="s">
        <v>169</v>
      </c>
      <c r="E129" s="70" t="s">
        <v>247</v>
      </c>
      <c r="F129" s="71" t="s">
        <v>248</v>
      </c>
      <c r="G129" s="69" t="s">
        <v>78</v>
      </c>
      <c r="H129" s="72">
        <v>72</v>
      </c>
      <c r="I129" s="73"/>
      <c r="J129" s="84">
        <f t="shared" si="30"/>
        <v>0</v>
      </c>
      <c r="K129" s="72"/>
      <c r="L129" s="72">
        <f t="shared" si="31"/>
        <v>0</v>
      </c>
      <c r="M129" s="72"/>
      <c r="N129" s="72">
        <f t="shared" si="32"/>
        <v>0</v>
      </c>
      <c r="O129" s="74">
        <v>21</v>
      </c>
      <c r="P129" s="74">
        <f t="shared" si="33"/>
        <v>0</v>
      </c>
      <c r="Q129" s="74">
        <f t="shared" si="34"/>
        <v>0</v>
      </c>
      <c r="R129" s="8"/>
      <c r="S129" s="8"/>
      <c r="T129" s="8"/>
    </row>
    <row r="130" spans="1:20" ht="20.399999999999999" outlineLevel="3" x14ac:dyDescent="0.2">
      <c r="A130" s="10"/>
      <c r="B130" s="67"/>
      <c r="C130" s="68">
        <v>44</v>
      </c>
      <c r="D130" s="69" t="s">
        <v>169</v>
      </c>
      <c r="E130" s="70" t="s">
        <v>249</v>
      </c>
      <c r="F130" s="71" t="s">
        <v>250</v>
      </c>
      <c r="G130" s="69" t="s">
        <v>78</v>
      </c>
      <c r="H130" s="72">
        <v>85</v>
      </c>
      <c r="I130" s="73"/>
      <c r="J130" s="84">
        <f t="shared" si="30"/>
        <v>0</v>
      </c>
      <c r="K130" s="72"/>
      <c r="L130" s="72">
        <f t="shared" si="31"/>
        <v>0</v>
      </c>
      <c r="M130" s="72"/>
      <c r="N130" s="72">
        <f t="shared" si="32"/>
        <v>0</v>
      </c>
      <c r="O130" s="74">
        <v>21</v>
      </c>
      <c r="P130" s="74">
        <f t="shared" si="33"/>
        <v>0</v>
      </c>
      <c r="Q130" s="74">
        <f t="shared" si="34"/>
        <v>0</v>
      </c>
      <c r="R130" s="8"/>
      <c r="S130" s="8"/>
      <c r="T130" s="8"/>
    </row>
    <row r="131" spans="1:20" ht="20.399999999999999" outlineLevel="3" x14ac:dyDescent="0.2">
      <c r="A131" s="10"/>
      <c r="B131" s="67"/>
      <c r="C131" s="68">
        <v>45</v>
      </c>
      <c r="D131" s="69" t="s">
        <v>169</v>
      </c>
      <c r="E131" s="70" t="s">
        <v>251</v>
      </c>
      <c r="F131" s="71" t="s">
        <v>252</v>
      </c>
      <c r="G131" s="69" t="s">
        <v>75</v>
      </c>
      <c r="H131" s="72">
        <v>52</v>
      </c>
      <c r="I131" s="73"/>
      <c r="J131" s="84">
        <f t="shared" si="30"/>
        <v>0</v>
      </c>
      <c r="K131" s="72"/>
      <c r="L131" s="72">
        <f t="shared" si="31"/>
        <v>0</v>
      </c>
      <c r="M131" s="72"/>
      <c r="N131" s="72">
        <f t="shared" si="32"/>
        <v>0</v>
      </c>
      <c r="O131" s="74">
        <v>21</v>
      </c>
      <c r="P131" s="74">
        <f t="shared" si="33"/>
        <v>0</v>
      </c>
      <c r="Q131" s="74">
        <f t="shared" si="34"/>
        <v>0</v>
      </c>
      <c r="R131" s="8"/>
      <c r="S131" s="8"/>
      <c r="T131" s="8"/>
    </row>
    <row r="132" spans="1:20" ht="20.399999999999999" outlineLevel="3" x14ac:dyDescent="0.2">
      <c r="A132" s="10"/>
      <c r="B132" s="67"/>
      <c r="C132" s="68">
        <v>46</v>
      </c>
      <c r="D132" s="69" t="s">
        <v>169</v>
      </c>
      <c r="E132" s="70" t="s">
        <v>253</v>
      </c>
      <c r="F132" s="71" t="s">
        <v>254</v>
      </c>
      <c r="G132" s="69" t="s">
        <v>75</v>
      </c>
      <c r="H132" s="72">
        <v>2</v>
      </c>
      <c r="I132" s="73"/>
      <c r="J132" s="84">
        <f t="shared" si="30"/>
        <v>0</v>
      </c>
      <c r="K132" s="72"/>
      <c r="L132" s="72">
        <f t="shared" si="31"/>
        <v>0</v>
      </c>
      <c r="M132" s="72"/>
      <c r="N132" s="72">
        <f t="shared" si="32"/>
        <v>0</v>
      </c>
      <c r="O132" s="74">
        <v>21</v>
      </c>
      <c r="P132" s="74">
        <f t="shared" si="33"/>
        <v>0</v>
      </c>
      <c r="Q132" s="74">
        <f t="shared" si="34"/>
        <v>0</v>
      </c>
      <c r="R132" s="8"/>
      <c r="S132" s="8"/>
      <c r="T132" s="8"/>
    </row>
    <row r="133" spans="1:20" ht="10.199999999999999" outlineLevel="3" x14ac:dyDescent="0.2">
      <c r="A133" s="10"/>
      <c r="B133" s="67"/>
      <c r="C133" s="68">
        <v>47</v>
      </c>
      <c r="D133" s="69" t="s">
        <v>169</v>
      </c>
      <c r="E133" s="70" t="s">
        <v>255</v>
      </c>
      <c r="F133" s="71" t="s">
        <v>256</v>
      </c>
      <c r="G133" s="69" t="s">
        <v>75</v>
      </c>
      <c r="H133" s="72">
        <v>168</v>
      </c>
      <c r="I133" s="73"/>
      <c r="J133" s="84">
        <f t="shared" si="30"/>
        <v>0</v>
      </c>
      <c r="K133" s="72"/>
      <c r="L133" s="72">
        <f t="shared" si="31"/>
        <v>0</v>
      </c>
      <c r="M133" s="72"/>
      <c r="N133" s="72">
        <f t="shared" si="32"/>
        <v>0</v>
      </c>
      <c r="O133" s="74">
        <v>21</v>
      </c>
      <c r="P133" s="74">
        <f t="shared" si="33"/>
        <v>0</v>
      </c>
      <c r="Q133" s="74">
        <f t="shared" si="34"/>
        <v>0</v>
      </c>
      <c r="R133" s="8"/>
      <c r="S133" s="8"/>
      <c r="T133" s="8"/>
    </row>
    <row r="134" spans="1:20" ht="10.199999999999999" outlineLevel="3" x14ac:dyDescent="0.2">
      <c r="A134" s="10"/>
      <c r="B134" s="67"/>
      <c r="C134" s="68">
        <v>48</v>
      </c>
      <c r="D134" s="69" t="s">
        <v>169</v>
      </c>
      <c r="E134" s="70" t="s">
        <v>257</v>
      </c>
      <c r="F134" s="71" t="s">
        <v>258</v>
      </c>
      <c r="G134" s="69" t="s">
        <v>75</v>
      </c>
      <c r="H134" s="72">
        <v>8</v>
      </c>
      <c r="I134" s="73"/>
      <c r="J134" s="84">
        <f t="shared" si="30"/>
        <v>0</v>
      </c>
      <c r="K134" s="72"/>
      <c r="L134" s="72">
        <f t="shared" si="31"/>
        <v>0</v>
      </c>
      <c r="M134" s="72"/>
      <c r="N134" s="72">
        <f t="shared" si="32"/>
        <v>0</v>
      </c>
      <c r="O134" s="74">
        <v>21</v>
      </c>
      <c r="P134" s="74">
        <f t="shared" si="33"/>
        <v>0</v>
      </c>
      <c r="Q134" s="74">
        <f t="shared" si="34"/>
        <v>0</v>
      </c>
      <c r="R134" s="8"/>
      <c r="S134" s="8"/>
      <c r="T134" s="8"/>
    </row>
    <row r="135" spans="1:20" ht="20.399999999999999" outlineLevel="3" x14ac:dyDescent="0.2">
      <c r="A135" s="10"/>
      <c r="B135" s="67"/>
      <c r="C135" s="68">
        <v>49</v>
      </c>
      <c r="D135" s="69" t="s">
        <v>169</v>
      </c>
      <c r="E135" s="70" t="s">
        <v>259</v>
      </c>
      <c r="F135" s="71" t="s">
        <v>260</v>
      </c>
      <c r="G135" s="69" t="s">
        <v>75</v>
      </c>
      <c r="H135" s="72">
        <v>1</v>
      </c>
      <c r="I135" s="73"/>
      <c r="J135" s="84">
        <f t="shared" si="30"/>
        <v>0</v>
      </c>
      <c r="K135" s="72"/>
      <c r="L135" s="72">
        <f t="shared" si="31"/>
        <v>0</v>
      </c>
      <c r="M135" s="72"/>
      <c r="N135" s="72">
        <f t="shared" si="32"/>
        <v>0</v>
      </c>
      <c r="O135" s="74">
        <v>21</v>
      </c>
      <c r="P135" s="74">
        <f t="shared" si="33"/>
        <v>0</v>
      </c>
      <c r="Q135" s="74">
        <f t="shared" si="34"/>
        <v>0</v>
      </c>
      <c r="R135" s="8"/>
      <c r="S135" s="8"/>
      <c r="T135" s="8"/>
    </row>
    <row r="136" spans="1:20" ht="20.399999999999999" outlineLevel="3" x14ac:dyDescent="0.2">
      <c r="A136" s="10"/>
      <c r="B136" s="67"/>
      <c r="C136" s="68">
        <v>50</v>
      </c>
      <c r="D136" s="69" t="s">
        <v>169</v>
      </c>
      <c r="E136" s="70" t="s">
        <v>261</v>
      </c>
      <c r="F136" s="71" t="s">
        <v>262</v>
      </c>
      <c r="G136" s="69" t="s">
        <v>75</v>
      </c>
      <c r="H136" s="72">
        <v>2</v>
      </c>
      <c r="I136" s="73"/>
      <c r="J136" s="84">
        <f t="shared" si="30"/>
        <v>0</v>
      </c>
      <c r="K136" s="72"/>
      <c r="L136" s="72">
        <f t="shared" si="31"/>
        <v>0</v>
      </c>
      <c r="M136" s="72"/>
      <c r="N136" s="72">
        <f t="shared" si="32"/>
        <v>0</v>
      </c>
      <c r="O136" s="74">
        <v>21</v>
      </c>
      <c r="P136" s="74">
        <f t="shared" si="33"/>
        <v>0</v>
      </c>
      <c r="Q136" s="74">
        <f t="shared" si="34"/>
        <v>0</v>
      </c>
      <c r="R136" s="8"/>
      <c r="S136" s="8"/>
      <c r="T136" s="8"/>
    </row>
    <row r="137" spans="1:20" ht="20.399999999999999" outlineLevel="3" x14ac:dyDescent="0.2">
      <c r="A137" s="10"/>
      <c r="B137" s="67"/>
      <c r="C137" s="68">
        <v>51</v>
      </c>
      <c r="D137" s="69" t="s">
        <v>169</v>
      </c>
      <c r="E137" s="70" t="s">
        <v>263</v>
      </c>
      <c r="F137" s="71" t="s">
        <v>264</v>
      </c>
      <c r="G137" s="69" t="s">
        <v>75</v>
      </c>
      <c r="H137" s="72">
        <v>33</v>
      </c>
      <c r="I137" s="73"/>
      <c r="J137" s="84">
        <f t="shared" si="30"/>
        <v>0</v>
      </c>
      <c r="K137" s="72"/>
      <c r="L137" s="72">
        <f t="shared" si="31"/>
        <v>0</v>
      </c>
      <c r="M137" s="72"/>
      <c r="N137" s="72">
        <f t="shared" si="32"/>
        <v>0</v>
      </c>
      <c r="O137" s="74">
        <v>21</v>
      </c>
      <c r="P137" s="74">
        <f t="shared" si="33"/>
        <v>0</v>
      </c>
      <c r="Q137" s="74">
        <f t="shared" si="34"/>
        <v>0</v>
      </c>
      <c r="R137" s="8"/>
      <c r="S137" s="8"/>
      <c r="T137" s="8"/>
    </row>
    <row r="138" spans="1:20" ht="20.399999999999999" outlineLevel="3" x14ac:dyDescent="0.2">
      <c r="A138" s="10"/>
      <c r="B138" s="67"/>
      <c r="C138" s="68">
        <v>52</v>
      </c>
      <c r="D138" s="69" t="s">
        <v>169</v>
      </c>
      <c r="E138" s="70" t="s">
        <v>265</v>
      </c>
      <c r="F138" s="71" t="s">
        <v>266</v>
      </c>
      <c r="G138" s="69" t="s">
        <v>75</v>
      </c>
      <c r="H138" s="72">
        <v>9</v>
      </c>
      <c r="I138" s="73"/>
      <c r="J138" s="84">
        <f t="shared" si="30"/>
        <v>0</v>
      </c>
      <c r="K138" s="72"/>
      <c r="L138" s="72">
        <f t="shared" si="31"/>
        <v>0</v>
      </c>
      <c r="M138" s="72"/>
      <c r="N138" s="72">
        <f t="shared" si="32"/>
        <v>0</v>
      </c>
      <c r="O138" s="74">
        <v>21</v>
      </c>
      <c r="P138" s="74">
        <f t="shared" si="33"/>
        <v>0</v>
      </c>
      <c r="Q138" s="74">
        <f t="shared" si="34"/>
        <v>0</v>
      </c>
      <c r="R138" s="8"/>
      <c r="S138" s="8"/>
      <c r="T138" s="8"/>
    </row>
    <row r="139" spans="1:20" ht="20.399999999999999" outlineLevel="3" x14ac:dyDescent="0.2">
      <c r="A139" s="10"/>
      <c r="B139" s="67"/>
      <c r="C139" s="68">
        <v>53</v>
      </c>
      <c r="D139" s="69" t="s">
        <v>169</v>
      </c>
      <c r="E139" s="70" t="s">
        <v>267</v>
      </c>
      <c r="F139" s="71" t="s">
        <v>268</v>
      </c>
      <c r="G139" s="69" t="s">
        <v>78</v>
      </c>
      <c r="H139" s="72">
        <v>45</v>
      </c>
      <c r="I139" s="73"/>
      <c r="J139" s="84">
        <f t="shared" si="30"/>
        <v>0</v>
      </c>
      <c r="K139" s="72"/>
      <c r="L139" s="72">
        <f t="shared" si="31"/>
        <v>0</v>
      </c>
      <c r="M139" s="72"/>
      <c r="N139" s="72">
        <f t="shared" si="32"/>
        <v>0</v>
      </c>
      <c r="O139" s="74">
        <v>21</v>
      </c>
      <c r="P139" s="74">
        <f t="shared" si="33"/>
        <v>0</v>
      </c>
      <c r="Q139" s="74">
        <f t="shared" si="34"/>
        <v>0</v>
      </c>
      <c r="R139" s="8"/>
      <c r="S139" s="8"/>
      <c r="T139" s="8"/>
    </row>
    <row r="140" spans="1:20" ht="20.399999999999999" outlineLevel="3" x14ac:dyDescent="0.2">
      <c r="A140" s="10"/>
      <c r="B140" s="67"/>
      <c r="C140" s="68">
        <v>54</v>
      </c>
      <c r="D140" s="69" t="s">
        <v>169</v>
      </c>
      <c r="E140" s="70" t="s">
        <v>269</v>
      </c>
      <c r="F140" s="71" t="s">
        <v>270</v>
      </c>
      <c r="G140" s="69" t="s">
        <v>78</v>
      </c>
      <c r="H140" s="72">
        <v>24</v>
      </c>
      <c r="I140" s="73"/>
      <c r="J140" s="84">
        <f t="shared" si="30"/>
        <v>0</v>
      </c>
      <c r="K140" s="72"/>
      <c r="L140" s="72">
        <f t="shared" si="31"/>
        <v>0</v>
      </c>
      <c r="M140" s="72"/>
      <c r="N140" s="72">
        <f t="shared" si="32"/>
        <v>0</v>
      </c>
      <c r="O140" s="74">
        <v>21</v>
      </c>
      <c r="P140" s="74">
        <f t="shared" si="33"/>
        <v>0</v>
      </c>
      <c r="Q140" s="74">
        <f t="shared" si="34"/>
        <v>0</v>
      </c>
      <c r="R140" s="8"/>
      <c r="S140" s="8"/>
      <c r="T140" s="8"/>
    </row>
    <row r="141" spans="1:20" ht="20.399999999999999" outlineLevel="3" x14ac:dyDescent="0.2">
      <c r="A141" s="10"/>
      <c r="B141" s="67"/>
      <c r="C141" s="68">
        <v>55</v>
      </c>
      <c r="D141" s="69" t="s">
        <v>169</v>
      </c>
      <c r="E141" s="70" t="s">
        <v>271</v>
      </c>
      <c r="F141" s="71" t="s">
        <v>272</v>
      </c>
      <c r="G141" s="69" t="s">
        <v>78</v>
      </c>
      <c r="H141" s="72">
        <v>24</v>
      </c>
      <c r="I141" s="73"/>
      <c r="J141" s="84">
        <f t="shared" si="30"/>
        <v>0</v>
      </c>
      <c r="K141" s="72"/>
      <c r="L141" s="72">
        <f t="shared" si="31"/>
        <v>0</v>
      </c>
      <c r="M141" s="72"/>
      <c r="N141" s="72">
        <f t="shared" si="32"/>
        <v>0</v>
      </c>
      <c r="O141" s="74">
        <v>21</v>
      </c>
      <c r="P141" s="74">
        <f t="shared" si="33"/>
        <v>0</v>
      </c>
      <c r="Q141" s="74">
        <f t="shared" si="34"/>
        <v>0</v>
      </c>
      <c r="R141" s="8"/>
      <c r="S141" s="8"/>
      <c r="T141" s="8"/>
    </row>
    <row r="142" spans="1:20" ht="20.399999999999999" outlineLevel="3" x14ac:dyDescent="0.2">
      <c r="A142" s="10"/>
      <c r="B142" s="67"/>
      <c r="C142" s="68">
        <v>56</v>
      </c>
      <c r="D142" s="69" t="s">
        <v>169</v>
      </c>
      <c r="E142" s="70" t="s">
        <v>273</v>
      </c>
      <c r="F142" s="71" t="s">
        <v>274</v>
      </c>
      <c r="G142" s="69" t="s">
        <v>75</v>
      </c>
      <c r="H142" s="72">
        <v>12</v>
      </c>
      <c r="I142" s="73"/>
      <c r="J142" s="84">
        <f t="shared" si="30"/>
        <v>0</v>
      </c>
      <c r="K142" s="72"/>
      <c r="L142" s="72">
        <f t="shared" si="31"/>
        <v>0</v>
      </c>
      <c r="M142" s="72"/>
      <c r="N142" s="72">
        <f t="shared" si="32"/>
        <v>0</v>
      </c>
      <c r="O142" s="74">
        <v>21</v>
      </c>
      <c r="P142" s="74">
        <f t="shared" si="33"/>
        <v>0</v>
      </c>
      <c r="Q142" s="74">
        <f t="shared" si="34"/>
        <v>0</v>
      </c>
      <c r="R142" s="8"/>
      <c r="S142" s="8"/>
      <c r="T142" s="8"/>
    </row>
    <row r="143" spans="1:20" ht="20.399999999999999" outlineLevel="3" x14ac:dyDescent="0.2">
      <c r="A143" s="10"/>
      <c r="B143" s="67"/>
      <c r="C143" s="68">
        <v>57</v>
      </c>
      <c r="D143" s="69" t="s">
        <v>169</v>
      </c>
      <c r="E143" s="70" t="s">
        <v>275</v>
      </c>
      <c r="F143" s="71" t="s">
        <v>276</v>
      </c>
      <c r="G143" s="69" t="s">
        <v>75</v>
      </c>
      <c r="H143" s="72">
        <v>3</v>
      </c>
      <c r="I143" s="73"/>
      <c r="J143" s="84">
        <f t="shared" si="30"/>
        <v>0</v>
      </c>
      <c r="K143" s="72"/>
      <c r="L143" s="72">
        <f t="shared" si="31"/>
        <v>0</v>
      </c>
      <c r="M143" s="72"/>
      <c r="N143" s="72">
        <f t="shared" si="32"/>
        <v>0</v>
      </c>
      <c r="O143" s="74">
        <v>21</v>
      </c>
      <c r="P143" s="74">
        <f t="shared" si="33"/>
        <v>0</v>
      </c>
      <c r="Q143" s="74">
        <f t="shared" si="34"/>
        <v>0</v>
      </c>
      <c r="R143" s="8"/>
      <c r="S143" s="8"/>
      <c r="T143" s="8"/>
    </row>
    <row r="144" spans="1:20" ht="20.399999999999999" outlineLevel="3" x14ac:dyDescent="0.2">
      <c r="A144" s="10"/>
      <c r="B144" s="67"/>
      <c r="C144" s="68">
        <v>58</v>
      </c>
      <c r="D144" s="69" t="s">
        <v>169</v>
      </c>
      <c r="E144" s="70" t="s">
        <v>277</v>
      </c>
      <c r="F144" s="71" t="s">
        <v>278</v>
      </c>
      <c r="G144" s="69" t="s">
        <v>75</v>
      </c>
      <c r="H144" s="72">
        <v>4</v>
      </c>
      <c r="I144" s="73"/>
      <c r="J144" s="84">
        <f t="shared" si="30"/>
        <v>0</v>
      </c>
      <c r="K144" s="72"/>
      <c r="L144" s="72">
        <f t="shared" si="31"/>
        <v>0</v>
      </c>
      <c r="M144" s="72"/>
      <c r="N144" s="72">
        <f t="shared" si="32"/>
        <v>0</v>
      </c>
      <c r="O144" s="74">
        <v>21</v>
      </c>
      <c r="P144" s="74">
        <f t="shared" si="33"/>
        <v>0</v>
      </c>
      <c r="Q144" s="74">
        <f t="shared" si="34"/>
        <v>0</v>
      </c>
      <c r="R144" s="8"/>
      <c r="S144" s="8"/>
      <c r="T144" s="8"/>
    </row>
    <row r="145" spans="1:20" ht="20.399999999999999" outlineLevel="3" x14ac:dyDescent="0.2">
      <c r="A145" s="10"/>
      <c r="B145" s="67"/>
      <c r="C145" s="68">
        <v>59</v>
      </c>
      <c r="D145" s="69" t="s">
        <v>169</v>
      </c>
      <c r="E145" s="70" t="s">
        <v>279</v>
      </c>
      <c r="F145" s="71" t="s">
        <v>280</v>
      </c>
      <c r="G145" s="69" t="s">
        <v>75</v>
      </c>
      <c r="H145" s="72">
        <v>36</v>
      </c>
      <c r="I145" s="73"/>
      <c r="J145" s="84">
        <f t="shared" si="30"/>
        <v>0</v>
      </c>
      <c r="K145" s="72"/>
      <c r="L145" s="72">
        <f t="shared" si="31"/>
        <v>0</v>
      </c>
      <c r="M145" s="72"/>
      <c r="N145" s="72">
        <f t="shared" si="32"/>
        <v>0</v>
      </c>
      <c r="O145" s="74">
        <v>21</v>
      </c>
      <c r="P145" s="74">
        <f t="shared" si="33"/>
        <v>0</v>
      </c>
      <c r="Q145" s="74">
        <f t="shared" si="34"/>
        <v>0</v>
      </c>
      <c r="R145" s="8"/>
      <c r="S145" s="8"/>
      <c r="T145" s="8"/>
    </row>
    <row r="146" spans="1:20" ht="20.399999999999999" outlineLevel="3" x14ac:dyDescent="0.2">
      <c r="A146" s="10"/>
      <c r="B146" s="67"/>
      <c r="C146" s="68">
        <v>60</v>
      </c>
      <c r="D146" s="69" t="s">
        <v>169</v>
      </c>
      <c r="E146" s="70" t="s">
        <v>281</v>
      </c>
      <c r="F146" s="71" t="s">
        <v>282</v>
      </c>
      <c r="G146" s="69" t="s">
        <v>78</v>
      </c>
      <c r="H146" s="72">
        <v>30</v>
      </c>
      <c r="I146" s="73"/>
      <c r="J146" s="84">
        <f t="shared" si="30"/>
        <v>0</v>
      </c>
      <c r="K146" s="72"/>
      <c r="L146" s="72">
        <f t="shared" si="31"/>
        <v>0</v>
      </c>
      <c r="M146" s="72"/>
      <c r="N146" s="72">
        <f t="shared" si="32"/>
        <v>0</v>
      </c>
      <c r="O146" s="74">
        <v>21</v>
      </c>
      <c r="P146" s="74">
        <f t="shared" si="33"/>
        <v>0</v>
      </c>
      <c r="Q146" s="74">
        <f t="shared" si="34"/>
        <v>0</v>
      </c>
      <c r="R146" s="8"/>
      <c r="S146" s="8"/>
      <c r="T146" s="8"/>
    </row>
    <row r="147" spans="1:20" ht="10.199999999999999" outlineLevel="3" x14ac:dyDescent="0.2">
      <c r="A147" s="10"/>
      <c r="B147" s="67"/>
      <c r="C147" s="68">
        <v>61</v>
      </c>
      <c r="D147" s="69" t="s">
        <v>169</v>
      </c>
      <c r="E147" s="70" t="s">
        <v>283</v>
      </c>
      <c r="F147" s="71" t="s">
        <v>284</v>
      </c>
      <c r="G147" s="69" t="s">
        <v>75</v>
      </c>
      <c r="H147" s="72">
        <v>1</v>
      </c>
      <c r="I147" s="73"/>
      <c r="J147" s="84">
        <f t="shared" si="30"/>
        <v>0</v>
      </c>
      <c r="K147" s="72"/>
      <c r="L147" s="72">
        <f t="shared" si="31"/>
        <v>0</v>
      </c>
      <c r="M147" s="72"/>
      <c r="N147" s="72">
        <f t="shared" si="32"/>
        <v>0</v>
      </c>
      <c r="O147" s="74">
        <v>21</v>
      </c>
      <c r="P147" s="74">
        <f t="shared" si="33"/>
        <v>0</v>
      </c>
      <c r="Q147" s="74">
        <f t="shared" si="34"/>
        <v>0</v>
      </c>
      <c r="R147" s="8"/>
      <c r="S147" s="8"/>
      <c r="T147" s="8"/>
    </row>
    <row r="148" spans="1:20" ht="10.199999999999999" outlineLevel="3" x14ac:dyDescent="0.2">
      <c r="A148" s="10"/>
      <c r="B148" s="67"/>
      <c r="C148" s="68">
        <v>62</v>
      </c>
      <c r="D148" s="69" t="s">
        <v>169</v>
      </c>
      <c r="E148" s="70" t="s">
        <v>285</v>
      </c>
      <c r="F148" s="71" t="s">
        <v>286</v>
      </c>
      <c r="G148" s="69" t="s">
        <v>287</v>
      </c>
      <c r="H148" s="72">
        <v>24</v>
      </c>
      <c r="I148" s="73"/>
      <c r="J148" s="84">
        <f t="shared" si="30"/>
        <v>0</v>
      </c>
      <c r="K148" s="72"/>
      <c r="L148" s="72">
        <f t="shared" si="31"/>
        <v>0</v>
      </c>
      <c r="M148" s="72"/>
      <c r="N148" s="72">
        <f t="shared" si="32"/>
        <v>0</v>
      </c>
      <c r="O148" s="74">
        <v>21</v>
      </c>
      <c r="P148" s="74">
        <f t="shared" si="33"/>
        <v>0</v>
      </c>
      <c r="Q148" s="74">
        <f t="shared" si="34"/>
        <v>0</v>
      </c>
      <c r="R148" s="8"/>
      <c r="S148" s="8"/>
      <c r="T148" s="8"/>
    </row>
    <row r="149" spans="1:20" outlineLevel="3" x14ac:dyDescent="0.2">
      <c r="B149" s="6"/>
      <c r="C149" s="6"/>
      <c r="D149" s="6"/>
      <c r="E149" s="6"/>
      <c r="F149" s="6"/>
      <c r="G149" s="6"/>
      <c r="H149" s="6"/>
      <c r="I149" s="8"/>
      <c r="J149" s="83"/>
      <c r="K149" s="6"/>
      <c r="L149" s="6"/>
      <c r="M149" s="6"/>
      <c r="N149" s="6"/>
      <c r="O149" s="6"/>
      <c r="P149" s="8"/>
      <c r="Q149" s="8"/>
      <c r="R149" s="8"/>
    </row>
    <row r="150" spans="1:20" ht="10.199999999999999" outlineLevel="2" x14ac:dyDescent="0.2">
      <c r="A150" s="37" t="s">
        <v>57</v>
      </c>
      <c r="B150" s="60">
        <v>3</v>
      </c>
      <c r="C150" s="61"/>
      <c r="D150" s="62" t="s">
        <v>68</v>
      </c>
      <c r="E150" s="62"/>
      <c r="F150" s="63" t="s">
        <v>58</v>
      </c>
      <c r="G150" s="62"/>
      <c r="H150" s="64"/>
      <c r="I150" s="65"/>
      <c r="J150" s="79">
        <f>SUBTOTAL(9,J151:J165)</f>
        <v>0</v>
      </c>
      <c r="K150" s="64"/>
      <c r="L150" s="40">
        <f>SUBTOTAL(9,L151:L165)</f>
        <v>0</v>
      </c>
      <c r="M150" s="64"/>
      <c r="N150" s="40">
        <f>SUBTOTAL(9,N151:N165)</f>
        <v>0</v>
      </c>
      <c r="O150" s="66"/>
      <c r="P150" s="39">
        <f>SUBTOTAL(9,P151:P165)</f>
        <v>0</v>
      </c>
      <c r="Q150" s="39">
        <f>SUBTOTAL(9,Q151:Q165)</f>
        <v>0</v>
      </c>
      <c r="R150" s="8"/>
      <c r="S150" s="8"/>
      <c r="T150" s="8"/>
    </row>
    <row r="151" spans="1:20" ht="10.199999999999999" outlineLevel="3" x14ac:dyDescent="0.2">
      <c r="A151" s="10"/>
      <c r="B151" s="67"/>
      <c r="C151" s="68">
        <v>63</v>
      </c>
      <c r="D151" s="69" t="s">
        <v>169</v>
      </c>
      <c r="E151" s="70" t="s">
        <v>288</v>
      </c>
      <c r="F151" s="71" t="s">
        <v>289</v>
      </c>
      <c r="G151" s="69" t="s">
        <v>78</v>
      </c>
      <c r="H151" s="72">
        <v>368</v>
      </c>
      <c r="I151" s="73"/>
      <c r="J151" s="84">
        <f t="shared" ref="J151:J164" si="35">H151*I151</f>
        <v>0</v>
      </c>
      <c r="K151" s="72"/>
      <c r="L151" s="72">
        <f t="shared" ref="L151:L164" si="36">H151*K151</f>
        <v>0</v>
      </c>
      <c r="M151" s="72"/>
      <c r="N151" s="72">
        <f t="shared" ref="N151:N164" si="37">H151*M151</f>
        <v>0</v>
      </c>
      <c r="O151" s="74">
        <v>21</v>
      </c>
      <c r="P151" s="74">
        <f t="shared" ref="P151:P164" si="38">J151*(O151/100)</f>
        <v>0</v>
      </c>
      <c r="Q151" s="74">
        <f t="shared" ref="Q151:Q164" si="39">J151+P151</f>
        <v>0</v>
      </c>
      <c r="R151" s="8"/>
      <c r="S151" s="8"/>
      <c r="T151" s="8"/>
    </row>
    <row r="152" spans="1:20" ht="20.399999999999999" outlineLevel="3" x14ac:dyDescent="0.2">
      <c r="A152" s="10"/>
      <c r="B152" s="67"/>
      <c r="C152" s="68">
        <v>64</v>
      </c>
      <c r="D152" s="69" t="s">
        <v>169</v>
      </c>
      <c r="E152" s="70" t="s">
        <v>290</v>
      </c>
      <c r="F152" s="71" t="s">
        <v>291</v>
      </c>
      <c r="G152" s="69" t="s">
        <v>75</v>
      </c>
      <c r="H152" s="72">
        <v>18</v>
      </c>
      <c r="I152" s="73"/>
      <c r="J152" s="84">
        <f t="shared" si="35"/>
        <v>0</v>
      </c>
      <c r="K152" s="72"/>
      <c r="L152" s="72">
        <f t="shared" si="36"/>
        <v>0</v>
      </c>
      <c r="M152" s="72"/>
      <c r="N152" s="72">
        <f t="shared" si="37"/>
        <v>0</v>
      </c>
      <c r="O152" s="74">
        <v>21</v>
      </c>
      <c r="P152" s="74">
        <f t="shared" si="38"/>
        <v>0</v>
      </c>
      <c r="Q152" s="74">
        <f t="shared" si="39"/>
        <v>0</v>
      </c>
      <c r="R152" s="8"/>
      <c r="S152" s="8"/>
      <c r="T152" s="8"/>
    </row>
    <row r="153" spans="1:20" ht="20.399999999999999" outlineLevel="3" x14ac:dyDescent="0.2">
      <c r="A153" s="10"/>
      <c r="B153" s="67"/>
      <c r="C153" s="68">
        <v>65</v>
      </c>
      <c r="D153" s="69" t="s">
        <v>169</v>
      </c>
      <c r="E153" s="70" t="s">
        <v>292</v>
      </c>
      <c r="F153" s="71" t="s">
        <v>293</v>
      </c>
      <c r="G153" s="69" t="s">
        <v>75</v>
      </c>
      <c r="H153" s="72">
        <v>3</v>
      </c>
      <c r="I153" s="73"/>
      <c r="J153" s="84">
        <f t="shared" si="35"/>
        <v>0</v>
      </c>
      <c r="K153" s="72"/>
      <c r="L153" s="72">
        <f t="shared" si="36"/>
        <v>0</v>
      </c>
      <c r="M153" s="72"/>
      <c r="N153" s="72">
        <f t="shared" si="37"/>
        <v>0</v>
      </c>
      <c r="O153" s="74">
        <v>21</v>
      </c>
      <c r="P153" s="74">
        <f t="shared" si="38"/>
        <v>0</v>
      </c>
      <c r="Q153" s="74">
        <f t="shared" si="39"/>
        <v>0</v>
      </c>
      <c r="R153" s="8"/>
      <c r="S153" s="8"/>
      <c r="T153" s="8"/>
    </row>
    <row r="154" spans="1:20" ht="10.199999999999999" outlineLevel="3" x14ac:dyDescent="0.2">
      <c r="A154" s="10"/>
      <c r="B154" s="67"/>
      <c r="C154" s="68">
        <v>66</v>
      </c>
      <c r="D154" s="69" t="s">
        <v>169</v>
      </c>
      <c r="E154" s="70" t="s">
        <v>294</v>
      </c>
      <c r="F154" s="71" t="s">
        <v>295</v>
      </c>
      <c r="G154" s="69" t="s">
        <v>75</v>
      </c>
      <c r="H154" s="72">
        <v>1</v>
      </c>
      <c r="I154" s="73"/>
      <c r="J154" s="84">
        <f t="shared" si="35"/>
        <v>0</v>
      </c>
      <c r="K154" s="72"/>
      <c r="L154" s="72">
        <f t="shared" si="36"/>
        <v>0</v>
      </c>
      <c r="M154" s="72"/>
      <c r="N154" s="72">
        <f t="shared" si="37"/>
        <v>0</v>
      </c>
      <c r="O154" s="74">
        <v>21</v>
      </c>
      <c r="P154" s="74">
        <f t="shared" si="38"/>
        <v>0</v>
      </c>
      <c r="Q154" s="74">
        <f t="shared" si="39"/>
        <v>0</v>
      </c>
      <c r="R154" s="8"/>
      <c r="S154" s="8"/>
      <c r="T154" s="8"/>
    </row>
    <row r="155" spans="1:20" ht="10.199999999999999" outlineLevel="3" x14ac:dyDescent="0.2">
      <c r="A155" s="10"/>
      <c r="B155" s="67"/>
      <c r="C155" s="68">
        <v>67</v>
      </c>
      <c r="D155" s="69" t="s">
        <v>169</v>
      </c>
      <c r="E155" s="70" t="s">
        <v>296</v>
      </c>
      <c r="F155" s="71" t="s">
        <v>297</v>
      </c>
      <c r="G155" s="69" t="s">
        <v>75</v>
      </c>
      <c r="H155" s="72">
        <v>1</v>
      </c>
      <c r="I155" s="73"/>
      <c r="J155" s="84">
        <f t="shared" si="35"/>
        <v>0</v>
      </c>
      <c r="K155" s="72"/>
      <c r="L155" s="72">
        <f t="shared" si="36"/>
        <v>0</v>
      </c>
      <c r="M155" s="72"/>
      <c r="N155" s="72">
        <f t="shared" si="37"/>
        <v>0</v>
      </c>
      <c r="O155" s="74">
        <v>21</v>
      </c>
      <c r="P155" s="74">
        <f t="shared" si="38"/>
        <v>0</v>
      </c>
      <c r="Q155" s="74">
        <f t="shared" si="39"/>
        <v>0</v>
      </c>
      <c r="R155" s="8"/>
      <c r="S155" s="8"/>
      <c r="T155" s="8"/>
    </row>
    <row r="156" spans="1:20" ht="10.199999999999999" outlineLevel="3" x14ac:dyDescent="0.2">
      <c r="A156" s="10"/>
      <c r="B156" s="67"/>
      <c r="C156" s="68">
        <v>68</v>
      </c>
      <c r="D156" s="69" t="s">
        <v>169</v>
      </c>
      <c r="E156" s="70" t="s">
        <v>298</v>
      </c>
      <c r="F156" s="71" t="s">
        <v>299</v>
      </c>
      <c r="G156" s="69" t="s">
        <v>75</v>
      </c>
      <c r="H156" s="72">
        <v>2</v>
      </c>
      <c r="I156" s="73"/>
      <c r="J156" s="84">
        <f t="shared" si="35"/>
        <v>0</v>
      </c>
      <c r="K156" s="72"/>
      <c r="L156" s="72">
        <f t="shared" si="36"/>
        <v>0</v>
      </c>
      <c r="M156" s="72"/>
      <c r="N156" s="72">
        <f t="shared" si="37"/>
        <v>0</v>
      </c>
      <c r="O156" s="74">
        <v>21</v>
      </c>
      <c r="P156" s="74">
        <f t="shared" si="38"/>
        <v>0</v>
      </c>
      <c r="Q156" s="74">
        <f t="shared" si="39"/>
        <v>0</v>
      </c>
      <c r="R156" s="8"/>
      <c r="S156" s="8"/>
      <c r="T156" s="8"/>
    </row>
    <row r="157" spans="1:20" ht="10.199999999999999" outlineLevel="3" x14ac:dyDescent="0.2">
      <c r="A157" s="10"/>
      <c r="B157" s="67"/>
      <c r="C157" s="68">
        <v>69</v>
      </c>
      <c r="D157" s="69" t="s">
        <v>169</v>
      </c>
      <c r="E157" s="70" t="s">
        <v>300</v>
      </c>
      <c r="F157" s="71" t="s">
        <v>301</v>
      </c>
      <c r="G157" s="69" t="s">
        <v>75</v>
      </c>
      <c r="H157" s="72">
        <v>2</v>
      </c>
      <c r="I157" s="73"/>
      <c r="J157" s="84">
        <f t="shared" si="35"/>
        <v>0</v>
      </c>
      <c r="K157" s="72"/>
      <c r="L157" s="72">
        <f t="shared" si="36"/>
        <v>0</v>
      </c>
      <c r="M157" s="72"/>
      <c r="N157" s="72">
        <f t="shared" si="37"/>
        <v>0</v>
      </c>
      <c r="O157" s="74">
        <v>21</v>
      </c>
      <c r="P157" s="74">
        <f t="shared" si="38"/>
        <v>0</v>
      </c>
      <c r="Q157" s="74">
        <f t="shared" si="39"/>
        <v>0</v>
      </c>
      <c r="R157" s="8"/>
      <c r="S157" s="8"/>
      <c r="T157" s="8"/>
    </row>
    <row r="158" spans="1:20" ht="10.199999999999999" outlineLevel="3" x14ac:dyDescent="0.2">
      <c r="A158" s="10"/>
      <c r="B158" s="67"/>
      <c r="C158" s="68">
        <v>70</v>
      </c>
      <c r="D158" s="69" t="s">
        <v>169</v>
      </c>
      <c r="E158" s="70" t="s">
        <v>302</v>
      </c>
      <c r="F158" s="71" t="s">
        <v>303</v>
      </c>
      <c r="G158" s="69" t="s">
        <v>75</v>
      </c>
      <c r="H158" s="72">
        <v>38</v>
      </c>
      <c r="I158" s="73"/>
      <c r="J158" s="84">
        <f t="shared" si="35"/>
        <v>0</v>
      </c>
      <c r="K158" s="72"/>
      <c r="L158" s="72">
        <f t="shared" si="36"/>
        <v>0</v>
      </c>
      <c r="M158" s="72"/>
      <c r="N158" s="72">
        <f t="shared" si="37"/>
        <v>0</v>
      </c>
      <c r="O158" s="74">
        <v>21</v>
      </c>
      <c r="P158" s="74">
        <f t="shared" si="38"/>
        <v>0</v>
      </c>
      <c r="Q158" s="74">
        <f t="shared" si="39"/>
        <v>0</v>
      </c>
      <c r="R158" s="8"/>
      <c r="S158" s="8"/>
      <c r="T158" s="8"/>
    </row>
    <row r="159" spans="1:20" ht="10.199999999999999" outlineLevel="3" x14ac:dyDescent="0.2">
      <c r="A159" s="10"/>
      <c r="B159" s="67"/>
      <c r="C159" s="68">
        <v>71</v>
      </c>
      <c r="D159" s="69" t="s">
        <v>169</v>
      </c>
      <c r="E159" s="70" t="s">
        <v>304</v>
      </c>
      <c r="F159" s="71" t="s">
        <v>305</v>
      </c>
      <c r="G159" s="69" t="s">
        <v>75</v>
      </c>
      <c r="H159" s="72">
        <v>48</v>
      </c>
      <c r="I159" s="73"/>
      <c r="J159" s="84">
        <f t="shared" si="35"/>
        <v>0</v>
      </c>
      <c r="K159" s="72"/>
      <c r="L159" s="72">
        <f t="shared" si="36"/>
        <v>0</v>
      </c>
      <c r="M159" s="72"/>
      <c r="N159" s="72">
        <f t="shared" si="37"/>
        <v>0</v>
      </c>
      <c r="O159" s="74">
        <v>21</v>
      </c>
      <c r="P159" s="74">
        <f t="shared" si="38"/>
        <v>0</v>
      </c>
      <c r="Q159" s="74">
        <f t="shared" si="39"/>
        <v>0</v>
      </c>
      <c r="R159" s="8"/>
      <c r="S159" s="8"/>
      <c r="T159" s="8"/>
    </row>
    <row r="160" spans="1:20" ht="10.199999999999999" outlineLevel="3" x14ac:dyDescent="0.2">
      <c r="A160" s="10"/>
      <c r="B160" s="67"/>
      <c r="C160" s="68">
        <v>72</v>
      </c>
      <c r="D160" s="69" t="s">
        <v>169</v>
      </c>
      <c r="E160" s="70" t="s">
        <v>306</v>
      </c>
      <c r="F160" s="71" t="s">
        <v>307</v>
      </c>
      <c r="G160" s="69" t="s">
        <v>78</v>
      </c>
      <c r="H160" s="72">
        <v>30</v>
      </c>
      <c r="I160" s="73"/>
      <c r="J160" s="84">
        <f t="shared" si="35"/>
        <v>0</v>
      </c>
      <c r="K160" s="72"/>
      <c r="L160" s="72">
        <f t="shared" si="36"/>
        <v>0</v>
      </c>
      <c r="M160" s="72"/>
      <c r="N160" s="72">
        <f t="shared" si="37"/>
        <v>0</v>
      </c>
      <c r="O160" s="74">
        <v>21</v>
      </c>
      <c r="P160" s="74">
        <f t="shared" si="38"/>
        <v>0</v>
      </c>
      <c r="Q160" s="74">
        <f t="shared" si="39"/>
        <v>0</v>
      </c>
      <c r="R160" s="8"/>
      <c r="S160" s="8"/>
      <c r="T160" s="8"/>
    </row>
    <row r="161" spans="1:20" ht="10.199999999999999" outlineLevel="3" x14ac:dyDescent="0.2">
      <c r="A161" s="10"/>
      <c r="B161" s="67"/>
      <c r="C161" s="68">
        <v>73</v>
      </c>
      <c r="D161" s="69" t="s">
        <v>169</v>
      </c>
      <c r="E161" s="70" t="s">
        <v>308</v>
      </c>
      <c r="F161" s="71" t="s">
        <v>309</v>
      </c>
      <c r="G161" s="69" t="s">
        <v>78</v>
      </c>
      <c r="H161" s="72">
        <v>140</v>
      </c>
      <c r="I161" s="73"/>
      <c r="J161" s="84">
        <f t="shared" si="35"/>
        <v>0</v>
      </c>
      <c r="K161" s="72"/>
      <c r="L161" s="72">
        <f t="shared" si="36"/>
        <v>0</v>
      </c>
      <c r="M161" s="72"/>
      <c r="N161" s="72">
        <f t="shared" si="37"/>
        <v>0</v>
      </c>
      <c r="O161" s="74">
        <v>21</v>
      </c>
      <c r="P161" s="74">
        <f t="shared" si="38"/>
        <v>0</v>
      </c>
      <c r="Q161" s="74">
        <f t="shared" si="39"/>
        <v>0</v>
      </c>
      <c r="R161" s="8"/>
      <c r="S161" s="8"/>
      <c r="T161" s="8"/>
    </row>
    <row r="162" spans="1:20" ht="20.399999999999999" outlineLevel="3" x14ac:dyDescent="0.2">
      <c r="A162" s="10"/>
      <c r="B162" s="67"/>
      <c r="C162" s="68">
        <v>74</v>
      </c>
      <c r="D162" s="69" t="s">
        <v>169</v>
      </c>
      <c r="E162" s="70" t="s">
        <v>275</v>
      </c>
      <c r="F162" s="71" t="s">
        <v>276</v>
      </c>
      <c r="G162" s="69" t="s">
        <v>75</v>
      </c>
      <c r="H162" s="72">
        <v>8</v>
      </c>
      <c r="I162" s="73"/>
      <c r="J162" s="84">
        <f t="shared" si="35"/>
        <v>0</v>
      </c>
      <c r="K162" s="72"/>
      <c r="L162" s="72">
        <f t="shared" si="36"/>
        <v>0</v>
      </c>
      <c r="M162" s="72"/>
      <c r="N162" s="72">
        <f t="shared" si="37"/>
        <v>0</v>
      </c>
      <c r="O162" s="74">
        <v>21</v>
      </c>
      <c r="P162" s="74">
        <f t="shared" si="38"/>
        <v>0</v>
      </c>
      <c r="Q162" s="74">
        <f t="shared" si="39"/>
        <v>0</v>
      </c>
      <c r="R162" s="8"/>
      <c r="S162" s="8"/>
      <c r="T162" s="8"/>
    </row>
    <row r="163" spans="1:20" ht="20.399999999999999" outlineLevel="3" x14ac:dyDescent="0.2">
      <c r="A163" s="10"/>
      <c r="B163" s="67"/>
      <c r="C163" s="68">
        <v>75</v>
      </c>
      <c r="D163" s="69" t="s">
        <v>169</v>
      </c>
      <c r="E163" s="70" t="s">
        <v>279</v>
      </c>
      <c r="F163" s="71" t="s">
        <v>280</v>
      </c>
      <c r="G163" s="69" t="s">
        <v>75</v>
      </c>
      <c r="H163" s="72">
        <v>18</v>
      </c>
      <c r="I163" s="73"/>
      <c r="J163" s="84">
        <f t="shared" si="35"/>
        <v>0</v>
      </c>
      <c r="K163" s="72"/>
      <c r="L163" s="72">
        <f t="shared" si="36"/>
        <v>0</v>
      </c>
      <c r="M163" s="72"/>
      <c r="N163" s="72">
        <f t="shared" si="37"/>
        <v>0</v>
      </c>
      <c r="O163" s="74">
        <v>21</v>
      </c>
      <c r="P163" s="74">
        <f t="shared" si="38"/>
        <v>0</v>
      </c>
      <c r="Q163" s="74">
        <f t="shared" si="39"/>
        <v>0</v>
      </c>
      <c r="R163" s="8"/>
      <c r="S163" s="8"/>
      <c r="T163" s="8"/>
    </row>
    <row r="164" spans="1:20" ht="10.199999999999999" outlineLevel="3" x14ac:dyDescent="0.2">
      <c r="A164" s="10"/>
      <c r="B164" s="67"/>
      <c r="C164" s="68">
        <v>76</v>
      </c>
      <c r="D164" s="69" t="s">
        <v>169</v>
      </c>
      <c r="E164" s="70" t="s">
        <v>310</v>
      </c>
      <c r="F164" s="71" t="s">
        <v>311</v>
      </c>
      <c r="G164" s="69" t="s">
        <v>75</v>
      </c>
      <c r="H164" s="72">
        <v>22</v>
      </c>
      <c r="I164" s="73"/>
      <c r="J164" s="84">
        <f t="shared" si="35"/>
        <v>0</v>
      </c>
      <c r="K164" s="72"/>
      <c r="L164" s="72">
        <f t="shared" si="36"/>
        <v>0</v>
      </c>
      <c r="M164" s="72"/>
      <c r="N164" s="72">
        <f t="shared" si="37"/>
        <v>0</v>
      </c>
      <c r="O164" s="74">
        <v>21</v>
      </c>
      <c r="P164" s="74">
        <f t="shared" si="38"/>
        <v>0</v>
      </c>
      <c r="Q164" s="74">
        <f t="shared" si="39"/>
        <v>0</v>
      </c>
      <c r="R164" s="8"/>
      <c r="S164" s="8"/>
      <c r="T164" s="8"/>
    </row>
    <row r="165" spans="1:20" outlineLevel="3" x14ac:dyDescent="0.2">
      <c r="B165" s="6"/>
      <c r="C165" s="6"/>
      <c r="D165" s="6"/>
      <c r="E165" s="6"/>
      <c r="F165" s="6"/>
      <c r="G165" s="6"/>
      <c r="H165" s="6"/>
      <c r="I165" s="8"/>
      <c r="J165" s="83"/>
      <c r="K165" s="6"/>
      <c r="L165" s="6"/>
      <c r="M165" s="6"/>
      <c r="N165" s="6"/>
      <c r="O165" s="6"/>
      <c r="P165" s="8"/>
      <c r="Q165" s="8"/>
      <c r="R165" s="8"/>
    </row>
    <row r="166" spans="1:20" ht="10.199999999999999" outlineLevel="2" x14ac:dyDescent="0.2">
      <c r="A166" s="37" t="s">
        <v>59</v>
      </c>
      <c r="B166" s="60">
        <v>3</v>
      </c>
      <c r="C166" s="61"/>
      <c r="D166" s="62" t="s">
        <v>68</v>
      </c>
      <c r="E166" s="62"/>
      <c r="F166" s="63" t="s">
        <v>60</v>
      </c>
      <c r="G166" s="62"/>
      <c r="H166" s="64"/>
      <c r="I166" s="65"/>
      <c r="J166" s="79">
        <f>SUBTOTAL(9,J167:J170)</f>
        <v>0</v>
      </c>
      <c r="K166" s="64"/>
      <c r="L166" s="40">
        <f>SUBTOTAL(9,L167:L170)</f>
        <v>0</v>
      </c>
      <c r="M166" s="64"/>
      <c r="N166" s="40">
        <f>SUBTOTAL(9,N167:N170)</f>
        <v>0</v>
      </c>
      <c r="O166" s="66"/>
      <c r="P166" s="39">
        <f>SUBTOTAL(9,P167:P170)</f>
        <v>0</v>
      </c>
      <c r="Q166" s="39">
        <f>SUBTOTAL(9,Q167:Q170)</f>
        <v>0</v>
      </c>
      <c r="R166" s="8"/>
      <c r="S166" s="8"/>
      <c r="T166" s="8"/>
    </row>
    <row r="167" spans="1:20" ht="20.399999999999999" outlineLevel="3" x14ac:dyDescent="0.2">
      <c r="A167" s="10"/>
      <c r="B167" s="67"/>
      <c r="C167" s="68">
        <v>77</v>
      </c>
      <c r="D167" s="69" t="s">
        <v>169</v>
      </c>
      <c r="E167" s="70" t="s">
        <v>312</v>
      </c>
      <c r="F167" s="71" t="s">
        <v>313</v>
      </c>
      <c r="G167" s="69" t="s">
        <v>78</v>
      </c>
      <c r="H167" s="72">
        <v>20</v>
      </c>
      <c r="I167" s="73"/>
      <c r="J167" s="84">
        <f>H167*I167</f>
        <v>0</v>
      </c>
      <c r="K167" s="72"/>
      <c r="L167" s="72">
        <f>H167*K167</f>
        <v>0</v>
      </c>
      <c r="M167" s="72"/>
      <c r="N167" s="72">
        <f>H167*M167</f>
        <v>0</v>
      </c>
      <c r="O167" s="74">
        <v>21</v>
      </c>
      <c r="P167" s="74">
        <f>J167*(O167/100)</f>
        <v>0</v>
      </c>
      <c r="Q167" s="74">
        <f>J167+P167</f>
        <v>0</v>
      </c>
      <c r="R167" s="8"/>
      <c r="S167" s="8"/>
      <c r="T167" s="8"/>
    </row>
    <row r="168" spans="1:20" ht="20.399999999999999" outlineLevel="3" x14ac:dyDescent="0.2">
      <c r="A168" s="10"/>
      <c r="B168" s="67"/>
      <c r="C168" s="68">
        <v>78</v>
      </c>
      <c r="D168" s="69" t="s">
        <v>169</v>
      </c>
      <c r="E168" s="70" t="s">
        <v>314</v>
      </c>
      <c r="F168" s="71" t="s">
        <v>315</v>
      </c>
      <c r="G168" s="69" t="s">
        <v>78</v>
      </c>
      <c r="H168" s="72">
        <v>38</v>
      </c>
      <c r="I168" s="73"/>
      <c r="J168" s="84">
        <f>H168*I168</f>
        <v>0</v>
      </c>
      <c r="K168" s="72"/>
      <c r="L168" s="72">
        <f>H168*K168</f>
        <v>0</v>
      </c>
      <c r="M168" s="72"/>
      <c r="N168" s="72">
        <f>H168*M168</f>
        <v>0</v>
      </c>
      <c r="O168" s="74">
        <v>21</v>
      </c>
      <c r="P168" s="74">
        <f>J168*(O168/100)</f>
        <v>0</v>
      </c>
      <c r="Q168" s="74">
        <f>J168+P168</f>
        <v>0</v>
      </c>
      <c r="R168" s="8"/>
      <c r="S168" s="8"/>
      <c r="T168" s="8"/>
    </row>
    <row r="169" spans="1:20" ht="20.399999999999999" outlineLevel="3" x14ac:dyDescent="0.2">
      <c r="A169" s="10"/>
      <c r="B169" s="67"/>
      <c r="C169" s="68">
        <v>79</v>
      </c>
      <c r="D169" s="69" t="s">
        <v>169</v>
      </c>
      <c r="E169" s="70" t="s">
        <v>316</v>
      </c>
      <c r="F169" s="71" t="s">
        <v>317</v>
      </c>
      <c r="G169" s="69" t="s">
        <v>75</v>
      </c>
      <c r="H169" s="72">
        <v>12</v>
      </c>
      <c r="I169" s="73"/>
      <c r="J169" s="84">
        <f>H169*I169</f>
        <v>0</v>
      </c>
      <c r="K169" s="72"/>
      <c r="L169" s="72">
        <f>H169*K169</f>
        <v>0</v>
      </c>
      <c r="M169" s="72"/>
      <c r="N169" s="72">
        <f>H169*M169</f>
        <v>0</v>
      </c>
      <c r="O169" s="74">
        <v>21</v>
      </c>
      <c r="P169" s="74">
        <f>J169*(O169/100)</f>
        <v>0</v>
      </c>
      <c r="Q169" s="74">
        <f>J169+P169</f>
        <v>0</v>
      </c>
      <c r="R169" s="8"/>
      <c r="S169" s="8"/>
      <c r="T169" s="8"/>
    </row>
    <row r="170" spans="1:20" outlineLevel="3" x14ac:dyDescent="0.2">
      <c r="B170" s="6"/>
      <c r="C170" s="6"/>
      <c r="D170" s="6"/>
      <c r="E170" s="6"/>
      <c r="F170" s="6"/>
      <c r="G170" s="6"/>
      <c r="H170" s="6"/>
      <c r="I170" s="8"/>
      <c r="J170" s="83"/>
      <c r="K170" s="6"/>
      <c r="L170" s="6"/>
      <c r="M170" s="6"/>
      <c r="N170" s="6"/>
      <c r="O170" s="6"/>
      <c r="P170" s="8"/>
      <c r="Q170" s="8"/>
      <c r="R170" s="8"/>
    </row>
    <row r="171" spans="1:20" ht="10.199999999999999" outlineLevel="2" x14ac:dyDescent="0.2">
      <c r="A171" s="37" t="s">
        <v>61</v>
      </c>
      <c r="B171" s="60">
        <v>3</v>
      </c>
      <c r="C171" s="61"/>
      <c r="D171" s="62" t="s">
        <v>68</v>
      </c>
      <c r="E171" s="62"/>
      <c r="F171" s="63" t="s">
        <v>62</v>
      </c>
      <c r="G171" s="62"/>
      <c r="H171" s="64"/>
      <c r="I171" s="65"/>
      <c r="J171" s="79">
        <f>SUBTOTAL(9,J172:J184)</f>
        <v>0</v>
      </c>
      <c r="K171" s="64"/>
      <c r="L171" s="40">
        <f>SUBTOTAL(9,L172:L184)</f>
        <v>0</v>
      </c>
      <c r="M171" s="64"/>
      <c r="N171" s="40">
        <f>SUBTOTAL(9,N172:N184)</f>
        <v>0</v>
      </c>
      <c r="O171" s="66"/>
      <c r="P171" s="39">
        <f>SUBTOTAL(9,P172:P184)</f>
        <v>0</v>
      </c>
      <c r="Q171" s="39">
        <f>SUBTOTAL(9,Q172:Q184)</f>
        <v>0</v>
      </c>
      <c r="R171" s="8"/>
      <c r="S171" s="8"/>
      <c r="T171" s="8"/>
    </row>
    <row r="172" spans="1:20" ht="20.399999999999999" outlineLevel="3" x14ac:dyDescent="0.2">
      <c r="A172" s="10"/>
      <c r="B172" s="67"/>
      <c r="C172" s="68">
        <v>80</v>
      </c>
      <c r="D172" s="69" t="s">
        <v>169</v>
      </c>
      <c r="E172" s="70" t="s">
        <v>318</v>
      </c>
      <c r="F172" s="71" t="s">
        <v>319</v>
      </c>
      <c r="G172" s="69" t="s">
        <v>75</v>
      </c>
      <c r="H172" s="72">
        <v>1</v>
      </c>
      <c r="I172" s="73"/>
      <c r="J172" s="84">
        <f t="shared" ref="J172:J183" si="40">H172*I172</f>
        <v>0</v>
      </c>
      <c r="K172" s="72"/>
      <c r="L172" s="72">
        <f t="shared" ref="L172:L183" si="41">H172*K172</f>
        <v>0</v>
      </c>
      <c r="M172" s="72"/>
      <c r="N172" s="72">
        <f t="shared" ref="N172:N183" si="42">H172*M172</f>
        <v>0</v>
      </c>
      <c r="O172" s="74">
        <v>21</v>
      </c>
      <c r="P172" s="74">
        <f t="shared" ref="P172:P183" si="43">J172*(O172/100)</f>
        <v>0</v>
      </c>
      <c r="Q172" s="74">
        <f t="shared" ref="Q172:Q183" si="44">J172+P172</f>
        <v>0</v>
      </c>
      <c r="R172" s="8"/>
      <c r="S172" s="8"/>
      <c r="T172" s="8"/>
    </row>
    <row r="173" spans="1:20" ht="10.199999999999999" outlineLevel="3" x14ac:dyDescent="0.2">
      <c r="A173" s="10"/>
      <c r="B173" s="67"/>
      <c r="C173" s="68">
        <v>81</v>
      </c>
      <c r="D173" s="69" t="s">
        <v>169</v>
      </c>
      <c r="E173" s="70" t="s">
        <v>320</v>
      </c>
      <c r="F173" s="71" t="s">
        <v>321</v>
      </c>
      <c r="G173" s="69" t="s">
        <v>75</v>
      </c>
      <c r="H173" s="72">
        <v>1</v>
      </c>
      <c r="I173" s="73"/>
      <c r="J173" s="84">
        <f t="shared" si="40"/>
        <v>0</v>
      </c>
      <c r="K173" s="72"/>
      <c r="L173" s="72">
        <f t="shared" si="41"/>
        <v>0</v>
      </c>
      <c r="M173" s="72"/>
      <c r="N173" s="72">
        <f t="shared" si="42"/>
        <v>0</v>
      </c>
      <c r="O173" s="74">
        <v>21</v>
      </c>
      <c r="P173" s="74">
        <f t="shared" si="43"/>
        <v>0</v>
      </c>
      <c r="Q173" s="74">
        <f t="shared" si="44"/>
        <v>0</v>
      </c>
      <c r="R173" s="8"/>
      <c r="S173" s="8"/>
      <c r="T173" s="8"/>
    </row>
    <row r="174" spans="1:20" ht="20.399999999999999" outlineLevel="3" x14ac:dyDescent="0.2">
      <c r="A174" s="10"/>
      <c r="B174" s="67"/>
      <c r="C174" s="68">
        <v>82</v>
      </c>
      <c r="D174" s="69" t="s">
        <v>169</v>
      </c>
      <c r="E174" s="70" t="s">
        <v>322</v>
      </c>
      <c r="F174" s="71" t="s">
        <v>323</v>
      </c>
      <c r="G174" s="69" t="s">
        <v>75</v>
      </c>
      <c r="H174" s="72">
        <v>1</v>
      </c>
      <c r="I174" s="73"/>
      <c r="J174" s="84">
        <f t="shared" si="40"/>
        <v>0</v>
      </c>
      <c r="K174" s="72"/>
      <c r="L174" s="72">
        <f t="shared" si="41"/>
        <v>0</v>
      </c>
      <c r="M174" s="72"/>
      <c r="N174" s="72">
        <f t="shared" si="42"/>
        <v>0</v>
      </c>
      <c r="O174" s="74">
        <v>21</v>
      </c>
      <c r="P174" s="74">
        <f t="shared" si="43"/>
        <v>0</v>
      </c>
      <c r="Q174" s="74">
        <f t="shared" si="44"/>
        <v>0</v>
      </c>
      <c r="R174" s="8"/>
      <c r="S174" s="8"/>
      <c r="T174" s="8"/>
    </row>
    <row r="175" spans="1:20" ht="10.199999999999999" outlineLevel="3" x14ac:dyDescent="0.2">
      <c r="A175" s="10"/>
      <c r="B175" s="67"/>
      <c r="C175" s="68">
        <v>83</v>
      </c>
      <c r="D175" s="69" t="s">
        <v>169</v>
      </c>
      <c r="E175" s="70" t="s">
        <v>324</v>
      </c>
      <c r="F175" s="71" t="s">
        <v>325</v>
      </c>
      <c r="G175" s="69" t="s">
        <v>75</v>
      </c>
      <c r="H175" s="72">
        <v>1</v>
      </c>
      <c r="I175" s="73"/>
      <c r="J175" s="84">
        <f t="shared" si="40"/>
        <v>0</v>
      </c>
      <c r="K175" s="72"/>
      <c r="L175" s="72">
        <f t="shared" si="41"/>
        <v>0</v>
      </c>
      <c r="M175" s="72"/>
      <c r="N175" s="72">
        <f t="shared" si="42"/>
        <v>0</v>
      </c>
      <c r="O175" s="74">
        <v>21</v>
      </c>
      <c r="P175" s="74">
        <f t="shared" si="43"/>
        <v>0</v>
      </c>
      <c r="Q175" s="74">
        <f t="shared" si="44"/>
        <v>0</v>
      </c>
      <c r="R175" s="8"/>
      <c r="S175" s="8"/>
      <c r="T175" s="8"/>
    </row>
    <row r="176" spans="1:20" ht="10.199999999999999" outlineLevel="3" x14ac:dyDescent="0.2">
      <c r="A176" s="10"/>
      <c r="B176" s="67"/>
      <c r="C176" s="68">
        <v>84</v>
      </c>
      <c r="D176" s="69" t="s">
        <v>169</v>
      </c>
      <c r="E176" s="70" t="s">
        <v>326</v>
      </c>
      <c r="F176" s="71" t="s">
        <v>327</v>
      </c>
      <c r="G176" s="69" t="s">
        <v>75</v>
      </c>
      <c r="H176" s="72">
        <v>1</v>
      </c>
      <c r="I176" s="73"/>
      <c r="J176" s="84">
        <f t="shared" si="40"/>
        <v>0</v>
      </c>
      <c r="K176" s="72"/>
      <c r="L176" s="72">
        <f t="shared" si="41"/>
        <v>0</v>
      </c>
      <c r="M176" s="72"/>
      <c r="N176" s="72">
        <f t="shared" si="42"/>
        <v>0</v>
      </c>
      <c r="O176" s="74">
        <v>21</v>
      </c>
      <c r="P176" s="74">
        <f t="shared" si="43"/>
        <v>0</v>
      </c>
      <c r="Q176" s="74">
        <f t="shared" si="44"/>
        <v>0</v>
      </c>
      <c r="R176" s="8"/>
      <c r="S176" s="8"/>
      <c r="T176" s="8"/>
    </row>
    <row r="177" spans="1:20" ht="20.399999999999999" outlineLevel="3" x14ac:dyDescent="0.2">
      <c r="A177" s="10"/>
      <c r="B177" s="67"/>
      <c r="C177" s="68">
        <v>85</v>
      </c>
      <c r="D177" s="69" t="s">
        <v>169</v>
      </c>
      <c r="E177" s="70" t="s">
        <v>328</v>
      </c>
      <c r="F177" s="71" t="s">
        <v>329</v>
      </c>
      <c r="G177" s="69" t="s">
        <v>75</v>
      </c>
      <c r="H177" s="72">
        <v>1</v>
      </c>
      <c r="I177" s="73"/>
      <c r="J177" s="84">
        <f t="shared" si="40"/>
        <v>0</v>
      </c>
      <c r="K177" s="72"/>
      <c r="L177" s="72">
        <f t="shared" si="41"/>
        <v>0</v>
      </c>
      <c r="M177" s="72"/>
      <c r="N177" s="72">
        <f t="shared" si="42"/>
        <v>0</v>
      </c>
      <c r="O177" s="74">
        <v>21</v>
      </c>
      <c r="P177" s="74">
        <f t="shared" si="43"/>
        <v>0</v>
      </c>
      <c r="Q177" s="74">
        <f t="shared" si="44"/>
        <v>0</v>
      </c>
      <c r="R177" s="8"/>
      <c r="S177" s="8"/>
      <c r="T177" s="8"/>
    </row>
    <row r="178" spans="1:20" ht="10.199999999999999" outlineLevel="3" x14ac:dyDescent="0.2">
      <c r="A178" s="10"/>
      <c r="B178" s="67"/>
      <c r="C178" s="68">
        <v>86</v>
      </c>
      <c r="D178" s="69" t="s">
        <v>169</v>
      </c>
      <c r="E178" s="70" t="s">
        <v>330</v>
      </c>
      <c r="F178" s="71" t="s">
        <v>331</v>
      </c>
      <c r="G178" s="69" t="s">
        <v>75</v>
      </c>
      <c r="H178" s="72">
        <v>1</v>
      </c>
      <c r="I178" s="73"/>
      <c r="J178" s="84">
        <f t="shared" si="40"/>
        <v>0</v>
      </c>
      <c r="K178" s="72"/>
      <c r="L178" s="72">
        <f t="shared" si="41"/>
        <v>0</v>
      </c>
      <c r="M178" s="72"/>
      <c r="N178" s="72">
        <f t="shared" si="42"/>
        <v>0</v>
      </c>
      <c r="O178" s="74">
        <v>21</v>
      </c>
      <c r="P178" s="74">
        <f t="shared" si="43"/>
        <v>0</v>
      </c>
      <c r="Q178" s="74">
        <f t="shared" si="44"/>
        <v>0</v>
      </c>
      <c r="R178" s="8"/>
      <c r="S178" s="8"/>
      <c r="T178" s="8"/>
    </row>
    <row r="179" spans="1:20" ht="10.199999999999999" outlineLevel="3" x14ac:dyDescent="0.2">
      <c r="A179" s="10"/>
      <c r="B179" s="67"/>
      <c r="C179" s="68">
        <v>87</v>
      </c>
      <c r="D179" s="69" t="s">
        <v>169</v>
      </c>
      <c r="E179" s="70" t="s">
        <v>332</v>
      </c>
      <c r="F179" s="71" t="s">
        <v>333</v>
      </c>
      <c r="G179" s="69" t="s">
        <v>75</v>
      </c>
      <c r="H179" s="72">
        <v>1</v>
      </c>
      <c r="I179" s="73"/>
      <c r="J179" s="84">
        <f t="shared" si="40"/>
        <v>0</v>
      </c>
      <c r="K179" s="72"/>
      <c r="L179" s="72">
        <f t="shared" si="41"/>
        <v>0</v>
      </c>
      <c r="M179" s="72"/>
      <c r="N179" s="72">
        <f t="shared" si="42"/>
        <v>0</v>
      </c>
      <c r="O179" s="74">
        <v>21</v>
      </c>
      <c r="P179" s="74">
        <f t="shared" si="43"/>
        <v>0</v>
      </c>
      <c r="Q179" s="74">
        <f t="shared" si="44"/>
        <v>0</v>
      </c>
      <c r="R179" s="8"/>
      <c r="S179" s="8"/>
      <c r="T179" s="8"/>
    </row>
    <row r="180" spans="1:20" ht="10.199999999999999" outlineLevel="3" x14ac:dyDescent="0.2">
      <c r="A180" s="10"/>
      <c r="B180" s="67"/>
      <c r="C180" s="68">
        <v>88</v>
      </c>
      <c r="D180" s="69" t="s">
        <v>169</v>
      </c>
      <c r="E180" s="70" t="s">
        <v>334</v>
      </c>
      <c r="F180" s="71" t="s">
        <v>335</v>
      </c>
      <c r="G180" s="69" t="s">
        <v>287</v>
      </c>
      <c r="H180" s="72">
        <v>2</v>
      </c>
      <c r="I180" s="73"/>
      <c r="J180" s="84">
        <f t="shared" si="40"/>
        <v>0</v>
      </c>
      <c r="K180" s="72"/>
      <c r="L180" s="72">
        <f t="shared" si="41"/>
        <v>0</v>
      </c>
      <c r="M180" s="72"/>
      <c r="N180" s="72">
        <f t="shared" si="42"/>
        <v>0</v>
      </c>
      <c r="O180" s="74">
        <v>21</v>
      </c>
      <c r="P180" s="74">
        <f t="shared" si="43"/>
        <v>0</v>
      </c>
      <c r="Q180" s="74">
        <f t="shared" si="44"/>
        <v>0</v>
      </c>
      <c r="R180" s="8"/>
      <c r="S180" s="8"/>
      <c r="T180" s="8"/>
    </row>
    <row r="181" spans="1:20" ht="10.199999999999999" outlineLevel="3" x14ac:dyDescent="0.2">
      <c r="A181" s="10"/>
      <c r="B181" s="67"/>
      <c r="C181" s="68">
        <v>89</v>
      </c>
      <c r="D181" s="69" t="s">
        <v>169</v>
      </c>
      <c r="E181" s="70" t="s">
        <v>336</v>
      </c>
      <c r="F181" s="71" t="s">
        <v>337</v>
      </c>
      <c r="G181" s="69" t="s">
        <v>287</v>
      </c>
      <c r="H181" s="72">
        <v>4</v>
      </c>
      <c r="I181" s="73"/>
      <c r="J181" s="84">
        <f t="shared" si="40"/>
        <v>0</v>
      </c>
      <c r="K181" s="72"/>
      <c r="L181" s="72">
        <f t="shared" si="41"/>
        <v>0</v>
      </c>
      <c r="M181" s="72"/>
      <c r="N181" s="72">
        <f t="shared" si="42"/>
        <v>0</v>
      </c>
      <c r="O181" s="74">
        <v>21</v>
      </c>
      <c r="P181" s="74">
        <f t="shared" si="43"/>
        <v>0</v>
      </c>
      <c r="Q181" s="74">
        <f t="shared" si="44"/>
        <v>0</v>
      </c>
      <c r="R181" s="8"/>
      <c r="S181" s="8"/>
      <c r="T181" s="8"/>
    </row>
    <row r="182" spans="1:20" ht="20.399999999999999" outlineLevel="3" x14ac:dyDescent="0.2">
      <c r="A182" s="10"/>
      <c r="B182" s="67"/>
      <c r="C182" s="68">
        <v>90</v>
      </c>
      <c r="D182" s="69" t="s">
        <v>169</v>
      </c>
      <c r="E182" s="70" t="s">
        <v>338</v>
      </c>
      <c r="F182" s="71" t="s">
        <v>339</v>
      </c>
      <c r="G182" s="69" t="s">
        <v>75</v>
      </c>
      <c r="H182" s="72">
        <v>1</v>
      </c>
      <c r="I182" s="73"/>
      <c r="J182" s="84">
        <f t="shared" si="40"/>
        <v>0</v>
      </c>
      <c r="K182" s="72"/>
      <c r="L182" s="72">
        <f t="shared" si="41"/>
        <v>0</v>
      </c>
      <c r="M182" s="72"/>
      <c r="N182" s="72">
        <f t="shared" si="42"/>
        <v>0</v>
      </c>
      <c r="O182" s="74">
        <v>21</v>
      </c>
      <c r="P182" s="74">
        <f t="shared" si="43"/>
        <v>0</v>
      </c>
      <c r="Q182" s="74">
        <f t="shared" si="44"/>
        <v>0</v>
      </c>
      <c r="R182" s="8"/>
      <c r="S182" s="8"/>
      <c r="T182" s="8"/>
    </row>
    <row r="183" spans="1:20" ht="20.399999999999999" outlineLevel="3" x14ac:dyDescent="0.2">
      <c r="A183" s="10"/>
      <c r="B183" s="67"/>
      <c r="C183" s="68">
        <v>91</v>
      </c>
      <c r="D183" s="69" t="s">
        <v>169</v>
      </c>
      <c r="E183" s="70" t="s">
        <v>340</v>
      </c>
      <c r="F183" s="71" t="s">
        <v>341</v>
      </c>
      <c r="G183" s="69" t="s">
        <v>75</v>
      </c>
      <c r="H183" s="72">
        <v>1</v>
      </c>
      <c r="I183" s="73"/>
      <c r="J183" s="84">
        <f t="shared" si="40"/>
        <v>0</v>
      </c>
      <c r="K183" s="72"/>
      <c r="L183" s="72">
        <f t="shared" si="41"/>
        <v>0</v>
      </c>
      <c r="M183" s="72"/>
      <c r="N183" s="72">
        <f t="shared" si="42"/>
        <v>0</v>
      </c>
      <c r="O183" s="74">
        <v>21</v>
      </c>
      <c r="P183" s="74">
        <f t="shared" si="43"/>
        <v>0</v>
      </c>
      <c r="Q183" s="74">
        <f t="shared" si="44"/>
        <v>0</v>
      </c>
      <c r="R183" s="8"/>
      <c r="S183" s="8"/>
      <c r="T183" s="8"/>
    </row>
    <row r="184" spans="1:20" outlineLevel="3" x14ac:dyDescent="0.2">
      <c r="B184" s="6"/>
      <c r="C184" s="6"/>
      <c r="D184" s="6"/>
      <c r="E184" s="6"/>
      <c r="F184" s="6"/>
      <c r="G184" s="6"/>
      <c r="H184" s="6"/>
      <c r="I184" s="8"/>
      <c r="J184" s="83"/>
      <c r="K184" s="6"/>
      <c r="L184" s="6"/>
      <c r="M184" s="6"/>
      <c r="N184" s="6"/>
      <c r="O184" s="6"/>
      <c r="P184" s="8"/>
      <c r="Q184" s="8"/>
      <c r="R184" s="8"/>
    </row>
    <row r="185" spans="1:20" ht="10.199999999999999" outlineLevel="2" x14ac:dyDescent="0.2">
      <c r="A185" s="37" t="s">
        <v>63</v>
      </c>
      <c r="B185" s="60">
        <v>3</v>
      </c>
      <c r="C185" s="61"/>
      <c r="D185" s="62" t="s">
        <v>68</v>
      </c>
      <c r="E185" s="62"/>
      <c r="F185" s="63" t="s">
        <v>64</v>
      </c>
      <c r="G185" s="62"/>
      <c r="H185" s="64"/>
      <c r="I185" s="65"/>
      <c r="J185" s="79">
        <f>SUBTOTAL(9,J186:J188)</f>
        <v>0</v>
      </c>
      <c r="K185" s="64"/>
      <c r="L185" s="40">
        <f>SUBTOTAL(9,L186:L188)</f>
        <v>0</v>
      </c>
      <c r="M185" s="64"/>
      <c r="N185" s="40">
        <f>SUBTOTAL(9,N186:N188)</f>
        <v>0</v>
      </c>
      <c r="O185" s="66"/>
      <c r="P185" s="39">
        <f>SUBTOTAL(9,P186:P188)</f>
        <v>0</v>
      </c>
      <c r="Q185" s="39">
        <f>SUBTOTAL(9,Q186:Q188)</f>
        <v>0</v>
      </c>
      <c r="R185" s="8"/>
      <c r="S185" s="8"/>
      <c r="T185" s="8"/>
    </row>
    <row r="186" spans="1:20" ht="10.199999999999999" outlineLevel="3" x14ac:dyDescent="0.2">
      <c r="A186" s="10"/>
      <c r="B186" s="67"/>
      <c r="C186" s="68">
        <v>92</v>
      </c>
      <c r="D186" s="69" t="s">
        <v>169</v>
      </c>
      <c r="E186" s="70" t="s">
        <v>342</v>
      </c>
      <c r="F186" s="71" t="s">
        <v>343</v>
      </c>
      <c r="G186" s="69" t="s">
        <v>75</v>
      </c>
      <c r="H186" s="72">
        <v>1</v>
      </c>
      <c r="I186" s="73"/>
      <c r="J186" s="84">
        <f>H186*I186</f>
        <v>0</v>
      </c>
      <c r="K186" s="72"/>
      <c r="L186" s="72">
        <f>H186*K186</f>
        <v>0</v>
      </c>
      <c r="M186" s="72"/>
      <c r="N186" s="72">
        <f>H186*M186</f>
        <v>0</v>
      </c>
      <c r="O186" s="74">
        <v>21</v>
      </c>
      <c r="P186" s="74">
        <f>J186*(O186/100)</f>
        <v>0</v>
      </c>
      <c r="Q186" s="74">
        <f>J186+P186</f>
        <v>0</v>
      </c>
      <c r="R186" s="8"/>
      <c r="S186" s="8"/>
      <c r="T186" s="8"/>
    </row>
    <row r="187" spans="1:20" ht="10.199999999999999" outlineLevel="3" x14ac:dyDescent="0.2">
      <c r="A187" s="10"/>
      <c r="B187" s="67"/>
      <c r="C187" s="68">
        <v>93</v>
      </c>
      <c r="D187" s="69" t="s">
        <v>169</v>
      </c>
      <c r="E187" s="70" t="s">
        <v>344</v>
      </c>
      <c r="F187" s="71" t="s">
        <v>345</v>
      </c>
      <c r="G187" s="69" t="s">
        <v>75</v>
      </c>
      <c r="H187" s="72">
        <v>1</v>
      </c>
      <c r="I187" s="73"/>
      <c r="J187" s="84">
        <f>H187*I187</f>
        <v>0</v>
      </c>
      <c r="K187" s="72"/>
      <c r="L187" s="72">
        <f>H187*K187</f>
        <v>0</v>
      </c>
      <c r="M187" s="72"/>
      <c r="N187" s="72">
        <f>H187*M187</f>
        <v>0</v>
      </c>
      <c r="O187" s="74">
        <v>21</v>
      </c>
      <c r="P187" s="74">
        <f>J187*(O187/100)</f>
        <v>0</v>
      </c>
      <c r="Q187" s="74">
        <f>J187+P187</f>
        <v>0</v>
      </c>
      <c r="R187" s="8"/>
      <c r="S187" s="8"/>
      <c r="T187" s="8"/>
    </row>
    <row r="188" spans="1:20" outlineLevel="3" x14ac:dyDescent="0.2">
      <c r="B188" s="6"/>
      <c r="C188" s="6"/>
      <c r="D188" s="6"/>
      <c r="E188" s="6"/>
      <c r="F188" s="6"/>
      <c r="G188" s="6"/>
      <c r="H188" s="6"/>
      <c r="I188" s="8"/>
      <c r="J188" s="83"/>
      <c r="K188" s="6"/>
      <c r="L188" s="6"/>
      <c r="M188" s="6"/>
      <c r="N188" s="6"/>
      <c r="O188" s="6"/>
      <c r="P188" s="8"/>
      <c r="Q188" s="8"/>
      <c r="R188" s="8"/>
    </row>
    <row r="189" spans="1:20" outlineLevel="1" x14ac:dyDescent="0.2">
      <c r="R189" s="8"/>
    </row>
    <row r="190" spans="1:20" x14ac:dyDescent="0.2">
      <c r="R190" s="8"/>
    </row>
    <row r="191" spans="1:20" x14ac:dyDescent="0.2">
      <c r="R191" s="8"/>
    </row>
    <row r="192" spans="1:20" x14ac:dyDescent="0.2">
      <c r="R192" s="8"/>
    </row>
    <row r="193" spans="18:18" x14ac:dyDescent="0.2">
      <c r="R193" s="8"/>
    </row>
    <row r="194" spans="18:18" x14ac:dyDescent="0.2">
      <c r="R194" s="8"/>
    </row>
    <row r="195" spans="18:18" x14ac:dyDescent="0.2">
      <c r="R195" s="8"/>
    </row>
    <row r="196" spans="18:18" x14ac:dyDescent="0.2">
      <c r="R196" s="8"/>
    </row>
    <row r="197" spans="18:18" x14ac:dyDescent="0.2">
      <c r="R197" s="8"/>
    </row>
    <row r="198" spans="18:18" x14ac:dyDescent="0.2">
      <c r="R198" s="8"/>
    </row>
    <row r="199" spans="18:18" x14ac:dyDescent="0.2">
      <c r="R199" s="8"/>
    </row>
    <row r="200" spans="18:18" x14ac:dyDescent="0.2">
      <c r="R200" s="8"/>
    </row>
    <row r="201" spans="18:18" x14ac:dyDescent="0.2">
      <c r="R201" s="8"/>
    </row>
    <row r="202" spans="18:18" x14ac:dyDescent="0.2">
      <c r="R202" s="8"/>
    </row>
    <row r="203" spans="18:18" x14ac:dyDescent="0.2">
      <c r="R203" s="8"/>
    </row>
    <row r="204" spans="18:18" x14ac:dyDescent="0.2">
      <c r="R204" s="8"/>
    </row>
    <row r="205" spans="18:18" x14ac:dyDescent="0.2">
      <c r="R205" s="8"/>
    </row>
    <row r="206" spans="18:18" x14ac:dyDescent="0.2">
      <c r="R206" s="8"/>
    </row>
    <row r="207" spans="18:18" x14ac:dyDescent="0.2">
      <c r="R207" s="8"/>
    </row>
    <row r="208" spans="18:18" x14ac:dyDescent="0.2">
      <c r="R208" s="8"/>
    </row>
    <row r="209" spans="18:18" x14ac:dyDescent="0.2">
      <c r="R209" s="8"/>
    </row>
    <row r="210" spans="18:18" x14ac:dyDescent="0.2">
      <c r="R210" s="8"/>
    </row>
    <row r="211" spans="18:18" x14ac:dyDescent="0.2">
      <c r="R211" s="8"/>
    </row>
    <row r="212" spans="18:18" x14ac:dyDescent="0.2">
      <c r="R212" s="8"/>
    </row>
  </sheetData>
  <pageMargins left="0.70866141732283472" right="0.70866141732283472" top="0.78740157480314965" bottom="0.78740157480314965" header="0.31496062992125984" footer="0.31496062992125984"/>
  <pageSetup paperSize="9" scale="9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14</vt:i4>
      </vt:variant>
    </vt:vector>
  </HeadingPairs>
  <TitlesOfParts>
    <vt:vector size="16" baseType="lpstr">
      <vt:lpstr>Rekapitulace</vt:lpstr>
      <vt:lpstr>Zakázka</vt:lpstr>
      <vt:lpstr>__3FD872C1_8887_4EA3_9FC2_897EF4F3D2C3_ITEM__</vt:lpstr>
      <vt:lpstr>__3FD872C1_8887_4EA3_9FC2_897EF4F3D2C3_ITEM_GROUP1__</vt:lpstr>
      <vt:lpstr>__3FD872C1_8887_4EA3_9FC2_897EF4F3D2C3_ITEM_GROUP1_RECAP__</vt:lpstr>
      <vt:lpstr>__3FD872C1_8887_4EA3_9FC2_897EF4F3D2C3_ITEM_GROUP2__</vt:lpstr>
      <vt:lpstr>__3FD872C1_8887_4EA3_9FC2_897EF4F3D2C3_ITEM_GROUP2_RECAP__</vt:lpstr>
      <vt:lpstr>__3FD872C1_8887_4EA3_9FC2_897EF4F3D2C3_ITEM_GROUP3__X</vt:lpstr>
      <vt:lpstr>__3FD872C1_8887_4EA3_9FC2_897EF4F3D2C3_ITEM_GROUP3_RECAP__</vt:lpstr>
      <vt:lpstr>GROUP_ID</vt:lpstr>
      <vt:lpstr>ITEM_PRICES</vt:lpstr>
      <vt:lpstr>Rekapitulace!Názvy_tisku</vt:lpstr>
      <vt:lpstr>Zakázka!Názvy_tisku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2023-01-26T12:31:47Z</dcterms:created>
  <dcterms:modified xsi:type="dcterms:W3CDTF">2023-01-26T12:31:47Z</dcterms:modified>
</cp:coreProperties>
</file>