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'rozpočet'!$A$4:$F$33</definedName>
  </definedNames>
  <calcPr fullCalcOnLoad="1"/>
</workbook>
</file>

<file path=xl/sharedStrings.xml><?xml version="1.0" encoding="utf-8"?>
<sst xmlns="http://schemas.openxmlformats.org/spreadsheetml/2006/main" count="142" uniqueCount="106">
  <si>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</si>
  <si>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</si>
  <si>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</si>
  <si>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</si>
  <si>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</si>
  <si>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</si>
  <si>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</si>
  <si>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</si>
  <si>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</si>
  <si>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</si>
  <si>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</si>
  <si>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</si>
  <si>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</si>
  <si>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</si>
  <si>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</si>
  <si>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</si>
  <si>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</si>
  <si>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</si>
  <si>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</si>
  <si>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</si>
  <si>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</si>
  <si>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</si>
  <si>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</si>
  <si>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</si>
  <si>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</si>
  <si>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</si>
  <si>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</si>
  <si>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</si>
  <si>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</si>
  <si>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</si>
  <si>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</si>
  <si>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</si>
  <si>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</si>
  <si>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</si>
  <si>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</si>
  <si>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</si>
  <si>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</si>
  <si>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</si>
  <si>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</si>
  <si>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</si>
  <si>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</si>
  <si>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</si>
  <si>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</si>
  <si>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</si>
  <si>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</si>
  <si>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</si>
  <si>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</si>
  <si>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</si>
  <si>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</si>
  <si>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</si>
  <si>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</si>
  <si>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</si>
  <si>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</si>
  <si>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</si>
  <si>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</si>
  <si>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</si>
  <si>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</si>
  <si>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ks</t>
  </si>
  <si>
    <t xml:space="preserve">Zpracoval:   </t>
  </si>
  <si>
    <t xml:space="preserve">Datum:   </t>
  </si>
  <si>
    <t>poznámky</t>
  </si>
  <si>
    <t>574A44</t>
  </si>
  <si>
    <t>spojovací postřik ze sil. emulze do 1,0kg/m2</t>
  </si>
  <si>
    <t xml:space="preserve">zpevnění krajnic z recyklátu do tl. 100mm  </t>
  </si>
  <si>
    <t>čištění vozovek samosběrem</t>
  </si>
  <si>
    <t>hmotnost              t</t>
  </si>
  <si>
    <t>hmotnost  celkem</t>
  </si>
  <si>
    <t>015112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</si>
  <si>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</si>
  <si>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</si>
  <si>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</si>
  <si>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</si>
  <si>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</si>
  <si>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</si>
  <si>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</si>
  <si>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</si>
  <si>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Tomáš Karásek</t>
  </si>
  <si>
    <t>029113</t>
  </si>
  <si>
    <t>02946</t>
  </si>
  <si>
    <t>Zpracoval:   Tomáš Karásek</t>
  </si>
  <si>
    <t>Datum:   7.12.2022</t>
  </si>
  <si>
    <t>III-10170 Škvorec</t>
  </si>
  <si>
    <t>staničení km 0,000 - 0,805</t>
  </si>
  <si>
    <t>Stavba:    III-10170 Škvorec</t>
  </si>
  <si>
    <t>Objekt:    sil.    III/10170            km  0,000 - 0,805</t>
  </si>
  <si>
    <t>DIO  vč. zajištění, zjištění a vytyčení inž. sítí , geodetické zaměření stavby</t>
  </si>
  <si>
    <t xml:space="preserve">řezání asfaltového krytu vozovek do 50mm </t>
  </si>
  <si>
    <t>bm</t>
  </si>
  <si>
    <t xml:space="preserve"> asfalt. bet.  pro ložní vrstvy ACL 16+ ,   50mm  vyrovnávka</t>
  </si>
  <si>
    <t>asfalt. beton ACO 11+ , 11S tl. 50 mm,</t>
  </si>
  <si>
    <t>FRÉZOVÁNÍ DRÁŽKY PRŮŘEZU DO 100MM2 V ASFALTOVÉ VOZOVCE</t>
  </si>
  <si>
    <t>TĚSNĚNÍ DILATAČ SPAR ASF ZÁLIVKOU PRŮŘ DO 100MM2</t>
  </si>
  <si>
    <t>čištění krajnic od nánosu tl. Do 100mm s odvozem na skládku</t>
  </si>
  <si>
    <t>ČIŠTĚNÍ PŘÍKOPŮ OD NÁNOSU DO 0,5M3/M</t>
  </si>
  <si>
    <t>geodetické zaměření - celky</t>
  </si>
  <si>
    <t>fotodokumentace</t>
  </si>
  <si>
    <t>91228</t>
  </si>
  <si>
    <t>směrové sloupky s plast. Hmoty včetně odrazového pásku</t>
  </si>
  <si>
    <t>915211</t>
  </si>
  <si>
    <t>VDZ - plastem barva hladká, dodávka pokládka</t>
  </si>
  <si>
    <t>VDZ barva hladká, dodávka a pokládka</t>
  </si>
  <si>
    <t>frézování  asfalt. ploch, do tl. 60 mm zápichy</t>
  </si>
  <si>
    <t>R položka</t>
  </si>
  <si>
    <t>poplatky za likvidaci odpadu nekontaminovaných (příkopy+krajnice)</t>
  </si>
  <si>
    <t>574C06</t>
  </si>
  <si>
    <t>m3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</si>
</sst>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6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Book Antiqua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3" fontId="0" fillId="0" borderId="14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4" xfId="0" applyNumberFormat="1" applyFont="1" applyBorder="1" applyAlignment="1" applyProtection="1">
      <alignment horizontal="center" vertical="top"/>
      <protection/>
    </xf>
    <xf numFmtId="3" fontId="19" fillId="0" borderId="14" xfId="0" applyNumberFormat="1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3" fontId="19" fillId="0" borderId="1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0" fontId="10" fillId="0" borderId="30" xfId="0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horizontal="right" vertical="top"/>
      <protection/>
    </xf>
    <xf numFmtId="4" fontId="10" fillId="0" borderId="27" xfId="0" applyNumberFormat="1" applyFont="1" applyFill="1" applyBorder="1" applyAlignment="1" applyProtection="1">
      <alignment vertical="top"/>
      <protection/>
    </xf>
    <xf numFmtId="49" fontId="10" fillId="0" borderId="13" xfId="0" applyNumberFormat="1" applyFont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2" fontId="9" fillId="0" borderId="14" xfId="0" applyNumberFormat="1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2" fontId="9" fillId="0" borderId="14" xfId="0" applyNumberFormat="1" applyFont="1" applyBorder="1" applyAlignment="1" applyProtection="1">
      <alignment vertical="center"/>
      <protection/>
    </xf>
    <xf numFmtId="4" fontId="9" fillId="0" borderId="14" xfId="0" applyNumberFormat="1" applyFont="1" applyBorder="1" applyAlignment="1" applyProtection="1">
      <alignment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2" fontId="9" fillId="0" borderId="19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2" fontId="9" fillId="0" borderId="17" xfId="0" applyNumberFormat="1" applyFont="1" applyBorder="1" applyAlignment="1" applyProtection="1">
      <alignment vertical="top"/>
      <protection/>
    </xf>
    <xf numFmtId="4" fontId="9" fillId="35" borderId="17" xfId="0" applyNumberFormat="1" applyFont="1" applyFill="1" applyBorder="1" applyAlignment="1" applyProtection="1">
      <alignment vertical="top"/>
      <protection/>
    </xf>
    <xf numFmtId="49" fontId="10" fillId="0" borderId="20" xfId="0" applyNumberFormat="1" applyFont="1" applyBorder="1" applyAlignment="1" applyProtection="1">
      <alignment horizontal="center" vertical="center"/>
      <protection/>
    </xf>
    <xf numFmtId="0" fontId="10" fillId="35" borderId="13" xfId="0" applyFont="1" applyFill="1" applyBorder="1" applyAlignment="1" applyProtection="1">
      <alignment horizontal="center" vertical="center"/>
      <protection/>
    </xf>
    <xf numFmtId="0" fontId="10" fillId="35" borderId="14" xfId="0" applyFont="1" applyFill="1" applyBorder="1" applyAlignment="1" applyProtection="1">
      <alignment vertical="top"/>
      <protection/>
    </xf>
    <xf numFmtId="0" fontId="10" fillId="35" borderId="14" xfId="0" applyFont="1" applyFill="1" applyBorder="1" applyAlignment="1" applyProtection="1">
      <alignment horizontal="center" vertical="center"/>
      <protection/>
    </xf>
    <xf numFmtId="2" fontId="9" fillId="35" borderId="14" xfId="0" applyNumberFormat="1" applyFont="1" applyFill="1" applyBorder="1" applyAlignment="1" applyProtection="1">
      <alignment vertical="top"/>
      <protection/>
    </xf>
    <xf numFmtId="4" fontId="9" fillId="35" borderId="14" xfId="0" applyNumberFormat="1" applyFont="1" applyFill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center"/>
      <protection/>
    </xf>
    <xf numFmtId="167" fontId="9" fillId="0" borderId="14" xfId="0" applyNumberFormat="1" applyFont="1" applyBorder="1" applyAlignment="1" applyProtection="1">
      <alignment vertical="top"/>
      <protection/>
    </xf>
    <xf numFmtId="167" fontId="9" fillId="0" borderId="19" xfId="0" applyNumberFormat="1" applyFont="1" applyBorder="1" applyAlignment="1" applyProtection="1">
      <alignment vertical="top"/>
      <protection/>
    </xf>
    <xf numFmtId="0" fontId="10" fillId="35" borderId="14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49" fontId="20" fillId="0" borderId="33" xfId="0" applyNumberFormat="1" applyFont="1" applyFill="1" applyBorder="1" applyAlignment="1" applyProtection="1">
      <alignment horizontal="left" vertical="center"/>
      <protection/>
    </xf>
    <xf numFmtId="49" fontId="20" fillId="0" borderId="34" xfId="0" applyNumberFormat="1" applyFont="1" applyFill="1" applyBorder="1" applyAlignment="1" applyProtection="1">
      <alignment horizontal="left" vertical="center"/>
      <protection/>
    </xf>
    <xf numFmtId="49" fontId="20" fillId="0" borderId="35" xfId="0" applyNumberFormat="1" applyFont="1" applyFill="1" applyBorder="1" applyAlignment="1" applyProtection="1">
      <alignment horizontal="left" vertical="center"/>
      <protection/>
    </xf>
    <xf numFmtId="49" fontId="20" fillId="0" borderId="36" xfId="0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9" fontId="20" fillId="0" borderId="37" xfId="0" applyNumberFormat="1" applyFont="1" applyFill="1" applyBorder="1" applyAlignment="1" applyProtection="1">
      <alignment horizontal="left" vertical="center"/>
      <protection/>
    </xf>
    <xf numFmtId="49" fontId="20" fillId="36" borderId="38" xfId="0" applyNumberFormat="1" applyFont="1" applyFill="1" applyBorder="1" applyAlignment="1" applyProtection="1">
      <alignment horizontal="center" vertical="center"/>
      <protection/>
    </xf>
    <xf numFmtId="49" fontId="20" fillId="36" borderId="39" xfId="0" applyNumberFormat="1" applyFont="1" applyFill="1" applyBorder="1" applyAlignment="1" applyProtection="1">
      <alignment horizontal="center" vertical="center"/>
      <protection/>
    </xf>
    <xf numFmtId="49" fontId="20" fillId="36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center" vertical="center" wrapText="1"/>
      <protection/>
    </xf>
    <xf numFmtId="0" fontId="22" fillId="0" borderId="45" xfId="0" applyFont="1" applyBorder="1" applyAlignment="1" applyProtection="1">
      <alignment horizontal="center" vertical="center" wrapText="1"/>
      <protection/>
    </xf>
    <xf numFmtId="0" fontId="22" fillId="0" borderId="46" xfId="0" applyFont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43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4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49" fontId="64" fillId="0" borderId="27" xfId="0" applyNumberFormat="1" applyFont="1" applyFill="1" applyBorder="1" applyAlignment="1" applyProtection="1">
      <alignment horizontal="left" vertical="center"/>
      <protection/>
    </xf>
    <xf numFmtId="0" fontId="64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9" fillId="0" borderId="38" xfId="0" applyNumberFormat="1" applyFont="1" applyFill="1" applyBorder="1" applyAlignment="1" applyProtection="1">
      <alignment horizontal="center" vertical="center"/>
      <protection/>
    </xf>
    <xf numFmtId="0" fontId="19" fillId="0" borderId="40" xfId="0" applyNumberFormat="1" applyFont="1" applyFill="1" applyBorder="1" applyAlignment="1" applyProtection="1">
      <alignment horizontal="center" vertical="center"/>
      <protection/>
    </xf>
    <xf numFmtId="0" fontId="19" fillId="0" borderId="45" xfId="0" applyNumberFormat="1" applyFont="1" applyFill="1" applyBorder="1" applyAlignment="1" applyProtection="1">
      <alignment horizontal="center" vertical="center"/>
      <protection/>
    </xf>
    <xf numFmtId="0" fontId="19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9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40" xfId="0" applyFont="1" applyBorder="1" applyAlignment="1" applyProtection="1">
      <alignment horizontal="center" vertical="center" wrapText="1"/>
      <protection/>
    </xf>
    <xf numFmtId="0" fontId="21" fillId="0" borderId="45" xfId="0" applyFont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49" fontId="64" fillId="0" borderId="14" xfId="0" applyNumberFormat="1" applyFont="1" applyFill="1" applyBorder="1" applyAlignment="1" applyProtection="1">
      <alignment horizontal="left" vertical="center"/>
      <protection/>
    </xf>
    <xf numFmtId="0" fontId="64" fillId="0" borderId="14" xfId="0" applyNumberFormat="1" applyFont="1" applyFill="1" applyBorder="1" applyAlignment="1" applyProtection="1">
      <alignment horizontal="left" vertical="center"/>
      <protection/>
    </xf>
    <xf numFmtId="49" fontId="64" fillId="0" borderId="15" xfId="0" applyNumberFormat="1" applyFont="1" applyFill="1" applyBorder="1" applyAlignment="1" applyProtection="1">
      <alignment horizontal="left" vertical="center"/>
      <protection/>
    </xf>
    <xf numFmtId="14" fontId="64" fillId="0" borderId="38" xfId="0" applyNumberFormat="1" applyFont="1" applyFill="1" applyBorder="1" applyAlignment="1" applyProtection="1">
      <alignment horizontal="center" vertical="center"/>
      <protection/>
    </xf>
    <xf numFmtId="14" fontId="64" fillId="0" borderId="40" xfId="0" applyNumberFormat="1" applyFont="1" applyFill="1" applyBorder="1" applyAlignment="1" applyProtection="1">
      <alignment horizontal="center" vertical="center"/>
      <protection/>
    </xf>
    <xf numFmtId="14" fontId="64" fillId="0" borderId="45" xfId="0" applyNumberFormat="1" applyFont="1" applyFill="1" applyBorder="1" applyAlignment="1" applyProtection="1">
      <alignment horizontal="center" vertical="center"/>
      <protection/>
    </xf>
    <xf numFmtId="14" fontId="64" fillId="0" borderId="46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left" vertical="center"/>
      <protection/>
    </xf>
    <xf numFmtId="49" fontId="21" fillId="0" borderId="14" xfId="0" applyNumberFormat="1" applyFont="1" applyFill="1" applyBorder="1" applyAlignment="1" applyProtection="1">
      <alignment horizontal="left" vertical="center"/>
      <protection/>
    </xf>
    <xf numFmtId="0" fontId="21" fillId="0" borderId="14" xfId="0" applyNumberFormat="1" applyFont="1" applyFill="1" applyBorder="1" applyAlignment="1" applyProtection="1">
      <alignment horizontal="left" vertical="center"/>
      <protection/>
    </xf>
    <xf numFmtId="49" fontId="65" fillId="0" borderId="15" xfId="0" applyNumberFormat="1" applyFont="1" applyFill="1" applyBorder="1" applyAlignment="1" applyProtection="1">
      <alignment horizontal="left" vertical="center"/>
      <protection/>
    </xf>
    <xf numFmtId="0" fontId="65" fillId="0" borderId="15" xfId="0" applyNumberFormat="1" applyFont="1" applyFill="1" applyBorder="1" applyAlignment="1" applyProtection="1">
      <alignment horizontal="left" vertical="center"/>
      <protection/>
    </xf>
    <xf numFmtId="49" fontId="19" fillId="0" borderId="14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47" xfId="0" applyNumberFormat="1" applyFont="1" applyFill="1" applyBorder="1" applyAlignment="1" applyProtection="1">
      <alignment horizontal="center" vertical="center"/>
      <protection/>
    </xf>
    <xf numFmtId="49" fontId="15" fillId="0" borderId="48" xfId="0" applyNumberFormat="1" applyFont="1" applyFill="1" applyBorder="1" applyAlignment="1" applyProtection="1">
      <alignment horizontal="center" vertical="center"/>
      <protection/>
    </xf>
    <xf numFmtId="49" fontId="15" fillId="0" borderId="49" xfId="0" applyNumberFormat="1" applyFont="1" applyFill="1" applyBorder="1" applyAlignment="1" applyProtection="1">
      <alignment horizontal="center" vertical="center"/>
      <protection/>
    </xf>
    <xf numFmtId="49" fontId="17" fillId="0" borderId="50" xfId="0" applyNumberFormat="1" applyFont="1" applyFill="1" applyBorder="1" applyAlignment="1" applyProtection="1">
      <alignment horizontal="left" vertical="center"/>
      <protection/>
    </xf>
    <xf numFmtId="49" fontId="17" fillId="0" borderId="51" xfId="0" applyNumberFormat="1" applyFont="1" applyFill="1" applyBorder="1" applyAlignment="1" applyProtection="1">
      <alignment horizontal="left" vertical="center"/>
      <protection/>
    </xf>
    <xf numFmtId="49" fontId="17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52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NumberFormat="1" applyFont="1" applyFill="1" applyBorder="1" applyAlignment="1" applyProtection="1">
      <alignment horizontal="left" vertical="center"/>
      <protection/>
    </xf>
    <xf numFmtId="0" fontId="20" fillId="36" borderId="39" xfId="0" applyNumberFormat="1" applyFont="1" applyFill="1" applyBorder="1" applyAlignment="1" applyProtection="1">
      <alignment horizontal="center" vertical="center"/>
      <protection/>
    </xf>
    <xf numFmtId="0" fontId="20" fillId="36" borderId="53" xfId="0" applyNumberFormat="1" applyFont="1" applyFill="1" applyBorder="1" applyAlignment="1" applyProtection="1">
      <alignment horizontal="center" vertical="center"/>
      <protection/>
    </xf>
    <xf numFmtId="49" fontId="18" fillId="0" borderId="52" xfId="0" applyNumberFormat="1" applyFont="1" applyFill="1" applyBorder="1" applyAlignment="1" applyProtection="1">
      <alignment horizontal="left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20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54" xfId="0" applyNumberFormat="1" applyFont="1" applyFill="1" applyBorder="1" applyAlignment="1" applyProtection="1">
      <alignment horizontal="left" vertical="center"/>
      <protection/>
    </xf>
    <xf numFmtId="49" fontId="66" fillId="0" borderId="36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4" xfId="0" applyNumberFormat="1" applyFont="1" applyFill="1" applyBorder="1" applyAlignment="1" applyProtection="1">
      <alignment horizontal="left" vertical="center"/>
      <protection/>
    </xf>
    <xf numFmtId="49" fontId="18" fillId="34" borderId="52" xfId="0" applyNumberFormat="1" applyFont="1" applyFill="1" applyBorder="1" applyAlignment="1" applyProtection="1">
      <alignment horizontal="left" vertical="center"/>
      <protection/>
    </xf>
    <xf numFmtId="49" fontId="18" fillId="34" borderId="26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130" zoomScaleNormal="130" zoomScalePageLayoutView="0" workbookViewId="0" topLeftCell="C13">
      <selection activeCell="C21" sqref="C20:C21"/>
    </sheetView>
  </sheetViews>
  <sheetFormatPr defaultColWidth="13.33203125" defaultRowHeight="10.5"/>
  <cols>
    <col min="1" max="1" width="13.33203125" style="39" customWidth="1"/>
    <col min="2" max="2" width="11.83203125" style="39" customWidth="1"/>
    <col min="3" max="3" width="25.33203125" style="39" customWidth="1"/>
    <col min="4" max="4" width="11.83203125" style="39" customWidth="1"/>
    <col min="5" max="5" width="17.5" style="39" customWidth="1"/>
    <col min="6" max="6" width="26.33203125" style="39" customWidth="1"/>
    <col min="7" max="7" width="13.33203125" style="39" customWidth="1"/>
    <col min="8" max="8" width="13.83203125" style="39" customWidth="1"/>
    <col min="9" max="9" width="26.16015625" style="39" customWidth="1"/>
    <col min="10" max="10" width="13.33203125" style="39" customWidth="1"/>
    <col min="11" max="11" width="13.66015625" style="39" bestFit="1" customWidth="1"/>
    <col min="12" max="16384" width="13.33203125" style="39" customWidth="1"/>
  </cols>
  <sheetData>
    <row r="1" spans="1:9" ht="28.5" customHeight="1" thickBot="1">
      <c r="A1" s="144" t="s">
        <v>15</v>
      </c>
      <c r="B1" s="145"/>
      <c r="C1" s="145"/>
      <c r="D1" s="145"/>
      <c r="E1" s="145"/>
      <c r="F1" s="145"/>
      <c r="G1" s="145"/>
      <c r="H1" s="145"/>
      <c r="I1" s="145"/>
    </row>
    <row r="2" spans="1:10" ht="12.75" customHeight="1">
      <c r="A2" s="146" t="s">
        <v>16</v>
      </c>
      <c r="B2" s="147"/>
      <c r="C2" s="150" t="s">
        <v>81</v>
      </c>
      <c r="D2" s="151"/>
      <c r="E2" s="154" t="s">
        <v>17</v>
      </c>
      <c r="F2" s="155" t="s">
        <v>69</v>
      </c>
      <c r="G2" s="156"/>
      <c r="H2" s="154" t="s">
        <v>18</v>
      </c>
      <c r="I2" s="159"/>
      <c r="J2" s="40"/>
    </row>
    <row r="3" spans="1:10" ht="12.75">
      <c r="A3" s="148"/>
      <c r="B3" s="149"/>
      <c r="C3" s="152"/>
      <c r="D3" s="153"/>
      <c r="E3" s="149"/>
      <c r="F3" s="157"/>
      <c r="G3" s="158"/>
      <c r="H3" s="149"/>
      <c r="I3" s="160"/>
      <c r="J3" s="40"/>
    </row>
    <row r="4" spans="1:10" ht="12.75" customHeight="1">
      <c r="A4" s="161" t="s">
        <v>19</v>
      </c>
      <c r="B4" s="149"/>
      <c r="C4" s="162" t="s">
        <v>74</v>
      </c>
      <c r="D4" s="163"/>
      <c r="E4" s="166" t="s">
        <v>20</v>
      </c>
      <c r="F4" s="166"/>
      <c r="G4" s="149"/>
      <c r="H4" s="166" t="s">
        <v>18</v>
      </c>
      <c r="I4" s="167"/>
      <c r="J4" s="40"/>
    </row>
    <row r="5" spans="1:10" ht="12.75" customHeight="1">
      <c r="A5" s="148"/>
      <c r="B5" s="149"/>
      <c r="C5" s="164"/>
      <c r="D5" s="165"/>
      <c r="E5" s="149"/>
      <c r="F5" s="149"/>
      <c r="G5" s="149"/>
      <c r="H5" s="149"/>
      <c r="I5" s="168"/>
      <c r="J5" s="40"/>
    </row>
    <row r="6" spans="1:10" ht="12.75" customHeight="1">
      <c r="A6" s="161" t="s">
        <v>21</v>
      </c>
      <c r="B6" s="149"/>
      <c r="C6" s="169" t="s">
        <v>82</v>
      </c>
      <c r="D6" s="170"/>
      <c r="E6" s="166" t="s">
        <v>22</v>
      </c>
      <c r="F6" s="173"/>
      <c r="G6" s="174"/>
      <c r="H6" s="166" t="s">
        <v>18</v>
      </c>
      <c r="I6" s="175"/>
      <c r="J6" s="40"/>
    </row>
    <row r="7" spans="1:10" ht="12.75">
      <c r="A7" s="148"/>
      <c r="B7" s="149"/>
      <c r="C7" s="171"/>
      <c r="D7" s="172"/>
      <c r="E7" s="149"/>
      <c r="F7" s="174"/>
      <c r="G7" s="174"/>
      <c r="H7" s="149"/>
      <c r="I7" s="160"/>
      <c r="J7" s="40"/>
    </row>
    <row r="8" spans="1:10" ht="12.75">
      <c r="A8" s="161" t="s">
        <v>70</v>
      </c>
      <c r="B8" s="149"/>
      <c r="C8" s="176"/>
      <c r="D8" s="177"/>
      <c r="E8" s="166" t="s">
        <v>71</v>
      </c>
      <c r="F8" s="180" t="s">
        <v>76</v>
      </c>
      <c r="G8" s="180"/>
      <c r="H8" s="181" t="s">
        <v>72</v>
      </c>
      <c r="I8" s="183"/>
      <c r="J8" s="40"/>
    </row>
    <row r="9" spans="1:10" ht="12.75">
      <c r="A9" s="148"/>
      <c r="B9" s="149"/>
      <c r="C9" s="178"/>
      <c r="D9" s="179"/>
      <c r="E9" s="149"/>
      <c r="F9" s="180"/>
      <c r="G9" s="180"/>
      <c r="H9" s="182"/>
      <c r="I9" s="184"/>
      <c r="J9" s="40"/>
    </row>
    <row r="10" spans="1:10" ht="12.75">
      <c r="A10" s="161" t="s">
        <v>73</v>
      </c>
      <c r="B10" s="149"/>
      <c r="C10" s="173"/>
      <c r="D10" s="174"/>
      <c r="E10" s="166" t="s">
        <v>23</v>
      </c>
      <c r="F10" s="185" t="s">
        <v>76</v>
      </c>
      <c r="G10" s="180"/>
      <c r="H10" s="166" t="s">
        <v>24</v>
      </c>
      <c r="I10" s="186"/>
      <c r="J10" s="40"/>
    </row>
    <row r="11" spans="1:10" ht="12.75">
      <c r="A11" s="148"/>
      <c r="B11" s="149"/>
      <c r="C11" s="174"/>
      <c r="D11" s="174"/>
      <c r="E11" s="149"/>
      <c r="F11" s="180"/>
      <c r="G11" s="180"/>
      <c r="H11" s="149"/>
      <c r="I11" s="168"/>
      <c r="J11" s="40"/>
    </row>
    <row r="12" spans="1:9" ht="23.25" customHeight="1" thickBot="1">
      <c r="A12" s="187" t="s">
        <v>25</v>
      </c>
      <c r="B12" s="188"/>
      <c r="C12" s="188"/>
      <c r="D12" s="188"/>
      <c r="E12" s="188"/>
      <c r="F12" s="188"/>
      <c r="G12" s="188"/>
      <c r="H12" s="188"/>
      <c r="I12" s="189"/>
    </row>
    <row r="13" spans="1:10" ht="26.25" customHeight="1">
      <c r="A13" s="41" t="s">
        <v>26</v>
      </c>
      <c r="B13" s="190" t="s">
        <v>27</v>
      </c>
      <c r="C13" s="191"/>
      <c r="D13" s="42" t="s">
        <v>28</v>
      </c>
      <c r="E13" s="192" t="s">
        <v>29</v>
      </c>
      <c r="F13" s="193"/>
      <c r="G13" s="42" t="s">
        <v>30</v>
      </c>
      <c r="H13" s="192" t="s">
        <v>31</v>
      </c>
      <c r="I13" s="194"/>
      <c r="J13" s="40"/>
    </row>
    <row r="14" spans="1:10" ht="15" customHeight="1">
      <c r="A14" s="43" t="s">
        <v>32</v>
      </c>
      <c r="B14" s="44" t="s">
        <v>33</v>
      </c>
      <c r="C14" s="45">
        <f>SUM(rozpočet!F30)</f>
        <v>0</v>
      </c>
      <c r="D14" s="195" t="s">
        <v>34</v>
      </c>
      <c r="E14" s="196"/>
      <c r="F14" s="45">
        <v>0</v>
      </c>
      <c r="G14" s="197" t="s">
        <v>35</v>
      </c>
      <c r="H14" s="198"/>
      <c r="I14" s="46">
        <v>0</v>
      </c>
      <c r="J14" s="40"/>
    </row>
    <row r="15" spans="1:11" ht="15" customHeight="1">
      <c r="A15" s="43"/>
      <c r="B15" s="44" t="s">
        <v>36</v>
      </c>
      <c r="C15" s="45">
        <v>0</v>
      </c>
      <c r="D15" s="195" t="s">
        <v>37</v>
      </c>
      <c r="E15" s="196"/>
      <c r="F15" s="45">
        <v>0</v>
      </c>
      <c r="G15" s="197" t="s">
        <v>38</v>
      </c>
      <c r="H15" s="198"/>
      <c r="I15" s="46">
        <v>0</v>
      </c>
      <c r="J15" s="40"/>
      <c r="K15" s="47"/>
    </row>
    <row r="16" spans="1:10" ht="15" customHeight="1">
      <c r="A16" s="43" t="s">
        <v>39</v>
      </c>
      <c r="B16" s="44" t="s">
        <v>33</v>
      </c>
      <c r="C16" s="45">
        <v>0</v>
      </c>
      <c r="D16" s="195" t="s">
        <v>40</v>
      </c>
      <c r="E16" s="196"/>
      <c r="F16" s="45">
        <v>0</v>
      </c>
      <c r="G16" s="197" t="s">
        <v>41</v>
      </c>
      <c r="H16" s="198"/>
      <c r="I16" s="46">
        <v>0</v>
      </c>
      <c r="J16" s="40"/>
    </row>
    <row r="17" spans="1:10" ht="15" customHeight="1">
      <c r="A17" s="43"/>
      <c r="B17" s="44" t="s">
        <v>36</v>
      </c>
      <c r="C17" s="45">
        <v>0</v>
      </c>
      <c r="D17" s="195"/>
      <c r="E17" s="196"/>
      <c r="F17" s="48"/>
      <c r="G17" s="197" t="s">
        <v>42</v>
      </c>
      <c r="H17" s="198"/>
      <c r="I17" s="46">
        <v>0</v>
      </c>
      <c r="J17" s="40"/>
    </row>
    <row r="18" spans="1:10" ht="15" customHeight="1">
      <c r="A18" s="43" t="s">
        <v>43</v>
      </c>
      <c r="B18" s="44" t="s">
        <v>33</v>
      </c>
      <c r="C18" s="45">
        <v>0</v>
      </c>
      <c r="D18" s="195"/>
      <c r="E18" s="196"/>
      <c r="F18" s="48"/>
      <c r="G18" s="197" t="s">
        <v>44</v>
      </c>
      <c r="H18" s="198"/>
      <c r="I18" s="46">
        <v>0</v>
      </c>
      <c r="J18" s="40"/>
    </row>
    <row r="19" spans="1:10" ht="15" customHeight="1">
      <c r="A19" s="43"/>
      <c r="B19" s="44" t="s">
        <v>36</v>
      </c>
      <c r="C19" s="45">
        <v>0</v>
      </c>
      <c r="D19" s="195"/>
      <c r="E19" s="196"/>
      <c r="F19" s="48"/>
      <c r="G19" s="197" t="s">
        <v>45</v>
      </c>
      <c r="H19" s="198"/>
      <c r="I19" s="46">
        <v>0</v>
      </c>
      <c r="J19" s="40"/>
    </row>
    <row r="20" spans="1:10" ht="15" customHeight="1">
      <c r="A20" s="199" t="s">
        <v>46</v>
      </c>
      <c r="B20" s="200"/>
      <c r="C20" s="45">
        <v>0</v>
      </c>
      <c r="D20" s="195"/>
      <c r="E20" s="196"/>
      <c r="F20" s="48"/>
      <c r="G20" s="197"/>
      <c r="H20" s="198"/>
      <c r="I20" s="49"/>
      <c r="J20" s="40"/>
    </row>
    <row r="21" spans="1:10" ht="15" customHeight="1">
      <c r="A21" s="199" t="s">
        <v>47</v>
      </c>
      <c r="B21" s="200"/>
      <c r="C21" s="45">
        <v>0</v>
      </c>
      <c r="D21" s="195"/>
      <c r="E21" s="196"/>
      <c r="F21" s="48"/>
      <c r="G21" s="197"/>
      <c r="H21" s="198"/>
      <c r="I21" s="49"/>
      <c r="J21" s="40"/>
    </row>
    <row r="22" spans="1:10" ht="16.5" customHeight="1">
      <c r="A22" s="199" t="s">
        <v>48</v>
      </c>
      <c r="B22" s="200"/>
      <c r="C22" s="45">
        <f>SUM(C14:C21)</f>
        <v>0</v>
      </c>
      <c r="D22" s="205" t="s">
        <v>49</v>
      </c>
      <c r="E22" s="206"/>
      <c r="F22" s="45">
        <f>SUM(F14:F21)</f>
        <v>0</v>
      </c>
      <c r="G22" s="207" t="s">
        <v>50</v>
      </c>
      <c r="H22" s="200"/>
      <c r="I22" s="46">
        <f>SUM(I14:I21)</f>
        <v>0</v>
      </c>
      <c r="J22" s="40"/>
    </row>
    <row r="23" spans="1:9" ht="12.75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15" customHeight="1">
      <c r="A24" s="211" t="s">
        <v>51</v>
      </c>
      <c r="B24" s="212"/>
      <c r="C24" s="53">
        <v>0</v>
      </c>
      <c r="D24" s="40"/>
      <c r="E24" s="40"/>
      <c r="F24" s="40"/>
      <c r="G24" s="40"/>
      <c r="H24" s="40"/>
      <c r="I24" s="54"/>
    </row>
    <row r="25" spans="1:10" ht="15" customHeight="1">
      <c r="A25" s="211" t="s">
        <v>52</v>
      </c>
      <c r="B25" s="212"/>
      <c r="C25" s="53">
        <v>0</v>
      </c>
      <c r="D25" s="213" t="s">
        <v>53</v>
      </c>
      <c r="E25" s="214"/>
      <c r="F25" s="53">
        <f>ROUND(C25*(14/100),2)</f>
        <v>0</v>
      </c>
      <c r="G25" s="215" t="s">
        <v>12</v>
      </c>
      <c r="H25" s="212"/>
      <c r="I25" s="55">
        <f>SUM(C24:C26)</f>
        <v>0</v>
      </c>
      <c r="J25" s="40"/>
    </row>
    <row r="26" spans="1:10" ht="15" customHeight="1">
      <c r="A26" s="211" t="s">
        <v>54</v>
      </c>
      <c r="B26" s="212"/>
      <c r="C26" s="53">
        <f>C22+F22*I22</f>
        <v>0</v>
      </c>
      <c r="D26" s="213" t="s">
        <v>6</v>
      </c>
      <c r="E26" s="214"/>
      <c r="F26" s="53">
        <f>ROUND(C26*(21/100),2)</f>
        <v>0</v>
      </c>
      <c r="G26" s="215" t="s">
        <v>55</v>
      </c>
      <c r="H26" s="212"/>
      <c r="I26" s="55">
        <f>SUM(F25:F26)+I25</f>
        <v>0</v>
      </c>
      <c r="J26" s="40"/>
    </row>
    <row r="27" spans="1:9" ht="12.75">
      <c r="A27" s="56"/>
      <c r="B27" s="40"/>
      <c r="C27" s="40"/>
      <c r="D27" s="40"/>
      <c r="E27" s="40"/>
      <c r="F27" s="40"/>
      <c r="G27" s="40"/>
      <c r="H27" s="40"/>
      <c r="I27" s="54"/>
    </row>
    <row r="28" spans="1:10" ht="14.25" customHeight="1">
      <c r="A28" s="135"/>
      <c r="B28" s="136"/>
      <c r="C28" s="137"/>
      <c r="D28" s="132"/>
      <c r="E28" s="133"/>
      <c r="F28" s="134"/>
      <c r="G28" s="132" t="s">
        <v>56</v>
      </c>
      <c r="H28" s="203"/>
      <c r="I28" s="204"/>
      <c r="J28" s="40"/>
    </row>
    <row r="29" spans="1:10" ht="14.25" customHeight="1">
      <c r="A29" s="138"/>
      <c r="B29" s="139"/>
      <c r="C29" s="140"/>
      <c r="D29" s="129"/>
      <c r="E29" s="130"/>
      <c r="F29" s="131"/>
      <c r="G29" s="129"/>
      <c r="H29" s="201"/>
      <c r="I29" s="202"/>
      <c r="J29" s="40"/>
    </row>
    <row r="30" spans="1:10" ht="14.25" customHeight="1">
      <c r="A30" s="138"/>
      <c r="B30" s="139"/>
      <c r="C30" s="140"/>
      <c r="D30" s="129"/>
      <c r="E30" s="130"/>
      <c r="F30" s="131"/>
      <c r="G30" s="210"/>
      <c r="H30" s="201"/>
      <c r="I30" s="202"/>
      <c r="J30" s="40"/>
    </row>
    <row r="31" spans="1:10" ht="14.25" customHeight="1">
      <c r="A31" s="138"/>
      <c r="B31" s="139"/>
      <c r="C31" s="140"/>
      <c r="D31" s="129"/>
      <c r="E31" s="130"/>
      <c r="F31" s="131"/>
      <c r="G31" s="129"/>
      <c r="H31" s="201"/>
      <c r="I31" s="202"/>
      <c r="J31" s="40"/>
    </row>
    <row r="32" spans="1:10" ht="14.25" customHeight="1" thickBot="1">
      <c r="A32" s="141"/>
      <c r="B32" s="142"/>
      <c r="C32" s="143"/>
      <c r="D32" s="126"/>
      <c r="E32" s="127"/>
      <c r="F32" s="128"/>
      <c r="G32" s="126"/>
      <c r="H32" s="208"/>
      <c r="I32" s="209"/>
      <c r="J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  <row r="34" spans="2:5" ht="12.75">
      <c r="B34" s="97"/>
      <c r="C34" s="97"/>
      <c r="D34" s="97"/>
      <c r="E34" s="97"/>
    </row>
    <row r="35" spans="1:5" ht="12.75">
      <c r="A35" s="98"/>
      <c r="B35" s="97"/>
      <c r="C35" s="97"/>
      <c r="D35" s="97"/>
      <c r="E35" s="97"/>
    </row>
    <row r="36" spans="1:5" ht="12.75">
      <c r="A36" s="99"/>
      <c r="B36" s="98"/>
      <c r="C36" s="98"/>
      <c r="D36" s="98"/>
      <c r="E36" s="98"/>
    </row>
    <row r="37" spans="1:5" ht="12.75">
      <c r="A37" s="99"/>
      <c r="B37" s="98"/>
      <c r="C37" s="98"/>
      <c r="D37" s="98"/>
      <c r="E37" s="98"/>
    </row>
    <row r="38" spans="1:5" ht="12.75">
      <c r="A38" s="99"/>
      <c r="B38" s="98"/>
      <c r="C38" s="98"/>
      <c r="D38" s="98"/>
      <c r="E38" s="98"/>
    </row>
    <row r="39" spans="1:5" ht="12.75">
      <c r="A39" s="99"/>
      <c r="B39" s="98"/>
      <c r="C39" s="98"/>
      <c r="D39" s="98"/>
      <c r="E39" s="98"/>
    </row>
    <row r="40" spans="1:5" ht="12.75">
      <c r="A40" s="99"/>
      <c r="B40" s="98"/>
      <c r="C40" s="98"/>
      <c r="D40" s="98"/>
      <c r="E40" s="98"/>
    </row>
    <row r="41" spans="2:5" ht="12.75">
      <c r="B41" s="97"/>
      <c r="C41" s="97"/>
      <c r="D41" s="97"/>
      <c r="E41" s="97"/>
    </row>
  </sheetData>
  <sheetProtection/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A21:B21"/>
    <mergeCell ref="D21:E21"/>
    <mergeCell ref="G21:H21"/>
    <mergeCell ref="A22:B22"/>
    <mergeCell ref="D22:E22"/>
    <mergeCell ref="G22:H22"/>
    <mergeCell ref="G29:I29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D32:F32"/>
    <mergeCell ref="D30:F30"/>
    <mergeCell ref="D29:F29"/>
    <mergeCell ref="D28:F28"/>
    <mergeCell ref="A28:C32"/>
    <mergeCell ref="A1:I1"/>
    <mergeCell ref="A2:B3"/>
    <mergeCell ref="C2:D3"/>
    <mergeCell ref="E2:E3"/>
    <mergeCell ref="F2:G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PageLayoutView="0" workbookViewId="0" topLeftCell="A7">
      <selection activeCell="L16" sqref="L16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18" style="5" customWidth="1"/>
    <col min="7" max="7" width="14.33203125" style="69" hidden="1" customWidth="1"/>
    <col min="8" max="8" width="10.5" style="70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16" t="s">
        <v>5</v>
      </c>
      <c r="B1" s="216"/>
      <c r="C1" s="216"/>
      <c r="D1" s="216"/>
      <c r="E1" s="216"/>
      <c r="F1" s="216"/>
      <c r="H1" s="64"/>
    </row>
    <row r="2" spans="1:8" s="6" customFormat="1" ht="12.75" customHeight="1">
      <c r="A2" s="19" t="s">
        <v>83</v>
      </c>
      <c r="B2" s="7"/>
      <c r="C2" s="20" t="s">
        <v>5</v>
      </c>
      <c r="D2" s="7"/>
      <c r="E2" s="7"/>
      <c r="F2" s="7"/>
      <c r="G2" s="65"/>
      <c r="H2" s="64"/>
    </row>
    <row r="3" spans="1:8" s="6" customFormat="1" ht="12.75" customHeight="1">
      <c r="A3" s="19" t="s">
        <v>84</v>
      </c>
      <c r="B3" s="7"/>
      <c r="C3" s="7"/>
      <c r="D3" s="7"/>
      <c r="E3" s="14"/>
      <c r="F3" s="7"/>
      <c r="G3" s="65"/>
      <c r="H3" s="64"/>
    </row>
    <row r="4" spans="1:8" s="6" customFormat="1" ht="12.75" customHeight="1">
      <c r="A4" s="8"/>
      <c r="B4" s="7"/>
      <c r="C4" s="8"/>
      <c r="D4" s="7"/>
      <c r="E4" s="7"/>
      <c r="F4" s="7"/>
      <c r="G4" s="65"/>
      <c r="H4" s="64"/>
    </row>
    <row r="5" spans="1:8" s="6" customFormat="1" ht="1.5" customHeight="1">
      <c r="A5" s="9"/>
      <c r="B5" s="10"/>
      <c r="C5" s="11"/>
      <c r="D5" s="10"/>
      <c r="E5" s="12"/>
      <c r="F5" s="13"/>
      <c r="G5" s="66"/>
      <c r="H5" s="64"/>
    </row>
    <row r="6" spans="1:8" s="6" customFormat="1" ht="20.25" customHeight="1">
      <c r="A6" s="14" t="s">
        <v>14</v>
      </c>
      <c r="B6" s="14"/>
      <c r="C6" s="17"/>
      <c r="D6" s="14"/>
      <c r="E6" s="14"/>
      <c r="F6" s="14"/>
      <c r="G6" s="67"/>
      <c r="H6" s="64"/>
    </row>
    <row r="7" spans="1:8" s="6" customFormat="1" ht="12.75" customHeight="1">
      <c r="A7" s="14" t="s">
        <v>1</v>
      </c>
      <c r="B7" s="14"/>
      <c r="C7" s="17"/>
      <c r="D7" s="14" t="s">
        <v>79</v>
      </c>
      <c r="E7" s="14"/>
      <c r="F7" s="62" t="s">
        <v>5</v>
      </c>
      <c r="G7" s="67" t="s">
        <v>58</v>
      </c>
      <c r="H7" s="64"/>
    </row>
    <row r="8" spans="1:8" s="6" customFormat="1" ht="12.75" customHeight="1">
      <c r="A8" s="14" t="s">
        <v>75</v>
      </c>
      <c r="B8" s="15"/>
      <c r="C8" s="18"/>
      <c r="D8" s="101" t="s">
        <v>80</v>
      </c>
      <c r="E8" s="100" t="s">
        <v>5</v>
      </c>
      <c r="F8" s="63" t="s">
        <v>5</v>
      </c>
      <c r="G8" s="67" t="s">
        <v>59</v>
      </c>
      <c r="H8" s="64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8"/>
      <c r="H9" s="64"/>
    </row>
    <row r="10" ht="24" customHeight="1" thickBot="1"/>
    <row r="11" spans="1:10" s="21" customFormat="1" ht="35.25" customHeight="1" thickBot="1">
      <c r="A11" s="96" t="s">
        <v>68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71" t="s">
        <v>65</v>
      </c>
      <c r="H11" s="72" t="s">
        <v>66</v>
      </c>
      <c r="I11" s="58"/>
      <c r="J11" s="58" t="s">
        <v>60</v>
      </c>
    </row>
    <row r="12" spans="1:10" s="21" customFormat="1" ht="15">
      <c r="A12" s="115" t="s">
        <v>102</v>
      </c>
      <c r="B12" s="25" t="s">
        <v>85</v>
      </c>
      <c r="C12" s="26" t="s">
        <v>11</v>
      </c>
      <c r="D12" s="102">
        <v>1</v>
      </c>
      <c r="E12" s="103"/>
      <c r="F12" s="87">
        <f aca="true" t="shared" si="0" ref="F12:F29">E12*D12</f>
        <v>0</v>
      </c>
      <c r="G12" s="73"/>
      <c r="H12" s="74"/>
      <c r="I12" s="75"/>
      <c r="J12" s="58"/>
    </row>
    <row r="13" spans="1:10" s="21" customFormat="1" ht="15">
      <c r="A13" s="116">
        <v>113744</v>
      </c>
      <c r="B13" s="117" t="s">
        <v>101</v>
      </c>
      <c r="C13" s="118" t="s">
        <v>2</v>
      </c>
      <c r="D13" s="119">
        <v>12</v>
      </c>
      <c r="E13" s="120"/>
      <c r="F13" s="88">
        <f t="shared" si="0"/>
        <v>0</v>
      </c>
      <c r="G13" s="76" t="s">
        <v>5</v>
      </c>
      <c r="H13" s="77" t="s">
        <v>5</v>
      </c>
      <c r="I13" s="78"/>
      <c r="J13" s="59"/>
    </row>
    <row r="14" spans="1:10" s="21" customFormat="1" ht="15">
      <c r="A14" s="27">
        <v>919111</v>
      </c>
      <c r="B14" s="28" t="s">
        <v>86</v>
      </c>
      <c r="C14" s="29" t="s">
        <v>87</v>
      </c>
      <c r="D14" s="104">
        <v>12</v>
      </c>
      <c r="E14" s="105"/>
      <c r="F14" s="88">
        <f t="shared" si="0"/>
        <v>0</v>
      </c>
      <c r="G14" s="76"/>
      <c r="H14" s="79"/>
      <c r="I14" s="78"/>
      <c r="J14" s="59" t="s">
        <v>5</v>
      </c>
    </row>
    <row r="15" spans="1:10" s="21" customFormat="1" ht="15">
      <c r="A15" s="27">
        <v>93818</v>
      </c>
      <c r="B15" s="28" t="s">
        <v>64</v>
      </c>
      <c r="C15" s="29" t="s">
        <v>2</v>
      </c>
      <c r="D15" s="104">
        <v>4508</v>
      </c>
      <c r="E15" s="105"/>
      <c r="F15" s="88">
        <f t="shared" si="0"/>
        <v>0</v>
      </c>
      <c r="G15" s="76"/>
      <c r="H15" s="79"/>
      <c r="I15" s="78"/>
      <c r="J15" s="59" t="s">
        <v>5</v>
      </c>
    </row>
    <row r="16" spans="1:10" s="21" customFormat="1" ht="15">
      <c r="A16" s="27" t="s">
        <v>104</v>
      </c>
      <c r="B16" s="28" t="s">
        <v>88</v>
      </c>
      <c r="C16" s="29" t="s">
        <v>105</v>
      </c>
      <c r="D16" s="104">
        <v>226</v>
      </c>
      <c r="E16" s="105"/>
      <c r="F16" s="88">
        <f t="shared" si="0"/>
        <v>0</v>
      </c>
      <c r="G16" s="76"/>
      <c r="H16" s="79"/>
      <c r="I16" s="78"/>
      <c r="J16" s="59"/>
    </row>
    <row r="17" spans="1:10" s="21" customFormat="1" ht="15">
      <c r="A17" s="27">
        <v>573223</v>
      </c>
      <c r="B17" s="28" t="s">
        <v>62</v>
      </c>
      <c r="C17" s="29" t="s">
        <v>2</v>
      </c>
      <c r="D17" s="104">
        <v>9016</v>
      </c>
      <c r="E17" s="105"/>
      <c r="F17" s="88">
        <f t="shared" si="0"/>
        <v>0</v>
      </c>
      <c r="G17" s="76"/>
      <c r="H17" s="79"/>
      <c r="I17" s="78"/>
      <c r="J17" s="59"/>
    </row>
    <row r="18" spans="1:10" s="21" customFormat="1" ht="15">
      <c r="A18" s="106" t="s">
        <v>61</v>
      </c>
      <c r="B18" s="121" t="s">
        <v>89</v>
      </c>
      <c r="C18" s="29" t="s">
        <v>2</v>
      </c>
      <c r="D18" s="107">
        <v>4508</v>
      </c>
      <c r="E18" s="108"/>
      <c r="F18" s="88">
        <f t="shared" si="0"/>
        <v>0</v>
      </c>
      <c r="G18" s="76"/>
      <c r="H18" s="79"/>
      <c r="I18" s="78"/>
      <c r="J18" s="59"/>
    </row>
    <row r="19" spans="1:10" s="57" customFormat="1" ht="15">
      <c r="A19" s="27">
        <v>113761</v>
      </c>
      <c r="B19" s="124" t="s">
        <v>90</v>
      </c>
      <c r="C19" s="29" t="s">
        <v>4</v>
      </c>
      <c r="D19" s="104">
        <v>817</v>
      </c>
      <c r="E19" s="105"/>
      <c r="F19" s="89">
        <f t="shared" si="0"/>
        <v>0</v>
      </c>
      <c r="G19" s="76"/>
      <c r="H19" s="79"/>
      <c r="I19" s="78"/>
      <c r="J19" s="59"/>
    </row>
    <row r="20" spans="1:10" s="21" customFormat="1" ht="16.5" customHeight="1">
      <c r="A20" s="27">
        <v>931311</v>
      </c>
      <c r="B20" s="125" t="s">
        <v>91</v>
      </c>
      <c r="C20" s="29" t="s">
        <v>4</v>
      </c>
      <c r="D20" s="104">
        <v>817</v>
      </c>
      <c r="E20" s="105"/>
      <c r="F20" s="88">
        <f t="shared" si="0"/>
        <v>0</v>
      </c>
      <c r="G20" s="76"/>
      <c r="H20" s="79"/>
      <c r="I20" s="78"/>
      <c r="J20" s="61" t="s">
        <v>5</v>
      </c>
    </row>
    <row r="21" spans="1:10" s="21" customFormat="1" ht="15">
      <c r="A21" s="27">
        <v>56962</v>
      </c>
      <c r="B21" s="28" t="s">
        <v>63</v>
      </c>
      <c r="C21" s="29" t="s">
        <v>2</v>
      </c>
      <c r="D21" s="104">
        <v>805</v>
      </c>
      <c r="E21" s="122"/>
      <c r="F21" s="88">
        <f t="shared" si="0"/>
        <v>0</v>
      </c>
      <c r="G21" s="80"/>
      <c r="H21" s="81"/>
      <c r="I21" s="82"/>
      <c r="J21" s="60"/>
    </row>
    <row r="22" spans="1:10" s="21" customFormat="1" ht="15">
      <c r="A22" s="27">
        <v>12922</v>
      </c>
      <c r="B22" s="28" t="s">
        <v>92</v>
      </c>
      <c r="C22" s="29" t="s">
        <v>2</v>
      </c>
      <c r="D22" s="104">
        <v>805</v>
      </c>
      <c r="E22" s="122"/>
      <c r="F22" s="88">
        <f t="shared" si="0"/>
        <v>0</v>
      </c>
      <c r="G22" s="76"/>
      <c r="H22" s="79"/>
      <c r="I22" s="78"/>
      <c r="J22" s="61" t="s">
        <v>5</v>
      </c>
    </row>
    <row r="23" spans="1:10" s="21" customFormat="1" ht="15">
      <c r="A23" s="27">
        <v>12932</v>
      </c>
      <c r="B23" s="28" t="s">
        <v>93</v>
      </c>
      <c r="C23" s="29" t="s">
        <v>4</v>
      </c>
      <c r="D23" s="104">
        <v>1000</v>
      </c>
      <c r="E23" s="122"/>
      <c r="F23" s="88">
        <f t="shared" si="0"/>
        <v>0</v>
      </c>
      <c r="G23" s="76"/>
      <c r="H23" s="79"/>
      <c r="I23" s="78"/>
      <c r="J23" s="59" t="s">
        <v>5</v>
      </c>
    </row>
    <row r="24" spans="1:10" s="21" customFormat="1" ht="15">
      <c r="A24" s="95" t="s">
        <v>67</v>
      </c>
      <c r="B24" s="28" t="s">
        <v>103</v>
      </c>
      <c r="C24" s="29" t="s">
        <v>3</v>
      </c>
      <c r="D24" s="104">
        <v>812</v>
      </c>
      <c r="E24" s="122"/>
      <c r="F24" s="88">
        <f t="shared" si="0"/>
        <v>0</v>
      </c>
      <c r="G24" s="76"/>
      <c r="H24" s="79"/>
      <c r="I24" s="78"/>
      <c r="J24" s="59" t="s">
        <v>5</v>
      </c>
    </row>
    <row r="25" spans="1:10" s="21" customFormat="1" ht="15">
      <c r="A25" s="95" t="s">
        <v>77</v>
      </c>
      <c r="B25" s="28" t="s">
        <v>94</v>
      </c>
      <c r="C25" s="29" t="s">
        <v>11</v>
      </c>
      <c r="D25" s="104">
        <v>1</v>
      </c>
      <c r="E25" s="122"/>
      <c r="F25" s="88">
        <f t="shared" si="0"/>
        <v>0</v>
      </c>
      <c r="G25" s="76">
        <v>0.126</v>
      </c>
      <c r="H25" s="77">
        <f>D25*G25</f>
        <v>0.126</v>
      </c>
      <c r="I25" s="78"/>
      <c r="J25" s="59"/>
    </row>
    <row r="26" spans="1:10" s="21" customFormat="1" ht="15">
      <c r="A26" s="95" t="s">
        <v>78</v>
      </c>
      <c r="B26" s="28" t="s">
        <v>95</v>
      </c>
      <c r="C26" s="29" t="s">
        <v>11</v>
      </c>
      <c r="D26" s="104">
        <v>1</v>
      </c>
      <c r="E26" s="122"/>
      <c r="F26" s="88">
        <f t="shared" si="0"/>
        <v>0</v>
      </c>
      <c r="G26" s="76"/>
      <c r="H26" s="79"/>
      <c r="I26" s="78"/>
      <c r="J26" s="59"/>
    </row>
    <row r="27" spans="1:10" s="21" customFormat="1" ht="15">
      <c r="A27" s="95" t="s">
        <v>96</v>
      </c>
      <c r="B27" s="28" t="s">
        <v>97</v>
      </c>
      <c r="C27" s="29" t="s">
        <v>57</v>
      </c>
      <c r="D27" s="104">
        <v>36</v>
      </c>
      <c r="E27" s="122"/>
      <c r="F27" s="88">
        <f t="shared" si="0"/>
        <v>0</v>
      </c>
      <c r="G27" s="76"/>
      <c r="H27" s="79"/>
      <c r="I27" s="78"/>
      <c r="J27" s="59"/>
    </row>
    <row r="28" spans="1:10" s="21" customFormat="1" ht="15">
      <c r="A28" s="109" t="s">
        <v>98</v>
      </c>
      <c r="B28" s="37" t="s">
        <v>99</v>
      </c>
      <c r="C28" s="38" t="s">
        <v>2</v>
      </c>
      <c r="D28" s="110">
        <v>201</v>
      </c>
      <c r="E28" s="123"/>
      <c r="F28" s="90">
        <f t="shared" si="0"/>
        <v>0</v>
      </c>
      <c r="G28" s="76"/>
      <c r="H28" s="79"/>
      <c r="I28" s="78"/>
      <c r="J28" s="59"/>
    </row>
    <row r="29" spans="1:10" s="21" customFormat="1" ht="15.75" thickBot="1">
      <c r="A29" s="111">
        <v>915111</v>
      </c>
      <c r="B29" s="34" t="s">
        <v>100</v>
      </c>
      <c r="C29" s="112" t="s">
        <v>2</v>
      </c>
      <c r="D29" s="113">
        <v>201</v>
      </c>
      <c r="E29" s="114"/>
      <c r="F29" s="90">
        <f t="shared" si="0"/>
        <v>0</v>
      </c>
      <c r="G29" s="73"/>
      <c r="H29" s="74"/>
      <c r="I29" s="75"/>
      <c r="J29" s="58"/>
    </row>
    <row r="30" spans="1:10" s="21" customFormat="1" ht="15">
      <c r="A30" s="91"/>
      <c r="B30" s="92" t="s">
        <v>12</v>
      </c>
      <c r="C30" s="92"/>
      <c r="D30" s="92"/>
      <c r="E30" s="93" t="s">
        <v>5</v>
      </c>
      <c r="F30" s="94">
        <f>SUM(F12:F29)</f>
        <v>0</v>
      </c>
      <c r="G30" s="84"/>
      <c r="H30" s="84"/>
      <c r="I30" s="85"/>
      <c r="J30" s="86"/>
    </row>
    <row r="31" spans="1:10" s="21" customFormat="1" ht="15">
      <c r="A31" s="30"/>
      <c r="B31" s="28" t="s">
        <v>6</v>
      </c>
      <c r="C31" s="28"/>
      <c r="D31" s="28"/>
      <c r="E31" s="31" t="s">
        <v>5</v>
      </c>
      <c r="F31" s="32">
        <f>F30*0.21</f>
        <v>0</v>
      </c>
      <c r="G31" s="84"/>
      <c r="H31" s="84"/>
      <c r="I31" s="85"/>
      <c r="J31" s="86"/>
    </row>
    <row r="32" spans="1:10" s="21" customFormat="1" ht="15.75" thickBot="1">
      <c r="A32" s="33"/>
      <c r="B32" s="34" t="s">
        <v>13</v>
      </c>
      <c r="C32" s="34"/>
      <c r="D32" s="34"/>
      <c r="E32" s="35" t="s">
        <v>5</v>
      </c>
      <c r="F32" s="36">
        <f>F31+F30</f>
        <v>0</v>
      </c>
      <c r="G32" s="84"/>
      <c r="H32" s="84"/>
      <c r="I32" s="85"/>
      <c r="J32" s="86"/>
    </row>
    <row r="33" spans="7:10" ht="24" customHeight="1">
      <c r="G33" s="84"/>
      <c r="H33" s="84"/>
      <c r="I33" s="85"/>
      <c r="J33" s="86"/>
    </row>
    <row r="34" spans="7:10" ht="12" customHeight="1">
      <c r="G34" s="84"/>
      <c r="H34" s="84"/>
      <c r="I34" s="85"/>
      <c r="J34" s="86"/>
    </row>
    <row r="35" spans="7:10" ht="12" customHeight="1">
      <c r="G35" s="84"/>
      <c r="H35" s="84"/>
      <c r="I35" s="85"/>
      <c r="J35" s="86"/>
    </row>
    <row r="36" spans="7:10" ht="12" customHeight="1">
      <c r="G36" s="83"/>
      <c r="H36" s="83"/>
      <c r="I36" s="21"/>
      <c r="J36" s="21"/>
    </row>
    <row r="37" spans="7:10" ht="12" customHeight="1">
      <c r="G37" s="83"/>
      <c r="H37" s="83"/>
      <c r="I37" s="21"/>
      <c r="J37" s="21"/>
    </row>
    <row r="38" spans="7:10" ht="12" customHeight="1">
      <c r="G38" s="83"/>
      <c r="H38" s="83"/>
      <c r="I38" s="21"/>
      <c r="J38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300" verticalDpi="3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Karásek Tomáš</cp:lastModifiedBy>
  <cp:lastPrinted>2022-12-09T10:28:18Z</cp:lastPrinted>
  <dcterms:created xsi:type="dcterms:W3CDTF">2014-05-16T09:31:30Z</dcterms:created>
  <dcterms:modified xsi:type="dcterms:W3CDTF">2023-01-23T07:21:10Z</dcterms:modified>
  <cp:category/>
  <cp:version/>
  <cp:contentType/>
  <cp:contentStatus/>
</cp:coreProperties>
</file>