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'rozpočet'!$A$4:$F$36</definedName>
  </definedNames>
  <calcPr fullCalcOnLoad="1"/>
</workbook>
</file>

<file path=xl/sharedStrings.xml><?xml version="1.0" encoding="utf-8"?>
<sst xmlns="http://schemas.openxmlformats.org/spreadsheetml/2006/main" count="178" uniqueCount="117">
  <si>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</si>
  <si>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</si>
  <si>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</si>
  <si>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</si>
  <si>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</si>
  <si>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</si>
  <si>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</si>
  <si>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</si>
  <si>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</si>
  <si>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</si>
  <si>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</si>
  <si>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</si>
  <si>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</si>
  <si>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</si>
  <si>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</si>
  <si>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</si>
  <si>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</si>
  <si>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</si>
  <si>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</si>
  <si>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</si>
  <si>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</si>
  <si>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</si>
  <si>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</si>
  <si>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</si>
  <si>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</si>
  <si>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</si>
  <si>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</si>
  <si>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</si>
  <si>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</si>
  <si>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</si>
  <si>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</si>
  <si>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</si>
  <si>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</si>
  <si>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</si>
  <si>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</si>
  <si>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</si>
  <si>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</si>
  <si>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</si>
  <si>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</si>
  <si>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</si>
  <si>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</si>
  <si>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</si>
  <si>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</si>
  <si>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</si>
  <si>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</si>
  <si>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</si>
  <si>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</si>
  <si>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</si>
  <si>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</si>
  <si>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</si>
  <si>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</si>
  <si>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</si>
  <si>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</si>
  <si>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</si>
  <si>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</si>
  <si>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</si>
  <si>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</si>
  <si>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</si>
  <si>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</si>
  <si>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</si>
  <si>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</si>
  <si>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</si>
  <si>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</si>
  <si>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</si>
  <si>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</si>
  <si>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</si>
  <si>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</si>
  <si>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>čištění vozovek samosběrem</t>
  </si>
  <si>
    <t>hmotnost              t</t>
  </si>
  <si>
    <t>hmotnost  celkem</t>
  </si>
  <si>
    <t>574C06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</si>
  <si>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</si>
  <si>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</si>
  <si>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</si>
  <si>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</si>
  <si>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</si>
  <si>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</si>
  <si>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</si>
  <si>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</si>
  <si>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</si>
  <si>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</si>
  <si>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ASFALTOVÝ BETON PRO LOŽNÍ VRSTVY ACL 16+, 16S - TL. 80MM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</si>
  <si>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</si>
  <si>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</si>
  <si>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</si>
  <si>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</si>
  <si>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</si>
  <si>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</si>
  <si>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</si>
  <si>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III-10160 Zápy</t>
  </si>
  <si>
    <t>staničení km 0,562 - 1,862</t>
  </si>
  <si>
    <t>Tomáš Karásek</t>
  </si>
  <si>
    <t>DIO  vč. zajištění, zjištění a vytyčení inž. sítí, nebo zajišťující regulaci a ochranu dopravy</t>
  </si>
  <si>
    <t>FRÉZOVÁNÍ ZPEVNĚNÝCH PLOCH ASFALTOVÝCH TL. DO 80MM</t>
  </si>
  <si>
    <t>ASFALTOVÝ BETON PRO LOŽNÍ VRSTVY ACL 16+, 16S - vyrovnávka</t>
  </si>
  <si>
    <t>ASFALTOVÝ BETON PRO OBRUSNÉ VRSTVY ACO 11+, 11S TL. 50MM</t>
  </si>
  <si>
    <t>poplatky za likvidaci odpadu nekontaminovaných ( krajnice)</t>
  </si>
  <si>
    <t>ČIŠTĚNÍ KRAJNIC OD NÁNOSU TL. DO 100MM  (vč. odvozu na skládku)</t>
  </si>
  <si>
    <t>čištění příkopů do 0,5m/3m s odvozem na skládku</t>
  </si>
  <si>
    <t>poplatky za likvidaci odpadu nekontaminovaných (příkopy)</t>
  </si>
  <si>
    <t>frézování drážky  průřezu tl. do  100 mm2 v asfaltové vozovce</t>
  </si>
  <si>
    <t>těsnění dilat.spar asfalt.zálivkou průřezu do 100 mm2</t>
  </si>
  <si>
    <t>ODSTRAN KRYTU ZPEVNĚNÝCH PLOCH Z DLAŽEB KOSTEK, ODVOZ DO 16KM</t>
  </si>
  <si>
    <t>02520</t>
  </si>
  <si>
    <t>zkoušení materiálu nezávislou zkušebnou</t>
  </si>
  <si>
    <t>91238</t>
  </si>
  <si>
    <t>směrové sloupky z plast.hmot včetně odrazového pásku</t>
  </si>
  <si>
    <t>029113</t>
  </si>
  <si>
    <t>poplatky za geodetické zaměření - celky</t>
  </si>
  <si>
    <t>02946</t>
  </si>
  <si>
    <t>poplattky - fotodokumentace stavby ( flash disk)</t>
  </si>
  <si>
    <t>VODOROVNÉ DOPRAVNÍ ZNAČENÍ PLASTEM HLADKÉ - DODÁVKA A POKLÁDKA 12,5 cm vodící</t>
  </si>
  <si>
    <t>VODOROVNÉ DOPRAVNÍ ZNAČENÍ BARVOU HLADKÉ - DODÁVKA A POKLÁDKA 12,5 cm vodící</t>
  </si>
  <si>
    <t>Stavba:    III-10160 Zápy</t>
  </si>
  <si>
    <t>Zpracoval:   Tomáš Karásek</t>
  </si>
  <si>
    <t>Datum:   7.12.2022</t>
  </si>
  <si>
    <t>Objekt:    sil.    III/10160            km  0,550 - 1,862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</si>
</sst>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2"/>
      <color indexed="8"/>
      <name val="Book Antiqua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31" xfId="0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7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7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2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23" fillId="0" borderId="0" xfId="0" applyFont="1" applyAlignment="1">
      <alignment vertical="top"/>
    </xf>
    <xf numFmtId="2" fontId="9" fillId="0" borderId="15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1" fontId="10" fillId="0" borderId="14" xfId="0" applyNumberFormat="1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>
      <alignment vertical="top"/>
    </xf>
    <xf numFmtId="2" fontId="9" fillId="0" borderId="15" xfId="0" applyNumberFormat="1" applyFont="1" applyBorder="1" applyAlignment="1" applyProtection="1">
      <alignment vertical="center"/>
      <protection/>
    </xf>
    <xf numFmtId="4" fontId="9" fillId="0" borderId="15" xfId="0" applyNumberFormat="1" applyFont="1" applyBorder="1" applyAlignment="1" applyProtection="1">
      <alignment vertical="center"/>
      <protection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vertical="top"/>
      <protection/>
    </xf>
    <xf numFmtId="0" fontId="10" fillId="35" borderId="38" xfId="0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39" fontId="9" fillId="0" borderId="20" xfId="0" applyNumberFormat="1" applyFont="1" applyBorder="1" applyAlignment="1" applyProtection="1">
      <alignment vertical="justify"/>
      <protection/>
    </xf>
    <xf numFmtId="0" fontId="10" fillId="0" borderId="32" xfId="0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vertical="top"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35" borderId="18" xfId="0" applyNumberFormat="1" applyFont="1" applyFill="1" applyBorder="1" applyAlignment="1" applyProtection="1">
      <alignment vertical="top"/>
      <protection/>
    </xf>
    <xf numFmtId="49" fontId="22" fillId="0" borderId="39" xfId="0" applyNumberFormat="1" applyFont="1" applyFill="1" applyBorder="1" applyAlignment="1" applyProtection="1">
      <alignment horizontal="left" vertical="center"/>
      <protection/>
    </xf>
    <xf numFmtId="0" fontId="22" fillId="0" borderId="40" xfId="0" applyNumberFormat="1" applyFont="1" applyFill="1" applyBorder="1" applyAlignment="1" applyProtection="1">
      <alignment horizontal="left" vertical="center"/>
      <protection/>
    </xf>
    <xf numFmtId="0" fontId="22" fillId="0" borderId="41" xfId="0" applyNumberFormat="1" applyFont="1" applyFill="1" applyBorder="1" applyAlignment="1" applyProtection="1">
      <alignment horizontal="left" vertical="center"/>
      <protection/>
    </xf>
    <xf numFmtId="49" fontId="66" fillId="0" borderId="4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4" xfId="0" applyNumberFormat="1" applyFont="1" applyFill="1" applyBorder="1" applyAlignment="1" applyProtection="1">
      <alignment horizontal="left" vertical="center"/>
      <protection/>
    </xf>
    <xf numFmtId="49" fontId="22" fillId="0" borderId="42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43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44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22" fillId="36" borderId="45" xfId="0" applyNumberFormat="1" applyFont="1" applyFill="1" applyBorder="1" applyAlignment="1" applyProtection="1">
      <alignment horizontal="center" vertical="center"/>
      <protection/>
    </xf>
    <xf numFmtId="0" fontId="22" fillId="36" borderId="27" xfId="0" applyNumberFormat="1" applyFont="1" applyFill="1" applyBorder="1" applyAlignment="1" applyProtection="1">
      <alignment horizontal="center" vertical="center"/>
      <protection/>
    </xf>
    <xf numFmtId="0" fontId="22" fillId="36" borderId="46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44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center" vertical="center"/>
      <protection/>
    </xf>
    <xf numFmtId="49" fontId="15" fillId="0" borderId="48" xfId="0" applyNumberFormat="1" applyFont="1" applyFill="1" applyBorder="1" applyAlignment="1" applyProtection="1">
      <alignment horizontal="center" vertical="center"/>
      <protection/>
    </xf>
    <xf numFmtId="49" fontId="15" fillId="0" borderId="49" xfId="0" applyNumberFormat="1" applyFont="1" applyFill="1" applyBorder="1" applyAlignment="1" applyProtection="1">
      <alignment horizontal="center" vertical="center"/>
      <protection/>
    </xf>
    <xf numFmtId="49" fontId="17" fillId="0" borderId="50" xfId="0" applyNumberFormat="1" applyFont="1" applyFill="1" applyBorder="1" applyAlignment="1" applyProtection="1">
      <alignment horizontal="left" vertical="center"/>
      <protection/>
    </xf>
    <xf numFmtId="49" fontId="17" fillId="0" borderId="51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67" fillId="0" borderId="15" xfId="0" applyNumberFormat="1" applyFont="1" applyFill="1" applyBorder="1" applyAlignment="1" applyProtection="1">
      <alignment horizontal="left" vertical="center"/>
      <protection/>
    </xf>
    <xf numFmtId="0" fontId="67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9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67" fillId="0" borderId="45" xfId="0" applyNumberFormat="1" applyFont="1" applyFill="1" applyBorder="1" applyAlignment="1" applyProtection="1">
      <alignment horizontal="center" vertical="center"/>
      <protection/>
    </xf>
    <xf numFmtId="14" fontId="67" fillId="0" borderId="52" xfId="0" applyNumberFormat="1" applyFont="1" applyFill="1" applyBorder="1" applyAlignment="1" applyProtection="1">
      <alignment horizontal="center" vertical="center"/>
      <protection/>
    </xf>
    <xf numFmtId="14" fontId="67" fillId="0" borderId="53" xfId="0" applyNumberFormat="1" applyFont="1" applyFill="1" applyBorder="1" applyAlignment="1" applyProtection="1">
      <alignment horizontal="center" vertical="center"/>
      <protection/>
    </xf>
    <xf numFmtId="14" fontId="67" fillId="0" borderId="54" xfId="0" applyNumberFormat="1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15" xfId="0" applyNumberFormat="1" applyFont="1" applyFill="1" applyBorder="1" applyAlignment="1" applyProtection="1">
      <alignment horizontal="left" vertical="center"/>
      <protection/>
    </xf>
    <xf numFmtId="49" fontId="68" fillId="0" borderId="16" xfId="0" applyNumberFormat="1" applyFont="1" applyFill="1" applyBorder="1" applyAlignment="1" applyProtection="1">
      <alignment horizontal="left" vertical="center"/>
      <protection/>
    </xf>
    <xf numFmtId="0" fontId="68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5" xfId="0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 applyProtection="1">
      <alignment horizontal="center" vertical="center" wrapText="1"/>
      <protection/>
    </xf>
    <xf numFmtId="0" fontId="23" fillId="0" borderId="53" xfId="0" applyFont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center" vertical="center" wrapText="1"/>
      <protection/>
    </xf>
    <xf numFmtId="49" fontId="67" fillId="0" borderId="16" xfId="0" applyNumberFormat="1" applyFont="1" applyFill="1" applyBorder="1" applyAlignment="1" applyProtection="1">
      <alignment horizontal="left" vertical="center"/>
      <protection/>
    </xf>
    <xf numFmtId="0" fontId="67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67" fillId="0" borderId="28" xfId="0" applyNumberFormat="1" applyFont="1" applyFill="1" applyBorder="1" applyAlignment="1" applyProtection="1">
      <alignment horizontal="left" vertical="center"/>
      <protection/>
    </xf>
    <xf numFmtId="49" fontId="19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52" xfId="0" applyNumberFormat="1" applyFont="1" applyFill="1" applyBorder="1" applyAlignment="1" applyProtection="1">
      <alignment horizontal="center" vertical="center"/>
      <protection/>
    </xf>
    <xf numFmtId="0" fontId="19" fillId="0" borderId="53" xfId="0" applyNumberFormat="1" applyFont="1" applyFill="1" applyBorder="1" applyAlignment="1" applyProtection="1">
      <alignment horizontal="center" vertical="center"/>
      <protection/>
    </xf>
    <xf numFmtId="0" fontId="19" fillId="0" borderId="54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left" vertical="center"/>
      <protection/>
    </xf>
    <xf numFmtId="49" fontId="22" fillId="0" borderId="55" xfId="0" applyNumberFormat="1" applyFont="1" applyFill="1" applyBorder="1" applyAlignment="1" applyProtection="1">
      <alignment horizontal="left" vertical="center"/>
      <protection/>
    </xf>
    <xf numFmtId="49" fontId="22" fillId="36" borderId="27" xfId="0" applyNumberFormat="1" applyFont="1" applyFill="1" applyBorder="1" applyAlignment="1" applyProtection="1">
      <alignment horizontal="center" vertical="center"/>
      <protection/>
    </xf>
    <xf numFmtId="49" fontId="22" fillId="36" borderId="52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56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5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57" xfId="0" applyNumberFormat="1" applyFont="1" applyFill="1" applyBorder="1" applyAlignment="1" applyProtection="1">
      <alignment horizontal="center" vertical="center" wrapText="1"/>
      <protection/>
    </xf>
    <xf numFmtId="0" fontId="24" fillId="0" borderId="58" xfId="0" applyFont="1" applyBorder="1" applyAlignment="1" applyProtection="1">
      <alignment horizontal="center" vertical="center" wrapText="1"/>
      <protection/>
    </xf>
    <xf numFmtId="0" fontId="24" fillId="0" borderId="53" xfId="0" applyFont="1" applyBorder="1" applyAlignment="1" applyProtection="1">
      <alignment horizontal="center" vertical="center" wrapText="1"/>
      <protection/>
    </xf>
    <xf numFmtId="0" fontId="24" fillId="0" borderId="54" xfId="0" applyFont="1" applyBorder="1" applyAlignment="1" applyProtection="1">
      <alignment horizontal="center" vertical="center" wrapText="1"/>
      <protection/>
    </xf>
    <xf numFmtId="49" fontId="14" fillId="0" borderId="57" xfId="0" applyNumberFormat="1" applyFont="1" applyFill="1" applyBorder="1" applyAlignment="1" applyProtection="1">
      <alignment horizontal="center" vertical="center" wrapText="1"/>
      <protection/>
    </xf>
    <xf numFmtId="0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0" zoomScaleNormal="130" zoomScalePageLayoutView="0" workbookViewId="0" topLeftCell="A1">
      <selection activeCell="F36" sqref="F36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237" t="s">
        <v>16</v>
      </c>
      <c r="B1" s="238"/>
      <c r="C1" s="238"/>
      <c r="D1" s="238"/>
      <c r="E1" s="238"/>
      <c r="F1" s="238"/>
      <c r="G1" s="238"/>
      <c r="H1" s="238"/>
      <c r="I1" s="238"/>
    </row>
    <row r="2" spans="1:10" ht="12.75" customHeight="1">
      <c r="A2" s="239" t="s">
        <v>17</v>
      </c>
      <c r="B2" s="240"/>
      <c r="C2" s="241" t="s">
        <v>89</v>
      </c>
      <c r="D2" s="242"/>
      <c r="E2" s="217" t="s">
        <v>18</v>
      </c>
      <c r="F2" s="245" t="s">
        <v>82</v>
      </c>
      <c r="G2" s="246"/>
      <c r="H2" s="217" t="s">
        <v>19</v>
      </c>
      <c r="I2" s="218"/>
      <c r="J2" s="41"/>
    </row>
    <row r="3" spans="1:10" ht="12.75">
      <c r="A3" s="195"/>
      <c r="B3" s="194"/>
      <c r="C3" s="243"/>
      <c r="D3" s="244"/>
      <c r="E3" s="194"/>
      <c r="F3" s="247"/>
      <c r="G3" s="248"/>
      <c r="H3" s="194"/>
      <c r="I3" s="216"/>
      <c r="J3" s="41"/>
    </row>
    <row r="4" spans="1:10" ht="12.75" customHeight="1">
      <c r="A4" s="193" t="s">
        <v>20</v>
      </c>
      <c r="B4" s="194"/>
      <c r="C4" s="219" t="s">
        <v>87</v>
      </c>
      <c r="D4" s="220"/>
      <c r="E4" s="198" t="s">
        <v>21</v>
      </c>
      <c r="F4" s="198"/>
      <c r="G4" s="194"/>
      <c r="H4" s="198" t="s">
        <v>19</v>
      </c>
      <c r="I4" s="223"/>
      <c r="J4" s="41"/>
    </row>
    <row r="5" spans="1:10" ht="12.75" customHeight="1">
      <c r="A5" s="195"/>
      <c r="B5" s="194"/>
      <c r="C5" s="221"/>
      <c r="D5" s="222"/>
      <c r="E5" s="194"/>
      <c r="F5" s="194"/>
      <c r="G5" s="194"/>
      <c r="H5" s="194"/>
      <c r="I5" s="202"/>
      <c r="J5" s="41"/>
    </row>
    <row r="6" spans="1:10" ht="12.75" customHeight="1">
      <c r="A6" s="193" t="s">
        <v>22</v>
      </c>
      <c r="B6" s="194"/>
      <c r="C6" s="211" t="s">
        <v>90</v>
      </c>
      <c r="D6" s="212"/>
      <c r="E6" s="198" t="s">
        <v>23</v>
      </c>
      <c r="F6" s="196"/>
      <c r="G6" s="197"/>
      <c r="H6" s="198" t="s">
        <v>19</v>
      </c>
      <c r="I6" s="215"/>
      <c r="J6" s="41"/>
    </row>
    <row r="7" spans="1:10" ht="12.75">
      <c r="A7" s="195"/>
      <c r="B7" s="194"/>
      <c r="C7" s="213"/>
      <c r="D7" s="214"/>
      <c r="E7" s="194"/>
      <c r="F7" s="197"/>
      <c r="G7" s="197"/>
      <c r="H7" s="194"/>
      <c r="I7" s="216"/>
      <c r="J7" s="41"/>
    </row>
    <row r="8" spans="1:10" ht="12.75">
      <c r="A8" s="193" t="s">
        <v>83</v>
      </c>
      <c r="B8" s="194"/>
      <c r="C8" s="203"/>
      <c r="D8" s="204"/>
      <c r="E8" s="198" t="s">
        <v>84</v>
      </c>
      <c r="F8" s="200" t="s">
        <v>91</v>
      </c>
      <c r="G8" s="200"/>
      <c r="H8" s="207" t="s">
        <v>85</v>
      </c>
      <c r="I8" s="209"/>
      <c r="J8" s="41"/>
    </row>
    <row r="9" spans="1:10" ht="12.75">
      <c r="A9" s="195"/>
      <c r="B9" s="194"/>
      <c r="C9" s="205"/>
      <c r="D9" s="206"/>
      <c r="E9" s="194"/>
      <c r="F9" s="200"/>
      <c r="G9" s="200"/>
      <c r="H9" s="208"/>
      <c r="I9" s="210"/>
      <c r="J9" s="41"/>
    </row>
    <row r="10" spans="1:10" ht="12.75">
      <c r="A10" s="193" t="s">
        <v>86</v>
      </c>
      <c r="B10" s="194"/>
      <c r="C10" s="196"/>
      <c r="D10" s="197"/>
      <c r="E10" s="198" t="s">
        <v>24</v>
      </c>
      <c r="F10" s="199" t="s">
        <v>91</v>
      </c>
      <c r="G10" s="200"/>
      <c r="H10" s="198" t="s">
        <v>25</v>
      </c>
      <c r="I10" s="201"/>
      <c r="J10" s="41"/>
    </row>
    <row r="11" spans="1:10" ht="12.75">
      <c r="A11" s="195"/>
      <c r="B11" s="194"/>
      <c r="C11" s="197"/>
      <c r="D11" s="197"/>
      <c r="E11" s="194"/>
      <c r="F11" s="200"/>
      <c r="G11" s="200"/>
      <c r="H11" s="194"/>
      <c r="I11" s="202"/>
      <c r="J11" s="41"/>
    </row>
    <row r="12" spans="1:9" ht="23.25" customHeight="1" thickBot="1">
      <c r="A12" s="185" t="s">
        <v>26</v>
      </c>
      <c r="B12" s="186"/>
      <c r="C12" s="186"/>
      <c r="D12" s="186"/>
      <c r="E12" s="186"/>
      <c r="F12" s="186"/>
      <c r="G12" s="186"/>
      <c r="H12" s="186"/>
      <c r="I12" s="187"/>
    </row>
    <row r="13" spans="1:10" ht="26.25" customHeight="1">
      <c r="A13" s="42" t="s">
        <v>27</v>
      </c>
      <c r="B13" s="188" t="s">
        <v>28</v>
      </c>
      <c r="C13" s="189"/>
      <c r="D13" s="43" t="s">
        <v>29</v>
      </c>
      <c r="E13" s="190" t="s">
        <v>30</v>
      </c>
      <c r="F13" s="191"/>
      <c r="G13" s="43" t="s">
        <v>31</v>
      </c>
      <c r="H13" s="190" t="s">
        <v>32</v>
      </c>
      <c r="I13" s="192"/>
      <c r="J13" s="41"/>
    </row>
    <row r="14" spans="1:10" ht="15" customHeight="1">
      <c r="A14" s="44" t="s">
        <v>33</v>
      </c>
      <c r="B14" s="45" t="s">
        <v>34</v>
      </c>
      <c r="C14" s="46">
        <f>SUM(rozpočet!F33)</f>
        <v>0</v>
      </c>
      <c r="D14" s="178" t="s">
        <v>35</v>
      </c>
      <c r="E14" s="179"/>
      <c r="F14" s="46">
        <v>0</v>
      </c>
      <c r="G14" s="180" t="s">
        <v>36</v>
      </c>
      <c r="H14" s="181"/>
      <c r="I14" s="47">
        <v>0</v>
      </c>
      <c r="J14" s="41"/>
    </row>
    <row r="15" spans="1:11" ht="15" customHeight="1">
      <c r="A15" s="44"/>
      <c r="B15" s="45" t="s">
        <v>37</v>
      </c>
      <c r="C15" s="46">
        <v>0</v>
      </c>
      <c r="D15" s="178" t="s">
        <v>38</v>
      </c>
      <c r="E15" s="179"/>
      <c r="F15" s="46">
        <v>0</v>
      </c>
      <c r="G15" s="180" t="s">
        <v>39</v>
      </c>
      <c r="H15" s="181"/>
      <c r="I15" s="47">
        <v>0</v>
      </c>
      <c r="J15" s="41"/>
      <c r="K15" s="48"/>
    </row>
    <row r="16" spans="1:10" ht="15" customHeight="1">
      <c r="A16" s="44" t="s">
        <v>40</v>
      </c>
      <c r="B16" s="45" t="s">
        <v>34</v>
      </c>
      <c r="C16" s="46">
        <v>0</v>
      </c>
      <c r="D16" s="178" t="s">
        <v>41</v>
      </c>
      <c r="E16" s="179"/>
      <c r="F16" s="46">
        <v>0</v>
      </c>
      <c r="G16" s="180" t="s">
        <v>42</v>
      </c>
      <c r="H16" s="181"/>
      <c r="I16" s="47">
        <v>0</v>
      </c>
      <c r="J16" s="41"/>
    </row>
    <row r="17" spans="1:10" ht="15" customHeight="1">
      <c r="A17" s="44"/>
      <c r="B17" s="45" t="s">
        <v>37</v>
      </c>
      <c r="C17" s="46">
        <v>0</v>
      </c>
      <c r="D17" s="178"/>
      <c r="E17" s="179"/>
      <c r="F17" s="49"/>
      <c r="G17" s="180" t="s">
        <v>43</v>
      </c>
      <c r="H17" s="181"/>
      <c r="I17" s="47">
        <v>0</v>
      </c>
      <c r="J17" s="41"/>
    </row>
    <row r="18" spans="1:10" ht="15" customHeight="1">
      <c r="A18" s="44" t="s">
        <v>44</v>
      </c>
      <c r="B18" s="45" t="s">
        <v>34</v>
      </c>
      <c r="C18" s="46">
        <v>0</v>
      </c>
      <c r="D18" s="178"/>
      <c r="E18" s="179"/>
      <c r="F18" s="49"/>
      <c r="G18" s="180" t="s">
        <v>45</v>
      </c>
      <c r="H18" s="181"/>
      <c r="I18" s="47">
        <v>0</v>
      </c>
      <c r="J18" s="41"/>
    </row>
    <row r="19" spans="1:10" ht="15" customHeight="1">
      <c r="A19" s="44"/>
      <c r="B19" s="45" t="s">
        <v>37</v>
      </c>
      <c r="C19" s="46">
        <v>0</v>
      </c>
      <c r="D19" s="178"/>
      <c r="E19" s="179"/>
      <c r="F19" s="49"/>
      <c r="G19" s="180" t="s">
        <v>46</v>
      </c>
      <c r="H19" s="181"/>
      <c r="I19" s="47">
        <v>0</v>
      </c>
      <c r="J19" s="41"/>
    </row>
    <row r="20" spans="1:10" ht="15" customHeight="1">
      <c r="A20" s="176" t="s">
        <v>47</v>
      </c>
      <c r="B20" s="177"/>
      <c r="C20" s="46">
        <v>0</v>
      </c>
      <c r="D20" s="178"/>
      <c r="E20" s="179"/>
      <c r="F20" s="49"/>
      <c r="G20" s="180"/>
      <c r="H20" s="181"/>
      <c r="I20" s="50"/>
      <c r="J20" s="41"/>
    </row>
    <row r="21" spans="1:10" ht="15" customHeight="1">
      <c r="A21" s="176" t="s">
        <v>48</v>
      </c>
      <c r="B21" s="177"/>
      <c r="C21" s="46">
        <v>0</v>
      </c>
      <c r="D21" s="178"/>
      <c r="E21" s="179"/>
      <c r="F21" s="49"/>
      <c r="G21" s="180"/>
      <c r="H21" s="181"/>
      <c r="I21" s="50"/>
      <c r="J21" s="41"/>
    </row>
    <row r="22" spans="1:10" ht="16.5" customHeight="1">
      <c r="A22" s="176" t="s">
        <v>49</v>
      </c>
      <c r="B22" s="177"/>
      <c r="C22" s="46">
        <f>SUM(C14:C21)</f>
        <v>0</v>
      </c>
      <c r="D22" s="182" t="s">
        <v>50</v>
      </c>
      <c r="E22" s="183"/>
      <c r="F22" s="46">
        <f>SUM(F14:F21)</f>
        <v>0</v>
      </c>
      <c r="G22" s="184" t="s">
        <v>51</v>
      </c>
      <c r="H22" s="177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168" t="s">
        <v>52</v>
      </c>
      <c r="B24" s="169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168" t="s">
        <v>53</v>
      </c>
      <c r="B25" s="169"/>
      <c r="C25" s="54">
        <v>0</v>
      </c>
      <c r="D25" s="170" t="s">
        <v>54</v>
      </c>
      <c r="E25" s="171"/>
      <c r="F25" s="54">
        <f>ROUND(C25*(14/100),2)</f>
        <v>0</v>
      </c>
      <c r="G25" s="172" t="s">
        <v>13</v>
      </c>
      <c r="H25" s="169"/>
      <c r="I25" s="56">
        <f>SUM(C24:C26)</f>
        <v>0</v>
      </c>
      <c r="J25" s="41"/>
    </row>
    <row r="26" spans="1:10" ht="15" customHeight="1">
      <c r="A26" s="168" t="s">
        <v>55</v>
      </c>
      <c r="B26" s="169"/>
      <c r="C26" s="54">
        <f>C22+F22*I22</f>
        <v>0</v>
      </c>
      <c r="D26" s="170" t="s">
        <v>6</v>
      </c>
      <c r="E26" s="171"/>
      <c r="F26" s="54">
        <f>ROUND(C26*(21/100),2)</f>
        <v>0</v>
      </c>
      <c r="G26" s="172" t="s">
        <v>56</v>
      </c>
      <c r="H26" s="169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228"/>
      <c r="B28" s="229"/>
      <c r="C28" s="230"/>
      <c r="D28" s="173"/>
      <c r="E28" s="226"/>
      <c r="F28" s="227"/>
      <c r="G28" s="173" t="s">
        <v>57</v>
      </c>
      <c r="H28" s="174"/>
      <c r="I28" s="175"/>
      <c r="J28" s="41"/>
    </row>
    <row r="29" spans="1:10" ht="14.25" customHeight="1">
      <c r="A29" s="231"/>
      <c r="B29" s="232"/>
      <c r="C29" s="233"/>
      <c r="D29" s="165"/>
      <c r="E29" s="166"/>
      <c r="F29" s="167"/>
      <c r="G29" s="165"/>
      <c r="H29" s="163"/>
      <c r="I29" s="164"/>
      <c r="J29" s="41"/>
    </row>
    <row r="30" spans="1:10" ht="14.25" customHeight="1">
      <c r="A30" s="231"/>
      <c r="B30" s="232"/>
      <c r="C30" s="233"/>
      <c r="D30" s="165"/>
      <c r="E30" s="166"/>
      <c r="F30" s="167"/>
      <c r="G30" s="162"/>
      <c r="H30" s="163"/>
      <c r="I30" s="164"/>
      <c r="J30" s="41"/>
    </row>
    <row r="31" spans="1:10" ht="14.25" customHeight="1">
      <c r="A31" s="231"/>
      <c r="B31" s="232"/>
      <c r="C31" s="233"/>
      <c r="D31" s="165"/>
      <c r="E31" s="166"/>
      <c r="F31" s="167"/>
      <c r="G31" s="165"/>
      <c r="H31" s="163"/>
      <c r="I31" s="164"/>
      <c r="J31" s="41"/>
    </row>
    <row r="32" spans="1:10" ht="14.25" customHeight="1" thickBot="1">
      <c r="A32" s="234"/>
      <c r="B32" s="235"/>
      <c r="C32" s="236"/>
      <c r="D32" s="159"/>
      <c r="E32" s="224"/>
      <c r="F32" s="225"/>
      <c r="G32" s="159"/>
      <c r="H32" s="160"/>
      <c r="I32" s="161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  <row r="34" spans="2:5" ht="12.75">
      <c r="B34" s="131"/>
      <c r="C34" s="131"/>
      <c r="D34" s="131"/>
      <c r="E34" s="131"/>
    </row>
    <row r="35" spans="1:5" ht="12.75">
      <c r="A35" s="132"/>
      <c r="B35" s="131"/>
      <c r="C35" s="131"/>
      <c r="D35" s="131"/>
      <c r="E35" s="131"/>
    </row>
    <row r="36" spans="1:5" ht="12.75">
      <c r="A36" s="133"/>
      <c r="B36" s="132"/>
      <c r="C36" s="132"/>
      <c r="D36" s="132"/>
      <c r="E36" s="132"/>
    </row>
    <row r="37" spans="1:5" ht="12.75">
      <c r="A37" s="133"/>
      <c r="B37" s="132"/>
      <c r="C37" s="132"/>
      <c r="D37" s="132"/>
      <c r="E37" s="132"/>
    </row>
    <row r="38" spans="1:5" ht="12.75">
      <c r="A38" s="133"/>
      <c r="B38" s="132"/>
      <c r="C38" s="132"/>
      <c r="D38" s="132"/>
      <c r="E38" s="132"/>
    </row>
    <row r="39" spans="1:5" ht="12.75">
      <c r="A39" s="133"/>
      <c r="B39" s="132"/>
      <c r="C39" s="132"/>
      <c r="D39" s="132"/>
      <c r="E39" s="132"/>
    </row>
    <row r="40" spans="1:5" ht="12.75">
      <c r="A40" s="133"/>
      <c r="B40" s="132"/>
      <c r="C40" s="132"/>
      <c r="D40" s="132"/>
      <c r="E40" s="132"/>
    </row>
    <row r="41" spans="2:5" ht="12.75">
      <c r="B41" s="131"/>
      <c r="C41" s="131"/>
      <c r="D41" s="131"/>
      <c r="E41" s="131"/>
    </row>
  </sheetData>
  <sheetProtection/>
  <mergeCells count="74"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selection activeCell="F6" sqref="F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70" hidden="1" customWidth="1"/>
    <col min="8" max="8" width="10.5" style="7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49" t="s">
        <v>5</v>
      </c>
      <c r="B1" s="249"/>
      <c r="C1" s="249"/>
      <c r="D1" s="249"/>
      <c r="E1" s="249"/>
      <c r="F1" s="249"/>
      <c r="H1" s="65"/>
    </row>
    <row r="2" spans="1:8" s="6" customFormat="1" ht="12.75" customHeight="1">
      <c r="A2" s="19" t="s">
        <v>113</v>
      </c>
      <c r="B2" s="7"/>
      <c r="C2" s="20" t="s">
        <v>5</v>
      </c>
      <c r="D2" s="7"/>
      <c r="E2" s="7"/>
      <c r="F2" s="7"/>
      <c r="G2" s="66"/>
      <c r="H2" s="65"/>
    </row>
    <row r="3" spans="1:8" s="6" customFormat="1" ht="12.75" customHeight="1">
      <c r="A3" s="19" t="s">
        <v>116</v>
      </c>
      <c r="B3" s="7"/>
      <c r="C3" s="7"/>
      <c r="D3" s="7"/>
      <c r="E3" s="14"/>
      <c r="F3" s="7"/>
      <c r="G3" s="66"/>
      <c r="H3" s="65"/>
    </row>
    <row r="4" spans="1:8" s="6" customFormat="1" ht="12.75" customHeight="1">
      <c r="A4" s="8"/>
      <c r="B4" s="7"/>
      <c r="C4" s="8"/>
      <c r="D4" s="7"/>
      <c r="E4" s="7"/>
      <c r="F4" s="7"/>
      <c r="G4" s="66"/>
      <c r="H4" s="65"/>
    </row>
    <row r="5" spans="1:8" s="6" customFormat="1" ht="1.5" customHeight="1">
      <c r="A5" s="9"/>
      <c r="B5" s="10"/>
      <c r="C5" s="11"/>
      <c r="D5" s="10"/>
      <c r="E5" s="12"/>
      <c r="F5" s="13"/>
      <c r="G5" s="67"/>
      <c r="H5" s="65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8"/>
      <c r="H6" s="65"/>
    </row>
    <row r="7" spans="1:8" s="6" customFormat="1" ht="12.75" customHeight="1">
      <c r="A7" s="14" t="s">
        <v>1</v>
      </c>
      <c r="B7" s="14"/>
      <c r="C7" s="17"/>
      <c r="D7" s="14" t="s">
        <v>114</v>
      </c>
      <c r="E7" s="14"/>
      <c r="F7" s="63" t="s">
        <v>5</v>
      </c>
      <c r="G7" s="68" t="s">
        <v>60</v>
      </c>
      <c r="H7" s="65"/>
    </row>
    <row r="8" spans="1:8" s="6" customFormat="1" ht="12.75" customHeight="1">
      <c r="A8" s="14" t="s">
        <v>88</v>
      </c>
      <c r="B8" s="15"/>
      <c r="C8" s="18"/>
      <c r="D8" s="135" t="s">
        <v>115</v>
      </c>
      <c r="E8" s="134" t="s">
        <v>5</v>
      </c>
      <c r="F8" s="64" t="s">
        <v>5</v>
      </c>
      <c r="G8" s="68" t="s">
        <v>61</v>
      </c>
      <c r="H8" s="65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9"/>
      <c r="H9" s="65"/>
    </row>
    <row r="10" ht="24" customHeight="1" thickBot="1"/>
    <row r="11" spans="1:10" s="21" customFormat="1" ht="35.25" customHeight="1" thickBot="1">
      <c r="A11" s="127" t="s">
        <v>79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72" t="s">
        <v>68</v>
      </c>
      <c r="H11" s="73" t="s">
        <v>69</v>
      </c>
      <c r="I11" s="59"/>
      <c r="J11" s="59" t="s">
        <v>62</v>
      </c>
    </row>
    <row r="12" spans="1:10" s="21" customFormat="1" ht="15">
      <c r="A12" s="25" t="s">
        <v>11</v>
      </c>
      <c r="B12" s="26" t="s">
        <v>92</v>
      </c>
      <c r="C12" s="27" t="s">
        <v>12</v>
      </c>
      <c r="D12" s="136">
        <v>1</v>
      </c>
      <c r="E12" s="137"/>
      <c r="F12" s="92">
        <f aca="true" t="shared" si="0" ref="F12:F32">E12*D12</f>
        <v>0</v>
      </c>
      <c r="G12" s="74"/>
      <c r="H12" s="75"/>
      <c r="I12" s="76"/>
      <c r="J12" s="59"/>
    </row>
    <row r="13" spans="1:10" s="21" customFormat="1" ht="15">
      <c r="A13" s="28">
        <v>113745</v>
      </c>
      <c r="B13" s="138" t="s">
        <v>93</v>
      </c>
      <c r="C13" s="30" t="s">
        <v>2</v>
      </c>
      <c r="D13" s="139">
        <v>7451</v>
      </c>
      <c r="E13" s="140"/>
      <c r="F13" s="97">
        <f t="shared" si="0"/>
        <v>0</v>
      </c>
      <c r="G13" s="77" t="s">
        <v>5</v>
      </c>
      <c r="H13" s="78" t="s">
        <v>5</v>
      </c>
      <c r="I13" s="79"/>
      <c r="J13" s="60"/>
    </row>
    <row r="14" spans="1:10" s="21" customFormat="1" ht="15">
      <c r="A14" s="28">
        <v>93818</v>
      </c>
      <c r="B14" s="29" t="s">
        <v>67</v>
      </c>
      <c r="C14" s="30" t="s">
        <v>2</v>
      </c>
      <c r="D14" s="139">
        <v>7741</v>
      </c>
      <c r="E14" s="140"/>
      <c r="F14" s="97">
        <f t="shared" si="0"/>
        <v>0</v>
      </c>
      <c r="G14" s="77"/>
      <c r="H14" s="80"/>
      <c r="I14" s="79"/>
      <c r="J14" s="60" t="s">
        <v>5</v>
      </c>
    </row>
    <row r="15" spans="1:10" s="21" customFormat="1" ht="15">
      <c r="A15" s="28" t="s">
        <v>70</v>
      </c>
      <c r="B15" s="138" t="s">
        <v>94</v>
      </c>
      <c r="C15" s="30" t="s">
        <v>63</v>
      </c>
      <c r="D15" s="139">
        <v>390</v>
      </c>
      <c r="E15" s="140"/>
      <c r="F15" s="97">
        <f t="shared" si="0"/>
        <v>0</v>
      </c>
      <c r="G15" s="77"/>
      <c r="H15" s="80"/>
      <c r="I15" s="79"/>
      <c r="J15" s="60" t="s">
        <v>5</v>
      </c>
    </row>
    <row r="16" spans="1:10" s="21" customFormat="1" ht="15">
      <c r="A16" s="28">
        <v>573223</v>
      </c>
      <c r="B16" s="29" t="s">
        <v>65</v>
      </c>
      <c r="C16" s="30" t="s">
        <v>2</v>
      </c>
      <c r="D16" s="139">
        <v>15482</v>
      </c>
      <c r="E16" s="140"/>
      <c r="F16" s="97">
        <f t="shared" si="0"/>
        <v>0</v>
      </c>
      <c r="G16" s="77"/>
      <c r="H16" s="80"/>
      <c r="I16" s="79"/>
      <c r="J16" s="60"/>
    </row>
    <row r="17" spans="1:10" s="21" customFormat="1" ht="15">
      <c r="A17" s="141" t="s">
        <v>64</v>
      </c>
      <c r="B17" s="142" t="s">
        <v>95</v>
      </c>
      <c r="C17" s="30" t="s">
        <v>2</v>
      </c>
      <c r="D17" s="143">
        <v>7741</v>
      </c>
      <c r="E17" s="144"/>
      <c r="F17" s="97">
        <f t="shared" si="0"/>
        <v>0</v>
      </c>
      <c r="G17" s="77"/>
      <c r="H17" s="80"/>
      <c r="I17" s="79"/>
      <c r="J17" s="60"/>
    </row>
    <row r="18" spans="1:10" s="21" customFormat="1" ht="15">
      <c r="A18" s="28">
        <v>15112</v>
      </c>
      <c r="B18" s="29" t="s">
        <v>96</v>
      </c>
      <c r="C18" s="30" t="s">
        <v>3</v>
      </c>
      <c r="D18" s="143">
        <v>182</v>
      </c>
      <c r="E18" s="144"/>
      <c r="F18" s="97">
        <f t="shared" si="0"/>
        <v>0</v>
      </c>
      <c r="G18" s="77"/>
      <c r="H18" s="80"/>
      <c r="I18" s="79"/>
      <c r="J18" s="60"/>
    </row>
    <row r="19" spans="1:10" s="58" customFormat="1" ht="15">
      <c r="A19" s="145">
        <v>12922</v>
      </c>
      <c r="B19" s="29" t="s">
        <v>97</v>
      </c>
      <c r="C19" s="30" t="s">
        <v>2</v>
      </c>
      <c r="D19" s="139">
        <v>1312</v>
      </c>
      <c r="E19" s="140"/>
      <c r="F19" s="98">
        <f t="shared" si="0"/>
        <v>0</v>
      </c>
      <c r="G19" s="77"/>
      <c r="H19" s="80"/>
      <c r="I19" s="79"/>
      <c r="J19" s="60"/>
    </row>
    <row r="20" spans="1:10" s="21" customFormat="1" ht="21" customHeight="1">
      <c r="A20" s="93" t="s">
        <v>11</v>
      </c>
      <c r="B20" s="94" t="s">
        <v>58</v>
      </c>
      <c r="C20" s="95" t="s">
        <v>2</v>
      </c>
      <c r="D20" s="96">
        <v>290</v>
      </c>
      <c r="E20" s="91"/>
      <c r="F20" s="97">
        <f t="shared" si="0"/>
        <v>0</v>
      </c>
      <c r="G20" s="77"/>
      <c r="H20" s="80"/>
      <c r="I20" s="79"/>
      <c r="J20" s="62" t="s">
        <v>5</v>
      </c>
    </row>
    <row r="21" spans="1:10" s="21" customFormat="1" ht="15">
      <c r="A21" s="28">
        <v>56962</v>
      </c>
      <c r="B21" s="29" t="s">
        <v>66</v>
      </c>
      <c r="C21" s="30" t="s">
        <v>2</v>
      </c>
      <c r="D21" s="139">
        <v>1312</v>
      </c>
      <c r="E21" s="139"/>
      <c r="F21" s="97">
        <f t="shared" si="0"/>
        <v>0</v>
      </c>
      <c r="G21" s="81"/>
      <c r="H21" s="82"/>
      <c r="I21" s="83"/>
      <c r="J21" s="61"/>
    </row>
    <row r="22" spans="1:10" s="21" customFormat="1" ht="15">
      <c r="A22" s="146">
        <v>12932</v>
      </c>
      <c r="B22" s="147" t="s">
        <v>98</v>
      </c>
      <c r="C22" s="30" t="s">
        <v>4</v>
      </c>
      <c r="D22" s="139">
        <v>1000</v>
      </c>
      <c r="E22" s="139"/>
      <c r="F22" s="97">
        <f t="shared" si="0"/>
        <v>0</v>
      </c>
      <c r="G22" s="77"/>
      <c r="H22" s="80"/>
      <c r="I22" s="79"/>
      <c r="J22" s="62" t="s">
        <v>5</v>
      </c>
    </row>
    <row r="23" spans="1:10" s="21" customFormat="1" ht="15">
      <c r="A23" s="146">
        <v>15112</v>
      </c>
      <c r="B23" s="147" t="s">
        <v>99</v>
      </c>
      <c r="C23" s="30" t="s">
        <v>3</v>
      </c>
      <c r="D23" s="139">
        <v>700</v>
      </c>
      <c r="E23" s="139"/>
      <c r="F23" s="97">
        <f t="shared" si="0"/>
        <v>0</v>
      </c>
      <c r="G23" s="77"/>
      <c r="H23" s="80"/>
      <c r="I23" s="79"/>
      <c r="J23" s="60" t="s">
        <v>5</v>
      </c>
    </row>
    <row r="24" spans="1:10" s="21" customFormat="1" ht="15">
      <c r="A24" s="28">
        <v>113761</v>
      </c>
      <c r="B24" s="29" t="s">
        <v>100</v>
      </c>
      <c r="C24" s="30" t="s">
        <v>4</v>
      </c>
      <c r="D24" s="139">
        <v>1362</v>
      </c>
      <c r="E24" s="139"/>
      <c r="F24" s="97">
        <f t="shared" si="0"/>
        <v>0</v>
      </c>
      <c r="G24" s="77"/>
      <c r="H24" s="80"/>
      <c r="I24" s="79"/>
      <c r="J24" s="60" t="s">
        <v>5</v>
      </c>
    </row>
    <row r="25" spans="1:10" s="21" customFormat="1" ht="15">
      <c r="A25" s="148">
        <v>931311</v>
      </c>
      <c r="B25" s="29" t="s">
        <v>101</v>
      </c>
      <c r="C25" s="30" t="s">
        <v>4</v>
      </c>
      <c r="D25" s="139">
        <v>1362</v>
      </c>
      <c r="E25" s="139"/>
      <c r="F25" s="97">
        <f t="shared" si="0"/>
        <v>0</v>
      </c>
      <c r="G25" s="77">
        <v>0.126</v>
      </c>
      <c r="H25" s="78">
        <f>D25*G25</f>
        <v>171.612</v>
      </c>
      <c r="I25" s="79"/>
      <c r="J25" s="60"/>
    </row>
    <row r="26" spans="1:10" s="21" customFormat="1" ht="15">
      <c r="A26" s="28">
        <v>113177</v>
      </c>
      <c r="B26" s="29" t="s">
        <v>102</v>
      </c>
      <c r="C26" s="30" t="s">
        <v>63</v>
      </c>
      <c r="D26" s="139">
        <v>180</v>
      </c>
      <c r="E26" s="139"/>
      <c r="F26" s="97">
        <f t="shared" si="0"/>
        <v>0</v>
      </c>
      <c r="G26" s="77"/>
      <c r="H26" s="80"/>
      <c r="I26" s="79"/>
      <c r="J26" s="60"/>
    </row>
    <row r="27" spans="1:10" s="21" customFormat="1" ht="15">
      <c r="A27" s="149" t="s">
        <v>103</v>
      </c>
      <c r="B27" s="38" t="s">
        <v>104</v>
      </c>
      <c r="C27" s="39" t="s">
        <v>12</v>
      </c>
      <c r="D27" s="150">
        <v>2</v>
      </c>
      <c r="E27" s="151"/>
      <c r="F27" s="99">
        <f t="shared" si="0"/>
        <v>0</v>
      </c>
      <c r="G27" s="74"/>
      <c r="H27" s="75"/>
      <c r="I27" s="76"/>
      <c r="J27" s="59"/>
    </row>
    <row r="28" spans="1:10" s="21" customFormat="1" ht="15">
      <c r="A28" s="149" t="s">
        <v>105</v>
      </c>
      <c r="B28" s="38" t="s">
        <v>106</v>
      </c>
      <c r="C28" s="39" t="s">
        <v>59</v>
      </c>
      <c r="D28" s="150">
        <v>52</v>
      </c>
      <c r="E28" s="151"/>
      <c r="F28" s="97">
        <f t="shared" si="0"/>
        <v>0</v>
      </c>
      <c r="G28" s="88"/>
      <c r="H28" s="88"/>
      <c r="I28" s="89"/>
      <c r="J28" s="90"/>
    </row>
    <row r="29" spans="1:10" s="21" customFormat="1" ht="15">
      <c r="A29" s="149" t="s">
        <v>107</v>
      </c>
      <c r="B29" s="38" t="s">
        <v>108</v>
      </c>
      <c r="C29" s="39" t="s">
        <v>12</v>
      </c>
      <c r="D29" s="150">
        <v>1</v>
      </c>
      <c r="E29" s="151"/>
      <c r="F29" s="97">
        <f t="shared" si="0"/>
        <v>0</v>
      </c>
      <c r="G29" s="88"/>
      <c r="H29" s="88"/>
      <c r="I29" s="89"/>
      <c r="J29" s="90"/>
    </row>
    <row r="30" spans="1:10" s="21" customFormat="1" ht="15">
      <c r="A30" s="149" t="s">
        <v>109</v>
      </c>
      <c r="B30" s="29" t="s">
        <v>110</v>
      </c>
      <c r="C30" s="39" t="s">
        <v>12</v>
      </c>
      <c r="D30" s="150">
        <v>1</v>
      </c>
      <c r="E30" s="151"/>
      <c r="F30" s="97">
        <f t="shared" si="0"/>
        <v>0</v>
      </c>
      <c r="G30" s="88"/>
      <c r="H30" s="88"/>
      <c r="I30" s="89"/>
      <c r="J30" s="90"/>
    </row>
    <row r="31" spans="1:10" s="21" customFormat="1" ht="15">
      <c r="A31" s="152">
        <v>915211</v>
      </c>
      <c r="B31" s="138" t="s">
        <v>111</v>
      </c>
      <c r="C31" s="39" t="s">
        <v>2</v>
      </c>
      <c r="D31" s="150">
        <v>325</v>
      </c>
      <c r="E31" s="153"/>
      <c r="F31" s="97">
        <f t="shared" si="0"/>
        <v>0</v>
      </c>
      <c r="G31" s="88"/>
      <c r="H31" s="88"/>
      <c r="I31" s="89"/>
      <c r="J31" s="90"/>
    </row>
    <row r="32" spans="1:10" s="21" customFormat="1" ht="15.75" thickBot="1">
      <c r="A32" s="154">
        <v>915111</v>
      </c>
      <c r="B32" s="155" t="s">
        <v>112</v>
      </c>
      <c r="C32" s="156" t="s">
        <v>2</v>
      </c>
      <c r="D32" s="157">
        <v>325</v>
      </c>
      <c r="E32" s="158"/>
      <c r="F32" s="100">
        <f t="shared" si="0"/>
        <v>0</v>
      </c>
      <c r="G32" s="88"/>
      <c r="H32" s="88"/>
      <c r="I32" s="89"/>
      <c r="J32" s="90" t="s">
        <v>5</v>
      </c>
    </row>
    <row r="33" spans="1:10" s="21" customFormat="1" ht="15">
      <c r="A33" s="101"/>
      <c r="B33" s="102" t="s">
        <v>13</v>
      </c>
      <c r="C33" s="102"/>
      <c r="D33" s="102"/>
      <c r="E33" s="103" t="s">
        <v>5</v>
      </c>
      <c r="F33" s="104">
        <f>SUM(F12:F32)</f>
        <v>0</v>
      </c>
      <c r="G33" s="85"/>
      <c r="H33" s="85"/>
      <c r="I33" s="86"/>
      <c r="J33" s="87"/>
    </row>
    <row r="34" spans="1:10" s="21" customFormat="1" ht="15">
      <c r="A34" s="31"/>
      <c r="B34" s="29" t="s">
        <v>6</v>
      </c>
      <c r="C34" s="29"/>
      <c r="D34" s="29"/>
      <c r="E34" s="32" t="s">
        <v>5</v>
      </c>
      <c r="F34" s="33">
        <f>F33*0.21</f>
        <v>0</v>
      </c>
      <c r="G34" s="85"/>
      <c r="H34" s="85"/>
      <c r="I34" s="86"/>
      <c r="J34" s="87"/>
    </row>
    <row r="35" spans="1:10" s="21" customFormat="1" ht="15.75" thickBot="1">
      <c r="A35" s="34"/>
      <c r="B35" s="35" t="s">
        <v>14</v>
      </c>
      <c r="C35" s="35"/>
      <c r="D35" s="35"/>
      <c r="E35" s="36" t="s">
        <v>5</v>
      </c>
      <c r="F35" s="37">
        <f>F34+F33</f>
        <v>0</v>
      </c>
      <c r="G35" s="85"/>
      <c r="H35" s="85"/>
      <c r="I35" s="86"/>
      <c r="J35" s="87"/>
    </row>
    <row r="36" spans="7:10" ht="24" customHeight="1">
      <c r="G36" s="85"/>
      <c r="H36" s="85"/>
      <c r="I36" s="86"/>
      <c r="J36" s="87"/>
    </row>
    <row r="37" spans="7:10" ht="12" customHeight="1">
      <c r="G37" s="85"/>
      <c r="H37" s="85"/>
      <c r="I37" s="86"/>
      <c r="J37" s="87"/>
    </row>
    <row r="38" spans="7:10" ht="12" customHeight="1">
      <c r="G38" s="85"/>
      <c r="H38" s="85"/>
      <c r="I38" s="86"/>
      <c r="J38" s="87"/>
    </row>
    <row r="39" spans="7:10" ht="12" customHeight="1">
      <c r="G39" s="84"/>
      <c r="H39" s="84"/>
      <c r="I39" s="21"/>
      <c r="J39" s="21"/>
    </row>
    <row r="40" spans="7:10" ht="12" customHeight="1">
      <c r="G40" s="84"/>
      <c r="H40" s="84"/>
      <c r="I40" s="21"/>
      <c r="J40" s="21"/>
    </row>
    <row r="41" spans="7:10" ht="12" customHeight="1">
      <c r="G41" s="84"/>
      <c r="H41" s="84"/>
      <c r="I41" s="21"/>
      <c r="J41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300" verticalDpi="300" orientation="landscape" paperSize="9" scale="95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E6" sqref="E6:E12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49" t="s">
        <v>5</v>
      </c>
      <c r="B1" s="249"/>
      <c r="C1" s="249"/>
      <c r="D1" s="249"/>
      <c r="E1" s="249"/>
      <c r="F1" s="249"/>
      <c r="G1" s="249"/>
    </row>
    <row r="2" spans="1:7" s="6" customFormat="1" ht="21.75" customHeight="1">
      <c r="A2" s="105" t="s">
        <v>71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105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35.25" customHeight="1" thickBot="1">
      <c r="A5" s="127" t="s">
        <v>79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72</v>
      </c>
      <c r="C6" s="27" t="s">
        <v>2</v>
      </c>
      <c r="D6" s="106">
        <v>1</v>
      </c>
      <c r="E6" s="129"/>
      <c r="F6" s="107">
        <f aca="true" t="shared" si="0" ref="F6:F11">E6*D6</f>
        <v>0</v>
      </c>
      <c r="I6" s="108"/>
      <c r="K6" s="109"/>
    </row>
    <row r="7" spans="1:11" s="113" customFormat="1" ht="30">
      <c r="A7" s="126" t="s">
        <v>78</v>
      </c>
      <c r="B7" s="110" t="s">
        <v>73</v>
      </c>
      <c r="C7" s="30" t="s">
        <v>3</v>
      </c>
      <c r="D7" s="111">
        <v>0.92</v>
      </c>
      <c r="E7" s="46"/>
      <c r="F7" s="112">
        <f t="shared" si="0"/>
        <v>0</v>
      </c>
      <c r="I7" s="114"/>
      <c r="K7" s="115"/>
    </row>
    <row r="8" spans="1:11" s="21" customFormat="1" ht="15">
      <c r="A8" s="28">
        <v>122938</v>
      </c>
      <c r="B8" s="29" t="s">
        <v>74</v>
      </c>
      <c r="C8" s="30" t="s">
        <v>63</v>
      </c>
      <c r="D8" s="111">
        <v>0.35</v>
      </c>
      <c r="E8" s="46"/>
      <c r="F8" s="112">
        <f t="shared" si="0"/>
        <v>0</v>
      </c>
      <c r="I8" s="108"/>
      <c r="K8" s="109"/>
    </row>
    <row r="9" spans="1:11" s="21" customFormat="1" ht="15">
      <c r="A9" s="28">
        <v>56333</v>
      </c>
      <c r="B9" s="29" t="s">
        <v>75</v>
      </c>
      <c r="C9" s="30" t="s">
        <v>2</v>
      </c>
      <c r="D9" s="111">
        <v>0.15</v>
      </c>
      <c r="E9" s="46"/>
      <c r="F9" s="112">
        <f t="shared" si="0"/>
        <v>0</v>
      </c>
      <c r="I9" s="108"/>
      <c r="K9" s="109"/>
    </row>
    <row r="10" spans="1:11" s="21" customFormat="1" ht="15">
      <c r="A10" s="28">
        <v>567104</v>
      </c>
      <c r="B10" s="29" t="s">
        <v>76</v>
      </c>
      <c r="C10" s="30" t="s">
        <v>63</v>
      </c>
      <c r="D10" s="116">
        <v>0.12</v>
      </c>
      <c r="E10" s="46"/>
      <c r="F10" s="112">
        <f t="shared" si="0"/>
        <v>0</v>
      </c>
      <c r="I10" s="108"/>
      <c r="K10" s="109"/>
    </row>
    <row r="11" spans="1:11" s="21" customFormat="1" ht="15">
      <c r="A11" s="28">
        <v>572223</v>
      </c>
      <c r="B11" s="29" t="s">
        <v>77</v>
      </c>
      <c r="C11" s="30" t="s">
        <v>2</v>
      </c>
      <c r="D11" s="111">
        <v>1</v>
      </c>
      <c r="E11" s="46"/>
      <c r="F11" s="112">
        <f t="shared" si="0"/>
        <v>0</v>
      </c>
      <c r="I11" s="108"/>
      <c r="K11" s="109"/>
    </row>
    <row r="12" spans="1:11" s="21" customFormat="1" ht="15.75" thickBot="1">
      <c r="A12" s="117" t="s">
        <v>70</v>
      </c>
      <c r="B12" s="38" t="s">
        <v>81</v>
      </c>
      <c r="C12" s="39" t="s">
        <v>63</v>
      </c>
      <c r="D12" s="118">
        <v>0.08</v>
      </c>
      <c r="E12" s="130"/>
      <c r="F12" s="119">
        <f>ROUND(E12*D12,0)</f>
        <v>0</v>
      </c>
      <c r="I12" s="108"/>
      <c r="K12" s="109"/>
    </row>
    <row r="13" spans="1:6" s="125" customFormat="1" ht="16.5" thickBot="1">
      <c r="A13" s="120"/>
      <c r="B13" s="121" t="s">
        <v>80</v>
      </c>
      <c r="C13" s="122" t="s">
        <v>2</v>
      </c>
      <c r="D13" s="128">
        <v>1</v>
      </c>
      <c r="E13" s="123" t="s">
        <v>5</v>
      </c>
      <c r="F13" s="124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2022-12-09T09:39:15Z</cp:lastPrinted>
  <dcterms:created xsi:type="dcterms:W3CDTF">2014-05-16T09:31:30Z</dcterms:created>
  <dcterms:modified xsi:type="dcterms:W3CDTF">2022-12-09T11:59:19Z</dcterms:modified>
  <cp:category/>
  <cp:version/>
  <cp:contentType/>
  <cp:contentStatus/>
</cp:coreProperties>
</file>