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121 005_Bratřejov_Žemle\PDPS_Kros\"/>
    </mc:Choice>
  </mc:AlternateContent>
  <bookViews>
    <workbookView xWindow="0" yWindow="0" windowWidth="0" windowHeight="0"/>
  </bookViews>
  <sheets>
    <sheet name="Rekapitulace stavby" sheetId="1" r:id="rId1"/>
    <sheet name="SO 001 - Všeobecné položky" sheetId="2" r:id="rId2"/>
    <sheet name="SO 101.1 - Silnice II-105..." sheetId="3" r:id="rId3"/>
    <sheet name="SO 101.2 - Silnice II-105..." sheetId="4" r:id="rId4"/>
    <sheet name="SO 182 -  Dopravně inžený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Všeobecné položky'!$C$122:$K$148</definedName>
    <definedName name="_xlnm.Print_Area" localSheetId="1">'SO 001 - Všeobecné položky'!$C$4:$J$76,'SO 001 - Všeobecné položky'!$C$82:$J$104,'SO 001 - Všeobecné položky'!$C$110:$J$148</definedName>
    <definedName name="_xlnm.Print_Titles" localSheetId="1">'SO 001 - Všeobecné položky'!$122:$122</definedName>
    <definedName name="_xlnm._FilterDatabase" localSheetId="2" hidden="1">'SO 101.1 - Silnice II-105...'!$C$124:$K$330</definedName>
    <definedName name="_xlnm.Print_Area" localSheetId="2">'SO 101.1 - Silnice II-105...'!$C$4:$J$76,'SO 101.1 - Silnice II-105...'!$C$82:$J$106,'SO 101.1 - Silnice II-105...'!$C$112:$J$330</definedName>
    <definedName name="_xlnm.Print_Titles" localSheetId="2">'SO 101.1 - Silnice II-105...'!$124:$124</definedName>
    <definedName name="_xlnm._FilterDatabase" localSheetId="3" hidden="1">'SO 101.2 - Silnice II-105...'!$C$123:$K$235</definedName>
    <definedName name="_xlnm.Print_Area" localSheetId="3">'SO 101.2 - Silnice II-105...'!$C$4:$J$76,'SO 101.2 - Silnice II-105...'!$C$82:$J$105,'SO 101.2 - Silnice II-105...'!$C$111:$J$235</definedName>
    <definedName name="_xlnm.Print_Titles" localSheetId="3">'SO 101.2 - Silnice II-105...'!$123:$123</definedName>
    <definedName name="_xlnm._FilterDatabase" localSheetId="4" hidden="1">'SO 182 -  Dopravně inžený...'!$C$117:$K$121</definedName>
    <definedName name="_xlnm.Print_Area" localSheetId="4">'SO 182 -  Dopravně inžený...'!$C$4:$J$76,'SO 182 -  Dopravně inžený...'!$C$82:$J$99,'SO 182 -  Dopravně inžený...'!$C$105:$J$121</definedName>
    <definedName name="_xlnm.Print_Titles" localSheetId="4">'SO 182 -  Dopravně inžený...'!$117:$117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F112"/>
  <c r="E110"/>
  <c r="F89"/>
  <c r="E87"/>
  <c r="J24"/>
  <c r="E24"/>
  <c r="J115"/>
  <c r="J23"/>
  <c r="J21"/>
  <c r="E21"/>
  <c r="J91"/>
  <c r="J20"/>
  <c r="J18"/>
  <c r="E18"/>
  <c r="F92"/>
  <c r="J17"/>
  <c r="J15"/>
  <c r="E15"/>
  <c r="F114"/>
  <c r="J14"/>
  <c r="J12"/>
  <c r="J112"/>
  <c r="E7"/>
  <c r="E85"/>
  <c i="4" r="T126"/>
  <c r="J37"/>
  <c r="J36"/>
  <c i="1" r="AY97"/>
  <c i="4" r="J35"/>
  <c i="1" r="AX97"/>
  <c i="4" r="BI235"/>
  <c r="BH235"/>
  <c r="BG235"/>
  <c r="BF235"/>
  <c r="T235"/>
  <c r="T234"/>
  <c r="R235"/>
  <c r="R234"/>
  <c r="P235"/>
  <c r="P234"/>
  <c r="BI232"/>
  <c r="BH232"/>
  <c r="BG232"/>
  <c r="BF232"/>
  <c r="T232"/>
  <c r="T231"/>
  <c r="T230"/>
  <c r="R232"/>
  <c r="R231"/>
  <c r="R230"/>
  <c r="P232"/>
  <c r="P231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89"/>
  <c r="E7"/>
  <c r="E114"/>
  <c i="3" r="J37"/>
  <c r="J36"/>
  <c i="1" r="AY96"/>
  <c i="3" r="J35"/>
  <c i="1" r="AX96"/>
  <c i="3" r="BI329"/>
  <c r="BH329"/>
  <c r="BG329"/>
  <c r="BF329"/>
  <c r="T329"/>
  <c r="T328"/>
  <c r="T327"/>
  <c r="R329"/>
  <c r="R328"/>
  <c r="R327"/>
  <c r="P329"/>
  <c r="P328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91"/>
  <c r="J14"/>
  <c r="J12"/>
  <c r="J89"/>
  <c r="E7"/>
  <c r="E115"/>
  <c i="2" r="J37"/>
  <c r="J36"/>
  <c i="1" r="AY95"/>
  <c i="2" r="J35"/>
  <c i="1" r="AX95"/>
  <c i="2"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89"/>
  <c r="E7"/>
  <c r="E85"/>
  <c i="1" r="L90"/>
  <c r="AM90"/>
  <c r="AM89"/>
  <c r="L89"/>
  <c r="AM87"/>
  <c r="L87"/>
  <c r="L85"/>
  <c r="L84"/>
  <c i="2" r="J127"/>
  <c r="BK127"/>
  <c r="J142"/>
  <c r="J132"/>
  <c i="3" r="BK326"/>
  <c r="J277"/>
  <c r="J261"/>
  <c r="J241"/>
  <c r="BK193"/>
  <c r="BK140"/>
  <c r="J311"/>
  <c r="J263"/>
  <c r="BK235"/>
  <c r="BK148"/>
  <c r="BK304"/>
  <c r="BK277"/>
  <c r="J249"/>
  <c r="BK185"/>
  <c r="BK152"/>
  <c r="BK322"/>
  <c r="BK290"/>
  <c r="BK266"/>
  <c r="J247"/>
  <c r="J178"/>
  <c r="BK130"/>
  <c r="J302"/>
  <c r="J165"/>
  <c i="4" r="BK218"/>
  <c r="BK176"/>
  <c r="J176"/>
  <c r="BK143"/>
  <c r="J204"/>
  <c r="J150"/>
  <c r="J221"/>
  <c r="J164"/>
  <c r="J226"/>
  <c r="BK167"/>
  <c r="BK235"/>
  <c r="J191"/>
  <c i="2" r="J138"/>
  <c r="BK130"/>
  <c r="BK144"/>
  <c r="BK138"/>
  <c i="3" r="BK329"/>
  <c r="J279"/>
  <c r="BK258"/>
  <c r="J211"/>
  <c r="J181"/>
  <c r="BK324"/>
  <c r="BK301"/>
  <c r="J264"/>
  <c r="BK249"/>
  <c r="BK178"/>
  <c r="BK298"/>
  <c r="J268"/>
  <c r="J208"/>
  <c r="J187"/>
  <c r="BK158"/>
  <c r="J314"/>
  <c r="BK288"/>
  <c r="BK270"/>
  <c r="BK251"/>
  <c r="BK204"/>
  <c r="BK150"/>
  <c r="J215"/>
  <c r="BK170"/>
  <c r="BK135"/>
  <c i="4" r="BK214"/>
  <c r="BK173"/>
  <c r="J186"/>
  <c r="J141"/>
  <c r="BK189"/>
  <c r="J138"/>
  <c r="J193"/>
  <c r="BK136"/>
  <c r="J199"/>
  <c r="J131"/>
  <c r="BK226"/>
  <c r="BK195"/>
  <c i="5" r="J121"/>
  <c i="2" r="J134"/>
  <c r="BK147"/>
  <c r="J140"/>
  <c r="F34"/>
  <c i="1" r="BA95"/>
  <c i="3" r="J288"/>
  <c r="BK190"/>
  <c r="J158"/>
  <c r="J329"/>
  <c r="BK283"/>
  <c r="J270"/>
  <c r="BK217"/>
  <c r="J193"/>
  <c r="BK176"/>
  <c r="J131"/>
  <c r="BK300"/>
  <c r="J272"/>
  <c r="J252"/>
  <c r="BK208"/>
  <c r="J170"/>
  <c r="BK314"/>
  <c r="BK213"/>
  <c r="J152"/>
  <c i="4" r="J219"/>
  <c r="J189"/>
  <c r="BK229"/>
  <c r="J159"/>
  <c r="J229"/>
  <c r="J171"/>
  <c r="BK204"/>
  <c r="BK134"/>
  <c r="J169"/>
  <c r="BK131"/>
  <c r="BK219"/>
  <c r="BK138"/>
  <c i="5" r="J34"/>
  <c i="1" r="AW98"/>
  <c i="2" r="BK126"/>
  <c r="J147"/>
  <c r="BK134"/>
  <c i="3" r="J290"/>
  <c r="BK264"/>
  <c r="BK247"/>
  <c r="BK223"/>
  <c r="BK183"/>
  <c r="BK134"/>
  <c r="J316"/>
  <c r="J300"/>
  <c r="BK261"/>
  <c r="J223"/>
  <c r="BK180"/>
  <c r="BK143"/>
  <c r="BK293"/>
  <c r="J275"/>
  <c r="BK260"/>
  <c r="J200"/>
  <c r="J180"/>
  <c r="J146"/>
  <c r="BK311"/>
  <c r="BK275"/>
  <c r="J229"/>
  <c r="J195"/>
  <c r="J140"/>
  <c r="J309"/>
  <c r="BK263"/>
  <c i="4" r="BK223"/>
  <c r="BK186"/>
  <c r="J127"/>
  <c r="BK164"/>
  <c r="BK227"/>
  <c r="BK177"/>
  <c r="J136"/>
  <c r="BK159"/>
  <c r="J195"/>
  <c r="J235"/>
  <c r="J173"/>
  <c i="5" r="F36"/>
  <c i="1" r="BC98"/>
  <c i="2" r="J130"/>
  <c i="1" r="AS94"/>
  <c i="3" r="J304"/>
  <c r="BK268"/>
  <c r="BK257"/>
  <c r="BK229"/>
  <c r="J185"/>
  <c r="BK138"/>
  <c r="BK320"/>
  <c r="BK291"/>
  <c r="BK241"/>
  <c r="BK181"/>
  <c r="J320"/>
  <c r="BK284"/>
  <c r="BK272"/>
  <c r="J204"/>
  <c r="J183"/>
  <c r="J148"/>
  <c r="J313"/>
  <c r="BK274"/>
  <c r="J257"/>
  <c r="J213"/>
  <c r="J128"/>
  <c r="J301"/>
  <c r="J130"/>
  <c i="4" r="BK220"/>
  <c r="J182"/>
  <c r="BK182"/>
  <c r="J154"/>
  <c r="BK209"/>
  <c r="J166"/>
  <c r="J232"/>
  <c r="BK154"/>
  <c r="J218"/>
  <c r="BK145"/>
  <c r="BK128"/>
  <c r="BK171"/>
  <c i="5" r="F37"/>
  <c i="1" r="BD98"/>
  <c i="2" r="J126"/>
  <c r="BK132"/>
  <c r="BK142"/>
  <c r="J144"/>
  <c i="3" r="J298"/>
  <c r="J266"/>
  <c r="J260"/>
  <c r="J235"/>
  <c r="J150"/>
  <c r="J322"/>
  <c r="J293"/>
  <c r="BK252"/>
  <c r="BK200"/>
  <c r="J172"/>
  <c r="BK316"/>
  <c r="BK279"/>
  <c r="BK211"/>
  <c r="J190"/>
  <c r="J143"/>
  <c r="J284"/>
  <c r="J262"/>
  <c r="J217"/>
  <c r="BK172"/>
  <c r="BK313"/>
  <c r="J134"/>
  <c r="BK131"/>
  <c i="4" r="J209"/>
  <c r="J157"/>
  <c r="BK166"/>
  <c r="BK150"/>
  <c r="J214"/>
  <c r="BK157"/>
  <c r="J223"/>
  <c r="BK169"/>
  <c r="BK232"/>
  <c r="BK191"/>
  <c r="J128"/>
  <c r="BK221"/>
  <c i="5" r="BK121"/>
  <c i="2" r="BK140"/>
  <c i="3" r="BK302"/>
  <c r="BK262"/>
  <c r="J244"/>
  <c r="BK187"/>
  <c r="BK165"/>
  <c r="BK128"/>
  <c r="BK309"/>
  <c r="BK286"/>
  <c r="J251"/>
  <c r="BK168"/>
  <c r="J326"/>
  <c r="J286"/>
  <c r="J274"/>
  <c r="BK244"/>
  <c r="BK195"/>
  <c r="J168"/>
  <c r="J324"/>
  <c r="J283"/>
  <c r="J258"/>
  <c r="BK215"/>
  <c r="J176"/>
  <c r="J138"/>
  <c r="J291"/>
  <c r="J135"/>
  <c r="BK146"/>
  <c i="4" r="BK199"/>
  <c r="J134"/>
  <c r="J167"/>
  <c r="BK127"/>
  <c r="BK193"/>
  <c r="J145"/>
  <c r="J177"/>
  <c r="J227"/>
  <c r="BK141"/>
  <c r="J220"/>
  <c r="J143"/>
  <c i="5" r="F35"/>
  <c i="1" r="BB98"/>
  <c i="3" l="1" r="R127"/>
  <c i="4" r="BK217"/>
  <c r="J217"/>
  <c r="J100"/>
  <c i="2" r="P129"/>
  <c r="P128"/>
  <c r="T137"/>
  <c r="T136"/>
  <c i="3" r="P192"/>
  <c r="P250"/>
  <c r="P312"/>
  <c i="4" r="R126"/>
  <c r="P217"/>
  <c r="P225"/>
  <c i="2" r="BK129"/>
  <c r="J129"/>
  <c r="J100"/>
  <c r="R137"/>
  <c r="R136"/>
  <c i="3" r="R192"/>
  <c r="BK246"/>
  <c r="J246"/>
  <c r="J101"/>
  <c r="T246"/>
  <c r="R312"/>
  <c i="4" r="BK126"/>
  <c r="P175"/>
  <c r="BK225"/>
  <c r="J225"/>
  <c r="J101"/>
  <c i="2" r="BK125"/>
  <c r="BK124"/>
  <c r="J124"/>
  <c r="J97"/>
  <c r="R129"/>
  <c r="R128"/>
  <c i="3" r="BK250"/>
  <c r="J250"/>
  <c r="J102"/>
  <c r="T312"/>
  <c i="4" r="T175"/>
  <c r="T125"/>
  <c r="T124"/>
  <c r="R225"/>
  <c i="2" r="P125"/>
  <c r="P124"/>
  <c r="T129"/>
  <c r="T128"/>
  <c i="3" r="T127"/>
  <c r="T192"/>
  <c r="P246"/>
  <c r="R246"/>
  <c r="BK312"/>
  <c r="J312"/>
  <c r="J103"/>
  <c i="4" r="P126"/>
  <c r="P125"/>
  <c r="P124"/>
  <c i="1" r="AU97"/>
  <c i="2" r="R125"/>
  <c r="R124"/>
  <c r="P137"/>
  <c r="P136"/>
  <c i="3" r="P127"/>
  <c r="P126"/>
  <c r="P125"/>
  <c i="1" r="AU96"/>
  <c i="3" r="T250"/>
  <c i="4" r="R175"/>
  <c r="T217"/>
  <c r="T225"/>
  <c i="2" r="T125"/>
  <c r="T124"/>
  <c r="BK137"/>
  <c i="3" r="BK127"/>
  <c r="J127"/>
  <c r="J98"/>
  <c r="BK192"/>
  <c r="J192"/>
  <c r="J100"/>
  <c r="R250"/>
  <c i="4" r="BK175"/>
  <c r="J175"/>
  <c r="J99"/>
  <c r="R217"/>
  <c r="BK234"/>
  <c r="J234"/>
  <c r="J104"/>
  <c i="3" r="BK189"/>
  <c r="J189"/>
  <c r="J99"/>
  <c r="BK328"/>
  <c r="BK327"/>
  <c r="J327"/>
  <c r="J104"/>
  <c i="2" r="BK146"/>
  <c r="J146"/>
  <c r="J103"/>
  <c i="4" r="BK231"/>
  <c r="BK230"/>
  <c r="J230"/>
  <c r="J102"/>
  <c i="5" r="BK120"/>
  <c r="BK119"/>
  <c r="BK118"/>
  <c r="J118"/>
  <c r="J96"/>
  <c r="J89"/>
  <c i="4" r="J231"/>
  <c r="J103"/>
  <c i="5" r="J92"/>
  <c r="J114"/>
  <c r="BE121"/>
  <c i="4" r="J126"/>
  <c r="J98"/>
  <c i="5" r="E108"/>
  <c r="F115"/>
  <c r="F91"/>
  <c i="4" r="F92"/>
  <c r="J121"/>
  <c r="BE169"/>
  <c r="BE193"/>
  <c r="BE209"/>
  <c r="BE218"/>
  <c r="BE223"/>
  <c r="BE235"/>
  <c i="3" r="BK126"/>
  <c r="J126"/>
  <c r="J97"/>
  <c i="4" r="J91"/>
  <c r="E85"/>
  <c r="F91"/>
  <c r="J118"/>
  <c r="BE166"/>
  <c r="BE189"/>
  <c r="BE204"/>
  <c r="BE214"/>
  <c r="BE127"/>
  <c r="BE150"/>
  <c r="BE157"/>
  <c r="BE167"/>
  <c r="BE220"/>
  <c r="BE128"/>
  <c r="BE159"/>
  <c r="BE164"/>
  <c r="BE176"/>
  <c r="BE182"/>
  <c r="BE186"/>
  <c r="BE191"/>
  <c r="BE199"/>
  <c r="BE219"/>
  <c i="3" r="J328"/>
  <c r="J105"/>
  <c i="4" r="BE131"/>
  <c r="BE136"/>
  <c r="BE134"/>
  <c r="BE145"/>
  <c r="BE171"/>
  <c r="BE173"/>
  <c r="BE177"/>
  <c r="BE226"/>
  <c r="BE227"/>
  <c r="BE138"/>
  <c r="BE141"/>
  <c r="BE143"/>
  <c r="BE154"/>
  <c r="BE195"/>
  <c r="BE221"/>
  <c r="BE229"/>
  <c r="BE232"/>
  <c i="3" r="BE130"/>
  <c r="BE143"/>
  <c r="BE150"/>
  <c r="BE158"/>
  <c r="BE172"/>
  <c r="BE176"/>
  <c r="BE128"/>
  <c r="BE208"/>
  <c r="BE290"/>
  <c r="BE304"/>
  <c i="2" r="J137"/>
  <c r="J102"/>
  <c i="3" r="J91"/>
  <c r="J119"/>
  <c r="F122"/>
  <c r="J122"/>
  <c r="BE134"/>
  <c r="BE140"/>
  <c r="BE148"/>
  <c r="BE168"/>
  <c r="BE180"/>
  <c r="BE181"/>
  <c r="BE195"/>
  <c r="BE241"/>
  <c r="BE260"/>
  <c r="BE262"/>
  <c r="BE283"/>
  <c r="BE284"/>
  <c r="BE316"/>
  <c r="BE320"/>
  <c r="BE324"/>
  <c r="E85"/>
  <c r="F121"/>
  <c r="BE138"/>
  <c r="BE213"/>
  <c r="BE223"/>
  <c r="BE229"/>
  <c r="BE235"/>
  <c r="BE247"/>
  <c r="BE257"/>
  <c r="BE261"/>
  <c r="BE263"/>
  <c r="BE266"/>
  <c r="BE268"/>
  <c r="BE270"/>
  <c r="BE286"/>
  <c r="BE300"/>
  <c r="BE302"/>
  <c r="BE311"/>
  <c i="2" r="J125"/>
  <c r="J98"/>
  <c i="3" r="BE146"/>
  <c r="BE152"/>
  <c r="BE165"/>
  <c r="BE170"/>
  <c r="BE183"/>
  <c r="BE185"/>
  <c r="BE187"/>
  <c r="BE193"/>
  <c r="BE215"/>
  <c r="BE244"/>
  <c r="BE252"/>
  <c r="BE258"/>
  <c r="BE274"/>
  <c r="BE275"/>
  <c r="BE277"/>
  <c r="BE279"/>
  <c r="BE298"/>
  <c r="BE309"/>
  <c r="BE313"/>
  <c r="BE314"/>
  <c r="BE322"/>
  <c r="BE131"/>
  <c r="BE135"/>
  <c r="BE178"/>
  <c r="BE190"/>
  <c r="BE200"/>
  <c r="BE204"/>
  <c r="BE211"/>
  <c r="BE217"/>
  <c r="BE249"/>
  <c r="BE251"/>
  <c r="BE264"/>
  <c r="BE272"/>
  <c r="BE288"/>
  <c r="BE291"/>
  <c r="BE293"/>
  <c r="BE301"/>
  <c r="BE326"/>
  <c r="BE329"/>
  <c i="2" r="BE142"/>
  <c r="E113"/>
  <c r="J119"/>
  <c r="BE130"/>
  <c r="BE132"/>
  <c r="BE138"/>
  <c r="BE140"/>
  <c r="BE144"/>
  <c r="BE147"/>
  <c r="J120"/>
  <c r="F91"/>
  <c r="BE126"/>
  <c r="F92"/>
  <c r="J117"/>
  <c r="BE127"/>
  <c r="BE134"/>
  <c r="F37"/>
  <c i="1" r="BD95"/>
  <c i="4" r="F35"/>
  <c i="1" r="BB97"/>
  <c i="4" r="F34"/>
  <c i="1" r="BA97"/>
  <c i="3" r="J34"/>
  <c i="1" r="AW96"/>
  <c i="2" r="F35"/>
  <c i="1" r="BB95"/>
  <c i="4" r="F36"/>
  <c i="1" r="BC97"/>
  <c i="4" r="F37"/>
  <c i="1" r="BD97"/>
  <c i="2" r="F36"/>
  <c i="1" r="BC95"/>
  <c i="4" r="J34"/>
  <c i="1" r="AW97"/>
  <c i="5" r="J33"/>
  <c i="1" r="AV98"/>
  <c r="AT98"/>
  <c i="5" r="F34"/>
  <c i="1" r="BA98"/>
  <c i="3" r="F36"/>
  <c i="1" r="BC96"/>
  <c i="3" r="F34"/>
  <c i="1" r="BA96"/>
  <c i="2" r="J34"/>
  <c i="1" r="AW95"/>
  <c i="3" r="F35"/>
  <c i="1" r="BB96"/>
  <c i="3" r="F37"/>
  <c i="1" r="BD96"/>
  <c i="2" l="1" r="BK136"/>
  <c r="J136"/>
  <c r="J101"/>
  <c r="R123"/>
  <c i="3" r="T126"/>
  <c r="T125"/>
  <c i="4" r="R125"/>
  <c r="R124"/>
  <c i="2" r="T123"/>
  <c r="P123"/>
  <c i="1" r="AU95"/>
  <c i="3" r="R126"/>
  <c r="R125"/>
  <c i="4" r="BK125"/>
  <c r="BK124"/>
  <c r="J124"/>
  <c i="5" r="J119"/>
  <c r="J97"/>
  <c i="2" r="BK128"/>
  <c r="J128"/>
  <c r="J99"/>
  <c i="5" r="J120"/>
  <c r="J98"/>
  <c i="3" r="BK125"/>
  <c r="J125"/>
  <c i="1" r="AU94"/>
  <c i="4" r="F33"/>
  <c i="1" r="AZ97"/>
  <c i="5" r="J30"/>
  <c i="1" r="AG98"/>
  <c i="2" r="F33"/>
  <c i="1" r="AZ95"/>
  <c r="BC94"/>
  <c r="W32"/>
  <c r="BB94"/>
  <c r="AX94"/>
  <c i="4" r="J30"/>
  <c i="1" r="AG97"/>
  <c i="2" r="J33"/>
  <c i="1" r="AV95"/>
  <c r="AT95"/>
  <c i="5" r="F33"/>
  <c i="1" r="AZ98"/>
  <c r="BD94"/>
  <c r="W33"/>
  <c i="3" r="J33"/>
  <c i="1" r="AV96"/>
  <c r="AT96"/>
  <c i="3" r="J30"/>
  <c i="1" r="AG96"/>
  <c i="4" r="J33"/>
  <c i="1" r="AV97"/>
  <c r="AT97"/>
  <c r="AN97"/>
  <c i="3" r="F33"/>
  <c i="1" r="AZ96"/>
  <c r="BA94"/>
  <c r="AW94"/>
  <c r="AK30"/>
  <c i="5" l="1" r="J39"/>
  <c i="4" r="J96"/>
  <c i="2" r="BK123"/>
  <c r="J123"/>
  <c r="J96"/>
  <c i="4" r="J125"/>
  <c r="J97"/>
  <c i="1" r="AN96"/>
  <c i="3" r="J96"/>
  <c i="4" r="J39"/>
  <c i="3" r="J39"/>
  <c i="1" r="AN98"/>
  <c r="AZ94"/>
  <c r="AV94"/>
  <c r="AK29"/>
  <c r="W31"/>
  <c r="AY94"/>
  <c r="W30"/>
  <c i="2" l="1" r="J30"/>
  <c i="1" r="AG95"/>
  <c r="AN95"/>
  <c r="AT94"/>
  <c r="W29"/>
  <c i="2" l="1" r="J39"/>
  <c i="1"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<sst xmlns="http://schemas.openxmlformats.org/spreadsheetml/2006/main">
  <si>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</si>
  <si>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</si>
  <si>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</si>
  <si>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</si>
  <si>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{86ce376e-159b-4914-8bbf-0e3bc32ef524}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</si>
  <si>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</si>
  <si>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</si>
  <si>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</si>
  <si>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</si>
  <si>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</si>
  <si>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</si>
  <si>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</si>
  <si>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</si>
  <si>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</si>
  <si>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121005K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</si>
  <si>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</si>
  <si>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</si>
  <si>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od kř. III/10529 Bratřejov - kř. MK Žemličkova Lhota - PD</t>
  </si>
  <si>
    <t>KSO:</t>
  </si>
  <si>
    <t>CC-CZ:</t>
  </si>
  <si>
    <t>Místo:</t>
  </si>
  <si>
    <t xml:space="preserve"> </t>
  </si>
  <si>
    <t>Datum:</t>
  </si>
  <si>
    <t>18. 8. 2022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</si>
  <si>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</si>
  <si>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</si>
  <si>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</si>
  <si>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</si>
  <si>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</si>
  <si>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</si>
  <si>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</si>
  <si>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</si>
  <si>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</si>
  <si>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</si>
  <si>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</si>
  <si>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</si>
  <si>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</si>
  <si>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</si>
  <si>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</si>
  <si>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</si>
  <si>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</si>
  <si>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</si>
  <si>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</si>
  <si>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</si>
  <si>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</si>
  <si>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</si>
  <si>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</si>
  <si>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</si>
  <si>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</si>
  <si>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</si>
  <si>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</si>
  <si>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</si>
  <si>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</si>
  <si>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</si>
  <si>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</si>
  <si>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</si>
  <si>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</si>
  <si>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</si>
  <si>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</si>
  <si>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</si>
  <si>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</si>
  <si>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</si>
  <si>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</si>
  <si>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</si>
  <si>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</si>
  <si>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</si>
  <si>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</si>
  <si>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</si>
  <si>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</si>
  <si>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</si>
  <si>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</si>
  <si>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</si>
  <si>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</si>
  <si>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</si>
  <si>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</si>
  <si>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</si>
  <si>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</si>
  <si>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</si>
  <si>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</si>
  <si>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Všeobecné položky</t>
  </si>
  <si>
    <t>STA</t>
  </si>
  <si>
    <t>1</t>
  </si>
  <si>
    <t>{37a79b26-ab2f-4f57-ba20-102165eb55bf}</t>
  </si>
  <si>
    <t>2</t>
  </si>
  <si>
    <t>SO 101.1</t>
  </si>
  <si>
    <t>Silnice II/105 - úsek I.</t>
  </si>
  <si>
    <t>{a9310ee3-d6b8-4a92-a8f7-28217d724e82}</t>
  </si>
  <si>
    <t>SO 101.2</t>
  </si>
  <si>
    <t>Silnice II/105 - úsek II.</t>
  </si>
  <si>
    <t>{6d427f1a-c4e3-4e9e-b2ff-e6ad67242519}</t>
  </si>
  <si>
    <t>SO 182</t>
  </si>
  <si>
    <t xml:space="preserve"> Dopravně inženýrská opatření</t>
  </si>
  <si>
    <t>{896f415a-a8f8-45ac-8377-b9420f3cb862}</t>
  </si>
  <si>
    <t>KRYCÍ LIST SOUPISU PRACÍ</t>
  </si>
  <si>
    <t>Objekt:</t>
  </si>
  <si>
    <t>SO 001 -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</si>
  <si>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</si>
  <si>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</si>
  <si>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</si>
  <si>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</si>
  <si>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</si>
  <si>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</si>
  <si>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</si>
  <si>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</si>
  <si>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</si>
  <si>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</si>
  <si>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</si>
  <si>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</si>
  <si>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</si>
  <si>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</si>
  <si>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</si>
  <si>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</si>
  <si>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</si>
  <si>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</si>
  <si>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</si>
  <si>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</si>
  <si>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</si>
  <si>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</si>
  <si>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</si>
  <si>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</si>
  <si>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</si>
  <si>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</si>
  <si>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</si>
  <si>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</si>
  <si>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</si>
  <si>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</si>
  <si>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</si>
  <si>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</si>
  <si>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</si>
  <si>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</si>
  <si>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-1191646384</t>
  </si>
  <si>
    <t>184818232</t>
  </si>
  <si>
    <t>Ochrana kmene průměru přes 300 do 500 mm bedněním výšky do 2 m</t>
  </si>
  <si>
    <t>kus</t>
  </si>
  <si>
    <t>691451646</t>
  </si>
  <si>
    <t>N00</t>
  </si>
  <si>
    <t>Nepojmenované práce</t>
  </si>
  <si>
    <t>N01</t>
  </si>
  <si>
    <t>Nepojmenovaný díl</t>
  </si>
  <si>
    <t>3</t>
  </si>
  <si>
    <t>043002000</t>
  </si>
  <si>
    <t>Zkoušky a ostatní měření</t>
  </si>
  <si>
    <t>…</t>
  </si>
  <si>
    <t>1024</t>
  </si>
  <si>
    <t>727443248</t>
  </si>
  <si>
    <t>P</t>
  </si>
  <si>
    <t>Poznámka k položce:_x000d_
Zkoušky na PAU (polyaromatické uhlovodíky) a odvoz nevhodného materiálu vč. uložení</t>
  </si>
  <si>
    <t>900000.R</t>
  </si>
  <si>
    <t>Obnova vozovky objízdných tras - Preliminář</t>
  </si>
  <si>
    <t>kpl</t>
  </si>
  <si>
    <t>512</t>
  </si>
  <si>
    <t>105847672</t>
  </si>
  <si>
    <t>Poznámka k položce:_x000d_
Položka bude čerpána se souhlasem investora podle skutečného stavu objízdných tras.</t>
  </si>
  <si>
    <t>5</t>
  </si>
  <si>
    <t>997221645.R</t>
  </si>
  <si>
    <t>Poplatek za uložení na skládce (skládkovné) odpadu asfaltového nevhodného s PAU</t>
  </si>
  <si>
    <t>t</t>
  </si>
  <si>
    <t>1576690232</t>
  </si>
  <si>
    <t>VV</t>
  </si>
  <si>
    <t xml:space="preserve">13236*0,06*0,15*2,2   "předpoklad 15 % odfrézovaného materiálu v 1.úseku</t>
  </si>
  <si>
    <t>VRN</t>
  </si>
  <si>
    <t>Vedlejší rozpočtové náklady</t>
  </si>
  <si>
    <t>VRN1</t>
  </si>
  <si>
    <t>Průzkumné, geodetické a projektové práce</t>
  </si>
  <si>
    <t>6</t>
  </si>
  <si>
    <t>011002000</t>
  </si>
  <si>
    <t>Průzkumné práce - zaměření, vytyčení a ochrana IS</t>
  </si>
  <si>
    <t>777884005</t>
  </si>
  <si>
    <t>Poznámka k položce:_x000d_
vč. vytyčovací sítě</t>
  </si>
  <si>
    <t>7</t>
  </si>
  <si>
    <t>012002000</t>
  </si>
  <si>
    <t>Geodetické práce - před, během a po stavbě</t>
  </si>
  <si>
    <t>77091875</t>
  </si>
  <si>
    <t>Poznámka k položce:_x000d_
vč. vytyčení hranic pozemků</t>
  </si>
  <si>
    <t>8</t>
  </si>
  <si>
    <t>013274000</t>
  </si>
  <si>
    <t>Pasportizace objektu před započetím prací</t>
  </si>
  <si>
    <t>-231582057</t>
  </si>
  <si>
    <t>Poznámka k položce:_x000d_
Zjištění skutečného stavu objízdných tras.</t>
  </si>
  <si>
    <t>9</t>
  </si>
  <si>
    <t>013284000</t>
  </si>
  <si>
    <t>Pasportizace objektu po provedení prací</t>
  </si>
  <si>
    <t>1664931475</t>
  </si>
  <si>
    <t>VRN3</t>
  </si>
  <si>
    <t>Zařízení staveniště</t>
  </si>
  <si>
    <t>10</t>
  </si>
  <si>
    <t>030001000</t>
  </si>
  <si>
    <t>-1545490940</t>
  </si>
  <si>
    <t>Poznámka k položce:_x000d_
zřízení, provozování a zrušení zařízení staveniště.</t>
  </si>
  <si>
    <t>SO 101.1 - Silnice II/105 - úsek I.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</si>
  <si>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</si>
  <si>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</si>
  <si>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</si>
  <si>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</si>
  <si>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</si>
  <si>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113105113</t>
  </si>
  <si>
    <t>Rozebrání dlažeb z lomového kamene kladených na MC vyspárované MC</t>
  </si>
  <si>
    <t>18175346</t>
  </si>
  <si>
    <t>Poznámka k položce:_x000d_
pro předláždění uložit na stavbě</t>
  </si>
  <si>
    <t>113107125</t>
  </si>
  <si>
    <t>Odstranění podkladu z kameniva drceného tl přes 400 do 500 mm ručně</t>
  </si>
  <si>
    <t>-1823781169</t>
  </si>
  <si>
    <t>113154331</t>
  </si>
  <si>
    <t>Frézování živičného krytu tl do 30 mm pruh š přes 1 do 2 m pl přes 1000 do 10000 m2 bez překážek v trase</t>
  </si>
  <si>
    <t>2032352530</t>
  </si>
  <si>
    <t>Poznámka k položce:_x000d_
Materiál bude odkoupen zhotovitelem a příp. využit do stavby (krajnice apod.)</t>
  </si>
  <si>
    <t xml:space="preserve">(5693+583+163+179)*2   "prům. tl. 6 cm</t>
  </si>
  <si>
    <t>113202111</t>
  </si>
  <si>
    <t>Vytrhání obrub krajníků obrubníků stojatých</t>
  </si>
  <si>
    <t>m</t>
  </si>
  <si>
    <t>16561679</t>
  </si>
  <si>
    <t>116951201</t>
  </si>
  <si>
    <t>Úprava zemin vápnem nebo směsnými hydraulickými pojivy</t>
  </si>
  <si>
    <t>m3</t>
  </si>
  <si>
    <t>-1316645193</t>
  </si>
  <si>
    <t>Poznámka k položce:_x000d_
úprava AZ na místě_x000d_
Položka bude čerpána po souhlasu TDI</t>
  </si>
  <si>
    <t xml:space="preserve">966*0,5*0,10   "plocha dle konstrukce 3 x tl. - 10% předpoklad</t>
  </si>
  <si>
    <t>M</t>
  </si>
  <si>
    <t>58530170</t>
  </si>
  <si>
    <t>vápno nehašené CL 90-Q pro úpravu zemin standardní</t>
  </si>
  <si>
    <t>106854743</t>
  </si>
  <si>
    <t>48,3*2,0*0,02</t>
  </si>
  <si>
    <t>121151124</t>
  </si>
  <si>
    <t>Sejmutí ornice plochy přes 500 m2 tl vrstvy přes 200 do 250 mm strojně</t>
  </si>
  <si>
    <t>1212814236</t>
  </si>
  <si>
    <t>Poznámka k položce:_x000d_
Předpoklad 50% bude využito, zbytek se odveze na skládku</t>
  </si>
  <si>
    <t>309/0,15</t>
  </si>
  <si>
    <t>122151104</t>
  </si>
  <si>
    <t>Odkopávky a prokopávky nezapažené v hornině třídy těžitelnosti I skupiny 1 a 2 objem do 500 m3 strojně</t>
  </si>
  <si>
    <t>139905036</t>
  </si>
  <si>
    <t>Poznámka k položce:_x000d_
Položka bude čerpána se souhlasem TDI</t>
  </si>
  <si>
    <t xml:space="preserve">966*0,5*0,10   "plocha kce 3 x tl. - odkop pro AZ - 10% předpoklad</t>
  </si>
  <si>
    <t>122151404</t>
  </si>
  <si>
    <t>Vykopávky v zemníku na suchu v hornině třídy těžitelnosti I skupiny 1 a 2 objem do 500 m3 strojně</t>
  </si>
  <si>
    <t>-586491216</t>
  </si>
  <si>
    <t>Poznámka k položce:_x000d_
nakoupená ornice - předpoklad 50% ze sejmutí ornice bude nevhodné</t>
  </si>
  <si>
    <t>122861101</t>
  </si>
  <si>
    <t>Těžení jednotlivých balvanů v hornině třídy těžitelnosti III skupiny 6 a 7</t>
  </si>
  <si>
    <t>1230950568</t>
  </si>
  <si>
    <t xml:space="preserve">1,0*3   "odhad 1 m3 balvan - počet 3 kusy</t>
  </si>
  <si>
    <t>11</t>
  </si>
  <si>
    <t>132151253</t>
  </si>
  <si>
    <t>Hloubení rýh nezapažených š do 2000 mm v hornině třídy těžitelnosti I skupiny 1 a 2 objem do 100 m3 strojně</t>
  </si>
  <si>
    <t>1602145</t>
  </si>
  <si>
    <t>70*0,7</t>
  </si>
  <si>
    <t>12</t>
  </si>
  <si>
    <t>162351104</t>
  </si>
  <si>
    <t>Vodorovné přemístění přes 500 do 1000 m výkopku/sypaniny z horniny třídy těžitelnosti I skupiny 1 až 3</t>
  </si>
  <si>
    <t>-204258806</t>
  </si>
  <si>
    <t xml:space="preserve">309   "ornice</t>
  </si>
  <si>
    <t xml:space="preserve">49   "zemina z hloubí rýhy pro vsak</t>
  </si>
  <si>
    <t xml:space="preserve">48,3  "zemina z výkopu pro AZ</t>
  </si>
  <si>
    <t xml:space="preserve">154,5   "dovoz vhodné ornice ze zemníku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</si>
  <si>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</si>
  <si>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</si>
  <si>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</si>
  <si>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</si>
  <si>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-1833557798</t>
  </si>
  <si>
    <t xml:space="preserve">Poznámka k položce:_x000d_
skládka celkem 20 km </t>
  </si>
  <si>
    <t xml:space="preserve">48,3+49    "zemina na skládku</t>
  </si>
  <si>
    <t xml:space="preserve">309*0,5      "50% ornice nevhodné na skládku - předpoklad</t>
  </si>
  <si>
    <t>406,3*19 'Přepočtené koeficientem množství</t>
  </si>
  <si>
    <t>14</t>
  </si>
  <si>
    <t>171152111</t>
  </si>
  <si>
    <t>Uložení sypaniny z hornin nesoudržných a sypkých do násypů zhutněných v aktivní zóně silnic a dálnic</t>
  </si>
  <si>
    <t>72819143</t>
  </si>
  <si>
    <t>171201221</t>
  </si>
  <si>
    <t>Poplatek za uložení na skládce (skládkovné) zeminy a kamení kód odpadu 17 05 04</t>
  </si>
  <si>
    <t>-589965116</t>
  </si>
  <si>
    <t>(49+48,3+154,5)*1,9</t>
  </si>
  <si>
    <t>16</t>
  </si>
  <si>
    <t>171201222.R</t>
  </si>
  <si>
    <t>Poplatek za zemník</t>
  </si>
  <si>
    <t>74900301</t>
  </si>
  <si>
    <t>154,5*1,9 'Přepočtené koeficientem množství</t>
  </si>
  <si>
    <t>17</t>
  </si>
  <si>
    <t>171251201</t>
  </si>
  <si>
    <t>Uložení sypaniny na skládky nebo meziskládky</t>
  </si>
  <si>
    <t>-329598206</t>
  </si>
  <si>
    <t xml:space="preserve">309   "ornice na MDP a na skládku</t>
  </si>
  <si>
    <t xml:space="preserve">49+48,3   "zemina na skládku</t>
  </si>
  <si>
    <t>18</t>
  </si>
  <si>
    <t>174151101</t>
  </si>
  <si>
    <t>Zásyp jam, šachet rýh nebo kolem objektů sypaninou se zhutněním</t>
  </si>
  <si>
    <t>647231283</t>
  </si>
  <si>
    <t xml:space="preserve">8*0,20*0,4    "zásyp trouby DN 200 - délka x tl. x šířka</t>
  </si>
  <si>
    <t>19</t>
  </si>
  <si>
    <t>174253301</t>
  </si>
  <si>
    <t>Zásyp rýh pro drény hl do 1,0 m</t>
  </si>
  <si>
    <t>1951512146</t>
  </si>
  <si>
    <t xml:space="preserve">Poznámka k položce:_x000d_
Vsakovací rýha - ŠD </t>
  </si>
  <si>
    <t>20</t>
  </si>
  <si>
    <t>181411153</t>
  </si>
  <si>
    <t>Založení parkového trávníku travním kobercem pl do 1000 m2 ve svahu přes 1:2 do 1:1</t>
  </si>
  <si>
    <t>1440354764</t>
  </si>
  <si>
    <t>00572440</t>
  </si>
  <si>
    <t>osivo směs travní hřištní</t>
  </si>
  <si>
    <t>kg</t>
  </si>
  <si>
    <t>-792227440</t>
  </si>
  <si>
    <t>2060*0,02 'Přepočtené koeficientem množství</t>
  </si>
  <si>
    <t>22</t>
  </si>
  <si>
    <t>182351133</t>
  </si>
  <si>
    <t>Rozprostření ornice pl přes 500 m2 ve svahu nad 1:5 tl vrstvy do 200 mm strojně</t>
  </si>
  <si>
    <t>-1819829151</t>
  </si>
  <si>
    <t>23</t>
  </si>
  <si>
    <t>185803113</t>
  </si>
  <si>
    <t>Ošetření trávníku shrabáním ve svahu přes 1:2 do 1:1</t>
  </si>
  <si>
    <t>1128285892</t>
  </si>
  <si>
    <t>24</t>
  </si>
  <si>
    <t>185851121</t>
  </si>
  <si>
    <t>Dovoz vody pro zálivku rostlin za vzdálenost do 1000 m</t>
  </si>
  <si>
    <t>1225314440</t>
  </si>
  <si>
    <t>309*0,01*2</t>
  </si>
  <si>
    <t>Vodorovné konstrukce</t>
  </si>
  <si>
    <t>25</t>
  </si>
  <si>
    <t>451317777</t>
  </si>
  <si>
    <t>Podklad nebo lože pod dlažbu vodorovný nebo do sklonu 1:5 z betonu prostého tl přes 50 do 100 mm</t>
  </si>
  <si>
    <t>-757289143</t>
  </si>
  <si>
    <t xml:space="preserve">63*0,1   "délka x plocha v řezu - betonová žlabovka</t>
  </si>
  <si>
    <t>Komunikace pozemní</t>
  </si>
  <si>
    <t>26</t>
  </si>
  <si>
    <t>564801011.R</t>
  </si>
  <si>
    <t>Podklad ze štěrkodrtě ŠD plochy do 100 m2 tl 20 mm</t>
  </si>
  <si>
    <t>1198963092</t>
  </si>
  <si>
    <t>Poznámka k položce:_x000d_
Sjezdy</t>
  </si>
  <si>
    <t>27</t>
  </si>
  <si>
    <t>564972111</t>
  </si>
  <si>
    <t>Podklad z mechanicky zpevněného kameniva MZK tl 250 mm</t>
  </si>
  <si>
    <t>1924905715</t>
  </si>
  <si>
    <t xml:space="preserve">Poznámka k položce:_x000d_
dle diagnostiky - po souhlasu TDI_x000d_
</t>
  </si>
  <si>
    <t xml:space="preserve">966*1,3   "kce 3</t>
  </si>
  <si>
    <t xml:space="preserve">89    "vyrovnávací štěrková vrstva MZK 0/32 do úrovně ložné vrstvy</t>
  </si>
  <si>
    <t>28</t>
  </si>
  <si>
    <t>565166111</t>
  </si>
  <si>
    <t>Asfaltový beton vrstva podkladní ACP 22 (obalované kamenivo OKH) tl 80 mm š do 3 m</t>
  </si>
  <si>
    <t>-1873734937</t>
  </si>
  <si>
    <t xml:space="preserve">4507*1,1   "kce 2</t>
  </si>
  <si>
    <t xml:space="preserve">966*1,1*2   "kce 3 - dvě vrstvy do tloušťky 120-200mm</t>
  </si>
  <si>
    <t>29</t>
  </si>
  <si>
    <t>569251111</t>
  </si>
  <si>
    <t>Zpevnění krajnic štěrkopískem nebo kamenivem těženým tl 150 mm</t>
  </si>
  <si>
    <t>-551267475</t>
  </si>
  <si>
    <t xml:space="preserve">(1069-33)*0,5*2   "délka dle staničení x šířka dle řezů x obě strany</t>
  </si>
  <si>
    <t xml:space="preserve">-932,4   "odečet recyklátu</t>
  </si>
  <si>
    <t xml:space="preserve">Součet </t>
  </si>
  <si>
    <t>30</t>
  </si>
  <si>
    <t>569903311</t>
  </si>
  <si>
    <t>Zřízení zemních krajnic se zhutněním - dosypávky</t>
  </si>
  <si>
    <t>2129859494</t>
  </si>
  <si>
    <t>Poznámka k položce:_x000d_
Lze využít materiál z odstraněných podkladních vrstev vozovek</t>
  </si>
  <si>
    <t xml:space="preserve">(1069-33)*0,03*2   "délka dle staničení x plocha dle řezů x obě strany</t>
  </si>
  <si>
    <t>31</t>
  </si>
  <si>
    <t>569951133</t>
  </si>
  <si>
    <t>Zpevnění krajnic asfaltovým recyklátem tl 150 mm</t>
  </si>
  <si>
    <t>1044231790</t>
  </si>
  <si>
    <t xml:space="preserve">(1069-33)*0,5*2*0,90   "délka dle staničení x šířka dle řezů x obě strany - 90% předpoklad</t>
  </si>
  <si>
    <t>32</t>
  </si>
  <si>
    <t>572213111</t>
  </si>
  <si>
    <t>Vyspravení výtluků na krajnicích a komunikacích recyklátem</t>
  </si>
  <si>
    <t>2023308410</t>
  </si>
  <si>
    <t xml:space="preserve">(1069-33)*0,5*0,05*2*0,20   "délka dle staničení x šířka dle řezů x předpoklad tl. x obě strany - 20 %</t>
  </si>
  <si>
    <t>33</t>
  </si>
  <si>
    <t>572531131</t>
  </si>
  <si>
    <t>Oprava trhlin asfaltovou sanační hmotou š přes 30 do 40 mm</t>
  </si>
  <si>
    <t>-1865718206</t>
  </si>
  <si>
    <t>5693*0,20</t>
  </si>
  <si>
    <t>34</t>
  </si>
  <si>
    <t>573191111</t>
  </si>
  <si>
    <t>Postřik infiltrační kationaktivní emulzí v množství 1 kg/m2</t>
  </si>
  <si>
    <t>-700231990</t>
  </si>
  <si>
    <t xml:space="preserve">966*1,1  "kce 3 pod ACP 22+</t>
  </si>
  <si>
    <t xml:space="preserve">88   "zastávkový záliv</t>
  </si>
  <si>
    <t>35</t>
  </si>
  <si>
    <t>573231107</t>
  </si>
  <si>
    <t>Postřik živičný spojovací ze silniční emulze v množství 0,40 kg/m2</t>
  </si>
  <si>
    <t>-1291605522</t>
  </si>
  <si>
    <t xml:space="preserve">1011+1011*1,03  "kce 1 pod ACL 22+ a pod ACO 11+</t>
  </si>
  <si>
    <t>4507+4507*1,03 "kce 2 pod ACO 11+ a pod ACL 22+</t>
  </si>
  <si>
    <t xml:space="preserve">966+966*1,03    "kce 3 pod ACO 11+ a pod ACL 22+</t>
  </si>
  <si>
    <t>36</t>
  </si>
  <si>
    <t>577144131</t>
  </si>
  <si>
    <t>Asfaltový beton vrstva obrusná ACO 11 (ABS) tř. I tl 50 mm š do 3 m z modifikovaného asfaltu</t>
  </si>
  <si>
    <t>1427607538</t>
  </si>
  <si>
    <t xml:space="preserve">993+18   "kce 1</t>
  </si>
  <si>
    <t xml:space="preserve">4507   "kce 2</t>
  </si>
  <si>
    <t xml:space="preserve">966   "kce 3</t>
  </si>
  <si>
    <t>37</t>
  </si>
  <si>
    <t>577156131</t>
  </si>
  <si>
    <t>Asfaltový beton vrstva ložní ACL 22 (ABVH) tl 60 mm š do 3 m z modifikovaného asfaltu</t>
  </si>
  <si>
    <t>895306469</t>
  </si>
  <si>
    <t>5561*1,03 'Přepočtené koeficientem množství</t>
  </si>
  <si>
    <t>38</t>
  </si>
  <si>
    <t>577176131</t>
  </si>
  <si>
    <t>Asfaltový beton vrstva ložní ACL 22 (ABVH) tl 80 mm š do 3 m z modifikovaného asfaltu</t>
  </si>
  <si>
    <t>1542976005</t>
  </si>
  <si>
    <t xml:space="preserve">993+18   "kce 1 tl. 60 - 90 mm</t>
  </si>
  <si>
    <t>1011*1,03 'Přepočtené koeficientem množství</t>
  </si>
  <si>
    <t>39</t>
  </si>
  <si>
    <t>594511111</t>
  </si>
  <si>
    <t>Dlažba z lomového kamene s provedením lože z betonu</t>
  </si>
  <si>
    <t>-1284811066</t>
  </si>
  <si>
    <t>Poznámka k položce:_x000d_
odláždění u propustků</t>
  </si>
  <si>
    <t>Trubní vedení</t>
  </si>
  <si>
    <t>40</t>
  </si>
  <si>
    <t>899914111</t>
  </si>
  <si>
    <t>Montáž ocelové chráničky D 159 x 10 mm</t>
  </si>
  <si>
    <t>81123903</t>
  </si>
  <si>
    <t xml:space="preserve">4+10+6+9   </t>
  </si>
  <si>
    <t>41</t>
  </si>
  <si>
    <t>14011098</t>
  </si>
  <si>
    <t>trubka ocelová bezešvá hladká jakost 11 353 159x4,5mm</t>
  </si>
  <si>
    <t>-109176931</t>
  </si>
  <si>
    <t>Ostatní konstrukce a práce, bourání</t>
  </si>
  <si>
    <t>42</t>
  </si>
  <si>
    <t>01.R</t>
  </si>
  <si>
    <t>Provizorní zastávky</t>
  </si>
  <si>
    <t>-1827019507</t>
  </si>
  <si>
    <t>43</t>
  </si>
  <si>
    <t>912211111</t>
  </si>
  <si>
    <t>Montáž směrového sloupku silničního plastového prosté uložení bez betonového základu</t>
  </si>
  <si>
    <t>1749097259</t>
  </si>
  <si>
    <t xml:space="preserve">Poznámka k položce:_x000d_
vč. červených sloupků_x000d_
</t>
  </si>
  <si>
    <t>(1070*2)/20</t>
  </si>
  <si>
    <t>5*2</t>
  </si>
  <si>
    <t>44</t>
  </si>
  <si>
    <t>40445158</t>
  </si>
  <si>
    <t>sloupek směrový silniční plastový 1,2m</t>
  </si>
  <si>
    <t>-2115410351</t>
  </si>
  <si>
    <t>45</t>
  </si>
  <si>
    <t>914111111</t>
  </si>
  <si>
    <t>Montáž svislé dopravní značky do velikosti 1 m2 objímkami na sloupek nebo konzolu</t>
  </si>
  <si>
    <t>-501920044</t>
  </si>
  <si>
    <t>Poznámka k položce:_x000d_
výměna poškozených značek za nové a znovuosazení stáv. nepoškozených značek</t>
  </si>
  <si>
    <t>46</t>
  </si>
  <si>
    <t>40445608</t>
  </si>
  <si>
    <t>značky upravující přednost P1, P4 700mm</t>
  </si>
  <si>
    <t>-1137656841</t>
  </si>
  <si>
    <t>47</t>
  </si>
  <si>
    <t>40445630</t>
  </si>
  <si>
    <t>informativní značky směrové IS1b, IS2b, IS3b, IS4b, IS19b 1100x500mm</t>
  </si>
  <si>
    <t>108063153</t>
  </si>
  <si>
    <t>48</t>
  </si>
  <si>
    <t>40445647</t>
  </si>
  <si>
    <t>dodatkové tabulky E1, E2a,b , E6, E9, E10 E12c, E17 500x500mm</t>
  </si>
  <si>
    <t>-1951473856</t>
  </si>
  <si>
    <t>49</t>
  </si>
  <si>
    <t>914511111</t>
  </si>
  <si>
    <t>Montáž sloupku dopravních značek délky do 3,5 m s betonovým základem</t>
  </si>
  <si>
    <t>-999452463</t>
  </si>
  <si>
    <t>50</t>
  </si>
  <si>
    <t>40445225</t>
  </si>
  <si>
    <t>sloupek pro dopravní značku Zn D 60mm v 3,5m</t>
  </si>
  <si>
    <t>1378115544</t>
  </si>
  <si>
    <t xml:space="preserve">Poznámka k položce:_x000d_
zbylých 6 sdloupků bude použito stávajících i se značkou_x000d_
</t>
  </si>
  <si>
    <t>51</t>
  </si>
  <si>
    <t>915111111</t>
  </si>
  <si>
    <t>Vodorovné dopravní značení dělící čáry souvislé š 125 mm základní bílá barva</t>
  </si>
  <si>
    <t>280227590</t>
  </si>
  <si>
    <t xml:space="preserve">42+7+8+1442+1414   "dle situace DZ</t>
  </si>
  <si>
    <t>52</t>
  </si>
  <si>
    <t>915111121</t>
  </si>
  <si>
    <t>Vodorovné dopravní značení dělící čáry přerušované š 125 mm základní bílá barva</t>
  </si>
  <si>
    <t>1341288592</t>
  </si>
  <si>
    <t>58+23+25</t>
  </si>
  <si>
    <t>53</t>
  </si>
  <si>
    <t>915121111</t>
  </si>
  <si>
    <t>Vodorovné dopravní značení vodící čáry souvislé š 250 mm základní bílá barva</t>
  </si>
  <si>
    <t>-389395453</t>
  </si>
  <si>
    <t>8+16</t>
  </si>
  <si>
    <t>54</t>
  </si>
  <si>
    <t>915121121</t>
  </si>
  <si>
    <t>Vodorovné dopravní značení vodící čáry přerušované š 250 mm základní bílá barva</t>
  </si>
  <si>
    <t>627674614</t>
  </si>
  <si>
    <t>6+13+7+16</t>
  </si>
  <si>
    <t>55</t>
  </si>
  <si>
    <t>916131213</t>
  </si>
  <si>
    <t>Osazení silničního obrubníku betonového stojatého s boční opěrou do lože z betonu prostého</t>
  </si>
  <si>
    <t>-1928205327</t>
  </si>
  <si>
    <t>56</t>
  </si>
  <si>
    <t>59217026</t>
  </si>
  <si>
    <t>obrubník betonový silniční 500x150x250mm</t>
  </si>
  <si>
    <t>80176209</t>
  </si>
  <si>
    <t>87*1,02 'Přepočtené koeficientem množství</t>
  </si>
  <si>
    <t>57</t>
  </si>
  <si>
    <t>919121122</t>
  </si>
  <si>
    <t>Těsnění spár zálivkou za studena pro komůrky š 15 mm hl 30 mm s těsnicím profilem</t>
  </si>
  <si>
    <t>-573404007</t>
  </si>
  <si>
    <t>Poznámka k položce:_x000d_
cementovou zálivkou M25 XF4 v betonové žlabovce</t>
  </si>
  <si>
    <t>58</t>
  </si>
  <si>
    <t>919122122</t>
  </si>
  <si>
    <t>Těsnění spár zálivkou za tepla pro komůrky š 15 mm hl 30 mm s těsnicím profilem</t>
  </si>
  <si>
    <t>-222668155</t>
  </si>
  <si>
    <t xml:space="preserve">87   "Asfaltová zálivka N2 – podél obruby</t>
  </si>
  <si>
    <t xml:space="preserve">110   "dle pol. 919735115</t>
  </si>
  <si>
    <t>59</t>
  </si>
  <si>
    <t>919521110</t>
  </si>
  <si>
    <t>Zřízení silničního propustku z trub betonových nebo ŽB DN 200</t>
  </si>
  <si>
    <t>584355094</t>
  </si>
  <si>
    <t>60</t>
  </si>
  <si>
    <t>59223020</t>
  </si>
  <si>
    <t>trouba betonová hrdlová DN 200</t>
  </si>
  <si>
    <t>-1626971804</t>
  </si>
  <si>
    <t>8,5*1,01 'Přepočtené koeficientem množství</t>
  </si>
  <si>
    <t>61</t>
  </si>
  <si>
    <t>919551112</t>
  </si>
  <si>
    <t>Zřízení propustku z trub plastových PE rýhovaných se spojkami nebo s hrdlem DN 400 mm</t>
  </si>
  <si>
    <t>1627949419</t>
  </si>
  <si>
    <t>5*6,0</t>
  </si>
  <si>
    <t>62</t>
  </si>
  <si>
    <t>56241111</t>
  </si>
  <si>
    <t>trouba HDPE flexibilní 8kPA D 400mm</t>
  </si>
  <si>
    <t>-1432315642</t>
  </si>
  <si>
    <t>30*1,015 'Přepočtené koeficientem množství</t>
  </si>
  <si>
    <t>63</t>
  </si>
  <si>
    <t>919551114</t>
  </si>
  <si>
    <t>Zřízení propustku z trub plastových PE rýhovaných se spojkami nebo s hrdlem DN 600 mm</t>
  </si>
  <si>
    <t>-1978691038</t>
  </si>
  <si>
    <t>64</t>
  </si>
  <si>
    <t>28614470</t>
  </si>
  <si>
    <t>trubka kanalizační PP korugovaná pro velké průměry DN 600x6000mm SN10</t>
  </si>
  <si>
    <t>1222531144</t>
  </si>
  <si>
    <t>10*1,015 'Přepočtené koeficientem množství</t>
  </si>
  <si>
    <t>65</t>
  </si>
  <si>
    <t>919735115</t>
  </si>
  <si>
    <t>Řezání stávajícího živičného krytu hl přes 200 do 250 mm</t>
  </si>
  <si>
    <t>1496037480</t>
  </si>
  <si>
    <t xml:space="preserve">2*7   "na ZÚ a KÚ</t>
  </si>
  <si>
    <t xml:space="preserve">50+25+21    "při napojení na vedl.komunikace</t>
  </si>
  <si>
    <t xml:space="preserve">87   "podél obruby</t>
  </si>
  <si>
    <t>66</t>
  </si>
  <si>
    <t>935111211</t>
  </si>
  <si>
    <t>Osazení příkopového žlabu do štěrkopísku tl 100 mm z betonových tvárnic š 600 mm</t>
  </si>
  <si>
    <t>120714551</t>
  </si>
  <si>
    <t>67</t>
  </si>
  <si>
    <t>59227016</t>
  </si>
  <si>
    <t>žlabovka příkopová betonová s lomenými stěnami 300x650x245mm</t>
  </si>
  <si>
    <t>205142012</t>
  </si>
  <si>
    <t>68</t>
  </si>
  <si>
    <t>935316111</t>
  </si>
  <si>
    <t>Odvodňovací žlab letištních ploch mělký z betonu pl do 0,30 m2</t>
  </si>
  <si>
    <t>1631106773</t>
  </si>
  <si>
    <t>69</t>
  </si>
  <si>
    <t>938902112</t>
  </si>
  <si>
    <t>Čištění příkopů komunikací příkopovým rypadlem objem nánosu přes 0,15 do 0,3 m3/m</t>
  </si>
  <si>
    <t>-869509985</t>
  </si>
  <si>
    <t xml:space="preserve">(1069-33)*2  </t>
  </si>
  <si>
    <t>70</t>
  </si>
  <si>
    <t>938902411</t>
  </si>
  <si>
    <t>Čištění propustků strojně tlakovou vodou D přes do 500 mm při tl nánosu do 25% DN</t>
  </si>
  <si>
    <t>-1512432138</t>
  </si>
  <si>
    <t xml:space="preserve">8   "na silnici III/10532</t>
  </si>
  <si>
    <t xml:space="preserve">9   "na ZÚ vlevo</t>
  </si>
  <si>
    <t xml:space="preserve">10+9+36   "pod silnicí</t>
  </si>
  <si>
    <t>71</t>
  </si>
  <si>
    <t>966006132</t>
  </si>
  <si>
    <t>Odstranění značek dopravních nebo orientačních se sloupky s betonovými patkami</t>
  </si>
  <si>
    <t>-2135043142</t>
  </si>
  <si>
    <t>Poznámka k položce:_x000d_
uložení pro znovuosazení</t>
  </si>
  <si>
    <t>72</t>
  </si>
  <si>
    <t>966008212</t>
  </si>
  <si>
    <t>Bourání odvodňovacího žlabu z betonových příkopových tvárnic š přes 500 do 800 mm</t>
  </si>
  <si>
    <t>928698745</t>
  </si>
  <si>
    <t>997</t>
  </si>
  <si>
    <t>Přesun sutě</t>
  </si>
  <si>
    <t>73</t>
  </si>
  <si>
    <t>997221551</t>
  </si>
  <si>
    <t>Vodorovná doprava suti ze sypkých materiálů do 1 km</t>
  </si>
  <si>
    <t>-505064089</t>
  </si>
  <si>
    <t>74</t>
  </si>
  <si>
    <t>997221559</t>
  </si>
  <si>
    <t>Příplatek ZKD 1 km u vodorovné dopravy suti ze sypkých materiálů</t>
  </si>
  <si>
    <t>194420740</t>
  </si>
  <si>
    <t>724,5*19 'Přepočtené koeficientem množství</t>
  </si>
  <si>
    <t>75</t>
  </si>
  <si>
    <t>997221571</t>
  </si>
  <si>
    <t>Vodorovná doprava vybouraných hmot do 1 km</t>
  </si>
  <si>
    <t>2078012389</t>
  </si>
  <si>
    <t xml:space="preserve">1,4   "žlabovky</t>
  </si>
  <si>
    <t xml:space="preserve">6,355   "obrubníky</t>
  </si>
  <si>
    <t>76</t>
  </si>
  <si>
    <t>997221579</t>
  </si>
  <si>
    <t>Příplatek ZKD 1 km u vodorovné dopravy vybouraných hmot</t>
  </si>
  <si>
    <t>-873291467</t>
  </si>
  <si>
    <t>7,755*19</t>
  </si>
  <si>
    <t>77</t>
  </si>
  <si>
    <t>997221615</t>
  </si>
  <si>
    <t>Poplatek za uložení na skládce (skládkovné) stavebního odpadu betonového kód odpadu 17 01 01</t>
  </si>
  <si>
    <t>-1313822125</t>
  </si>
  <si>
    <t>1,4+7,755</t>
  </si>
  <si>
    <t>78</t>
  </si>
  <si>
    <t>997221655</t>
  </si>
  <si>
    <t>-1972876749</t>
  </si>
  <si>
    <t>Poznámka k položce:_x000d_
z čištění příkopů dle pol. 938902112</t>
  </si>
  <si>
    <t>79</t>
  </si>
  <si>
    <t>997221873</t>
  </si>
  <si>
    <t>Poplatek za uložení stavebního odpadu na recyklační skládce (skládkovné) zeminy a kamení zatříděného do Katalogu odpadů pod kódem 17 05 04</t>
  </si>
  <si>
    <t>2119984258</t>
  </si>
  <si>
    <t>80</t>
  </si>
  <si>
    <t>Průzkumné práce - vizuální prohlídka odfrézovaného povrchu</t>
  </si>
  <si>
    <t>898008528</t>
  </si>
  <si>
    <t>Poznámka k položce:_x000d_
vč.vyhotovení passportu</t>
  </si>
  <si>
    <t>SO 101.2 - Silnice II/105 - úsek II.</t>
  </si>
  <si>
    <t>-1731954590</t>
  </si>
  <si>
    <t>1956818939</t>
  </si>
  <si>
    <t xml:space="preserve">(2782+60)*2   "prům. tl. 6 cm</t>
  </si>
  <si>
    <t>-1143237002</t>
  </si>
  <si>
    <t xml:space="preserve">426*0,5*0,10   "plocha dle konstrukce 3 x tl. - 10% předpoklad</t>
  </si>
  <si>
    <t>-2136172760</t>
  </si>
  <si>
    <t>21,3*2,0*0,02</t>
  </si>
  <si>
    <t xml:space="preserve">103/0,15   "odhad 1/3 z celé trasy</t>
  </si>
  <si>
    <t>-1324638756</t>
  </si>
  <si>
    <t xml:space="preserve">426*0,5*0,10   "plocha kce 3 x tl. - odkop pro AZ - 10% předpoklad</t>
  </si>
  <si>
    <t>1980895785</t>
  </si>
  <si>
    <t xml:space="preserve">180*0,6*0,8*0,2  "délka kamenného valu dle zaměření x odhad šířky a výšky x 20% délky</t>
  </si>
  <si>
    <t>91*0,7</t>
  </si>
  <si>
    <t xml:space="preserve">103   "ornice</t>
  </si>
  <si>
    <t xml:space="preserve">63,7   "zemina z hloubení rýhy pro vsak</t>
  </si>
  <si>
    <t xml:space="preserve">21,3   "zemina z odkopávek pro AZ</t>
  </si>
  <si>
    <t>202311475</t>
  </si>
  <si>
    <t>21,3+63,7</t>
  </si>
  <si>
    <t>85*19 'Přepočtené koeficientem množství</t>
  </si>
  <si>
    <t>-1822347197</t>
  </si>
  <si>
    <t>(21,3+63,7)*1,9</t>
  </si>
  <si>
    <t xml:space="preserve">103   "ornice na MDP</t>
  </si>
  <si>
    <t xml:space="preserve">63,7   "zemina na skládku</t>
  </si>
  <si>
    <t>686,667*0,02 'Přepočtené koeficientem množství</t>
  </si>
  <si>
    <t>103/0,15</t>
  </si>
  <si>
    <t>693888739</t>
  </si>
  <si>
    <t>1443714151</t>
  </si>
  <si>
    <t xml:space="preserve">426*1,3   "kce 3</t>
  </si>
  <si>
    <t xml:space="preserve">(1989+426+426)*1,20   "Pro vyrovnávky nerovností či doplnění pod asfaltovými vrstvami - 20% předpoklad</t>
  </si>
  <si>
    <t>565145111</t>
  </si>
  <si>
    <t>Asfaltový beton vrstva podkladní ACP 16 (obalované kamenivo OKS) tl 60 mm š do 3 m</t>
  </si>
  <si>
    <t>-1773790668</t>
  </si>
  <si>
    <t xml:space="preserve">426*1,1   "kce 2</t>
  </si>
  <si>
    <t xml:space="preserve">426*1,1*2    "kce 3 - dvě vrstvy do celkové tl. 100 - 140 mm</t>
  </si>
  <si>
    <t xml:space="preserve">(571-69)*0,03*2   "délka dle staničení x plocha dle řezů x obě strany</t>
  </si>
  <si>
    <t>927564191</t>
  </si>
  <si>
    <t xml:space="preserve">(1571-1069)*0,5*2   "délka dle staničení x šířka dle řezů x obě strany</t>
  </si>
  <si>
    <t xml:space="preserve">(1571-1069)*0,5*0,05*2*0,20   "délka dle staničení x šířka dle řezů x předpoklád.tl. x obě strany - 20 %</t>
  </si>
  <si>
    <t>2782*0,20</t>
  </si>
  <si>
    <t xml:space="preserve">426*1,3    "kce 3  PI-CP  0,6 kg/m2</t>
  </si>
  <si>
    <t xml:space="preserve">1989*1,05+1989   "kce 1 pod ACL 16+ a pod ACO 11+</t>
  </si>
  <si>
    <t xml:space="preserve">426*1,1+426*1,05+426  "kce 2 pod ACP 16+ a pod ACL 16+ a pod ACO 11+</t>
  </si>
  <si>
    <t xml:space="preserve">426*1,05+426  "kce 3 pod ACL 16+ a pod ACO 11+</t>
  </si>
  <si>
    <t xml:space="preserve">1989   "kce 1</t>
  </si>
  <si>
    <t xml:space="preserve">426    "kce 2</t>
  </si>
  <si>
    <t xml:space="preserve">426   "kce 3</t>
  </si>
  <si>
    <t>577145132</t>
  </si>
  <si>
    <t>Asfaltový beton vrstva ložní ACL 16 (ABH) tl 50 mm š do 3 m z modifikovaného asfaltu</t>
  </si>
  <si>
    <t>-1679424655</t>
  </si>
  <si>
    <t>852*1,05 'Přepočtené koeficientem množství</t>
  </si>
  <si>
    <t>577155132</t>
  </si>
  <si>
    <t>Asfaltový beton vrstva ložní ACL 16 (ABH) tl 60 mm š do 3 m z modifikovaného asfaltu</t>
  </si>
  <si>
    <t>100949033</t>
  </si>
  <si>
    <t>Poznámka k položce:_x000d_
konstrukce 1</t>
  </si>
  <si>
    <t>1989*1,05 'Přepočtené koeficientem množství</t>
  </si>
  <si>
    <t>52768021</t>
  </si>
  <si>
    <t>2*7</t>
  </si>
  <si>
    <t>(1571-1069)*2</t>
  </si>
  <si>
    <t>319,5*19 'Přepočtené koeficientem množství</t>
  </si>
  <si>
    <t>1378054440</t>
  </si>
  <si>
    <t xml:space="preserve">SO 182 -  Dopravně inženýrská opatření</t>
  </si>
  <si>
    <t>91000.R</t>
  </si>
  <si>
    <t>Dopravně - inženýrská opatření</t>
  </si>
  <si>
    <t>-313043621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</si>
</sst>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37</v>
      </c>
      <c r="E29" s="3"/>
      <c r="F29" s="30" t="s">
        <v>38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39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40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41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42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48</v>
      </c>
      <c r="AI60" s="39"/>
      <c r="AJ60" s="39"/>
      <c r="AK60" s="39"/>
      <c r="AL60" s="39"/>
      <c r="AM60" s="56" t="s">
        <v>49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51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48</v>
      </c>
      <c r="AI75" s="39"/>
      <c r="AJ75" s="39"/>
      <c r="AK75" s="39"/>
      <c r="AL75" s="39"/>
      <c r="AM75" s="56" t="s">
        <v>49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121005K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II/105 od kř. III/10529 Bratřejov - kř. MK Žemličkova Lhota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18. 8. 2022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53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54</v>
      </c>
      <c r="D92" s="78"/>
      <c r="E92" s="78"/>
      <c r="F92" s="78"/>
      <c r="G92" s="78"/>
      <c r="H92" s="79"/>
      <c r="I92" s="80" t="s">
        <v>55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56</v>
      </c>
      <c r="AH92" s="78"/>
      <c r="AI92" s="78"/>
      <c r="AJ92" s="78"/>
      <c r="AK92" s="78"/>
      <c r="AL92" s="78"/>
      <c r="AM92" s="78"/>
      <c r="AN92" s="80" t="s">
        <v>57</v>
      </c>
      <c r="AO92" s="78"/>
      <c r="AP92" s="82"/>
      <c r="AQ92" s="83" t="s">
        <v>58</v>
      </c>
      <c r="AR92" s="37"/>
      <c r="AS92" s="84" t="s">
        <v>59</v>
      </c>
      <c r="AT92" s="85" t="s">
        <v>60</v>
      </c>
      <c r="AU92" s="85" t="s">
        <v>61</v>
      </c>
      <c r="AV92" s="85" t="s">
        <v>62</v>
      </c>
      <c r="AW92" s="85" t="s">
        <v>63</v>
      </c>
      <c r="AX92" s="85" t="s">
        <v>64</v>
      </c>
      <c r="AY92" s="85" t="s">
        <v>65</v>
      </c>
      <c r="AZ92" s="85" t="s">
        <v>66</v>
      </c>
      <c r="BA92" s="85" t="s">
        <v>67</v>
      </c>
      <c r="BB92" s="85" t="s">
        <v>68</v>
      </c>
      <c r="BC92" s="85" t="s">
        <v>69</v>
      </c>
      <c r="BD92" s="86" t="s">
        <v>70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72</v>
      </c>
      <c r="BT94" s="100" t="s">
        <v>73</v>
      </c>
      <c r="BU94" s="101" t="s">
        <v>74</v>
      </c>
      <c r="BV94" s="100" t="s">
        <v>75</v>
      </c>
      <c r="BW94" s="100" t="s">
        <v>4</v>
      </c>
      <c r="BX94" s="100" t="s">
        <v>76</v>
      </c>
      <c r="CL94" s="100" t="s">
        <v>1</v>
      </c>
    </row>
    <row r="95" s="7" customFormat="1" ht="16.5" customHeight="1">
      <c r="A95" s="102" t="s">
        <v>77</v>
      </c>
      <c r="B95" s="103"/>
      <c r="C95" s="104"/>
      <c r="D95" s="105" t="s">
        <v>78</v>
      </c>
      <c r="E95" s="105"/>
      <c r="F95" s="105"/>
      <c r="G95" s="105"/>
      <c r="H95" s="105"/>
      <c r="I95" s="106"/>
      <c r="J95" s="105" t="s">
        <v>79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001 - Všeobecné položky'!J30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80</v>
      </c>
      <c r="AR95" s="103"/>
      <c r="AS95" s="109">
        <v>0</v>
      </c>
      <c r="AT95" s="110">
        <f>ROUND(SUM(AV95:AW95),2)</f>
        <v>0</v>
      </c>
      <c r="AU95" s="111">
        <f>'SO 001 - Všeobecné položky'!P123</f>
        <v>0</v>
      </c>
      <c r="AV95" s="110">
        <f>'SO 001 - Všeobecné položky'!J33</f>
        <v>0</v>
      </c>
      <c r="AW95" s="110">
        <f>'SO 001 - Všeobecné položky'!J34</f>
        <v>0</v>
      </c>
      <c r="AX95" s="110">
        <f>'SO 001 - Všeobecné položky'!J35</f>
        <v>0</v>
      </c>
      <c r="AY95" s="110">
        <f>'SO 001 - Všeobecné položky'!J36</f>
        <v>0</v>
      </c>
      <c r="AZ95" s="110">
        <f>'SO 001 - Všeobecné položky'!F33</f>
        <v>0</v>
      </c>
      <c r="BA95" s="110">
        <f>'SO 001 - Všeobecné položky'!F34</f>
        <v>0</v>
      </c>
      <c r="BB95" s="110">
        <f>'SO 001 - Všeobecné položky'!F35</f>
        <v>0</v>
      </c>
      <c r="BC95" s="110">
        <f>'SO 001 - Všeobecné položky'!F36</f>
        <v>0</v>
      </c>
      <c r="BD95" s="112">
        <f>'SO 001 - Všeobecné položky'!F37</f>
        <v>0</v>
      </c>
      <c r="BE95" s="7"/>
      <c r="BT95" s="113" t="s">
        <v>81</v>
      </c>
      <c r="BV95" s="113" t="s">
        <v>75</v>
      </c>
      <c r="BW95" s="113" t="s">
        <v>82</v>
      </c>
      <c r="BX95" s="113" t="s">
        <v>4</v>
      </c>
      <c r="CL95" s="113" t="s">
        <v>1</v>
      </c>
      <c r="CM95" s="113" t="s">
        <v>83</v>
      </c>
    </row>
    <row r="96" s="7" customFormat="1" ht="24.75" customHeight="1">
      <c r="A96" s="102" t="s">
        <v>77</v>
      </c>
      <c r="B96" s="103"/>
      <c r="C96" s="104"/>
      <c r="D96" s="105" t="s">
        <v>84</v>
      </c>
      <c r="E96" s="105"/>
      <c r="F96" s="105"/>
      <c r="G96" s="105"/>
      <c r="H96" s="105"/>
      <c r="I96" s="106"/>
      <c r="J96" s="105" t="s">
        <v>85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101.1 - Silnice II-105...'!J30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80</v>
      </c>
      <c r="AR96" s="103"/>
      <c r="AS96" s="109">
        <v>0</v>
      </c>
      <c r="AT96" s="110">
        <f>ROUND(SUM(AV96:AW96),2)</f>
        <v>0</v>
      </c>
      <c r="AU96" s="111">
        <f>'SO 101.1 - Silnice II-105...'!P125</f>
        <v>0</v>
      </c>
      <c r="AV96" s="110">
        <f>'SO 101.1 - Silnice II-105...'!J33</f>
        <v>0</v>
      </c>
      <c r="AW96" s="110">
        <f>'SO 101.1 - Silnice II-105...'!J34</f>
        <v>0</v>
      </c>
      <c r="AX96" s="110">
        <f>'SO 101.1 - Silnice II-105...'!J35</f>
        <v>0</v>
      </c>
      <c r="AY96" s="110">
        <f>'SO 101.1 - Silnice II-105...'!J36</f>
        <v>0</v>
      </c>
      <c r="AZ96" s="110">
        <f>'SO 101.1 - Silnice II-105...'!F33</f>
        <v>0</v>
      </c>
      <c r="BA96" s="110">
        <f>'SO 101.1 - Silnice II-105...'!F34</f>
        <v>0</v>
      </c>
      <c r="BB96" s="110">
        <f>'SO 101.1 - Silnice II-105...'!F35</f>
        <v>0</v>
      </c>
      <c r="BC96" s="110">
        <f>'SO 101.1 - Silnice II-105...'!F36</f>
        <v>0</v>
      </c>
      <c r="BD96" s="112">
        <f>'SO 101.1 - Silnice II-105...'!F37</f>
        <v>0</v>
      </c>
      <c r="BE96" s="7"/>
      <c r="BT96" s="113" t="s">
        <v>81</v>
      </c>
      <c r="BV96" s="113" t="s">
        <v>75</v>
      </c>
      <c r="BW96" s="113" t="s">
        <v>86</v>
      </c>
      <c r="BX96" s="113" t="s">
        <v>4</v>
      </c>
      <c r="CL96" s="113" t="s">
        <v>1</v>
      </c>
      <c r="CM96" s="113" t="s">
        <v>83</v>
      </c>
    </row>
    <row r="97" s="7" customFormat="1" ht="24.75" customHeight="1">
      <c r="A97" s="102" t="s">
        <v>77</v>
      </c>
      <c r="B97" s="103"/>
      <c r="C97" s="104"/>
      <c r="D97" s="105" t="s">
        <v>87</v>
      </c>
      <c r="E97" s="105"/>
      <c r="F97" s="105"/>
      <c r="G97" s="105"/>
      <c r="H97" s="105"/>
      <c r="I97" s="106"/>
      <c r="J97" s="105" t="s">
        <v>88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101.2 - Silnice II-105...'!J30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80</v>
      </c>
      <c r="AR97" s="103"/>
      <c r="AS97" s="109">
        <v>0</v>
      </c>
      <c r="AT97" s="110">
        <f>ROUND(SUM(AV97:AW97),2)</f>
        <v>0</v>
      </c>
      <c r="AU97" s="111">
        <f>'SO 101.2 - Silnice II-105...'!P124</f>
        <v>0</v>
      </c>
      <c r="AV97" s="110">
        <f>'SO 101.2 - Silnice II-105...'!J33</f>
        <v>0</v>
      </c>
      <c r="AW97" s="110">
        <f>'SO 101.2 - Silnice II-105...'!J34</f>
        <v>0</v>
      </c>
      <c r="AX97" s="110">
        <f>'SO 101.2 - Silnice II-105...'!J35</f>
        <v>0</v>
      </c>
      <c r="AY97" s="110">
        <f>'SO 101.2 - Silnice II-105...'!J36</f>
        <v>0</v>
      </c>
      <c r="AZ97" s="110">
        <f>'SO 101.2 - Silnice II-105...'!F33</f>
        <v>0</v>
      </c>
      <c r="BA97" s="110">
        <f>'SO 101.2 - Silnice II-105...'!F34</f>
        <v>0</v>
      </c>
      <c r="BB97" s="110">
        <f>'SO 101.2 - Silnice II-105...'!F35</f>
        <v>0</v>
      </c>
      <c r="BC97" s="110">
        <f>'SO 101.2 - Silnice II-105...'!F36</f>
        <v>0</v>
      </c>
      <c r="BD97" s="112">
        <f>'SO 101.2 - Silnice II-105...'!F37</f>
        <v>0</v>
      </c>
      <c r="BE97" s="7"/>
      <c r="BT97" s="113" t="s">
        <v>81</v>
      </c>
      <c r="BV97" s="113" t="s">
        <v>75</v>
      </c>
      <c r="BW97" s="113" t="s">
        <v>89</v>
      </c>
      <c r="BX97" s="113" t="s">
        <v>4</v>
      </c>
      <c r="CL97" s="113" t="s">
        <v>1</v>
      </c>
      <c r="CM97" s="113" t="s">
        <v>83</v>
      </c>
    </row>
    <row r="98" s="7" customFormat="1" ht="16.5" customHeight="1">
      <c r="A98" s="102" t="s">
        <v>77</v>
      </c>
      <c r="B98" s="103"/>
      <c r="C98" s="104"/>
      <c r="D98" s="105" t="s">
        <v>90</v>
      </c>
      <c r="E98" s="105"/>
      <c r="F98" s="105"/>
      <c r="G98" s="105"/>
      <c r="H98" s="105"/>
      <c r="I98" s="106"/>
      <c r="J98" s="105" t="s">
        <v>91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182 -  Dopravně inžený...'!J30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80</v>
      </c>
      <c r="AR98" s="103"/>
      <c r="AS98" s="114">
        <v>0</v>
      </c>
      <c r="AT98" s="115">
        <f>ROUND(SUM(AV98:AW98),2)</f>
        <v>0</v>
      </c>
      <c r="AU98" s="116">
        <f>'SO 182 -  Dopravně inžený...'!P118</f>
        <v>0</v>
      </c>
      <c r="AV98" s="115">
        <f>'SO 182 -  Dopravně inžený...'!J33</f>
        <v>0</v>
      </c>
      <c r="AW98" s="115">
        <f>'SO 182 -  Dopravně inžený...'!J34</f>
        <v>0</v>
      </c>
      <c r="AX98" s="115">
        <f>'SO 182 -  Dopravně inžený...'!J35</f>
        <v>0</v>
      </c>
      <c r="AY98" s="115">
        <f>'SO 182 -  Dopravně inžený...'!J36</f>
        <v>0</v>
      </c>
      <c r="AZ98" s="115">
        <f>'SO 182 -  Dopravně inžený...'!F33</f>
        <v>0</v>
      </c>
      <c r="BA98" s="115">
        <f>'SO 182 -  Dopravně inžený...'!F34</f>
        <v>0</v>
      </c>
      <c r="BB98" s="115">
        <f>'SO 182 -  Dopravně inžený...'!F35</f>
        <v>0</v>
      </c>
      <c r="BC98" s="115">
        <f>'SO 182 -  Dopravně inžený...'!F36</f>
        <v>0</v>
      </c>
      <c r="BD98" s="117">
        <f>'SO 182 -  Dopravně inžený...'!F37</f>
        <v>0</v>
      </c>
      <c r="BE98" s="7"/>
      <c r="BT98" s="113" t="s">
        <v>81</v>
      </c>
      <c r="BV98" s="113" t="s">
        <v>75</v>
      </c>
      <c r="BW98" s="113" t="s">
        <v>92</v>
      </c>
      <c r="BX98" s="113" t="s">
        <v>4</v>
      </c>
      <c r="CL98" s="113" t="s">
        <v>1</v>
      </c>
      <c r="CM98" s="113" t="s">
        <v>83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Všeobecné položky'!C2" display="/"/>
    <hyperlink ref="A96" location="'SO 101.1 - Silnice II-105...'!C2" display="/"/>
    <hyperlink ref="A97" location="'SO 101.2 - Silnice II-105...'!C2" display="/"/>
    <hyperlink ref="A98" location="'SO 182 -  Dopravně inže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ROUND((SUM(BE123:BE148)),  2)</f>
        <v>0</v>
      </c>
      <c r="G33" s="36"/>
      <c r="H33" s="36"/>
      <c r="I33" s="126">
        <v>0.20999999999999999</v>
      </c>
      <c r="J33" s="125">
        <f>ROUND(((SUM(BE123:BE148))*I33),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ROUND((SUM(BF123:BF148)),  2)</f>
        <v>0</v>
      </c>
      <c r="G34" s="36"/>
      <c r="H34" s="36"/>
      <c r="I34" s="126">
        <v>0.14999999999999999</v>
      </c>
      <c r="J34" s="125">
        <f>ROUND(((SUM(BF123:BF148))*I34),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ROUND((SUM(BG123:BG148)),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ROUND((SUM(BH123:BH148)),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ROUND((SUM(BI123:BI148)),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001 - Všeobecné položky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8"/>
      <c r="C99" s="9"/>
      <c r="D99" s="139" t="s">
        <v>103</v>
      </c>
      <c r="E99" s="140"/>
      <c r="F99" s="140"/>
      <c r="G99" s="140"/>
      <c r="H99" s="140"/>
      <c r="I99" s="140"/>
      <c r="J99" s="141">
        <f>J128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J129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8"/>
      <c r="C101" s="9"/>
      <c r="D101" s="139" t="s">
        <v>105</v>
      </c>
      <c r="E101" s="140"/>
      <c r="F101" s="140"/>
      <c r="G101" s="140"/>
      <c r="H101" s="140"/>
      <c r="I101" s="140"/>
      <c r="J101" s="141">
        <f>J136</f>
        <v>0</v>
      </c>
      <c r="K101" s="9"/>
      <c r="L101" s="13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J137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107</v>
      </c>
      <c r="E103" s="144"/>
      <c r="F103" s="144"/>
      <c r="G103" s="144"/>
      <c r="H103" s="144"/>
      <c r="I103" s="144"/>
      <c r="J103" s="145">
        <f>J146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II/105 od kř. III/10529 Bratřejov - kř. MK Žemličkova Lhota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001 - Všeobecné položky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18. 8. 2022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 xml:space="preserve"> 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31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109</v>
      </c>
      <c r="D122" s="149" t="s">
        <v>58</v>
      </c>
      <c r="E122" s="149" t="s">
        <v>54</v>
      </c>
      <c r="F122" s="149" t="s">
        <v>55</v>
      </c>
      <c r="G122" s="149" t="s">
        <v>110</v>
      </c>
      <c r="H122" s="149" t="s">
        <v>111</v>
      </c>
      <c r="I122" s="149" t="s">
        <v>112</v>
      </c>
      <c r="J122" s="150" t="s">
        <v>98</v>
      </c>
      <c r="K122" s="151" t="s">
        <v>113</v>
      </c>
      <c r="L122" s="152"/>
      <c r="M122" s="84" t="s">
        <v>1</v>
      </c>
      <c r="N122" s="85" t="s">
        <v>37</v>
      </c>
      <c r="O122" s="85" t="s">
        <v>114</v>
      </c>
      <c r="P122" s="85" t="s">
        <v>115</v>
      </c>
      <c r="Q122" s="85" t="s">
        <v>116</v>
      </c>
      <c r="R122" s="85" t="s">
        <v>117</v>
      </c>
      <c r="S122" s="85" t="s">
        <v>118</v>
      </c>
      <c r="T122" s="86" t="s">
        <v>119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120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P124+P128+P136</f>
        <v>0</v>
      </c>
      <c r="Q123" s="88"/>
      <c r="R123" s="154">
        <f>R124+R128+R136</f>
        <v>0.42700000000000005</v>
      </c>
      <c r="S123" s="88"/>
      <c r="T123" s="155">
        <f>T124+T128+T136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72</v>
      </c>
      <c r="AU123" s="17" t="s">
        <v>100</v>
      </c>
      <c r="BK123" s="156">
        <f>BK124+BK128+BK136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121</v>
      </c>
      <c r="F124" s="159" t="s">
        <v>122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</f>
        <v>0</v>
      </c>
      <c r="Q124" s="163"/>
      <c r="R124" s="164">
        <f>R125</f>
        <v>0.42700000000000005</v>
      </c>
      <c r="S124" s="163"/>
      <c r="T124" s="165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73</v>
      </c>
      <c r="AY124" s="158" t="s">
        <v>123</v>
      </c>
      <c r="BK124" s="167">
        <f>BK125</f>
        <v>0</v>
      </c>
    </row>
    <row r="125" s="12" customFormat="1" ht="22.8" customHeight="1">
      <c r="A125" s="12"/>
      <c r="B125" s="157"/>
      <c r="C125" s="12"/>
      <c r="D125" s="158" t="s">
        <v>72</v>
      </c>
      <c r="E125" s="168" t="s">
        <v>81</v>
      </c>
      <c r="F125" s="168" t="s">
        <v>124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SUM(P126:P127)</f>
        <v>0</v>
      </c>
      <c r="Q125" s="163"/>
      <c r="R125" s="164">
        <f>SUM(R126:R127)</f>
        <v>0.42700000000000005</v>
      </c>
      <c r="S125" s="163"/>
      <c r="T125" s="165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81</v>
      </c>
      <c r="AY125" s="158" t="s">
        <v>123</v>
      </c>
      <c r="BK125" s="167">
        <f>SUM(BK126:BK127)</f>
        <v>0</v>
      </c>
    </row>
    <row r="126" s="2" customFormat="1" ht="37.8" customHeight="1">
      <c r="A126" s="36"/>
      <c r="B126" s="170"/>
      <c r="C126" s="171" t="s">
        <v>81</v>
      </c>
      <c r="D126" s="171" t="s">
        <v>125</v>
      </c>
      <c r="E126" s="172" t="s">
        <v>126</v>
      </c>
      <c r="F126" s="173" t="s">
        <v>127</v>
      </c>
      <c r="G126" s="174" t="s">
        <v>128</v>
      </c>
      <c r="H126" s="175">
        <v>500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38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129</v>
      </c>
      <c r="AT126" s="183" t="s">
        <v>125</v>
      </c>
      <c r="AU126" s="183" t="s">
        <v>83</v>
      </c>
      <c r="AY126" s="17" t="s">
        <v>123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81</v>
      </c>
      <c r="BK126" s="184">
        <f>ROUND(I126*H126,2)</f>
        <v>0</v>
      </c>
      <c r="BL126" s="17" t="s">
        <v>129</v>
      </c>
      <c r="BM126" s="183" t="s">
        <v>130</v>
      </c>
    </row>
    <row r="127" s="2" customFormat="1" ht="24.15" customHeight="1">
      <c r="A127" s="36"/>
      <c r="B127" s="170"/>
      <c r="C127" s="171" t="s">
        <v>83</v>
      </c>
      <c r="D127" s="171" t="s">
        <v>125</v>
      </c>
      <c r="E127" s="172" t="s">
        <v>131</v>
      </c>
      <c r="F127" s="173" t="s">
        <v>132</v>
      </c>
      <c r="G127" s="174" t="s">
        <v>133</v>
      </c>
      <c r="H127" s="175">
        <v>20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0.021350000000000001</v>
      </c>
      <c r="R127" s="181">
        <f>Q127*H127</f>
        <v>0.42700000000000005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129</v>
      </c>
      <c r="AT127" s="183" t="s">
        <v>125</v>
      </c>
      <c r="AU127" s="183" t="s">
        <v>83</v>
      </c>
      <c r="AY127" s="17" t="s">
        <v>123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129</v>
      </c>
      <c r="BM127" s="183" t="s">
        <v>134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</f>
        <v>0</v>
      </c>
      <c r="Q128" s="163"/>
      <c r="R128" s="164">
        <f>R129</f>
        <v>0</v>
      </c>
      <c r="S128" s="163"/>
      <c r="T128" s="16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129</v>
      </c>
      <c r="AT128" s="166" t="s">
        <v>72</v>
      </c>
      <c r="AU128" s="166" t="s">
        <v>73</v>
      </c>
      <c r="AY128" s="158" t="s">
        <v>123</v>
      </c>
      <c r="BK128" s="167">
        <f>BK129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137</v>
      </c>
      <c r="F129" s="168" t="s">
        <v>138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SUM(P130:P135)</f>
        <v>0</v>
      </c>
      <c r="Q129" s="163"/>
      <c r="R129" s="164">
        <f>SUM(R130:R135)</f>
        <v>0</v>
      </c>
      <c r="S129" s="163"/>
      <c r="T129" s="165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129</v>
      </c>
      <c r="AT129" s="166" t="s">
        <v>72</v>
      </c>
      <c r="AU129" s="166" t="s">
        <v>81</v>
      </c>
      <c r="AY129" s="158" t="s">
        <v>123</v>
      </c>
      <c r="BK129" s="167">
        <f>SUM(BK130:BK135)</f>
        <v>0</v>
      </c>
    </row>
    <row r="130" s="2" customFormat="1" ht="16.5" customHeight="1">
      <c r="A130" s="36"/>
      <c r="B130" s="170"/>
      <c r="C130" s="171" t="s">
        <v>139</v>
      </c>
      <c r="D130" s="171" t="s">
        <v>125</v>
      </c>
      <c r="E130" s="172" t="s">
        <v>140</v>
      </c>
      <c r="F130" s="173" t="s">
        <v>141</v>
      </c>
      <c r="G130" s="174" t="s">
        <v>142</v>
      </c>
      <c r="H130" s="175">
        <v>1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38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143</v>
      </c>
      <c r="AT130" s="183" t="s">
        <v>125</v>
      </c>
      <c r="AU130" s="183" t="s">
        <v>83</v>
      </c>
      <c r="AY130" s="17" t="s">
        <v>123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81</v>
      </c>
      <c r="BK130" s="184">
        <f>ROUND(I130*H130,2)</f>
        <v>0</v>
      </c>
      <c r="BL130" s="17" t="s">
        <v>143</v>
      </c>
      <c r="BM130" s="183" t="s">
        <v>144</v>
      </c>
    </row>
    <row r="131" s="2" customFormat="1">
      <c r="A131" s="36"/>
      <c r="B131" s="37"/>
      <c r="C131" s="36"/>
      <c r="D131" s="185" t="s">
        <v>145</v>
      </c>
      <c r="E131" s="36"/>
      <c r="F131" s="186" t="s">
        <v>146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145</v>
      </c>
      <c r="AU131" s="17" t="s">
        <v>83</v>
      </c>
    </row>
    <row r="132" s="2" customFormat="1" ht="16.5" customHeight="1">
      <c r="A132" s="36"/>
      <c r="B132" s="170"/>
      <c r="C132" s="171" t="s">
        <v>129</v>
      </c>
      <c r="D132" s="171" t="s">
        <v>125</v>
      </c>
      <c r="E132" s="172" t="s">
        <v>147</v>
      </c>
      <c r="F132" s="173" t="s">
        <v>148</v>
      </c>
      <c r="G132" s="174" t="s">
        <v>149</v>
      </c>
      <c r="H132" s="175">
        <v>2000000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38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150</v>
      </c>
      <c r="AT132" s="183" t="s">
        <v>125</v>
      </c>
      <c r="AU132" s="183" t="s">
        <v>83</v>
      </c>
      <c r="AY132" s="17" t="s">
        <v>123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81</v>
      </c>
      <c r="BK132" s="184">
        <f>ROUND(I132*H132,2)</f>
        <v>0</v>
      </c>
      <c r="BL132" s="17" t="s">
        <v>150</v>
      </c>
      <c r="BM132" s="183" t="s">
        <v>151</v>
      </c>
    </row>
    <row r="133" s="2" customFormat="1">
      <c r="A133" s="36"/>
      <c r="B133" s="37"/>
      <c r="C133" s="36"/>
      <c r="D133" s="185" t="s">
        <v>145</v>
      </c>
      <c r="E133" s="36"/>
      <c r="F133" s="186" t="s">
        <v>152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145</v>
      </c>
      <c r="AU133" s="17" t="s">
        <v>83</v>
      </c>
    </row>
    <row r="134" s="2" customFormat="1" ht="24.15" customHeight="1">
      <c r="A134" s="36"/>
      <c r="B134" s="170"/>
      <c r="C134" s="171" t="s">
        <v>153</v>
      </c>
      <c r="D134" s="171" t="s">
        <v>125</v>
      </c>
      <c r="E134" s="172" t="s">
        <v>154</v>
      </c>
      <c r="F134" s="173" t="s">
        <v>155</v>
      </c>
      <c r="G134" s="174" t="s">
        <v>156</v>
      </c>
      <c r="H134" s="175">
        <v>262.07299999999998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38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143</v>
      </c>
      <c r="AT134" s="183" t="s">
        <v>125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143</v>
      </c>
      <c r="BM134" s="183" t="s">
        <v>157</v>
      </c>
    </row>
    <row r="135" s="13" customFormat="1">
      <c r="A135" s="13"/>
      <c r="B135" s="190"/>
      <c r="C135" s="13"/>
      <c r="D135" s="185" t="s">
        <v>158</v>
      </c>
      <c r="E135" s="191" t="s">
        <v>1</v>
      </c>
      <c r="F135" s="192" t="s">
        <v>159</v>
      </c>
      <c r="G135" s="13"/>
      <c r="H135" s="193">
        <v>262.07299999999998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158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123</v>
      </c>
    </row>
    <row r="136" s="12" customFormat="1" ht="25.92" customHeight="1">
      <c r="A136" s="12"/>
      <c r="B136" s="157"/>
      <c r="C136" s="12"/>
      <c r="D136" s="158" t="s">
        <v>72</v>
      </c>
      <c r="E136" s="159" t="s">
        <v>160</v>
      </c>
      <c r="F136" s="159" t="s">
        <v>161</v>
      </c>
      <c r="G136" s="12"/>
      <c r="H136" s="12"/>
      <c r="I136" s="160"/>
      <c r="J136" s="161">
        <f>BK136</f>
        <v>0</v>
      </c>
      <c r="K136" s="12"/>
      <c r="L136" s="157"/>
      <c r="M136" s="162"/>
      <c r="N136" s="163"/>
      <c r="O136" s="163"/>
      <c r="P136" s="164">
        <f>P137+P146</f>
        <v>0</v>
      </c>
      <c r="Q136" s="163"/>
      <c r="R136" s="164">
        <f>R137+R146</f>
        <v>0</v>
      </c>
      <c r="S136" s="163"/>
      <c r="T136" s="165">
        <f>T137+T146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153</v>
      </c>
      <c r="AT136" s="166" t="s">
        <v>72</v>
      </c>
      <c r="AU136" s="166" t="s">
        <v>73</v>
      </c>
      <c r="AY136" s="158" t="s">
        <v>123</v>
      </c>
      <c r="BK136" s="167">
        <f>BK137+BK146</f>
        <v>0</v>
      </c>
    </row>
    <row r="137" s="12" customFormat="1" ht="22.8" customHeight="1">
      <c r="A137" s="12"/>
      <c r="B137" s="157"/>
      <c r="C137" s="12"/>
      <c r="D137" s="158" t="s">
        <v>72</v>
      </c>
      <c r="E137" s="168" t="s">
        <v>162</v>
      </c>
      <c r="F137" s="168" t="s">
        <v>163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SUM(P138:P145)</f>
        <v>0</v>
      </c>
      <c r="Q137" s="163"/>
      <c r="R137" s="164">
        <f>SUM(R138:R145)</f>
        <v>0</v>
      </c>
      <c r="S137" s="163"/>
      <c r="T137" s="165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153</v>
      </c>
      <c r="AT137" s="166" t="s">
        <v>72</v>
      </c>
      <c r="AU137" s="166" t="s">
        <v>81</v>
      </c>
      <c r="AY137" s="158" t="s">
        <v>123</v>
      </c>
      <c r="BK137" s="167">
        <f>SUM(BK138:BK145)</f>
        <v>0</v>
      </c>
    </row>
    <row r="138" s="2" customFormat="1" ht="21.75" customHeight="1">
      <c r="A138" s="36"/>
      <c r="B138" s="170"/>
      <c r="C138" s="171" t="s">
        <v>164</v>
      </c>
      <c r="D138" s="171" t="s">
        <v>125</v>
      </c>
      <c r="E138" s="172" t="s">
        <v>165</v>
      </c>
      <c r="F138" s="173" t="s">
        <v>166</v>
      </c>
      <c r="G138" s="174" t="s">
        <v>142</v>
      </c>
      <c r="H138" s="175">
        <v>1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38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143</v>
      </c>
      <c r="AT138" s="183" t="s">
        <v>125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143</v>
      </c>
      <c r="BM138" s="183" t="s">
        <v>167</v>
      </c>
    </row>
    <row r="139" s="2" customFormat="1">
      <c r="A139" s="36"/>
      <c r="B139" s="37"/>
      <c r="C139" s="36"/>
      <c r="D139" s="185" t="s">
        <v>145</v>
      </c>
      <c r="E139" s="36"/>
      <c r="F139" s="186" t="s">
        <v>168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145</v>
      </c>
      <c r="AU139" s="17" t="s">
        <v>83</v>
      </c>
    </row>
    <row r="140" s="2" customFormat="1" ht="16.5" customHeight="1">
      <c r="A140" s="36"/>
      <c r="B140" s="170"/>
      <c r="C140" s="171" t="s">
        <v>169</v>
      </c>
      <c r="D140" s="171" t="s">
        <v>125</v>
      </c>
      <c r="E140" s="172" t="s">
        <v>170</v>
      </c>
      <c r="F140" s="173" t="s">
        <v>171</v>
      </c>
      <c r="G140" s="174" t="s">
        <v>142</v>
      </c>
      <c r="H140" s="175">
        <v>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38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143</v>
      </c>
      <c r="AT140" s="183" t="s">
        <v>125</v>
      </c>
      <c r="AU140" s="183" t="s">
        <v>83</v>
      </c>
      <c r="AY140" s="17" t="s">
        <v>123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81</v>
      </c>
      <c r="BK140" s="184">
        <f>ROUND(I140*H140,2)</f>
        <v>0</v>
      </c>
      <c r="BL140" s="17" t="s">
        <v>143</v>
      </c>
      <c r="BM140" s="183" t="s">
        <v>172</v>
      </c>
    </row>
    <row r="141" s="2" customFormat="1">
      <c r="A141" s="36"/>
      <c r="B141" s="37"/>
      <c r="C141" s="36"/>
      <c r="D141" s="185" t="s">
        <v>145</v>
      </c>
      <c r="E141" s="36"/>
      <c r="F141" s="186" t="s">
        <v>173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145</v>
      </c>
      <c r="AU141" s="17" t="s">
        <v>83</v>
      </c>
    </row>
    <row r="142" s="2" customFormat="1" ht="16.5" customHeight="1">
      <c r="A142" s="36"/>
      <c r="B142" s="170"/>
      <c r="C142" s="171" t="s">
        <v>174</v>
      </c>
      <c r="D142" s="171" t="s">
        <v>125</v>
      </c>
      <c r="E142" s="172" t="s">
        <v>175</v>
      </c>
      <c r="F142" s="173" t="s">
        <v>176</v>
      </c>
      <c r="G142" s="174" t="s">
        <v>142</v>
      </c>
      <c r="H142" s="175">
        <v>1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38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143</v>
      </c>
      <c r="AT142" s="183" t="s">
        <v>125</v>
      </c>
      <c r="AU142" s="183" t="s">
        <v>83</v>
      </c>
      <c r="AY142" s="17" t="s">
        <v>123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81</v>
      </c>
      <c r="BK142" s="184">
        <f>ROUND(I142*H142,2)</f>
        <v>0</v>
      </c>
      <c r="BL142" s="17" t="s">
        <v>143</v>
      </c>
      <c r="BM142" s="183" t="s">
        <v>177</v>
      </c>
    </row>
    <row r="143" s="2" customFormat="1">
      <c r="A143" s="36"/>
      <c r="B143" s="37"/>
      <c r="C143" s="36"/>
      <c r="D143" s="185" t="s">
        <v>145</v>
      </c>
      <c r="E143" s="36"/>
      <c r="F143" s="186" t="s">
        <v>178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145</v>
      </c>
      <c r="AU143" s="17" t="s">
        <v>83</v>
      </c>
    </row>
    <row r="144" s="2" customFormat="1" ht="16.5" customHeight="1">
      <c r="A144" s="36"/>
      <c r="B144" s="170"/>
      <c r="C144" s="171" t="s">
        <v>179</v>
      </c>
      <c r="D144" s="171" t="s">
        <v>125</v>
      </c>
      <c r="E144" s="172" t="s">
        <v>180</v>
      </c>
      <c r="F144" s="173" t="s">
        <v>181</v>
      </c>
      <c r="G144" s="174" t="s">
        <v>142</v>
      </c>
      <c r="H144" s="175">
        <v>1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38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143</v>
      </c>
      <c r="AT144" s="183" t="s">
        <v>125</v>
      </c>
      <c r="AU144" s="183" t="s">
        <v>83</v>
      </c>
      <c r="AY144" s="17" t="s">
        <v>123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81</v>
      </c>
      <c r="BK144" s="184">
        <f>ROUND(I144*H144,2)</f>
        <v>0</v>
      </c>
      <c r="BL144" s="17" t="s">
        <v>143</v>
      </c>
      <c r="BM144" s="183" t="s">
        <v>182</v>
      </c>
    </row>
    <row r="145" s="2" customFormat="1">
      <c r="A145" s="36"/>
      <c r="B145" s="37"/>
      <c r="C145" s="36"/>
      <c r="D145" s="185" t="s">
        <v>145</v>
      </c>
      <c r="E145" s="36"/>
      <c r="F145" s="186" t="s">
        <v>178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145</v>
      </c>
      <c r="AU145" s="17" t="s">
        <v>83</v>
      </c>
    </row>
    <row r="146" s="12" customFormat="1" ht="22.8" customHeight="1">
      <c r="A146" s="12"/>
      <c r="B146" s="157"/>
      <c r="C146" s="12"/>
      <c r="D146" s="158" t="s">
        <v>72</v>
      </c>
      <c r="E146" s="168" t="s">
        <v>183</v>
      </c>
      <c r="F146" s="168" t="s">
        <v>184</v>
      </c>
      <c r="G146" s="12"/>
      <c r="H146" s="12"/>
      <c r="I146" s="160"/>
      <c r="J146" s="169">
        <f>BK146</f>
        <v>0</v>
      </c>
      <c r="K146" s="12"/>
      <c r="L146" s="157"/>
      <c r="M146" s="162"/>
      <c r="N146" s="163"/>
      <c r="O146" s="163"/>
      <c r="P146" s="164">
        <f>SUM(P147:P148)</f>
        <v>0</v>
      </c>
      <c r="Q146" s="163"/>
      <c r="R146" s="164">
        <f>SUM(R147:R148)</f>
        <v>0</v>
      </c>
      <c r="S146" s="163"/>
      <c r="T146" s="165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153</v>
      </c>
      <c r="AT146" s="166" t="s">
        <v>72</v>
      </c>
      <c r="AU146" s="166" t="s">
        <v>81</v>
      </c>
      <c r="AY146" s="158" t="s">
        <v>123</v>
      </c>
      <c r="BK146" s="167">
        <f>SUM(BK147:BK148)</f>
        <v>0</v>
      </c>
    </row>
    <row r="147" s="2" customFormat="1" ht="16.5" customHeight="1">
      <c r="A147" s="36"/>
      <c r="B147" s="170"/>
      <c r="C147" s="171" t="s">
        <v>185</v>
      </c>
      <c r="D147" s="171" t="s">
        <v>125</v>
      </c>
      <c r="E147" s="172" t="s">
        <v>186</v>
      </c>
      <c r="F147" s="173" t="s">
        <v>184</v>
      </c>
      <c r="G147" s="174" t="s">
        <v>142</v>
      </c>
      <c r="H147" s="175">
        <v>1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38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143</v>
      </c>
      <c r="AT147" s="183" t="s">
        <v>125</v>
      </c>
      <c r="AU147" s="183" t="s">
        <v>83</v>
      </c>
      <c r="AY147" s="17" t="s">
        <v>123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81</v>
      </c>
      <c r="BK147" s="184">
        <f>ROUND(I147*H147,2)</f>
        <v>0</v>
      </c>
      <c r="BL147" s="17" t="s">
        <v>143</v>
      </c>
      <c r="BM147" s="183" t="s">
        <v>187</v>
      </c>
    </row>
    <row r="148" s="2" customFormat="1">
      <c r="A148" s="36"/>
      <c r="B148" s="37"/>
      <c r="C148" s="36"/>
      <c r="D148" s="185" t="s">
        <v>145</v>
      </c>
      <c r="E148" s="36"/>
      <c r="F148" s="186" t="s">
        <v>188</v>
      </c>
      <c r="G148" s="36"/>
      <c r="H148" s="36"/>
      <c r="I148" s="187"/>
      <c r="J148" s="36"/>
      <c r="K148" s="36"/>
      <c r="L148" s="37"/>
      <c r="M148" s="198"/>
      <c r="N148" s="199"/>
      <c r="O148" s="200"/>
      <c r="P148" s="200"/>
      <c r="Q148" s="200"/>
      <c r="R148" s="200"/>
      <c r="S148" s="200"/>
      <c r="T148" s="2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145</v>
      </c>
      <c r="AU148" s="17" t="s">
        <v>83</v>
      </c>
    </row>
    <row r="149" s="2" customFormat="1" ht="6.96" customHeight="1">
      <c r="A149" s="36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37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189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ROUND(J125,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ROUND((SUM(BE125:BE330)),  2)</f>
        <v>0</v>
      </c>
      <c r="G33" s="36"/>
      <c r="H33" s="36"/>
      <c r="I33" s="126">
        <v>0.20999999999999999</v>
      </c>
      <c r="J33" s="125">
        <f>ROUND(((SUM(BE125:BE330))*I33),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ROUND((SUM(BF125:BF330)),  2)</f>
        <v>0</v>
      </c>
      <c r="G34" s="36"/>
      <c r="H34" s="36"/>
      <c r="I34" s="126">
        <v>0.14999999999999999</v>
      </c>
      <c r="J34" s="125">
        <f>ROUND(((SUM(BF125:BF330))*I34),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ROUND((SUM(BG125:BG330)),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ROUND((SUM(BH125:BH330)),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ROUND((SUM(BI125:BI330)),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101.1 - Silnice II/105 - úsek 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J126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J127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190</v>
      </c>
      <c r="E99" s="144"/>
      <c r="F99" s="144"/>
      <c r="G99" s="144"/>
      <c r="H99" s="144"/>
      <c r="I99" s="144"/>
      <c r="J99" s="145">
        <f>J189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191</v>
      </c>
      <c r="E100" s="144"/>
      <c r="F100" s="144"/>
      <c r="G100" s="144"/>
      <c r="H100" s="144"/>
      <c r="I100" s="144"/>
      <c r="J100" s="145">
        <f>J192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192</v>
      </c>
      <c r="E101" s="144"/>
      <c r="F101" s="144"/>
      <c r="G101" s="144"/>
      <c r="H101" s="144"/>
      <c r="I101" s="144"/>
      <c r="J101" s="145">
        <f>J246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193</v>
      </c>
      <c r="E102" s="144"/>
      <c r="F102" s="144"/>
      <c r="G102" s="144"/>
      <c r="H102" s="144"/>
      <c r="I102" s="144"/>
      <c r="J102" s="145">
        <f>J250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194</v>
      </c>
      <c r="E103" s="144"/>
      <c r="F103" s="144"/>
      <c r="G103" s="144"/>
      <c r="H103" s="144"/>
      <c r="I103" s="144"/>
      <c r="J103" s="145">
        <f>J312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105</v>
      </c>
      <c r="E104" s="140"/>
      <c r="F104" s="140"/>
      <c r="G104" s="140"/>
      <c r="H104" s="140"/>
      <c r="I104" s="140"/>
      <c r="J104" s="141">
        <f>J327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2"/>
      <c r="C105" s="10"/>
      <c r="D105" s="143" t="s">
        <v>106</v>
      </c>
      <c r="E105" s="144"/>
      <c r="F105" s="144"/>
      <c r="G105" s="144"/>
      <c r="H105" s="144"/>
      <c r="I105" s="144"/>
      <c r="J105" s="145">
        <f>J328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108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119" t="str">
        <f>E7</f>
        <v>II/105 od kř. III/10529 Bratřejov - kř. MK Žemličkova Lhota - PD</v>
      </c>
      <c r="F115" s="30"/>
      <c r="G115" s="30"/>
      <c r="H115" s="30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94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E9</f>
        <v>SO 101.1 - Silnice II/105 - úsek I.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F12</f>
        <v xml:space="preserve"> </v>
      </c>
      <c r="G119" s="36"/>
      <c r="H119" s="36"/>
      <c r="I119" s="30" t="s">
        <v>22</v>
      </c>
      <c r="J119" s="67" t="str">
        <f>IF(J12="","",J12)</f>
        <v>18. 8. 2022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E15</f>
        <v xml:space="preserve"> </v>
      </c>
      <c r="G121" s="36"/>
      <c r="H121" s="36"/>
      <c r="I121" s="30" t="s">
        <v>29</v>
      </c>
      <c r="J121" s="34" t="str">
        <f>E21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IF(E18="","",E18)</f>
        <v>Vyplň údaj</v>
      </c>
      <c r="G122" s="36"/>
      <c r="H122" s="36"/>
      <c r="I122" s="30" t="s">
        <v>31</v>
      </c>
      <c r="J122" s="34" t="str">
        <f>E24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46"/>
      <c r="B124" s="147"/>
      <c r="C124" s="148" t="s">
        <v>109</v>
      </c>
      <c r="D124" s="149" t="s">
        <v>58</v>
      </c>
      <c r="E124" s="149" t="s">
        <v>54</v>
      </c>
      <c r="F124" s="149" t="s">
        <v>55</v>
      </c>
      <c r="G124" s="149" t="s">
        <v>110</v>
      </c>
      <c r="H124" s="149" t="s">
        <v>111</v>
      </c>
      <c r="I124" s="149" t="s">
        <v>112</v>
      </c>
      <c r="J124" s="150" t="s">
        <v>98</v>
      </c>
      <c r="K124" s="151" t="s">
        <v>113</v>
      </c>
      <c r="L124" s="152"/>
      <c r="M124" s="84" t="s">
        <v>1</v>
      </c>
      <c r="N124" s="85" t="s">
        <v>37</v>
      </c>
      <c r="O124" s="85" t="s">
        <v>114</v>
      </c>
      <c r="P124" s="85" t="s">
        <v>115</v>
      </c>
      <c r="Q124" s="85" t="s">
        <v>116</v>
      </c>
      <c r="R124" s="85" t="s">
        <v>117</v>
      </c>
      <c r="S124" s="85" t="s">
        <v>118</v>
      </c>
      <c r="T124" s="86" t="s">
        <v>119</v>
      </c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</row>
    <row r="125" s="2" customFormat="1" ht="22.8" customHeight="1">
      <c r="A125" s="36"/>
      <c r="B125" s="37"/>
      <c r="C125" s="91" t="s">
        <v>120</v>
      </c>
      <c r="D125" s="36"/>
      <c r="E125" s="36"/>
      <c r="F125" s="36"/>
      <c r="G125" s="36"/>
      <c r="H125" s="36"/>
      <c r="I125" s="36"/>
      <c r="J125" s="153">
        <f>BK125</f>
        <v>0</v>
      </c>
      <c r="K125" s="36"/>
      <c r="L125" s="37"/>
      <c r="M125" s="87"/>
      <c r="N125" s="71"/>
      <c r="O125" s="88"/>
      <c r="P125" s="154">
        <f>P126+P327</f>
        <v>0</v>
      </c>
      <c r="Q125" s="88"/>
      <c r="R125" s="154">
        <f>R126+R327</f>
        <v>512.17548650000003</v>
      </c>
      <c r="S125" s="88"/>
      <c r="T125" s="155">
        <f>T126+T327</f>
        <v>2116.1289999999999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72</v>
      </c>
      <c r="AU125" s="17" t="s">
        <v>100</v>
      </c>
      <c r="BK125" s="156">
        <f>BK126+BK327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121</v>
      </c>
      <c r="F126" s="159" t="s">
        <v>122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P127+P189+P192+P246+P250+P312</f>
        <v>0</v>
      </c>
      <c r="Q126" s="163"/>
      <c r="R126" s="164">
        <f>R127+R189+R192+R246+R250+R312</f>
        <v>512.17548650000003</v>
      </c>
      <c r="S126" s="163"/>
      <c r="T126" s="165">
        <f>T127+T189+T192+T246+T250+T312</f>
        <v>2116.1289999999999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123</v>
      </c>
      <c r="BK126" s="167">
        <f>BK127+BK189+BK192+BK246+BK250+BK312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124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SUM(P128:P188)</f>
        <v>0</v>
      </c>
      <c r="Q127" s="163"/>
      <c r="R127" s="164">
        <f>SUM(R128:R188)</f>
        <v>2.8048699999999998</v>
      </c>
      <c r="S127" s="163"/>
      <c r="T127" s="165">
        <f>SUM(T128:T188)</f>
        <v>1708.5990000000002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123</v>
      </c>
      <c r="BK127" s="167">
        <f>SUM(BK128:BK188)</f>
        <v>0</v>
      </c>
    </row>
    <row r="128" s="2" customFormat="1" ht="24.15" customHeight="1">
      <c r="A128" s="36"/>
      <c r="B128" s="170"/>
      <c r="C128" s="171" t="s">
        <v>81</v>
      </c>
      <c r="D128" s="171" t="s">
        <v>125</v>
      </c>
      <c r="E128" s="172" t="s">
        <v>195</v>
      </c>
      <c r="F128" s="173" t="s">
        <v>196</v>
      </c>
      <c r="G128" s="174" t="s">
        <v>128</v>
      </c>
      <c r="H128" s="175">
        <v>110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0.58599999999999997</v>
      </c>
      <c r="T128" s="182">
        <f>S128*H128</f>
        <v>64.459999999999994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129</v>
      </c>
      <c r="AT128" s="183" t="s">
        <v>125</v>
      </c>
      <c r="AU128" s="183" t="s">
        <v>83</v>
      </c>
      <c r="AY128" s="17" t="s">
        <v>123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129</v>
      </c>
      <c r="BM128" s="183" t="s">
        <v>197</v>
      </c>
    </row>
    <row r="129" s="2" customFormat="1">
      <c r="A129" s="36"/>
      <c r="B129" s="37"/>
      <c r="C129" s="36"/>
      <c r="D129" s="185" t="s">
        <v>145</v>
      </c>
      <c r="E129" s="36"/>
      <c r="F129" s="186" t="s">
        <v>198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145</v>
      </c>
      <c r="AU129" s="17" t="s">
        <v>83</v>
      </c>
    </row>
    <row r="130" s="2" customFormat="1" ht="24.15" customHeight="1">
      <c r="A130" s="36"/>
      <c r="B130" s="170"/>
      <c r="C130" s="171" t="s">
        <v>83</v>
      </c>
      <c r="D130" s="171" t="s">
        <v>125</v>
      </c>
      <c r="E130" s="172" t="s">
        <v>199</v>
      </c>
      <c r="F130" s="173" t="s">
        <v>200</v>
      </c>
      <c r="G130" s="174" t="s">
        <v>128</v>
      </c>
      <c r="H130" s="175">
        <v>966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38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0.75</v>
      </c>
      <c r="T130" s="182">
        <f>S130*H130</f>
        <v>724.5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129</v>
      </c>
      <c r="AT130" s="183" t="s">
        <v>125</v>
      </c>
      <c r="AU130" s="183" t="s">
        <v>83</v>
      </c>
      <c r="AY130" s="17" t="s">
        <v>123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81</v>
      </c>
      <c r="BK130" s="184">
        <f>ROUND(I130*H130,2)</f>
        <v>0</v>
      </c>
      <c r="BL130" s="17" t="s">
        <v>129</v>
      </c>
      <c r="BM130" s="183" t="s">
        <v>201</v>
      </c>
    </row>
    <row r="131" s="2" customFormat="1" ht="33" customHeight="1">
      <c r="A131" s="36"/>
      <c r="B131" s="170"/>
      <c r="C131" s="171" t="s">
        <v>139</v>
      </c>
      <c r="D131" s="171" t="s">
        <v>125</v>
      </c>
      <c r="E131" s="172" t="s">
        <v>202</v>
      </c>
      <c r="F131" s="173" t="s">
        <v>203</v>
      </c>
      <c r="G131" s="174" t="s">
        <v>128</v>
      </c>
      <c r="H131" s="175">
        <v>13236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5.0000000000000002E-05</v>
      </c>
      <c r="R131" s="181">
        <f>Q131*H131</f>
        <v>0.66180000000000005</v>
      </c>
      <c r="S131" s="181">
        <v>0.069000000000000006</v>
      </c>
      <c r="T131" s="182">
        <f>S131*H131</f>
        <v>913.28400000000011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129</v>
      </c>
      <c r="AT131" s="183" t="s">
        <v>125</v>
      </c>
      <c r="AU131" s="183" t="s">
        <v>83</v>
      </c>
      <c r="AY131" s="17" t="s">
        <v>123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129</v>
      </c>
      <c r="BM131" s="183" t="s">
        <v>204</v>
      </c>
    </row>
    <row r="132" s="2" customFormat="1">
      <c r="A132" s="36"/>
      <c r="B132" s="37"/>
      <c r="C132" s="36"/>
      <c r="D132" s="185" t="s">
        <v>145</v>
      </c>
      <c r="E132" s="36"/>
      <c r="F132" s="186" t="s">
        <v>205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145</v>
      </c>
      <c r="AU132" s="17" t="s">
        <v>83</v>
      </c>
    </row>
    <row r="133" s="13" customFormat="1">
      <c r="A133" s="13"/>
      <c r="B133" s="190"/>
      <c r="C133" s="13"/>
      <c r="D133" s="185" t="s">
        <v>158</v>
      </c>
      <c r="E133" s="191" t="s">
        <v>1</v>
      </c>
      <c r="F133" s="192" t="s">
        <v>206</v>
      </c>
      <c r="G133" s="13"/>
      <c r="H133" s="193">
        <v>13236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158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123</v>
      </c>
    </row>
    <row r="134" s="2" customFormat="1" ht="16.5" customHeight="1">
      <c r="A134" s="36"/>
      <c r="B134" s="170"/>
      <c r="C134" s="171" t="s">
        <v>129</v>
      </c>
      <c r="D134" s="171" t="s">
        <v>125</v>
      </c>
      <c r="E134" s="172" t="s">
        <v>207</v>
      </c>
      <c r="F134" s="173" t="s">
        <v>208</v>
      </c>
      <c r="G134" s="174" t="s">
        <v>209</v>
      </c>
      <c r="H134" s="175">
        <v>31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38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0.20499999999999999</v>
      </c>
      <c r="T134" s="182">
        <f>S134*H134</f>
        <v>6.3549999999999995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129</v>
      </c>
      <c r="AT134" s="183" t="s">
        <v>125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129</v>
      </c>
      <c r="BM134" s="183" t="s">
        <v>210</v>
      </c>
    </row>
    <row r="135" s="2" customFormat="1" ht="24.15" customHeight="1">
      <c r="A135" s="36"/>
      <c r="B135" s="170"/>
      <c r="C135" s="171" t="s">
        <v>153</v>
      </c>
      <c r="D135" s="171" t="s">
        <v>125</v>
      </c>
      <c r="E135" s="172" t="s">
        <v>211</v>
      </c>
      <c r="F135" s="173" t="s">
        <v>212</v>
      </c>
      <c r="G135" s="174" t="s">
        <v>213</v>
      </c>
      <c r="H135" s="175">
        <v>48.299999999999997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38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129</v>
      </c>
      <c r="AT135" s="183" t="s">
        <v>125</v>
      </c>
      <c r="AU135" s="183" t="s">
        <v>83</v>
      </c>
      <c r="AY135" s="17" t="s">
        <v>123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81</v>
      </c>
      <c r="BK135" s="184">
        <f>ROUND(I135*H135,2)</f>
        <v>0</v>
      </c>
      <c r="BL135" s="17" t="s">
        <v>129</v>
      </c>
      <c r="BM135" s="183" t="s">
        <v>214</v>
      </c>
    </row>
    <row r="136" s="2" customFormat="1">
      <c r="A136" s="36"/>
      <c r="B136" s="37"/>
      <c r="C136" s="36"/>
      <c r="D136" s="185" t="s">
        <v>145</v>
      </c>
      <c r="E136" s="36"/>
      <c r="F136" s="186" t="s">
        <v>215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145</v>
      </c>
      <c r="AU136" s="17" t="s">
        <v>83</v>
      </c>
    </row>
    <row r="137" s="13" customFormat="1">
      <c r="A137" s="13"/>
      <c r="B137" s="190"/>
      <c r="C137" s="13"/>
      <c r="D137" s="185" t="s">
        <v>158</v>
      </c>
      <c r="E137" s="191" t="s">
        <v>1</v>
      </c>
      <c r="F137" s="192" t="s">
        <v>216</v>
      </c>
      <c r="G137" s="13"/>
      <c r="H137" s="193">
        <v>48.299999999999997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158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123</v>
      </c>
    </row>
    <row r="138" s="2" customFormat="1" ht="21.75" customHeight="1">
      <c r="A138" s="36"/>
      <c r="B138" s="170"/>
      <c r="C138" s="202" t="s">
        <v>164</v>
      </c>
      <c r="D138" s="202" t="s">
        <v>217</v>
      </c>
      <c r="E138" s="203" t="s">
        <v>218</v>
      </c>
      <c r="F138" s="204" t="s">
        <v>219</v>
      </c>
      <c r="G138" s="205" t="s">
        <v>156</v>
      </c>
      <c r="H138" s="206">
        <v>1.9319999999999999</v>
      </c>
      <c r="I138" s="207"/>
      <c r="J138" s="208">
        <f>ROUND(I138*H138,2)</f>
        <v>0</v>
      </c>
      <c r="K138" s="209"/>
      <c r="L138" s="210"/>
      <c r="M138" s="211" t="s">
        <v>1</v>
      </c>
      <c r="N138" s="212" t="s">
        <v>38</v>
      </c>
      <c r="O138" s="75"/>
      <c r="P138" s="181">
        <f>O138*H138</f>
        <v>0</v>
      </c>
      <c r="Q138" s="181">
        <v>1</v>
      </c>
      <c r="R138" s="181">
        <f>Q138*H138</f>
        <v>1.9319999999999999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174</v>
      </c>
      <c r="AT138" s="183" t="s">
        <v>217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129</v>
      </c>
      <c r="BM138" s="183" t="s">
        <v>220</v>
      </c>
    </row>
    <row r="139" s="13" customFormat="1">
      <c r="A139" s="13"/>
      <c r="B139" s="190"/>
      <c r="C139" s="13"/>
      <c r="D139" s="185" t="s">
        <v>158</v>
      </c>
      <c r="E139" s="191" t="s">
        <v>1</v>
      </c>
      <c r="F139" s="192" t="s">
        <v>221</v>
      </c>
      <c r="G139" s="13"/>
      <c r="H139" s="193">
        <v>1.9319999999999999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158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123</v>
      </c>
    </row>
    <row r="140" s="2" customFormat="1" ht="24.15" customHeight="1">
      <c r="A140" s="36"/>
      <c r="B140" s="170"/>
      <c r="C140" s="171" t="s">
        <v>169</v>
      </c>
      <c r="D140" s="171" t="s">
        <v>125</v>
      </c>
      <c r="E140" s="172" t="s">
        <v>222</v>
      </c>
      <c r="F140" s="173" t="s">
        <v>223</v>
      </c>
      <c r="G140" s="174" t="s">
        <v>128</v>
      </c>
      <c r="H140" s="175">
        <v>2060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38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129</v>
      </c>
      <c r="AT140" s="183" t="s">
        <v>125</v>
      </c>
      <c r="AU140" s="183" t="s">
        <v>83</v>
      </c>
      <c r="AY140" s="17" t="s">
        <v>123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81</v>
      </c>
      <c r="BK140" s="184">
        <f>ROUND(I140*H140,2)</f>
        <v>0</v>
      </c>
      <c r="BL140" s="17" t="s">
        <v>129</v>
      </c>
      <c r="BM140" s="183" t="s">
        <v>224</v>
      </c>
    </row>
    <row r="141" s="2" customFormat="1">
      <c r="A141" s="36"/>
      <c r="B141" s="37"/>
      <c r="C141" s="36"/>
      <c r="D141" s="185" t="s">
        <v>145</v>
      </c>
      <c r="E141" s="36"/>
      <c r="F141" s="186" t="s">
        <v>225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145</v>
      </c>
      <c r="AU141" s="17" t="s">
        <v>83</v>
      </c>
    </row>
    <row r="142" s="13" customFormat="1">
      <c r="A142" s="13"/>
      <c r="B142" s="190"/>
      <c r="C142" s="13"/>
      <c r="D142" s="185" t="s">
        <v>158</v>
      </c>
      <c r="E142" s="191" t="s">
        <v>1</v>
      </c>
      <c r="F142" s="192" t="s">
        <v>226</v>
      </c>
      <c r="G142" s="13"/>
      <c r="H142" s="193">
        <v>2060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158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123</v>
      </c>
    </row>
    <row r="143" s="2" customFormat="1" ht="33" customHeight="1">
      <c r="A143" s="36"/>
      <c r="B143" s="170"/>
      <c r="C143" s="171" t="s">
        <v>174</v>
      </c>
      <c r="D143" s="171" t="s">
        <v>125</v>
      </c>
      <c r="E143" s="172" t="s">
        <v>227</v>
      </c>
      <c r="F143" s="173" t="s">
        <v>228</v>
      </c>
      <c r="G143" s="174" t="s">
        <v>213</v>
      </c>
      <c r="H143" s="175">
        <v>48.299999999999997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129</v>
      </c>
      <c r="AT143" s="183" t="s">
        <v>125</v>
      </c>
      <c r="AU143" s="183" t="s">
        <v>83</v>
      </c>
      <c r="AY143" s="17" t="s">
        <v>123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129</v>
      </c>
      <c r="BM143" s="183" t="s">
        <v>229</v>
      </c>
    </row>
    <row r="144" s="2" customFormat="1">
      <c r="A144" s="36"/>
      <c r="B144" s="37"/>
      <c r="C144" s="36"/>
      <c r="D144" s="185" t="s">
        <v>145</v>
      </c>
      <c r="E144" s="36"/>
      <c r="F144" s="186" t="s">
        <v>230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145</v>
      </c>
      <c r="AU144" s="17" t="s">
        <v>83</v>
      </c>
    </row>
    <row r="145" s="13" customFormat="1">
      <c r="A145" s="13"/>
      <c r="B145" s="190"/>
      <c r="C145" s="13"/>
      <c r="D145" s="185" t="s">
        <v>158</v>
      </c>
      <c r="E145" s="191" t="s">
        <v>1</v>
      </c>
      <c r="F145" s="192" t="s">
        <v>231</v>
      </c>
      <c r="G145" s="13"/>
      <c r="H145" s="193">
        <v>48.299999999999997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158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123</v>
      </c>
    </row>
    <row r="146" s="2" customFormat="1" ht="33" customHeight="1">
      <c r="A146" s="36"/>
      <c r="B146" s="170"/>
      <c r="C146" s="171" t="s">
        <v>179</v>
      </c>
      <c r="D146" s="171" t="s">
        <v>125</v>
      </c>
      <c r="E146" s="172" t="s">
        <v>232</v>
      </c>
      <c r="F146" s="173" t="s">
        <v>233</v>
      </c>
      <c r="G146" s="174" t="s">
        <v>213</v>
      </c>
      <c r="H146" s="175">
        <v>137.196</v>
      </c>
      <c r="I146" s="176"/>
      <c r="J146" s="177">
        <f>ROUND(I146*H146,2)</f>
        <v>0</v>
      </c>
      <c r="K146" s="178"/>
      <c r="L146" s="37"/>
      <c r="M146" s="179" t="s">
        <v>1</v>
      </c>
      <c r="N146" s="180" t="s">
        <v>38</v>
      </c>
      <c r="O146" s="75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129</v>
      </c>
      <c r="AT146" s="183" t="s">
        <v>125</v>
      </c>
      <c r="AU146" s="183" t="s">
        <v>83</v>
      </c>
      <c r="AY146" s="17" t="s">
        <v>123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81</v>
      </c>
      <c r="BK146" s="184">
        <f>ROUND(I146*H146,2)</f>
        <v>0</v>
      </c>
      <c r="BL146" s="17" t="s">
        <v>129</v>
      </c>
      <c r="BM146" s="183" t="s">
        <v>234</v>
      </c>
    </row>
    <row r="147" s="2" customFormat="1">
      <c r="A147" s="36"/>
      <c r="B147" s="37"/>
      <c r="C147" s="36"/>
      <c r="D147" s="185" t="s">
        <v>145</v>
      </c>
      <c r="E147" s="36"/>
      <c r="F147" s="186" t="s">
        <v>235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145</v>
      </c>
      <c r="AU147" s="17" t="s">
        <v>83</v>
      </c>
    </row>
    <row r="148" s="2" customFormat="1" ht="24.15" customHeight="1">
      <c r="A148" s="36"/>
      <c r="B148" s="170"/>
      <c r="C148" s="171" t="s">
        <v>185</v>
      </c>
      <c r="D148" s="171" t="s">
        <v>125</v>
      </c>
      <c r="E148" s="172" t="s">
        <v>236</v>
      </c>
      <c r="F148" s="173" t="s">
        <v>237</v>
      </c>
      <c r="G148" s="174" t="s">
        <v>213</v>
      </c>
      <c r="H148" s="175">
        <v>3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38</v>
      </c>
      <c r="O148" s="75"/>
      <c r="P148" s="181">
        <f>O148*H148</f>
        <v>0</v>
      </c>
      <c r="Q148" s="181">
        <v>0.0016900000000000001</v>
      </c>
      <c r="R148" s="181">
        <f>Q148*H148</f>
        <v>0.0050699999999999999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129</v>
      </c>
      <c r="AT148" s="183" t="s">
        <v>125</v>
      </c>
      <c r="AU148" s="183" t="s">
        <v>83</v>
      </c>
      <c r="AY148" s="17" t="s">
        <v>123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81</v>
      </c>
      <c r="BK148" s="184">
        <f>ROUND(I148*H148,2)</f>
        <v>0</v>
      </c>
      <c r="BL148" s="17" t="s">
        <v>129</v>
      </c>
      <c r="BM148" s="183" t="s">
        <v>238</v>
      </c>
    </row>
    <row r="149" s="13" customFormat="1">
      <c r="A149" s="13"/>
      <c r="B149" s="190"/>
      <c r="C149" s="13"/>
      <c r="D149" s="185" t="s">
        <v>158</v>
      </c>
      <c r="E149" s="191" t="s">
        <v>1</v>
      </c>
      <c r="F149" s="192" t="s">
        <v>239</v>
      </c>
      <c r="G149" s="13"/>
      <c r="H149" s="193">
        <v>3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158</v>
      </c>
      <c r="AU149" s="191" t="s">
        <v>83</v>
      </c>
      <c r="AV149" s="13" t="s">
        <v>83</v>
      </c>
      <c r="AW149" s="13" t="s">
        <v>30</v>
      </c>
      <c r="AX149" s="13" t="s">
        <v>81</v>
      </c>
      <c r="AY149" s="191" t="s">
        <v>123</v>
      </c>
    </row>
    <row r="150" s="2" customFormat="1" ht="37.8" customHeight="1">
      <c r="A150" s="36"/>
      <c r="B150" s="170"/>
      <c r="C150" s="171" t="s">
        <v>240</v>
      </c>
      <c r="D150" s="171" t="s">
        <v>125</v>
      </c>
      <c r="E150" s="172" t="s">
        <v>241</v>
      </c>
      <c r="F150" s="173" t="s">
        <v>242</v>
      </c>
      <c r="G150" s="174" t="s">
        <v>213</v>
      </c>
      <c r="H150" s="175">
        <v>49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129</v>
      </c>
      <c r="AT150" s="183" t="s">
        <v>125</v>
      </c>
      <c r="AU150" s="183" t="s">
        <v>83</v>
      </c>
      <c r="AY150" s="17" t="s">
        <v>123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129</v>
      </c>
      <c r="BM150" s="183" t="s">
        <v>243</v>
      </c>
    </row>
    <row r="151" s="13" customFormat="1">
      <c r="A151" s="13"/>
      <c r="B151" s="190"/>
      <c r="C151" s="13"/>
      <c r="D151" s="185" t="s">
        <v>158</v>
      </c>
      <c r="E151" s="191" t="s">
        <v>1</v>
      </c>
      <c r="F151" s="192" t="s">
        <v>244</v>
      </c>
      <c r="G151" s="13"/>
      <c r="H151" s="193">
        <v>49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158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123</v>
      </c>
    </row>
    <row r="152" s="2" customFormat="1" ht="37.8" customHeight="1">
      <c r="A152" s="36"/>
      <c r="B152" s="170"/>
      <c r="C152" s="171" t="s">
        <v>245</v>
      </c>
      <c r="D152" s="171" t="s">
        <v>125</v>
      </c>
      <c r="E152" s="172" t="s">
        <v>246</v>
      </c>
      <c r="F152" s="173" t="s">
        <v>247</v>
      </c>
      <c r="G152" s="174" t="s">
        <v>213</v>
      </c>
      <c r="H152" s="175">
        <v>560.79999999999995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38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129</v>
      </c>
      <c r="AT152" s="183" t="s">
        <v>125</v>
      </c>
      <c r="AU152" s="183" t="s">
        <v>83</v>
      </c>
      <c r="AY152" s="17" t="s">
        <v>123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81</v>
      </c>
      <c r="BK152" s="184">
        <f>ROUND(I152*H152,2)</f>
        <v>0</v>
      </c>
      <c r="BL152" s="17" t="s">
        <v>129</v>
      </c>
      <c r="BM152" s="183" t="s">
        <v>248</v>
      </c>
    </row>
    <row r="153" s="13" customFormat="1">
      <c r="A153" s="13"/>
      <c r="B153" s="190"/>
      <c r="C153" s="13"/>
      <c r="D153" s="185" t="s">
        <v>158</v>
      </c>
      <c r="E153" s="191" t="s">
        <v>1</v>
      </c>
      <c r="F153" s="192" t="s">
        <v>249</v>
      </c>
      <c r="G153" s="13"/>
      <c r="H153" s="193">
        <v>309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158</v>
      </c>
      <c r="AU153" s="191" t="s">
        <v>83</v>
      </c>
      <c r="AV153" s="13" t="s">
        <v>83</v>
      </c>
      <c r="AW153" s="13" t="s">
        <v>30</v>
      </c>
      <c r="AX153" s="13" t="s">
        <v>73</v>
      </c>
      <c r="AY153" s="191" t="s">
        <v>123</v>
      </c>
    </row>
    <row r="154" s="13" customFormat="1">
      <c r="A154" s="13"/>
      <c r="B154" s="190"/>
      <c r="C154" s="13"/>
      <c r="D154" s="185" t="s">
        <v>158</v>
      </c>
      <c r="E154" s="191" t="s">
        <v>1</v>
      </c>
      <c r="F154" s="192" t="s">
        <v>250</v>
      </c>
      <c r="G154" s="13"/>
      <c r="H154" s="193">
        <v>49</v>
      </c>
      <c r="I154" s="194"/>
      <c r="J154" s="13"/>
      <c r="K154" s="13"/>
      <c r="L154" s="190"/>
      <c r="M154" s="195"/>
      <c r="N154" s="196"/>
      <c r="O154" s="196"/>
      <c r="P154" s="196"/>
      <c r="Q154" s="196"/>
      <c r="R154" s="196"/>
      <c r="S154" s="196"/>
      <c r="T154" s="19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158</v>
      </c>
      <c r="AU154" s="191" t="s">
        <v>83</v>
      </c>
      <c r="AV154" s="13" t="s">
        <v>83</v>
      </c>
      <c r="AW154" s="13" t="s">
        <v>30</v>
      </c>
      <c r="AX154" s="13" t="s">
        <v>73</v>
      </c>
      <c r="AY154" s="191" t="s">
        <v>123</v>
      </c>
    </row>
    <row r="155" s="13" customFormat="1">
      <c r="A155" s="13"/>
      <c r="B155" s="190"/>
      <c r="C155" s="13"/>
      <c r="D155" s="185" t="s">
        <v>158</v>
      </c>
      <c r="E155" s="191" t="s">
        <v>1</v>
      </c>
      <c r="F155" s="192" t="s">
        <v>251</v>
      </c>
      <c r="G155" s="13"/>
      <c r="H155" s="193">
        <v>48.299999999999997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158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123</v>
      </c>
    </row>
    <row r="156" s="13" customFormat="1">
      <c r="A156" s="13"/>
      <c r="B156" s="190"/>
      <c r="C156" s="13"/>
      <c r="D156" s="185" t="s">
        <v>158</v>
      </c>
      <c r="E156" s="191" t="s">
        <v>1</v>
      </c>
      <c r="F156" s="192" t="s">
        <v>252</v>
      </c>
      <c r="G156" s="13"/>
      <c r="H156" s="193">
        <v>154.5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158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123</v>
      </c>
    </row>
    <row r="157" s="14" customFormat="1">
      <c r="A157" s="14"/>
      <c r="B157" s="213"/>
      <c r="C157" s="14"/>
      <c r="D157" s="185" t="s">
        <v>158</v>
      </c>
      <c r="E157" s="214" t="s">
        <v>1</v>
      </c>
      <c r="F157" s="215" t="s">
        <v>253</v>
      </c>
      <c r="G157" s="14"/>
      <c r="H157" s="216">
        <v>560.79999999999995</v>
      </c>
      <c r="I157" s="217"/>
      <c r="J157" s="14"/>
      <c r="K157" s="14"/>
      <c r="L157" s="213"/>
      <c r="M157" s="218"/>
      <c r="N157" s="219"/>
      <c r="O157" s="219"/>
      <c r="P157" s="219"/>
      <c r="Q157" s="219"/>
      <c r="R157" s="219"/>
      <c r="S157" s="219"/>
      <c r="T157" s="2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4" t="s">
        <v>158</v>
      </c>
      <c r="AU157" s="214" t="s">
        <v>83</v>
      </c>
      <c r="AV157" s="14" t="s">
        <v>129</v>
      </c>
      <c r="AW157" s="14" t="s">
        <v>30</v>
      </c>
      <c r="AX157" s="14" t="s">
        <v>81</v>
      </c>
      <c r="AY157" s="214" t="s">
        <v>123</v>
      </c>
    </row>
    <row r="158" s="2" customFormat="1" ht="37.8" customHeight="1">
      <c r="A158" s="36"/>
      <c r="B158" s="170"/>
      <c r="C158" s="171" t="s">
        <v>254</v>
      </c>
      <c r="D158" s="171" t="s">
        <v>125</v>
      </c>
      <c r="E158" s="172" t="s">
        <v>255</v>
      </c>
      <c r="F158" s="173" t="s">
        <v>256</v>
      </c>
      <c r="G158" s="174" t="s">
        <v>213</v>
      </c>
      <c r="H158" s="175">
        <v>7719.6999999999998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38</v>
      </c>
      <c r="O158" s="75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129</v>
      </c>
      <c r="AT158" s="183" t="s">
        <v>125</v>
      </c>
      <c r="AU158" s="183" t="s">
        <v>83</v>
      </c>
      <c r="AY158" s="17" t="s">
        <v>123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81</v>
      </c>
      <c r="BK158" s="184">
        <f>ROUND(I158*H158,2)</f>
        <v>0</v>
      </c>
      <c r="BL158" s="17" t="s">
        <v>129</v>
      </c>
      <c r="BM158" s="183" t="s">
        <v>257</v>
      </c>
    </row>
    <row r="159" s="2" customFormat="1">
      <c r="A159" s="36"/>
      <c r="B159" s="37"/>
      <c r="C159" s="36"/>
      <c r="D159" s="185" t="s">
        <v>145</v>
      </c>
      <c r="E159" s="36"/>
      <c r="F159" s="186" t="s">
        <v>258</v>
      </c>
      <c r="G159" s="36"/>
      <c r="H159" s="36"/>
      <c r="I159" s="187"/>
      <c r="J159" s="36"/>
      <c r="K159" s="36"/>
      <c r="L159" s="37"/>
      <c r="M159" s="188"/>
      <c r="N159" s="189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145</v>
      </c>
      <c r="AU159" s="17" t="s">
        <v>83</v>
      </c>
    </row>
    <row r="160" s="13" customFormat="1">
      <c r="A160" s="13"/>
      <c r="B160" s="190"/>
      <c r="C160" s="13"/>
      <c r="D160" s="185" t="s">
        <v>158</v>
      </c>
      <c r="E160" s="191" t="s">
        <v>1</v>
      </c>
      <c r="F160" s="192" t="s">
        <v>259</v>
      </c>
      <c r="G160" s="13"/>
      <c r="H160" s="193">
        <v>97.299999999999997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158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123</v>
      </c>
    </row>
    <row r="161" s="13" customFormat="1">
      <c r="A161" s="13"/>
      <c r="B161" s="190"/>
      <c r="C161" s="13"/>
      <c r="D161" s="185" t="s">
        <v>158</v>
      </c>
      <c r="E161" s="191" t="s">
        <v>1</v>
      </c>
      <c r="F161" s="192" t="s">
        <v>260</v>
      </c>
      <c r="G161" s="13"/>
      <c r="H161" s="193">
        <v>154.5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158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123</v>
      </c>
    </row>
    <row r="162" s="13" customFormat="1">
      <c r="A162" s="13"/>
      <c r="B162" s="190"/>
      <c r="C162" s="13"/>
      <c r="D162" s="185" t="s">
        <v>158</v>
      </c>
      <c r="E162" s="191" t="s">
        <v>1</v>
      </c>
      <c r="F162" s="192" t="s">
        <v>252</v>
      </c>
      <c r="G162" s="13"/>
      <c r="H162" s="193">
        <v>154.5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158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123</v>
      </c>
    </row>
    <row r="163" s="14" customFormat="1">
      <c r="A163" s="14"/>
      <c r="B163" s="213"/>
      <c r="C163" s="14"/>
      <c r="D163" s="185" t="s">
        <v>158</v>
      </c>
      <c r="E163" s="214" t="s">
        <v>1</v>
      </c>
      <c r="F163" s="215" t="s">
        <v>253</v>
      </c>
      <c r="G163" s="14"/>
      <c r="H163" s="216">
        <v>406.30000000000001</v>
      </c>
      <c r="I163" s="217"/>
      <c r="J163" s="14"/>
      <c r="K163" s="14"/>
      <c r="L163" s="213"/>
      <c r="M163" s="218"/>
      <c r="N163" s="219"/>
      <c r="O163" s="219"/>
      <c r="P163" s="219"/>
      <c r="Q163" s="219"/>
      <c r="R163" s="219"/>
      <c r="S163" s="219"/>
      <c r="T163" s="2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4" t="s">
        <v>158</v>
      </c>
      <c r="AU163" s="214" t="s">
        <v>83</v>
      </c>
      <c r="AV163" s="14" t="s">
        <v>129</v>
      </c>
      <c r="AW163" s="14" t="s">
        <v>30</v>
      </c>
      <c r="AX163" s="14" t="s">
        <v>81</v>
      </c>
      <c r="AY163" s="214" t="s">
        <v>123</v>
      </c>
    </row>
    <row r="164" s="13" customFormat="1">
      <c r="A164" s="13"/>
      <c r="B164" s="190"/>
      <c r="C164" s="13"/>
      <c r="D164" s="185" t="s">
        <v>158</v>
      </c>
      <c r="E164" s="13"/>
      <c r="F164" s="192" t="s">
        <v>261</v>
      </c>
      <c r="G164" s="13"/>
      <c r="H164" s="193">
        <v>7719.6999999999998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158</v>
      </c>
      <c r="AU164" s="191" t="s">
        <v>83</v>
      </c>
      <c r="AV164" s="13" t="s">
        <v>83</v>
      </c>
      <c r="AW164" s="13" t="s">
        <v>3</v>
      </c>
      <c r="AX164" s="13" t="s">
        <v>81</v>
      </c>
      <c r="AY164" s="191" t="s">
        <v>123</v>
      </c>
    </row>
    <row r="165" s="2" customFormat="1" ht="33" customHeight="1">
      <c r="A165" s="36"/>
      <c r="B165" s="170"/>
      <c r="C165" s="171" t="s">
        <v>262</v>
      </c>
      <c r="D165" s="171" t="s">
        <v>125</v>
      </c>
      <c r="E165" s="172" t="s">
        <v>263</v>
      </c>
      <c r="F165" s="173" t="s">
        <v>264</v>
      </c>
      <c r="G165" s="174" t="s">
        <v>213</v>
      </c>
      <c r="H165" s="175">
        <v>48.299999999999997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38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129</v>
      </c>
      <c r="AT165" s="183" t="s">
        <v>125</v>
      </c>
      <c r="AU165" s="183" t="s">
        <v>83</v>
      </c>
      <c r="AY165" s="17" t="s">
        <v>123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81</v>
      </c>
      <c r="BK165" s="184">
        <f>ROUND(I165*H165,2)</f>
        <v>0</v>
      </c>
      <c r="BL165" s="17" t="s">
        <v>129</v>
      </c>
      <c r="BM165" s="183" t="s">
        <v>265</v>
      </c>
    </row>
    <row r="166" s="2" customFormat="1">
      <c r="A166" s="36"/>
      <c r="B166" s="37"/>
      <c r="C166" s="36"/>
      <c r="D166" s="185" t="s">
        <v>145</v>
      </c>
      <c r="E166" s="36"/>
      <c r="F166" s="186" t="s">
        <v>230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145</v>
      </c>
      <c r="AU166" s="17" t="s">
        <v>83</v>
      </c>
    </row>
    <row r="167" s="13" customFormat="1">
      <c r="A167" s="13"/>
      <c r="B167" s="190"/>
      <c r="C167" s="13"/>
      <c r="D167" s="185" t="s">
        <v>158</v>
      </c>
      <c r="E167" s="191" t="s">
        <v>1</v>
      </c>
      <c r="F167" s="192" t="s">
        <v>216</v>
      </c>
      <c r="G167" s="13"/>
      <c r="H167" s="193">
        <v>48.299999999999997</v>
      </c>
      <c r="I167" s="194"/>
      <c r="J167" s="13"/>
      <c r="K167" s="13"/>
      <c r="L167" s="190"/>
      <c r="M167" s="195"/>
      <c r="N167" s="196"/>
      <c r="O167" s="196"/>
      <c r="P167" s="196"/>
      <c r="Q167" s="196"/>
      <c r="R167" s="196"/>
      <c r="S167" s="196"/>
      <c r="T167" s="19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158</v>
      </c>
      <c r="AU167" s="191" t="s">
        <v>83</v>
      </c>
      <c r="AV167" s="13" t="s">
        <v>83</v>
      </c>
      <c r="AW167" s="13" t="s">
        <v>30</v>
      </c>
      <c r="AX167" s="13" t="s">
        <v>81</v>
      </c>
      <c r="AY167" s="191" t="s">
        <v>123</v>
      </c>
    </row>
    <row r="168" s="2" customFormat="1" ht="24.15" customHeight="1">
      <c r="A168" s="36"/>
      <c r="B168" s="170"/>
      <c r="C168" s="171" t="s">
        <v>8</v>
      </c>
      <c r="D168" s="171" t="s">
        <v>125</v>
      </c>
      <c r="E168" s="172" t="s">
        <v>266</v>
      </c>
      <c r="F168" s="173" t="s">
        <v>267</v>
      </c>
      <c r="G168" s="174" t="s">
        <v>156</v>
      </c>
      <c r="H168" s="175">
        <v>478.42000000000002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38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129</v>
      </c>
      <c r="AT168" s="183" t="s">
        <v>125</v>
      </c>
      <c r="AU168" s="183" t="s">
        <v>83</v>
      </c>
      <c r="AY168" s="17" t="s">
        <v>123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81</v>
      </c>
      <c r="BK168" s="184">
        <f>ROUND(I168*H168,2)</f>
        <v>0</v>
      </c>
      <c r="BL168" s="17" t="s">
        <v>129</v>
      </c>
      <c r="BM168" s="183" t="s">
        <v>268</v>
      </c>
    </row>
    <row r="169" s="13" customFormat="1">
      <c r="A169" s="13"/>
      <c r="B169" s="190"/>
      <c r="C169" s="13"/>
      <c r="D169" s="185" t="s">
        <v>158</v>
      </c>
      <c r="E169" s="191" t="s">
        <v>1</v>
      </c>
      <c r="F169" s="192" t="s">
        <v>269</v>
      </c>
      <c r="G169" s="13"/>
      <c r="H169" s="193">
        <v>478.42000000000002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158</v>
      </c>
      <c r="AU169" s="191" t="s">
        <v>83</v>
      </c>
      <c r="AV169" s="13" t="s">
        <v>83</v>
      </c>
      <c r="AW169" s="13" t="s">
        <v>30</v>
      </c>
      <c r="AX169" s="13" t="s">
        <v>81</v>
      </c>
      <c r="AY169" s="191" t="s">
        <v>123</v>
      </c>
    </row>
    <row r="170" s="2" customFormat="1" ht="16.5" customHeight="1">
      <c r="A170" s="36"/>
      <c r="B170" s="170"/>
      <c r="C170" s="171" t="s">
        <v>270</v>
      </c>
      <c r="D170" s="171" t="s">
        <v>125</v>
      </c>
      <c r="E170" s="172" t="s">
        <v>271</v>
      </c>
      <c r="F170" s="173" t="s">
        <v>272</v>
      </c>
      <c r="G170" s="174" t="s">
        <v>156</v>
      </c>
      <c r="H170" s="175">
        <v>293.55000000000001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38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129</v>
      </c>
      <c r="AT170" s="183" t="s">
        <v>125</v>
      </c>
      <c r="AU170" s="183" t="s">
        <v>83</v>
      </c>
      <c r="AY170" s="17" t="s">
        <v>123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81</v>
      </c>
      <c r="BK170" s="184">
        <f>ROUND(I170*H170,2)</f>
        <v>0</v>
      </c>
      <c r="BL170" s="17" t="s">
        <v>129</v>
      </c>
      <c r="BM170" s="183" t="s">
        <v>273</v>
      </c>
    </row>
    <row r="171" s="13" customFormat="1">
      <c r="A171" s="13"/>
      <c r="B171" s="190"/>
      <c r="C171" s="13"/>
      <c r="D171" s="185" t="s">
        <v>158</v>
      </c>
      <c r="E171" s="13"/>
      <c r="F171" s="192" t="s">
        <v>274</v>
      </c>
      <c r="G171" s="13"/>
      <c r="H171" s="193">
        <v>293.55000000000001</v>
      </c>
      <c r="I171" s="194"/>
      <c r="J171" s="13"/>
      <c r="K171" s="13"/>
      <c r="L171" s="190"/>
      <c r="M171" s="195"/>
      <c r="N171" s="196"/>
      <c r="O171" s="196"/>
      <c r="P171" s="196"/>
      <c r="Q171" s="196"/>
      <c r="R171" s="196"/>
      <c r="S171" s="196"/>
      <c r="T171" s="19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1" t="s">
        <v>158</v>
      </c>
      <c r="AU171" s="191" t="s">
        <v>83</v>
      </c>
      <c r="AV171" s="13" t="s">
        <v>83</v>
      </c>
      <c r="AW171" s="13" t="s">
        <v>3</v>
      </c>
      <c r="AX171" s="13" t="s">
        <v>81</v>
      </c>
      <c r="AY171" s="191" t="s">
        <v>123</v>
      </c>
    </row>
    <row r="172" s="2" customFormat="1" ht="16.5" customHeight="1">
      <c r="A172" s="36"/>
      <c r="B172" s="170"/>
      <c r="C172" s="171" t="s">
        <v>275</v>
      </c>
      <c r="D172" s="171" t="s">
        <v>125</v>
      </c>
      <c r="E172" s="172" t="s">
        <v>276</v>
      </c>
      <c r="F172" s="173" t="s">
        <v>277</v>
      </c>
      <c r="G172" s="174" t="s">
        <v>213</v>
      </c>
      <c r="H172" s="175">
        <v>406.30000000000001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38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129</v>
      </c>
      <c r="AT172" s="183" t="s">
        <v>125</v>
      </c>
      <c r="AU172" s="183" t="s">
        <v>83</v>
      </c>
      <c r="AY172" s="17" t="s">
        <v>123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81</v>
      </c>
      <c r="BK172" s="184">
        <f>ROUND(I172*H172,2)</f>
        <v>0</v>
      </c>
      <c r="BL172" s="17" t="s">
        <v>129</v>
      </c>
      <c r="BM172" s="183" t="s">
        <v>278</v>
      </c>
    </row>
    <row r="173" s="13" customFormat="1">
      <c r="A173" s="13"/>
      <c r="B173" s="190"/>
      <c r="C173" s="13"/>
      <c r="D173" s="185" t="s">
        <v>158</v>
      </c>
      <c r="E173" s="191" t="s">
        <v>1</v>
      </c>
      <c r="F173" s="192" t="s">
        <v>279</v>
      </c>
      <c r="G173" s="13"/>
      <c r="H173" s="193">
        <v>309</v>
      </c>
      <c r="I173" s="194"/>
      <c r="J173" s="13"/>
      <c r="K173" s="13"/>
      <c r="L173" s="190"/>
      <c r="M173" s="195"/>
      <c r="N173" s="196"/>
      <c r="O173" s="196"/>
      <c r="P173" s="196"/>
      <c r="Q173" s="196"/>
      <c r="R173" s="196"/>
      <c r="S173" s="196"/>
      <c r="T173" s="1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1" t="s">
        <v>158</v>
      </c>
      <c r="AU173" s="191" t="s">
        <v>83</v>
      </c>
      <c r="AV173" s="13" t="s">
        <v>83</v>
      </c>
      <c r="AW173" s="13" t="s">
        <v>30</v>
      </c>
      <c r="AX173" s="13" t="s">
        <v>73</v>
      </c>
      <c r="AY173" s="191" t="s">
        <v>123</v>
      </c>
    </row>
    <row r="174" s="13" customFormat="1">
      <c r="A174" s="13"/>
      <c r="B174" s="190"/>
      <c r="C174" s="13"/>
      <c r="D174" s="185" t="s">
        <v>158</v>
      </c>
      <c r="E174" s="191" t="s">
        <v>1</v>
      </c>
      <c r="F174" s="192" t="s">
        <v>280</v>
      </c>
      <c r="G174" s="13"/>
      <c r="H174" s="193">
        <v>97.299999999999997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158</v>
      </c>
      <c r="AU174" s="191" t="s">
        <v>83</v>
      </c>
      <c r="AV174" s="13" t="s">
        <v>83</v>
      </c>
      <c r="AW174" s="13" t="s">
        <v>30</v>
      </c>
      <c r="AX174" s="13" t="s">
        <v>73</v>
      </c>
      <c r="AY174" s="191" t="s">
        <v>123</v>
      </c>
    </row>
    <row r="175" s="14" customFormat="1">
      <c r="A175" s="14"/>
      <c r="B175" s="213"/>
      <c r="C175" s="14"/>
      <c r="D175" s="185" t="s">
        <v>158</v>
      </c>
      <c r="E175" s="214" t="s">
        <v>1</v>
      </c>
      <c r="F175" s="215" t="s">
        <v>253</v>
      </c>
      <c r="G175" s="14"/>
      <c r="H175" s="216">
        <v>406.30000000000001</v>
      </c>
      <c r="I175" s="217"/>
      <c r="J175" s="14"/>
      <c r="K175" s="14"/>
      <c r="L175" s="213"/>
      <c r="M175" s="218"/>
      <c r="N175" s="219"/>
      <c r="O175" s="219"/>
      <c r="P175" s="219"/>
      <c r="Q175" s="219"/>
      <c r="R175" s="219"/>
      <c r="S175" s="219"/>
      <c r="T175" s="2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4" t="s">
        <v>158</v>
      </c>
      <c r="AU175" s="214" t="s">
        <v>83</v>
      </c>
      <c r="AV175" s="14" t="s">
        <v>129</v>
      </c>
      <c r="AW175" s="14" t="s">
        <v>30</v>
      </c>
      <c r="AX175" s="14" t="s">
        <v>81</v>
      </c>
      <c r="AY175" s="214" t="s">
        <v>123</v>
      </c>
    </row>
    <row r="176" s="2" customFormat="1" ht="24.15" customHeight="1">
      <c r="A176" s="36"/>
      <c r="B176" s="170"/>
      <c r="C176" s="171" t="s">
        <v>281</v>
      </c>
      <c r="D176" s="171" t="s">
        <v>125</v>
      </c>
      <c r="E176" s="172" t="s">
        <v>282</v>
      </c>
      <c r="F176" s="173" t="s">
        <v>283</v>
      </c>
      <c r="G176" s="174" t="s">
        <v>213</v>
      </c>
      <c r="H176" s="175">
        <v>0.64000000000000001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129</v>
      </c>
      <c r="AT176" s="183" t="s">
        <v>125</v>
      </c>
      <c r="AU176" s="183" t="s">
        <v>83</v>
      </c>
      <c r="AY176" s="17" t="s">
        <v>123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129</v>
      </c>
      <c r="BM176" s="183" t="s">
        <v>284</v>
      </c>
    </row>
    <row r="177" s="13" customFormat="1">
      <c r="A177" s="13"/>
      <c r="B177" s="190"/>
      <c r="C177" s="13"/>
      <c r="D177" s="185" t="s">
        <v>158</v>
      </c>
      <c r="E177" s="191" t="s">
        <v>1</v>
      </c>
      <c r="F177" s="192" t="s">
        <v>285</v>
      </c>
      <c r="G177" s="13"/>
      <c r="H177" s="193">
        <v>0.64000000000000001</v>
      </c>
      <c r="I177" s="194"/>
      <c r="J177" s="13"/>
      <c r="K177" s="13"/>
      <c r="L177" s="190"/>
      <c r="M177" s="195"/>
      <c r="N177" s="196"/>
      <c r="O177" s="196"/>
      <c r="P177" s="196"/>
      <c r="Q177" s="196"/>
      <c r="R177" s="196"/>
      <c r="S177" s="196"/>
      <c r="T177" s="1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1" t="s">
        <v>158</v>
      </c>
      <c r="AU177" s="191" t="s">
        <v>83</v>
      </c>
      <c r="AV177" s="13" t="s">
        <v>83</v>
      </c>
      <c r="AW177" s="13" t="s">
        <v>30</v>
      </c>
      <c r="AX177" s="13" t="s">
        <v>81</v>
      </c>
      <c r="AY177" s="191" t="s">
        <v>123</v>
      </c>
    </row>
    <row r="178" s="2" customFormat="1" ht="16.5" customHeight="1">
      <c r="A178" s="36"/>
      <c r="B178" s="170"/>
      <c r="C178" s="171" t="s">
        <v>286</v>
      </c>
      <c r="D178" s="171" t="s">
        <v>125</v>
      </c>
      <c r="E178" s="172" t="s">
        <v>287</v>
      </c>
      <c r="F178" s="173" t="s">
        <v>288</v>
      </c>
      <c r="G178" s="174" t="s">
        <v>209</v>
      </c>
      <c r="H178" s="175">
        <v>70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38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129</v>
      </c>
      <c r="AT178" s="183" t="s">
        <v>125</v>
      </c>
      <c r="AU178" s="183" t="s">
        <v>83</v>
      </c>
      <c r="AY178" s="17" t="s">
        <v>123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81</v>
      </c>
      <c r="BK178" s="184">
        <f>ROUND(I178*H178,2)</f>
        <v>0</v>
      </c>
      <c r="BL178" s="17" t="s">
        <v>129</v>
      </c>
      <c r="BM178" s="183" t="s">
        <v>289</v>
      </c>
    </row>
    <row r="179" s="2" customFormat="1">
      <c r="A179" s="36"/>
      <c r="B179" s="37"/>
      <c r="C179" s="36"/>
      <c r="D179" s="185" t="s">
        <v>145</v>
      </c>
      <c r="E179" s="36"/>
      <c r="F179" s="186" t="s">
        <v>290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145</v>
      </c>
      <c r="AU179" s="17" t="s">
        <v>83</v>
      </c>
    </row>
    <row r="180" s="2" customFormat="1" ht="24.15" customHeight="1">
      <c r="A180" s="36"/>
      <c r="B180" s="170"/>
      <c r="C180" s="171" t="s">
        <v>291</v>
      </c>
      <c r="D180" s="171" t="s">
        <v>125</v>
      </c>
      <c r="E180" s="172" t="s">
        <v>292</v>
      </c>
      <c r="F180" s="173" t="s">
        <v>293</v>
      </c>
      <c r="G180" s="174" t="s">
        <v>128</v>
      </c>
      <c r="H180" s="175">
        <v>2060</v>
      </c>
      <c r="I180" s="176"/>
      <c r="J180" s="177">
        <f>ROUND(I180*H180,2)</f>
        <v>0</v>
      </c>
      <c r="K180" s="178"/>
      <c r="L180" s="37"/>
      <c r="M180" s="179" t="s">
        <v>1</v>
      </c>
      <c r="N180" s="180" t="s">
        <v>38</v>
      </c>
      <c r="O180" s="75"/>
      <c r="P180" s="181">
        <f>O180*H180</f>
        <v>0</v>
      </c>
      <c r="Q180" s="181">
        <v>8.0000000000000007E-05</v>
      </c>
      <c r="R180" s="181">
        <f>Q180*H180</f>
        <v>0.1648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129</v>
      </c>
      <c r="AT180" s="183" t="s">
        <v>125</v>
      </c>
      <c r="AU180" s="183" t="s">
        <v>83</v>
      </c>
      <c r="AY180" s="17" t="s">
        <v>123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81</v>
      </c>
      <c r="BK180" s="184">
        <f>ROUND(I180*H180,2)</f>
        <v>0</v>
      </c>
      <c r="BL180" s="17" t="s">
        <v>129</v>
      </c>
      <c r="BM180" s="183" t="s">
        <v>294</v>
      </c>
    </row>
    <row r="181" s="2" customFormat="1" ht="16.5" customHeight="1">
      <c r="A181" s="36"/>
      <c r="B181" s="170"/>
      <c r="C181" s="202" t="s">
        <v>7</v>
      </c>
      <c r="D181" s="202" t="s">
        <v>217</v>
      </c>
      <c r="E181" s="203" t="s">
        <v>295</v>
      </c>
      <c r="F181" s="204" t="s">
        <v>296</v>
      </c>
      <c r="G181" s="205" t="s">
        <v>297</v>
      </c>
      <c r="H181" s="206">
        <v>41.200000000000003</v>
      </c>
      <c r="I181" s="207"/>
      <c r="J181" s="208">
        <f>ROUND(I181*H181,2)</f>
        <v>0</v>
      </c>
      <c r="K181" s="209"/>
      <c r="L181" s="210"/>
      <c r="M181" s="211" t="s">
        <v>1</v>
      </c>
      <c r="N181" s="212" t="s">
        <v>38</v>
      </c>
      <c r="O181" s="75"/>
      <c r="P181" s="181">
        <f>O181*H181</f>
        <v>0</v>
      </c>
      <c r="Q181" s="181">
        <v>0.001</v>
      </c>
      <c r="R181" s="181">
        <f>Q181*H181</f>
        <v>0.041200000000000001</v>
      </c>
      <c r="S181" s="181">
        <v>0</v>
      </c>
      <c r="T181" s="18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174</v>
      </c>
      <c r="AT181" s="183" t="s">
        <v>217</v>
      </c>
      <c r="AU181" s="183" t="s">
        <v>83</v>
      </c>
      <c r="AY181" s="17" t="s">
        <v>123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81</v>
      </c>
      <c r="BK181" s="184">
        <f>ROUND(I181*H181,2)</f>
        <v>0</v>
      </c>
      <c r="BL181" s="17" t="s">
        <v>129</v>
      </c>
      <c r="BM181" s="183" t="s">
        <v>298</v>
      </c>
    </row>
    <row r="182" s="13" customFormat="1">
      <c r="A182" s="13"/>
      <c r="B182" s="190"/>
      <c r="C182" s="13"/>
      <c r="D182" s="185" t="s">
        <v>158</v>
      </c>
      <c r="E182" s="13"/>
      <c r="F182" s="192" t="s">
        <v>299</v>
      </c>
      <c r="G182" s="13"/>
      <c r="H182" s="193">
        <v>41.200000000000003</v>
      </c>
      <c r="I182" s="194"/>
      <c r="J182" s="13"/>
      <c r="K182" s="13"/>
      <c r="L182" s="190"/>
      <c r="M182" s="195"/>
      <c r="N182" s="196"/>
      <c r="O182" s="196"/>
      <c r="P182" s="196"/>
      <c r="Q182" s="196"/>
      <c r="R182" s="196"/>
      <c r="S182" s="196"/>
      <c r="T182" s="19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158</v>
      </c>
      <c r="AU182" s="191" t="s">
        <v>83</v>
      </c>
      <c r="AV182" s="13" t="s">
        <v>83</v>
      </c>
      <c r="AW182" s="13" t="s">
        <v>3</v>
      </c>
      <c r="AX182" s="13" t="s">
        <v>81</v>
      </c>
      <c r="AY182" s="191" t="s">
        <v>123</v>
      </c>
    </row>
    <row r="183" s="2" customFormat="1" ht="24.15" customHeight="1">
      <c r="A183" s="36"/>
      <c r="B183" s="170"/>
      <c r="C183" s="171" t="s">
        <v>300</v>
      </c>
      <c r="D183" s="171" t="s">
        <v>125</v>
      </c>
      <c r="E183" s="172" t="s">
        <v>301</v>
      </c>
      <c r="F183" s="173" t="s">
        <v>302</v>
      </c>
      <c r="G183" s="174" t="s">
        <v>128</v>
      </c>
      <c r="H183" s="175">
        <v>2060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38</v>
      </c>
      <c r="O183" s="75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129</v>
      </c>
      <c r="AT183" s="183" t="s">
        <v>125</v>
      </c>
      <c r="AU183" s="183" t="s">
        <v>83</v>
      </c>
      <c r="AY183" s="17" t="s">
        <v>123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81</v>
      </c>
      <c r="BK183" s="184">
        <f>ROUND(I183*H183,2)</f>
        <v>0</v>
      </c>
      <c r="BL183" s="17" t="s">
        <v>129</v>
      </c>
      <c r="BM183" s="183" t="s">
        <v>303</v>
      </c>
    </row>
    <row r="184" s="13" customFormat="1">
      <c r="A184" s="13"/>
      <c r="B184" s="190"/>
      <c r="C184" s="13"/>
      <c r="D184" s="185" t="s">
        <v>158</v>
      </c>
      <c r="E184" s="191" t="s">
        <v>1</v>
      </c>
      <c r="F184" s="192" t="s">
        <v>226</v>
      </c>
      <c r="G184" s="13"/>
      <c r="H184" s="193">
        <v>2060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158</v>
      </c>
      <c r="AU184" s="191" t="s">
        <v>83</v>
      </c>
      <c r="AV184" s="13" t="s">
        <v>83</v>
      </c>
      <c r="AW184" s="13" t="s">
        <v>30</v>
      </c>
      <c r="AX184" s="13" t="s">
        <v>81</v>
      </c>
      <c r="AY184" s="191" t="s">
        <v>123</v>
      </c>
    </row>
    <row r="185" s="2" customFormat="1" ht="21.75" customHeight="1">
      <c r="A185" s="36"/>
      <c r="B185" s="170"/>
      <c r="C185" s="171" t="s">
        <v>304</v>
      </c>
      <c r="D185" s="171" t="s">
        <v>125</v>
      </c>
      <c r="E185" s="172" t="s">
        <v>305</v>
      </c>
      <c r="F185" s="173" t="s">
        <v>306</v>
      </c>
      <c r="G185" s="174" t="s">
        <v>128</v>
      </c>
      <c r="H185" s="175">
        <v>2060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38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129</v>
      </c>
      <c r="AT185" s="183" t="s">
        <v>125</v>
      </c>
      <c r="AU185" s="183" t="s">
        <v>83</v>
      </c>
      <c r="AY185" s="17" t="s">
        <v>123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81</v>
      </c>
      <c r="BK185" s="184">
        <f>ROUND(I185*H185,2)</f>
        <v>0</v>
      </c>
      <c r="BL185" s="17" t="s">
        <v>129</v>
      </c>
      <c r="BM185" s="183" t="s">
        <v>307</v>
      </c>
    </row>
    <row r="186" s="13" customFormat="1">
      <c r="A186" s="13"/>
      <c r="B186" s="190"/>
      <c r="C186" s="13"/>
      <c r="D186" s="185" t="s">
        <v>158</v>
      </c>
      <c r="E186" s="191" t="s">
        <v>1</v>
      </c>
      <c r="F186" s="192" t="s">
        <v>226</v>
      </c>
      <c r="G186" s="13"/>
      <c r="H186" s="193">
        <v>2060</v>
      </c>
      <c r="I186" s="194"/>
      <c r="J186" s="13"/>
      <c r="K186" s="13"/>
      <c r="L186" s="190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1" t="s">
        <v>158</v>
      </c>
      <c r="AU186" s="191" t="s">
        <v>83</v>
      </c>
      <c r="AV186" s="13" t="s">
        <v>83</v>
      </c>
      <c r="AW186" s="13" t="s">
        <v>30</v>
      </c>
      <c r="AX186" s="13" t="s">
        <v>81</v>
      </c>
      <c r="AY186" s="191" t="s">
        <v>123</v>
      </c>
    </row>
    <row r="187" s="2" customFormat="1" ht="21.75" customHeight="1">
      <c r="A187" s="36"/>
      <c r="B187" s="170"/>
      <c r="C187" s="171" t="s">
        <v>308</v>
      </c>
      <c r="D187" s="171" t="s">
        <v>125</v>
      </c>
      <c r="E187" s="172" t="s">
        <v>309</v>
      </c>
      <c r="F187" s="173" t="s">
        <v>310</v>
      </c>
      <c r="G187" s="174" t="s">
        <v>213</v>
      </c>
      <c r="H187" s="175">
        <v>6.1799999999999997</v>
      </c>
      <c r="I187" s="176"/>
      <c r="J187" s="177">
        <f>ROUND(I187*H187,2)</f>
        <v>0</v>
      </c>
      <c r="K187" s="178"/>
      <c r="L187" s="37"/>
      <c r="M187" s="179" t="s">
        <v>1</v>
      </c>
      <c r="N187" s="180" t="s">
        <v>38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129</v>
      </c>
      <c r="AT187" s="183" t="s">
        <v>125</v>
      </c>
      <c r="AU187" s="183" t="s">
        <v>83</v>
      </c>
      <c r="AY187" s="17" t="s">
        <v>123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81</v>
      </c>
      <c r="BK187" s="184">
        <f>ROUND(I187*H187,2)</f>
        <v>0</v>
      </c>
      <c r="BL187" s="17" t="s">
        <v>129</v>
      </c>
      <c r="BM187" s="183" t="s">
        <v>311</v>
      </c>
    </row>
    <row r="188" s="13" customFormat="1">
      <c r="A188" s="13"/>
      <c r="B188" s="190"/>
      <c r="C188" s="13"/>
      <c r="D188" s="185" t="s">
        <v>158</v>
      </c>
      <c r="E188" s="191" t="s">
        <v>1</v>
      </c>
      <c r="F188" s="192" t="s">
        <v>312</v>
      </c>
      <c r="G188" s="13"/>
      <c r="H188" s="193">
        <v>6.1799999999999997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158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123</v>
      </c>
    </row>
    <row r="189" s="12" customFormat="1" ht="22.8" customHeight="1">
      <c r="A189" s="12"/>
      <c r="B189" s="157"/>
      <c r="C189" s="12"/>
      <c r="D189" s="158" t="s">
        <v>72</v>
      </c>
      <c r="E189" s="168" t="s">
        <v>129</v>
      </c>
      <c r="F189" s="168" t="s">
        <v>313</v>
      </c>
      <c r="G189" s="12"/>
      <c r="H189" s="12"/>
      <c r="I189" s="160"/>
      <c r="J189" s="169">
        <f>BK189</f>
        <v>0</v>
      </c>
      <c r="K189" s="12"/>
      <c r="L189" s="157"/>
      <c r="M189" s="162"/>
      <c r="N189" s="163"/>
      <c r="O189" s="163"/>
      <c r="P189" s="164">
        <f>SUM(P190:P191)</f>
        <v>0</v>
      </c>
      <c r="Q189" s="163"/>
      <c r="R189" s="164">
        <f>SUM(R190:R191)</f>
        <v>0</v>
      </c>
      <c r="S189" s="163"/>
      <c r="T189" s="16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81</v>
      </c>
      <c r="AT189" s="166" t="s">
        <v>72</v>
      </c>
      <c r="AU189" s="166" t="s">
        <v>81</v>
      </c>
      <c r="AY189" s="158" t="s">
        <v>123</v>
      </c>
      <c r="BK189" s="167">
        <f>SUM(BK190:BK191)</f>
        <v>0</v>
      </c>
    </row>
    <row r="190" s="2" customFormat="1" ht="33" customHeight="1">
      <c r="A190" s="36"/>
      <c r="B190" s="170"/>
      <c r="C190" s="171" t="s">
        <v>314</v>
      </c>
      <c r="D190" s="171" t="s">
        <v>125</v>
      </c>
      <c r="E190" s="172" t="s">
        <v>315</v>
      </c>
      <c r="F190" s="173" t="s">
        <v>316</v>
      </c>
      <c r="G190" s="174" t="s">
        <v>128</v>
      </c>
      <c r="H190" s="175">
        <v>6.2999999999999998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38</v>
      </c>
      <c r="O190" s="7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129</v>
      </c>
      <c r="AT190" s="183" t="s">
        <v>125</v>
      </c>
      <c r="AU190" s="183" t="s">
        <v>83</v>
      </c>
      <c r="AY190" s="17" t="s">
        <v>123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81</v>
      </c>
      <c r="BK190" s="184">
        <f>ROUND(I190*H190,2)</f>
        <v>0</v>
      </c>
      <c r="BL190" s="17" t="s">
        <v>129</v>
      </c>
      <c r="BM190" s="183" t="s">
        <v>317</v>
      </c>
    </row>
    <row r="191" s="13" customFormat="1">
      <c r="A191" s="13"/>
      <c r="B191" s="190"/>
      <c r="C191" s="13"/>
      <c r="D191" s="185" t="s">
        <v>158</v>
      </c>
      <c r="E191" s="191" t="s">
        <v>1</v>
      </c>
      <c r="F191" s="192" t="s">
        <v>318</v>
      </c>
      <c r="G191" s="13"/>
      <c r="H191" s="193">
        <v>6.2999999999999998</v>
      </c>
      <c r="I191" s="194"/>
      <c r="J191" s="13"/>
      <c r="K191" s="13"/>
      <c r="L191" s="190"/>
      <c r="M191" s="195"/>
      <c r="N191" s="196"/>
      <c r="O191" s="196"/>
      <c r="P191" s="196"/>
      <c r="Q191" s="196"/>
      <c r="R191" s="196"/>
      <c r="S191" s="196"/>
      <c r="T191" s="19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1" t="s">
        <v>158</v>
      </c>
      <c r="AU191" s="191" t="s">
        <v>83</v>
      </c>
      <c r="AV191" s="13" t="s">
        <v>83</v>
      </c>
      <c r="AW191" s="13" t="s">
        <v>30</v>
      </c>
      <c r="AX191" s="13" t="s">
        <v>81</v>
      </c>
      <c r="AY191" s="191" t="s">
        <v>123</v>
      </c>
    </row>
    <row r="192" s="12" customFormat="1" ht="22.8" customHeight="1">
      <c r="A192" s="12"/>
      <c r="B192" s="157"/>
      <c r="C192" s="12"/>
      <c r="D192" s="158" t="s">
        <v>72</v>
      </c>
      <c r="E192" s="168" t="s">
        <v>153</v>
      </c>
      <c r="F192" s="168" t="s">
        <v>319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SUM(P193:P245)</f>
        <v>0</v>
      </c>
      <c r="Q192" s="163"/>
      <c r="R192" s="164">
        <f>SUM(R193:R245)</f>
        <v>427.760852</v>
      </c>
      <c r="S192" s="163"/>
      <c r="T192" s="165">
        <f>SUM(T193:T245)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81</v>
      </c>
      <c r="AT192" s="166" t="s">
        <v>72</v>
      </c>
      <c r="AU192" s="166" t="s">
        <v>81</v>
      </c>
      <c r="AY192" s="158" t="s">
        <v>123</v>
      </c>
      <c r="BK192" s="167">
        <f>SUM(BK193:BK245)</f>
        <v>0</v>
      </c>
    </row>
    <row r="193" s="2" customFormat="1" ht="21.75" customHeight="1">
      <c r="A193" s="36"/>
      <c r="B193" s="170"/>
      <c r="C193" s="171" t="s">
        <v>320</v>
      </c>
      <c r="D193" s="171" t="s">
        <v>125</v>
      </c>
      <c r="E193" s="172" t="s">
        <v>321</v>
      </c>
      <c r="F193" s="173" t="s">
        <v>322</v>
      </c>
      <c r="G193" s="174" t="s">
        <v>128</v>
      </c>
      <c r="H193" s="175">
        <v>50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129</v>
      </c>
      <c r="AT193" s="183" t="s">
        <v>125</v>
      </c>
      <c r="AU193" s="183" t="s">
        <v>83</v>
      </c>
      <c r="AY193" s="17" t="s">
        <v>123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129</v>
      </c>
      <c r="BM193" s="183" t="s">
        <v>323</v>
      </c>
    </row>
    <row r="194" s="2" customFormat="1">
      <c r="A194" s="36"/>
      <c r="B194" s="37"/>
      <c r="C194" s="36"/>
      <c r="D194" s="185" t="s">
        <v>145</v>
      </c>
      <c r="E194" s="36"/>
      <c r="F194" s="186" t="s">
        <v>324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145</v>
      </c>
      <c r="AU194" s="17" t="s">
        <v>83</v>
      </c>
    </row>
    <row r="195" s="2" customFormat="1" ht="24.15" customHeight="1">
      <c r="A195" s="36"/>
      <c r="B195" s="170"/>
      <c r="C195" s="171" t="s">
        <v>325</v>
      </c>
      <c r="D195" s="171" t="s">
        <v>125</v>
      </c>
      <c r="E195" s="172" t="s">
        <v>326</v>
      </c>
      <c r="F195" s="173" t="s">
        <v>327</v>
      </c>
      <c r="G195" s="174" t="s">
        <v>128</v>
      </c>
      <c r="H195" s="175">
        <v>1344.8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38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129</v>
      </c>
      <c r="AT195" s="183" t="s">
        <v>125</v>
      </c>
      <c r="AU195" s="183" t="s">
        <v>83</v>
      </c>
      <c r="AY195" s="17" t="s">
        <v>123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81</v>
      </c>
      <c r="BK195" s="184">
        <f>ROUND(I195*H195,2)</f>
        <v>0</v>
      </c>
      <c r="BL195" s="17" t="s">
        <v>129</v>
      </c>
      <c r="BM195" s="183" t="s">
        <v>328</v>
      </c>
    </row>
    <row r="196" s="2" customFormat="1">
      <c r="A196" s="36"/>
      <c r="B196" s="37"/>
      <c r="C196" s="36"/>
      <c r="D196" s="185" t="s">
        <v>145</v>
      </c>
      <c r="E196" s="36"/>
      <c r="F196" s="186" t="s">
        <v>329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145</v>
      </c>
      <c r="AU196" s="17" t="s">
        <v>83</v>
      </c>
    </row>
    <row r="197" s="13" customFormat="1">
      <c r="A197" s="13"/>
      <c r="B197" s="190"/>
      <c r="C197" s="13"/>
      <c r="D197" s="185" t="s">
        <v>158</v>
      </c>
      <c r="E197" s="191" t="s">
        <v>1</v>
      </c>
      <c r="F197" s="192" t="s">
        <v>330</v>
      </c>
      <c r="G197" s="13"/>
      <c r="H197" s="193">
        <v>1255.8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158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123</v>
      </c>
    </row>
    <row r="198" s="13" customFormat="1">
      <c r="A198" s="13"/>
      <c r="B198" s="190"/>
      <c r="C198" s="13"/>
      <c r="D198" s="185" t="s">
        <v>158</v>
      </c>
      <c r="E198" s="191" t="s">
        <v>1</v>
      </c>
      <c r="F198" s="192" t="s">
        <v>331</v>
      </c>
      <c r="G198" s="13"/>
      <c r="H198" s="193">
        <v>89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158</v>
      </c>
      <c r="AU198" s="191" t="s">
        <v>83</v>
      </c>
      <c r="AV198" s="13" t="s">
        <v>83</v>
      </c>
      <c r="AW198" s="13" t="s">
        <v>30</v>
      </c>
      <c r="AX198" s="13" t="s">
        <v>73</v>
      </c>
      <c r="AY198" s="191" t="s">
        <v>123</v>
      </c>
    </row>
    <row r="199" s="14" customFormat="1">
      <c r="A199" s="14"/>
      <c r="B199" s="213"/>
      <c r="C199" s="14"/>
      <c r="D199" s="185" t="s">
        <v>158</v>
      </c>
      <c r="E199" s="214" t="s">
        <v>1</v>
      </c>
      <c r="F199" s="215" t="s">
        <v>253</v>
      </c>
      <c r="G199" s="14"/>
      <c r="H199" s="216">
        <v>1344.8</v>
      </c>
      <c r="I199" s="217"/>
      <c r="J199" s="14"/>
      <c r="K199" s="14"/>
      <c r="L199" s="213"/>
      <c r="M199" s="218"/>
      <c r="N199" s="219"/>
      <c r="O199" s="219"/>
      <c r="P199" s="219"/>
      <c r="Q199" s="219"/>
      <c r="R199" s="219"/>
      <c r="S199" s="219"/>
      <c r="T199" s="2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4" t="s">
        <v>158</v>
      </c>
      <c r="AU199" s="214" t="s">
        <v>83</v>
      </c>
      <c r="AV199" s="14" t="s">
        <v>129</v>
      </c>
      <c r="AW199" s="14" t="s">
        <v>30</v>
      </c>
      <c r="AX199" s="14" t="s">
        <v>81</v>
      </c>
      <c r="AY199" s="214" t="s">
        <v>123</v>
      </c>
    </row>
    <row r="200" s="2" customFormat="1" ht="33" customHeight="1">
      <c r="A200" s="36"/>
      <c r="B200" s="170"/>
      <c r="C200" s="171" t="s">
        <v>332</v>
      </c>
      <c r="D200" s="171" t="s">
        <v>125</v>
      </c>
      <c r="E200" s="172" t="s">
        <v>333</v>
      </c>
      <c r="F200" s="173" t="s">
        <v>334</v>
      </c>
      <c r="G200" s="174" t="s">
        <v>128</v>
      </c>
      <c r="H200" s="175">
        <v>7082.8999999999996</v>
      </c>
      <c r="I200" s="176"/>
      <c r="J200" s="177">
        <f>ROUND(I200*H200,2)</f>
        <v>0</v>
      </c>
      <c r="K200" s="178"/>
      <c r="L200" s="37"/>
      <c r="M200" s="179" t="s">
        <v>1</v>
      </c>
      <c r="N200" s="180" t="s">
        <v>38</v>
      </c>
      <c r="O200" s="75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129</v>
      </c>
      <c r="AT200" s="183" t="s">
        <v>125</v>
      </c>
      <c r="AU200" s="183" t="s">
        <v>83</v>
      </c>
      <c r="AY200" s="17" t="s">
        <v>123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81</v>
      </c>
      <c r="BK200" s="184">
        <f>ROUND(I200*H200,2)</f>
        <v>0</v>
      </c>
      <c r="BL200" s="17" t="s">
        <v>129</v>
      </c>
      <c r="BM200" s="183" t="s">
        <v>335</v>
      </c>
    </row>
    <row r="201" s="13" customFormat="1">
      <c r="A201" s="13"/>
      <c r="B201" s="190"/>
      <c r="C201" s="13"/>
      <c r="D201" s="185" t="s">
        <v>158</v>
      </c>
      <c r="E201" s="191" t="s">
        <v>1</v>
      </c>
      <c r="F201" s="192" t="s">
        <v>336</v>
      </c>
      <c r="G201" s="13"/>
      <c r="H201" s="193">
        <v>4957.6999999999998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158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123</v>
      </c>
    </row>
    <row r="202" s="13" customFormat="1">
      <c r="A202" s="13"/>
      <c r="B202" s="190"/>
      <c r="C202" s="13"/>
      <c r="D202" s="185" t="s">
        <v>158</v>
      </c>
      <c r="E202" s="191" t="s">
        <v>1</v>
      </c>
      <c r="F202" s="192" t="s">
        <v>337</v>
      </c>
      <c r="G202" s="13"/>
      <c r="H202" s="193">
        <v>2125.1999999999998</v>
      </c>
      <c r="I202" s="194"/>
      <c r="J202" s="13"/>
      <c r="K202" s="13"/>
      <c r="L202" s="190"/>
      <c r="M202" s="195"/>
      <c r="N202" s="196"/>
      <c r="O202" s="196"/>
      <c r="P202" s="196"/>
      <c r="Q202" s="196"/>
      <c r="R202" s="196"/>
      <c r="S202" s="196"/>
      <c r="T202" s="19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1" t="s">
        <v>158</v>
      </c>
      <c r="AU202" s="191" t="s">
        <v>83</v>
      </c>
      <c r="AV202" s="13" t="s">
        <v>83</v>
      </c>
      <c r="AW202" s="13" t="s">
        <v>30</v>
      </c>
      <c r="AX202" s="13" t="s">
        <v>73</v>
      </c>
      <c r="AY202" s="191" t="s">
        <v>123</v>
      </c>
    </row>
    <row r="203" s="14" customFormat="1">
      <c r="A203" s="14"/>
      <c r="B203" s="213"/>
      <c r="C203" s="14"/>
      <c r="D203" s="185" t="s">
        <v>158</v>
      </c>
      <c r="E203" s="214" t="s">
        <v>1</v>
      </c>
      <c r="F203" s="215" t="s">
        <v>253</v>
      </c>
      <c r="G203" s="14"/>
      <c r="H203" s="216">
        <v>7082.8999999999996</v>
      </c>
      <c r="I203" s="217"/>
      <c r="J203" s="14"/>
      <c r="K203" s="14"/>
      <c r="L203" s="213"/>
      <c r="M203" s="218"/>
      <c r="N203" s="219"/>
      <c r="O203" s="219"/>
      <c r="P203" s="219"/>
      <c r="Q203" s="219"/>
      <c r="R203" s="219"/>
      <c r="S203" s="219"/>
      <c r="T203" s="2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4" t="s">
        <v>158</v>
      </c>
      <c r="AU203" s="214" t="s">
        <v>83</v>
      </c>
      <c r="AV203" s="14" t="s">
        <v>129</v>
      </c>
      <c r="AW203" s="14" t="s">
        <v>30</v>
      </c>
      <c r="AX203" s="14" t="s">
        <v>81</v>
      </c>
      <c r="AY203" s="214" t="s">
        <v>123</v>
      </c>
    </row>
    <row r="204" s="2" customFormat="1" ht="24.15" customHeight="1">
      <c r="A204" s="36"/>
      <c r="B204" s="170"/>
      <c r="C204" s="171" t="s">
        <v>338</v>
      </c>
      <c r="D204" s="171" t="s">
        <v>125</v>
      </c>
      <c r="E204" s="172" t="s">
        <v>339</v>
      </c>
      <c r="F204" s="173" t="s">
        <v>340</v>
      </c>
      <c r="G204" s="174" t="s">
        <v>128</v>
      </c>
      <c r="H204" s="175">
        <v>103.59999999999999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38</v>
      </c>
      <c r="O204" s="75"/>
      <c r="P204" s="181">
        <f>O204*H204</f>
        <v>0</v>
      </c>
      <c r="Q204" s="181">
        <v>0.34499999999999997</v>
      </c>
      <c r="R204" s="181">
        <f>Q204*H204</f>
        <v>35.741999999999997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129</v>
      </c>
      <c r="AT204" s="183" t="s">
        <v>125</v>
      </c>
      <c r="AU204" s="183" t="s">
        <v>83</v>
      </c>
      <c r="AY204" s="17" t="s">
        <v>123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81</v>
      </c>
      <c r="BK204" s="184">
        <f>ROUND(I204*H204,2)</f>
        <v>0</v>
      </c>
      <c r="BL204" s="17" t="s">
        <v>129</v>
      </c>
      <c r="BM204" s="183" t="s">
        <v>341</v>
      </c>
    </row>
    <row r="205" s="13" customFormat="1">
      <c r="A205" s="13"/>
      <c r="B205" s="190"/>
      <c r="C205" s="13"/>
      <c r="D205" s="185" t="s">
        <v>158</v>
      </c>
      <c r="E205" s="191" t="s">
        <v>1</v>
      </c>
      <c r="F205" s="192" t="s">
        <v>342</v>
      </c>
      <c r="G205" s="13"/>
      <c r="H205" s="193">
        <v>1036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158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123</v>
      </c>
    </row>
    <row r="206" s="13" customFormat="1">
      <c r="A206" s="13"/>
      <c r="B206" s="190"/>
      <c r="C206" s="13"/>
      <c r="D206" s="185" t="s">
        <v>158</v>
      </c>
      <c r="E206" s="191" t="s">
        <v>1</v>
      </c>
      <c r="F206" s="192" t="s">
        <v>343</v>
      </c>
      <c r="G206" s="13"/>
      <c r="H206" s="193">
        <v>-932.39999999999998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158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123</v>
      </c>
    </row>
    <row r="207" s="14" customFormat="1">
      <c r="A207" s="14"/>
      <c r="B207" s="213"/>
      <c r="C207" s="14"/>
      <c r="D207" s="185" t="s">
        <v>158</v>
      </c>
      <c r="E207" s="214" t="s">
        <v>1</v>
      </c>
      <c r="F207" s="215" t="s">
        <v>344</v>
      </c>
      <c r="G207" s="14"/>
      <c r="H207" s="216">
        <v>103.60000000000002</v>
      </c>
      <c r="I207" s="217"/>
      <c r="J207" s="14"/>
      <c r="K207" s="14"/>
      <c r="L207" s="213"/>
      <c r="M207" s="218"/>
      <c r="N207" s="219"/>
      <c r="O207" s="219"/>
      <c r="P207" s="219"/>
      <c r="Q207" s="219"/>
      <c r="R207" s="219"/>
      <c r="S207" s="219"/>
      <c r="T207" s="2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4" t="s">
        <v>158</v>
      </c>
      <c r="AU207" s="214" t="s">
        <v>83</v>
      </c>
      <c r="AV207" s="14" t="s">
        <v>129</v>
      </c>
      <c r="AW207" s="14" t="s">
        <v>30</v>
      </c>
      <c r="AX207" s="14" t="s">
        <v>81</v>
      </c>
      <c r="AY207" s="214" t="s">
        <v>123</v>
      </c>
    </row>
    <row r="208" s="2" customFormat="1" ht="21.75" customHeight="1">
      <c r="A208" s="36"/>
      <c r="B208" s="170"/>
      <c r="C208" s="171" t="s">
        <v>345</v>
      </c>
      <c r="D208" s="171" t="s">
        <v>125</v>
      </c>
      <c r="E208" s="172" t="s">
        <v>346</v>
      </c>
      <c r="F208" s="173" t="s">
        <v>347</v>
      </c>
      <c r="G208" s="174" t="s">
        <v>213</v>
      </c>
      <c r="H208" s="175">
        <v>62.159999999999997</v>
      </c>
      <c r="I208" s="176"/>
      <c r="J208" s="177">
        <f>ROUND(I208*H208,2)</f>
        <v>0</v>
      </c>
      <c r="K208" s="178"/>
      <c r="L208" s="37"/>
      <c r="M208" s="179" t="s">
        <v>1</v>
      </c>
      <c r="N208" s="180" t="s">
        <v>38</v>
      </c>
      <c r="O208" s="75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3" t="s">
        <v>129</v>
      </c>
      <c r="AT208" s="183" t="s">
        <v>125</v>
      </c>
      <c r="AU208" s="183" t="s">
        <v>83</v>
      </c>
      <c r="AY208" s="17" t="s">
        <v>123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7" t="s">
        <v>81</v>
      </c>
      <c r="BK208" s="184">
        <f>ROUND(I208*H208,2)</f>
        <v>0</v>
      </c>
      <c r="BL208" s="17" t="s">
        <v>129</v>
      </c>
      <c r="BM208" s="183" t="s">
        <v>348</v>
      </c>
    </row>
    <row r="209" s="2" customFormat="1">
      <c r="A209" s="36"/>
      <c r="B209" s="37"/>
      <c r="C209" s="36"/>
      <c r="D209" s="185" t="s">
        <v>145</v>
      </c>
      <c r="E209" s="36"/>
      <c r="F209" s="186" t="s">
        <v>349</v>
      </c>
      <c r="G209" s="36"/>
      <c r="H209" s="36"/>
      <c r="I209" s="187"/>
      <c r="J209" s="36"/>
      <c r="K209" s="36"/>
      <c r="L209" s="37"/>
      <c r="M209" s="188"/>
      <c r="N209" s="189"/>
      <c r="O209" s="75"/>
      <c r="P209" s="75"/>
      <c r="Q209" s="75"/>
      <c r="R209" s="75"/>
      <c r="S209" s="75"/>
      <c r="T209" s="7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7" t="s">
        <v>145</v>
      </c>
      <c r="AU209" s="17" t="s">
        <v>83</v>
      </c>
    </row>
    <row r="210" s="13" customFormat="1">
      <c r="A210" s="13"/>
      <c r="B210" s="190"/>
      <c r="C210" s="13"/>
      <c r="D210" s="185" t="s">
        <v>158</v>
      </c>
      <c r="E210" s="191" t="s">
        <v>1</v>
      </c>
      <c r="F210" s="192" t="s">
        <v>350</v>
      </c>
      <c r="G210" s="13"/>
      <c r="H210" s="193">
        <v>62.159999999999997</v>
      </c>
      <c r="I210" s="194"/>
      <c r="J210" s="13"/>
      <c r="K210" s="13"/>
      <c r="L210" s="190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158</v>
      </c>
      <c r="AU210" s="191" t="s">
        <v>83</v>
      </c>
      <c r="AV210" s="13" t="s">
        <v>83</v>
      </c>
      <c r="AW210" s="13" t="s">
        <v>30</v>
      </c>
      <c r="AX210" s="13" t="s">
        <v>81</v>
      </c>
      <c r="AY210" s="191" t="s">
        <v>123</v>
      </c>
    </row>
    <row r="211" s="2" customFormat="1" ht="21.75" customHeight="1">
      <c r="A211" s="36"/>
      <c r="B211" s="170"/>
      <c r="C211" s="171" t="s">
        <v>351</v>
      </c>
      <c r="D211" s="171" t="s">
        <v>125</v>
      </c>
      <c r="E211" s="172" t="s">
        <v>352</v>
      </c>
      <c r="F211" s="173" t="s">
        <v>353</v>
      </c>
      <c r="G211" s="174" t="s">
        <v>128</v>
      </c>
      <c r="H211" s="175">
        <v>932.39999999999998</v>
      </c>
      <c r="I211" s="176"/>
      <c r="J211" s="177">
        <f>ROUND(I211*H211,2)</f>
        <v>0</v>
      </c>
      <c r="K211" s="178"/>
      <c r="L211" s="37"/>
      <c r="M211" s="179" t="s">
        <v>1</v>
      </c>
      <c r="N211" s="180" t="s">
        <v>38</v>
      </c>
      <c r="O211" s="75"/>
      <c r="P211" s="181">
        <f>O211*H211</f>
        <v>0</v>
      </c>
      <c r="Q211" s="181">
        <v>0.32400000000000001</v>
      </c>
      <c r="R211" s="181">
        <f>Q211*H211</f>
        <v>302.0976</v>
      </c>
      <c r="S211" s="181">
        <v>0</v>
      </c>
      <c r="T211" s="18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3" t="s">
        <v>129</v>
      </c>
      <c r="AT211" s="183" t="s">
        <v>125</v>
      </c>
      <c r="AU211" s="183" t="s">
        <v>83</v>
      </c>
      <c r="AY211" s="17" t="s">
        <v>123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7" t="s">
        <v>81</v>
      </c>
      <c r="BK211" s="184">
        <f>ROUND(I211*H211,2)</f>
        <v>0</v>
      </c>
      <c r="BL211" s="17" t="s">
        <v>129</v>
      </c>
      <c r="BM211" s="183" t="s">
        <v>354</v>
      </c>
    </row>
    <row r="212" s="13" customFormat="1">
      <c r="A212" s="13"/>
      <c r="B212" s="190"/>
      <c r="C212" s="13"/>
      <c r="D212" s="185" t="s">
        <v>158</v>
      </c>
      <c r="E212" s="191" t="s">
        <v>1</v>
      </c>
      <c r="F212" s="192" t="s">
        <v>355</v>
      </c>
      <c r="G212" s="13"/>
      <c r="H212" s="193">
        <v>932.39999999999998</v>
      </c>
      <c r="I212" s="194"/>
      <c r="J212" s="13"/>
      <c r="K212" s="13"/>
      <c r="L212" s="190"/>
      <c r="M212" s="195"/>
      <c r="N212" s="196"/>
      <c r="O212" s="196"/>
      <c r="P212" s="196"/>
      <c r="Q212" s="196"/>
      <c r="R212" s="196"/>
      <c r="S212" s="196"/>
      <c r="T212" s="19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1" t="s">
        <v>158</v>
      </c>
      <c r="AU212" s="191" t="s">
        <v>83</v>
      </c>
      <c r="AV212" s="13" t="s">
        <v>83</v>
      </c>
      <c r="AW212" s="13" t="s">
        <v>30</v>
      </c>
      <c r="AX212" s="13" t="s">
        <v>81</v>
      </c>
      <c r="AY212" s="191" t="s">
        <v>123</v>
      </c>
    </row>
    <row r="213" s="2" customFormat="1" ht="24.15" customHeight="1">
      <c r="A213" s="36"/>
      <c r="B213" s="170"/>
      <c r="C213" s="171" t="s">
        <v>356</v>
      </c>
      <c r="D213" s="171" t="s">
        <v>125</v>
      </c>
      <c r="E213" s="172" t="s">
        <v>357</v>
      </c>
      <c r="F213" s="173" t="s">
        <v>358</v>
      </c>
      <c r="G213" s="174" t="s">
        <v>213</v>
      </c>
      <c r="H213" s="175">
        <v>10.359999999999999</v>
      </c>
      <c r="I213" s="176"/>
      <c r="J213" s="177">
        <f>ROUND(I213*H213,2)</f>
        <v>0</v>
      </c>
      <c r="K213" s="178"/>
      <c r="L213" s="37"/>
      <c r="M213" s="179" t="s">
        <v>1</v>
      </c>
      <c r="N213" s="180" t="s">
        <v>38</v>
      </c>
      <c r="O213" s="75"/>
      <c r="P213" s="181">
        <f>O213*H213</f>
        <v>0</v>
      </c>
      <c r="Q213" s="181">
        <v>1.8500000000000001</v>
      </c>
      <c r="R213" s="181">
        <f>Q213*H213</f>
        <v>19.166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129</v>
      </c>
      <c r="AT213" s="183" t="s">
        <v>125</v>
      </c>
      <c r="AU213" s="183" t="s">
        <v>83</v>
      </c>
      <c r="AY213" s="17" t="s">
        <v>123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7" t="s">
        <v>81</v>
      </c>
      <c r="BK213" s="184">
        <f>ROUND(I213*H213,2)</f>
        <v>0</v>
      </c>
      <c r="BL213" s="17" t="s">
        <v>129</v>
      </c>
      <c r="BM213" s="183" t="s">
        <v>359</v>
      </c>
    </row>
    <row r="214" s="13" customFormat="1">
      <c r="A214" s="13"/>
      <c r="B214" s="190"/>
      <c r="C214" s="13"/>
      <c r="D214" s="185" t="s">
        <v>158</v>
      </c>
      <c r="E214" s="191" t="s">
        <v>1</v>
      </c>
      <c r="F214" s="192" t="s">
        <v>360</v>
      </c>
      <c r="G214" s="13"/>
      <c r="H214" s="193">
        <v>10.359999999999999</v>
      </c>
      <c r="I214" s="194"/>
      <c r="J214" s="13"/>
      <c r="K214" s="13"/>
      <c r="L214" s="190"/>
      <c r="M214" s="195"/>
      <c r="N214" s="196"/>
      <c r="O214" s="196"/>
      <c r="P214" s="196"/>
      <c r="Q214" s="196"/>
      <c r="R214" s="196"/>
      <c r="S214" s="196"/>
      <c r="T214" s="19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1" t="s">
        <v>158</v>
      </c>
      <c r="AU214" s="191" t="s">
        <v>83</v>
      </c>
      <c r="AV214" s="13" t="s">
        <v>83</v>
      </c>
      <c r="AW214" s="13" t="s">
        <v>30</v>
      </c>
      <c r="AX214" s="13" t="s">
        <v>81</v>
      </c>
      <c r="AY214" s="191" t="s">
        <v>123</v>
      </c>
    </row>
    <row r="215" s="2" customFormat="1" ht="24.15" customHeight="1">
      <c r="A215" s="36"/>
      <c r="B215" s="170"/>
      <c r="C215" s="171" t="s">
        <v>361</v>
      </c>
      <c r="D215" s="171" t="s">
        <v>125</v>
      </c>
      <c r="E215" s="172" t="s">
        <v>362</v>
      </c>
      <c r="F215" s="173" t="s">
        <v>363</v>
      </c>
      <c r="G215" s="174" t="s">
        <v>209</v>
      </c>
      <c r="H215" s="175">
        <v>1138.5999999999999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38</v>
      </c>
      <c r="O215" s="75"/>
      <c r="P215" s="181">
        <f>O215*H215</f>
        <v>0</v>
      </c>
      <c r="Q215" s="181">
        <v>0.00282</v>
      </c>
      <c r="R215" s="181">
        <f>Q215*H215</f>
        <v>3.2108519999999996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129</v>
      </c>
      <c r="AT215" s="183" t="s">
        <v>125</v>
      </c>
      <c r="AU215" s="183" t="s">
        <v>83</v>
      </c>
      <c r="AY215" s="17" t="s">
        <v>123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81</v>
      </c>
      <c r="BK215" s="184">
        <f>ROUND(I215*H215,2)</f>
        <v>0</v>
      </c>
      <c r="BL215" s="17" t="s">
        <v>129</v>
      </c>
      <c r="BM215" s="183" t="s">
        <v>364</v>
      </c>
    </row>
    <row r="216" s="13" customFormat="1">
      <c r="A216" s="13"/>
      <c r="B216" s="190"/>
      <c r="C216" s="13"/>
      <c r="D216" s="185" t="s">
        <v>158</v>
      </c>
      <c r="E216" s="191" t="s">
        <v>1</v>
      </c>
      <c r="F216" s="192" t="s">
        <v>365</v>
      </c>
      <c r="G216" s="13"/>
      <c r="H216" s="193">
        <v>1138.5999999999999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158</v>
      </c>
      <c r="AU216" s="191" t="s">
        <v>83</v>
      </c>
      <c r="AV216" s="13" t="s">
        <v>83</v>
      </c>
      <c r="AW216" s="13" t="s">
        <v>30</v>
      </c>
      <c r="AX216" s="13" t="s">
        <v>81</v>
      </c>
      <c r="AY216" s="191" t="s">
        <v>123</v>
      </c>
    </row>
    <row r="217" s="2" customFormat="1" ht="24.15" customHeight="1">
      <c r="A217" s="36"/>
      <c r="B217" s="170"/>
      <c r="C217" s="171" t="s">
        <v>366</v>
      </c>
      <c r="D217" s="171" t="s">
        <v>125</v>
      </c>
      <c r="E217" s="172" t="s">
        <v>367</v>
      </c>
      <c r="F217" s="173" t="s">
        <v>368</v>
      </c>
      <c r="G217" s="174" t="s">
        <v>128</v>
      </c>
      <c r="H217" s="175">
        <v>6108.3000000000002</v>
      </c>
      <c r="I217" s="176"/>
      <c r="J217" s="177">
        <f>ROUND(I217*H217,2)</f>
        <v>0</v>
      </c>
      <c r="K217" s="178"/>
      <c r="L217" s="37"/>
      <c r="M217" s="179" t="s">
        <v>1</v>
      </c>
      <c r="N217" s="180" t="s">
        <v>38</v>
      </c>
      <c r="O217" s="75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129</v>
      </c>
      <c r="AT217" s="183" t="s">
        <v>125</v>
      </c>
      <c r="AU217" s="183" t="s">
        <v>83</v>
      </c>
      <c r="AY217" s="17" t="s">
        <v>123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81</v>
      </c>
      <c r="BK217" s="184">
        <f>ROUND(I217*H217,2)</f>
        <v>0</v>
      </c>
      <c r="BL217" s="17" t="s">
        <v>129</v>
      </c>
      <c r="BM217" s="183" t="s">
        <v>369</v>
      </c>
    </row>
    <row r="218" s="2" customFormat="1">
      <c r="A218" s="36"/>
      <c r="B218" s="37"/>
      <c r="C218" s="36"/>
      <c r="D218" s="185" t="s">
        <v>145</v>
      </c>
      <c r="E218" s="36"/>
      <c r="F218" s="186" t="s">
        <v>329</v>
      </c>
      <c r="G218" s="36"/>
      <c r="H218" s="36"/>
      <c r="I218" s="187"/>
      <c r="J218" s="36"/>
      <c r="K218" s="36"/>
      <c r="L218" s="37"/>
      <c r="M218" s="188"/>
      <c r="N218" s="189"/>
      <c r="O218" s="75"/>
      <c r="P218" s="75"/>
      <c r="Q218" s="75"/>
      <c r="R218" s="75"/>
      <c r="S218" s="75"/>
      <c r="T218" s="7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7" t="s">
        <v>145</v>
      </c>
      <c r="AU218" s="17" t="s">
        <v>83</v>
      </c>
    </row>
    <row r="219" s="13" customFormat="1">
      <c r="A219" s="13"/>
      <c r="B219" s="190"/>
      <c r="C219" s="13"/>
      <c r="D219" s="185" t="s">
        <v>158</v>
      </c>
      <c r="E219" s="191" t="s">
        <v>1</v>
      </c>
      <c r="F219" s="192" t="s">
        <v>336</v>
      </c>
      <c r="G219" s="13"/>
      <c r="H219" s="193">
        <v>4957.6999999999998</v>
      </c>
      <c r="I219" s="194"/>
      <c r="J219" s="13"/>
      <c r="K219" s="13"/>
      <c r="L219" s="190"/>
      <c r="M219" s="195"/>
      <c r="N219" s="196"/>
      <c r="O219" s="196"/>
      <c r="P219" s="196"/>
      <c r="Q219" s="196"/>
      <c r="R219" s="196"/>
      <c r="S219" s="196"/>
      <c r="T219" s="19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1" t="s">
        <v>158</v>
      </c>
      <c r="AU219" s="191" t="s">
        <v>83</v>
      </c>
      <c r="AV219" s="13" t="s">
        <v>83</v>
      </c>
      <c r="AW219" s="13" t="s">
        <v>30</v>
      </c>
      <c r="AX219" s="13" t="s">
        <v>73</v>
      </c>
      <c r="AY219" s="191" t="s">
        <v>123</v>
      </c>
    </row>
    <row r="220" s="13" customFormat="1">
      <c r="A220" s="13"/>
      <c r="B220" s="190"/>
      <c r="C220" s="13"/>
      <c r="D220" s="185" t="s">
        <v>158</v>
      </c>
      <c r="E220" s="191" t="s">
        <v>1</v>
      </c>
      <c r="F220" s="192" t="s">
        <v>370</v>
      </c>
      <c r="G220" s="13"/>
      <c r="H220" s="193">
        <v>1062.5999999999999</v>
      </c>
      <c r="I220" s="194"/>
      <c r="J220" s="13"/>
      <c r="K220" s="13"/>
      <c r="L220" s="190"/>
      <c r="M220" s="195"/>
      <c r="N220" s="196"/>
      <c r="O220" s="196"/>
      <c r="P220" s="196"/>
      <c r="Q220" s="196"/>
      <c r="R220" s="196"/>
      <c r="S220" s="196"/>
      <c r="T220" s="19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1" t="s">
        <v>158</v>
      </c>
      <c r="AU220" s="191" t="s">
        <v>83</v>
      </c>
      <c r="AV220" s="13" t="s">
        <v>83</v>
      </c>
      <c r="AW220" s="13" t="s">
        <v>30</v>
      </c>
      <c r="AX220" s="13" t="s">
        <v>73</v>
      </c>
      <c r="AY220" s="191" t="s">
        <v>123</v>
      </c>
    </row>
    <row r="221" s="13" customFormat="1">
      <c r="A221" s="13"/>
      <c r="B221" s="190"/>
      <c r="C221" s="13"/>
      <c r="D221" s="185" t="s">
        <v>158</v>
      </c>
      <c r="E221" s="191" t="s">
        <v>1</v>
      </c>
      <c r="F221" s="192" t="s">
        <v>371</v>
      </c>
      <c r="G221" s="13"/>
      <c r="H221" s="193">
        <v>88</v>
      </c>
      <c r="I221" s="194"/>
      <c r="J221" s="13"/>
      <c r="K221" s="13"/>
      <c r="L221" s="190"/>
      <c r="M221" s="195"/>
      <c r="N221" s="196"/>
      <c r="O221" s="196"/>
      <c r="P221" s="196"/>
      <c r="Q221" s="196"/>
      <c r="R221" s="196"/>
      <c r="S221" s="196"/>
      <c r="T221" s="1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1" t="s">
        <v>158</v>
      </c>
      <c r="AU221" s="191" t="s">
        <v>83</v>
      </c>
      <c r="AV221" s="13" t="s">
        <v>83</v>
      </c>
      <c r="AW221" s="13" t="s">
        <v>30</v>
      </c>
      <c r="AX221" s="13" t="s">
        <v>73</v>
      </c>
      <c r="AY221" s="191" t="s">
        <v>123</v>
      </c>
    </row>
    <row r="222" s="14" customFormat="1">
      <c r="A222" s="14"/>
      <c r="B222" s="213"/>
      <c r="C222" s="14"/>
      <c r="D222" s="185" t="s">
        <v>158</v>
      </c>
      <c r="E222" s="214" t="s">
        <v>1</v>
      </c>
      <c r="F222" s="215" t="s">
        <v>253</v>
      </c>
      <c r="G222" s="14"/>
      <c r="H222" s="216">
        <v>6108.2999999999993</v>
      </c>
      <c r="I222" s="217"/>
      <c r="J222" s="14"/>
      <c r="K222" s="14"/>
      <c r="L222" s="213"/>
      <c r="M222" s="218"/>
      <c r="N222" s="219"/>
      <c r="O222" s="219"/>
      <c r="P222" s="219"/>
      <c r="Q222" s="219"/>
      <c r="R222" s="219"/>
      <c r="S222" s="219"/>
      <c r="T222" s="2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4" t="s">
        <v>158</v>
      </c>
      <c r="AU222" s="214" t="s">
        <v>83</v>
      </c>
      <c r="AV222" s="14" t="s">
        <v>129</v>
      </c>
      <c r="AW222" s="14" t="s">
        <v>30</v>
      </c>
      <c r="AX222" s="14" t="s">
        <v>81</v>
      </c>
      <c r="AY222" s="214" t="s">
        <v>123</v>
      </c>
    </row>
    <row r="223" s="2" customFormat="1" ht="24.15" customHeight="1">
      <c r="A223" s="36"/>
      <c r="B223" s="170"/>
      <c r="C223" s="171" t="s">
        <v>372</v>
      </c>
      <c r="D223" s="171" t="s">
        <v>125</v>
      </c>
      <c r="E223" s="172" t="s">
        <v>373</v>
      </c>
      <c r="F223" s="173" t="s">
        <v>374</v>
      </c>
      <c r="G223" s="174" t="s">
        <v>128</v>
      </c>
      <c r="H223" s="175">
        <v>13250.52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38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129</v>
      </c>
      <c r="AT223" s="183" t="s">
        <v>125</v>
      </c>
      <c r="AU223" s="183" t="s">
        <v>83</v>
      </c>
      <c r="AY223" s="17" t="s">
        <v>123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81</v>
      </c>
      <c r="BK223" s="184">
        <f>ROUND(I223*H223,2)</f>
        <v>0</v>
      </c>
      <c r="BL223" s="17" t="s">
        <v>129</v>
      </c>
      <c r="BM223" s="183" t="s">
        <v>375</v>
      </c>
    </row>
    <row r="224" s="13" customFormat="1">
      <c r="A224" s="13"/>
      <c r="B224" s="190"/>
      <c r="C224" s="13"/>
      <c r="D224" s="185" t="s">
        <v>158</v>
      </c>
      <c r="E224" s="191" t="s">
        <v>1</v>
      </c>
      <c r="F224" s="192" t="s">
        <v>376</v>
      </c>
      <c r="G224" s="13"/>
      <c r="H224" s="193">
        <v>2052.3299999999999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158</v>
      </c>
      <c r="AU224" s="191" t="s">
        <v>83</v>
      </c>
      <c r="AV224" s="13" t="s">
        <v>83</v>
      </c>
      <c r="AW224" s="13" t="s">
        <v>30</v>
      </c>
      <c r="AX224" s="13" t="s">
        <v>73</v>
      </c>
      <c r="AY224" s="191" t="s">
        <v>123</v>
      </c>
    </row>
    <row r="225" s="13" customFormat="1">
      <c r="A225" s="13"/>
      <c r="B225" s="190"/>
      <c r="C225" s="13"/>
      <c r="D225" s="185" t="s">
        <v>158</v>
      </c>
      <c r="E225" s="191" t="s">
        <v>1</v>
      </c>
      <c r="F225" s="192" t="s">
        <v>377</v>
      </c>
      <c r="G225" s="13"/>
      <c r="H225" s="193">
        <v>9149.2099999999991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158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123</v>
      </c>
    </row>
    <row r="226" s="13" customFormat="1">
      <c r="A226" s="13"/>
      <c r="B226" s="190"/>
      <c r="C226" s="13"/>
      <c r="D226" s="185" t="s">
        <v>158</v>
      </c>
      <c r="E226" s="191" t="s">
        <v>1</v>
      </c>
      <c r="F226" s="192" t="s">
        <v>378</v>
      </c>
      <c r="G226" s="13"/>
      <c r="H226" s="193">
        <v>1960.98</v>
      </c>
      <c r="I226" s="194"/>
      <c r="J226" s="13"/>
      <c r="K226" s="13"/>
      <c r="L226" s="190"/>
      <c r="M226" s="195"/>
      <c r="N226" s="196"/>
      <c r="O226" s="196"/>
      <c r="P226" s="196"/>
      <c r="Q226" s="196"/>
      <c r="R226" s="196"/>
      <c r="S226" s="196"/>
      <c r="T226" s="19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1" t="s">
        <v>158</v>
      </c>
      <c r="AU226" s="191" t="s">
        <v>83</v>
      </c>
      <c r="AV226" s="13" t="s">
        <v>83</v>
      </c>
      <c r="AW226" s="13" t="s">
        <v>30</v>
      </c>
      <c r="AX226" s="13" t="s">
        <v>73</v>
      </c>
      <c r="AY226" s="191" t="s">
        <v>123</v>
      </c>
    </row>
    <row r="227" s="13" customFormat="1">
      <c r="A227" s="13"/>
      <c r="B227" s="190"/>
      <c r="C227" s="13"/>
      <c r="D227" s="185" t="s">
        <v>158</v>
      </c>
      <c r="E227" s="191" t="s">
        <v>1</v>
      </c>
      <c r="F227" s="192" t="s">
        <v>371</v>
      </c>
      <c r="G227" s="13"/>
      <c r="H227" s="193">
        <v>88</v>
      </c>
      <c r="I227" s="194"/>
      <c r="J227" s="13"/>
      <c r="K227" s="13"/>
      <c r="L227" s="190"/>
      <c r="M227" s="195"/>
      <c r="N227" s="196"/>
      <c r="O227" s="196"/>
      <c r="P227" s="196"/>
      <c r="Q227" s="196"/>
      <c r="R227" s="196"/>
      <c r="S227" s="196"/>
      <c r="T227" s="19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1" t="s">
        <v>158</v>
      </c>
      <c r="AU227" s="191" t="s">
        <v>83</v>
      </c>
      <c r="AV227" s="13" t="s">
        <v>83</v>
      </c>
      <c r="AW227" s="13" t="s">
        <v>30</v>
      </c>
      <c r="AX227" s="13" t="s">
        <v>73</v>
      </c>
      <c r="AY227" s="191" t="s">
        <v>123</v>
      </c>
    </row>
    <row r="228" s="14" customFormat="1">
      <c r="A228" s="14"/>
      <c r="B228" s="213"/>
      <c r="C228" s="14"/>
      <c r="D228" s="185" t="s">
        <v>158</v>
      </c>
      <c r="E228" s="214" t="s">
        <v>1</v>
      </c>
      <c r="F228" s="215" t="s">
        <v>253</v>
      </c>
      <c r="G228" s="14"/>
      <c r="H228" s="216">
        <v>13250.519999999999</v>
      </c>
      <c r="I228" s="217"/>
      <c r="J228" s="14"/>
      <c r="K228" s="14"/>
      <c r="L228" s="213"/>
      <c r="M228" s="218"/>
      <c r="N228" s="219"/>
      <c r="O228" s="219"/>
      <c r="P228" s="219"/>
      <c r="Q228" s="219"/>
      <c r="R228" s="219"/>
      <c r="S228" s="219"/>
      <c r="T228" s="2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4" t="s">
        <v>158</v>
      </c>
      <c r="AU228" s="214" t="s">
        <v>83</v>
      </c>
      <c r="AV228" s="14" t="s">
        <v>129</v>
      </c>
      <c r="AW228" s="14" t="s">
        <v>30</v>
      </c>
      <c r="AX228" s="14" t="s">
        <v>81</v>
      </c>
      <c r="AY228" s="214" t="s">
        <v>123</v>
      </c>
    </row>
    <row r="229" s="2" customFormat="1" ht="33" customHeight="1">
      <c r="A229" s="36"/>
      <c r="B229" s="170"/>
      <c r="C229" s="171" t="s">
        <v>379</v>
      </c>
      <c r="D229" s="171" t="s">
        <v>125</v>
      </c>
      <c r="E229" s="172" t="s">
        <v>380</v>
      </c>
      <c r="F229" s="173" t="s">
        <v>381</v>
      </c>
      <c r="G229" s="174" t="s">
        <v>128</v>
      </c>
      <c r="H229" s="175">
        <v>6572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38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129</v>
      </c>
      <c r="AT229" s="183" t="s">
        <v>125</v>
      </c>
      <c r="AU229" s="183" t="s">
        <v>83</v>
      </c>
      <c r="AY229" s="17" t="s">
        <v>123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81</v>
      </c>
      <c r="BK229" s="184">
        <f>ROUND(I229*H229,2)</f>
        <v>0</v>
      </c>
      <c r="BL229" s="17" t="s">
        <v>129</v>
      </c>
      <c r="BM229" s="183" t="s">
        <v>382</v>
      </c>
    </row>
    <row r="230" s="13" customFormat="1">
      <c r="A230" s="13"/>
      <c r="B230" s="190"/>
      <c r="C230" s="13"/>
      <c r="D230" s="185" t="s">
        <v>158</v>
      </c>
      <c r="E230" s="191" t="s">
        <v>1</v>
      </c>
      <c r="F230" s="192" t="s">
        <v>383</v>
      </c>
      <c r="G230" s="13"/>
      <c r="H230" s="193">
        <v>1011</v>
      </c>
      <c r="I230" s="194"/>
      <c r="J230" s="13"/>
      <c r="K230" s="13"/>
      <c r="L230" s="190"/>
      <c r="M230" s="195"/>
      <c r="N230" s="196"/>
      <c r="O230" s="196"/>
      <c r="P230" s="196"/>
      <c r="Q230" s="196"/>
      <c r="R230" s="196"/>
      <c r="S230" s="196"/>
      <c r="T230" s="19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1" t="s">
        <v>158</v>
      </c>
      <c r="AU230" s="191" t="s">
        <v>83</v>
      </c>
      <c r="AV230" s="13" t="s">
        <v>83</v>
      </c>
      <c r="AW230" s="13" t="s">
        <v>30</v>
      </c>
      <c r="AX230" s="13" t="s">
        <v>73</v>
      </c>
      <c r="AY230" s="191" t="s">
        <v>123</v>
      </c>
    </row>
    <row r="231" s="13" customFormat="1">
      <c r="A231" s="13"/>
      <c r="B231" s="190"/>
      <c r="C231" s="13"/>
      <c r="D231" s="185" t="s">
        <v>158</v>
      </c>
      <c r="E231" s="191" t="s">
        <v>1</v>
      </c>
      <c r="F231" s="192" t="s">
        <v>384</v>
      </c>
      <c r="G231" s="13"/>
      <c r="H231" s="193">
        <v>4507</v>
      </c>
      <c r="I231" s="194"/>
      <c r="J231" s="13"/>
      <c r="K231" s="13"/>
      <c r="L231" s="190"/>
      <c r="M231" s="195"/>
      <c r="N231" s="196"/>
      <c r="O231" s="196"/>
      <c r="P231" s="196"/>
      <c r="Q231" s="196"/>
      <c r="R231" s="196"/>
      <c r="S231" s="196"/>
      <c r="T231" s="19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1" t="s">
        <v>158</v>
      </c>
      <c r="AU231" s="191" t="s">
        <v>83</v>
      </c>
      <c r="AV231" s="13" t="s">
        <v>83</v>
      </c>
      <c r="AW231" s="13" t="s">
        <v>30</v>
      </c>
      <c r="AX231" s="13" t="s">
        <v>73</v>
      </c>
      <c r="AY231" s="191" t="s">
        <v>123</v>
      </c>
    </row>
    <row r="232" s="13" customFormat="1">
      <c r="A232" s="13"/>
      <c r="B232" s="190"/>
      <c r="C232" s="13"/>
      <c r="D232" s="185" t="s">
        <v>158</v>
      </c>
      <c r="E232" s="191" t="s">
        <v>1</v>
      </c>
      <c r="F232" s="192" t="s">
        <v>385</v>
      </c>
      <c r="G232" s="13"/>
      <c r="H232" s="193">
        <v>966</v>
      </c>
      <c r="I232" s="194"/>
      <c r="J232" s="13"/>
      <c r="K232" s="13"/>
      <c r="L232" s="190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158</v>
      </c>
      <c r="AU232" s="191" t="s">
        <v>83</v>
      </c>
      <c r="AV232" s="13" t="s">
        <v>83</v>
      </c>
      <c r="AW232" s="13" t="s">
        <v>30</v>
      </c>
      <c r="AX232" s="13" t="s">
        <v>73</v>
      </c>
      <c r="AY232" s="191" t="s">
        <v>123</v>
      </c>
    </row>
    <row r="233" s="13" customFormat="1">
      <c r="A233" s="13"/>
      <c r="B233" s="190"/>
      <c r="C233" s="13"/>
      <c r="D233" s="185" t="s">
        <v>158</v>
      </c>
      <c r="E233" s="191" t="s">
        <v>1</v>
      </c>
      <c r="F233" s="192" t="s">
        <v>371</v>
      </c>
      <c r="G233" s="13"/>
      <c r="H233" s="193">
        <v>88</v>
      </c>
      <c r="I233" s="194"/>
      <c r="J233" s="13"/>
      <c r="K233" s="13"/>
      <c r="L233" s="190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158</v>
      </c>
      <c r="AU233" s="191" t="s">
        <v>83</v>
      </c>
      <c r="AV233" s="13" t="s">
        <v>83</v>
      </c>
      <c r="AW233" s="13" t="s">
        <v>30</v>
      </c>
      <c r="AX233" s="13" t="s">
        <v>73</v>
      </c>
      <c r="AY233" s="191" t="s">
        <v>123</v>
      </c>
    </row>
    <row r="234" s="14" customFormat="1">
      <c r="A234" s="14"/>
      <c r="B234" s="213"/>
      <c r="C234" s="14"/>
      <c r="D234" s="185" t="s">
        <v>158</v>
      </c>
      <c r="E234" s="214" t="s">
        <v>1</v>
      </c>
      <c r="F234" s="215" t="s">
        <v>253</v>
      </c>
      <c r="G234" s="14"/>
      <c r="H234" s="216">
        <v>6572</v>
      </c>
      <c r="I234" s="217"/>
      <c r="J234" s="14"/>
      <c r="K234" s="14"/>
      <c r="L234" s="213"/>
      <c r="M234" s="218"/>
      <c r="N234" s="219"/>
      <c r="O234" s="219"/>
      <c r="P234" s="219"/>
      <c r="Q234" s="219"/>
      <c r="R234" s="219"/>
      <c r="S234" s="219"/>
      <c r="T234" s="2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4" t="s">
        <v>158</v>
      </c>
      <c r="AU234" s="214" t="s">
        <v>83</v>
      </c>
      <c r="AV234" s="14" t="s">
        <v>129</v>
      </c>
      <c r="AW234" s="14" t="s">
        <v>30</v>
      </c>
      <c r="AX234" s="14" t="s">
        <v>81</v>
      </c>
      <c r="AY234" s="214" t="s">
        <v>123</v>
      </c>
    </row>
    <row r="235" s="2" customFormat="1" ht="24.15" customHeight="1">
      <c r="A235" s="36"/>
      <c r="B235" s="170"/>
      <c r="C235" s="171" t="s">
        <v>386</v>
      </c>
      <c r="D235" s="171" t="s">
        <v>125</v>
      </c>
      <c r="E235" s="172" t="s">
        <v>387</v>
      </c>
      <c r="F235" s="173" t="s">
        <v>388</v>
      </c>
      <c r="G235" s="174" t="s">
        <v>128</v>
      </c>
      <c r="H235" s="175">
        <v>5727.8299999999999</v>
      </c>
      <c r="I235" s="176"/>
      <c r="J235" s="177">
        <f>ROUND(I235*H235,2)</f>
        <v>0</v>
      </c>
      <c r="K235" s="178"/>
      <c r="L235" s="37"/>
      <c r="M235" s="179" t="s">
        <v>1</v>
      </c>
      <c r="N235" s="180" t="s">
        <v>38</v>
      </c>
      <c r="O235" s="75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129</v>
      </c>
      <c r="AT235" s="183" t="s">
        <v>125</v>
      </c>
      <c r="AU235" s="183" t="s">
        <v>83</v>
      </c>
      <c r="AY235" s="17" t="s">
        <v>123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81</v>
      </c>
      <c r="BK235" s="184">
        <f>ROUND(I235*H235,2)</f>
        <v>0</v>
      </c>
      <c r="BL235" s="17" t="s">
        <v>129</v>
      </c>
      <c r="BM235" s="183" t="s">
        <v>389</v>
      </c>
    </row>
    <row r="236" s="13" customFormat="1">
      <c r="A236" s="13"/>
      <c r="B236" s="190"/>
      <c r="C236" s="13"/>
      <c r="D236" s="185" t="s">
        <v>158</v>
      </c>
      <c r="E236" s="191" t="s">
        <v>1</v>
      </c>
      <c r="F236" s="192" t="s">
        <v>384</v>
      </c>
      <c r="G236" s="13"/>
      <c r="H236" s="193">
        <v>4507</v>
      </c>
      <c r="I236" s="194"/>
      <c r="J236" s="13"/>
      <c r="K236" s="13"/>
      <c r="L236" s="190"/>
      <c r="M236" s="195"/>
      <c r="N236" s="196"/>
      <c r="O236" s="196"/>
      <c r="P236" s="196"/>
      <c r="Q236" s="196"/>
      <c r="R236" s="196"/>
      <c r="S236" s="196"/>
      <c r="T236" s="19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1" t="s">
        <v>158</v>
      </c>
      <c r="AU236" s="191" t="s">
        <v>83</v>
      </c>
      <c r="AV236" s="13" t="s">
        <v>83</v>
      </c>
      <c r="AW236" s="13" t="s">
        <v>30</v>
      </c>
      <c r="AX236" s="13" t="s">
        <v>73</v>
      </c>
      <c r="AY236" s="191" t="s">
        <v>123</v>
      </c>
    </row>
    <row r="237" s="13" customFormat="1">
      <c r="A237" s="13"/>
      <c r="B237" s="190"/>
      <c r="C237" s="13"/>
      <c r="D237" s="185" t="s">
        <v>158</v>
      </c>
      <c r="E237" s="191" t="s">
        <v>1</v>
      </c>
      <c r="F237" s="192" t="s">
        <v>385</v>
      </c>
      <c r="G237" s="13"/>
      <c r="H237" s="193">
        <v>966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158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123</v>
      </c>
    </row>
    <row r="238" s="13" customFormat="1">
      <c r="A238" s="13"/>
      <c r="B238" s="190"/>
      <c r="C238" s="13"/>
      <c r="D238" s="185" t="s">
        <v>158</v>
      </c>
      <c r="E238" s="191" t="s">
        <v>1</v>
      </c>
      <c r="F238" s="192" t="s">
        <v>371</v>
      </c>
      <c r="G238" s="13"/>
      <c r="H238" s="193">
        <v>88</v>
      </c>
      <c r="I238" s="194"/>
      <c r="J238" s="13"/>
      <c r="K238" s="13"/>
      <c r="L238" s="190"/>
      <c r="M238" s="195"/>
      <c r="N238" s="196"/>
      <c r="O238" s="196"/>
      <c r="P238" s="196"/>
      <c r="Q238" s="196"/>
      <c r="R238" s="196"/>
      <c r="S238" s="196"/>
      <c r="T238" s="19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1" t="s">
        <v>158</v>
      </c>
      <c r="AU238" s="191" t="s">
        <v>83</v>
      </c>
      <c r="AV238" s="13" t="s">
        <v>83</v>
      </c>
      <c r="AW238" s="13" t="s">
        <v>30</v>
      </c>
      <c r="AX238" s="13" t="s">
        <v>73</v>
      </c>
      <c r="AY238" s="191" t="s">
        <v>123</v>
      </c>
    </row>
    <row r="239" s="14" customFormat="1">
      <c r="A239" s="14"/>
      <c r="B239" s="213"/>
      <c r="C239" s="14"/>
      <c r="D239" s="185" t="s">
        <v>158</v>
      </c>
      <c r="E239" s="214" t="s">
        <v>1</v>
      </c>
      <c r="F239" s="215" t="s">
        <v>253</v>
      </c>
      <c r="G239" s="14"/>
      <c r="H239" s="216">
        <v>5561</v>
      </c>
      <c r="I239" s="217"/>
      <c r="J239" s="14"/>
      <c r="K239" s="14"/>
      <c r="L239" s="213"/>
      <c r="M239" s="218"/>
      <c r="N239" s="219"/>
      <c r="O239" s="219"/>
      <c r="P239" s="219"/>
      <c r="Q239" s="219"/>
      <c r="R239" s="219"/>
      <c r="S239" s="219"/>
      <c r="T239" s="2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4" t="s">
        <v>158</v>
      </c>
      <c r="AU239" s="214" t="s">
        <v>83</v>
      </c>
      <c r="AV239" s="14" t="s">
        <v>129</v>
      </c>
      <c r="AW239" s="14" t="s">
        <v>30</v>
      </c>
      <c r="AX239" s="14" t="s">
        <v>81</v>
      </c>
      <c r="AY239" s="214" t="s">
        <v>123</v>
      </c>
    </row>
    <row r="240" s="13" customFormat="1">
      <c r="A240" s="13"/>
      <c r="B240" s="190"/>
      <c r="C240" s="13"/>
      <c r="D240" s="185" t="s">
        <v>158</v>
      </c>
      <c r="E240" s="13"/>
      <c r="F240" s="192" t="s">
        <v>390</v>
      </c>
      <c r="G240" s="13"/>
      <c r="H240" s="193">
        <v>5727.8299999999999</v>
      </c>
      <c r="I240" s="194"/>
      <c r="J240" s="13"/>
      <c r="K240" s="13"/>
      <c r="L240" s="190"/>
      <c r="M240" s="195"/>
      <c r="N240" s="196"/>
      <c r="O240" s="196"/>
      <c r="P240" s="196"/>
      <c r="Q240" s="196"/>
      <c r="R240" s="196"/>
      <c r="S240" s="196"/>
      <c r="T240" s="19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1" t="s">
        <v>158</v>
      </c>
      <c r="AU240" s="191" t="s">
        <v>83</v>
      </c>
      <c r="AV240" s="13" t="s">
        <v>83</v>
      </c>
      <c r="AW240" s="13" t="s">
        <v>3</v>
      </c>
      <c r="AX240" s="13" t="s">
        <v>81</v>
      </c>
      <c r="AY240" s="191" t="s">
        <v>123</v>
      </c>
    </row>
    <row r="241" s="2" customFormat="1" ht="24.15" customHeight="1">
      <c r="A241" s="36"/>
      <c r="B241" s="170"/>
      <c r="C241" s="171" t="s">
        <v>391</v>
      </c>
      <c r="D241" s="171" t="s">
        <v>125</v>
      </c>
      <c r="E241" s="172" t="s">
        <v>392</v>
      </c>
      <c r="F241" s="173" t="s">
        <v>393</v>
      </c>
      <c r="G241" s="174" t="s">
        <v>128</v>
      </c>
      <c r="H241" s="175">
        <v>1041.3299999999999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38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129</v>
      </c>
      <c r="AT241" s="183" t="s">
        <v>125</v>
      </c>
      <c r="AU241" s="183" t="s">
        <v>83</v>
      </c>
      <c r="AY241" s="17" t="s">
        <v>123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81</v>
      </c>
      <c r="BK241" s="184">
        <f>ROUND(I241*H241,2)</f>
        <v>0</v>
      </c>
      <c r="BL241" s="17" t="s">
        <v>129</v>
      </c>
      <c r="BM241" s="183" t="s">
        <v>394</v>
      </c>
    </row>
    <row r="242" s="13" customFormat="1">
      <c r="A242" s="13"/>
      <c r="B242" s="190"/>
      <c r="C242" s="13"/>
      <c r="D242" s="185" t="s">
        <v>158</v>
      </c>
      <c r="E242" s="191" t="s">
        <v>1</v>
      </c>
      <c r="F242" s="192" t="s">
        <v>395</v>
      </c>
      <c r="G242" s="13"/>
      <c r="H242" s="193">
        <v>1011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158</v>
      </c>
      <c r="AU242" s="191" t="s">
        <v>83</v>
      </c>
      <c r="AV242" s="13" t="s">
        <v>83</v>
      </c>
      <c r="AW242" s="13" t="s">
        <v>30</v>
      </c>
      <c r="AX242" s="13" t="s">
        <v>81</v>
      </c>
      <c r="AY242" s="191" t="s">
        <v>123</v>
      </c>
    </row>
    <row r="243" s="13" customFormat="1">
      <c r="A243" s="13"/>
      <c r="B243" s="190"/>
      <c r="C243" s="13"/>
      <c r="D243" s="185" t="s">
        <v>158</v>
      </c>
      <c r="E243" s="13"/>
      <c r="F243" s="192" t="s">
        <v>396</v>
      </c>
      <c r="G243" s="13"/>
      <c r="H243" s="193">
        <v>1041.3299999999999</v>
      </c>
      <c r="I243" s="194"/>
      <c r="J243" s="13"/>
      <c r="K243" s="13"/>
      <c r="L243" s="190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158</v>
      </c>
      <c r="AU243" s="191" t="s">
        <v>83</v>
      </c>
      <c r="AV243" s="13" t="s">
        <v>83</v>
      </c>
      <c r="AW243" s="13" t="s">
        <v>3</v>
      </c>
      <c r="AX243" s="13" t="s">
        <v>81</v>
      </c>
      <c r="AY243" s="191" t="s">
        <v>123</v>
      </c>
    </row>
    <row r="244" s="2" customFormat="1" ht="24.15" customHeight="1">
      <c r="A244" s="36"/>
      <c r="B244" s="170"/>
      <c r="C244" s="171" t="s">
        <v>397</v>
      </c>
      <c r="D244" s="171" t="s">
        <v>125</v>
      </c>
      <c r="E244" s="172" t="s">
        <v>398</v>
      </c>
      <c r="F244" s="173" t="s">
        <v>399</v>
      </c>
      <c r="G244" s="174" t="s">
        <v>128</v>
      </c>
      <c r="H244" s="175">
        <v>110</v>
      </c>
      <c r="I244" s="176"/>
      <c r="J244" s="177">
        <f>ROUND(I244*H244,2)</f>
        <v>0</v>
      </c>
      <c r="K244" s="178"/>
      <c r="L244" s="37"/>
      <c r="M244" s="179" t="s">
        <v>1</v>
      </c>
      <c r="N244" s="180" t="s">
        <v>38</v>
      </c>
      <c r="O244" s="75"/>
      <c r="P244" s="181">
        <f>O244*H244</f>
        <v>0</v>
      </c>
      <c r="Q244" s="181">
        <v>0.61404000000000003</v>
      </c>
      <c r="R244" s="181">
        <f>Q244*H244</f>
        <v>67.54440000000001</v>
      </c>
      <c r="S244" s="181">
        <v>0</v>
      </c>
      <c r="T244" s="18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3" t="s">
        <v>129</v>
      </c>
      <c r="AT244" s="183" t="s">
        <v>125</v>
      </c>
      <c r="AU244" s="183" t="s">
        <v>83</v>
      </c>
      <c r="AY244" s="17" t="s">
        <v>123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7" t="s">
        <v>81</v>
      </c>
      <c r="BK244" s="184">
        <f>ROUND(I244*H244,2)</f>
        <v>0</v>
      </c>
      <c r="BL244" s="17" t="s">
        <v>129</v>
      </c>
      <c r="BM244" s="183" t="s">
        <v>400</v>
      </c>
    </row>
    <row r="245" s="2" customFormat="1">
      <c r="A245" s="36"/>
      <c r="B245" s="37"/>
      <c r="C245" s="36"/>
      <c r="D245" s="185" t="s">
        <v>145</v>
      </c>
      <c r="E245" s="36"/>
      <c r="F245" s="186" t="s">
        <v>401</v>
      </c>
      <c r="G245" s="36"/>
      <c r="H245" s="36"/>
      <c r="I245" s="187"/>
      <c r="J245" s="36"/>
      <c r="K245" s="36"/>
      <c r="L245" s="37"/>
      <c r="M245" s="188"/>
      <c r="N245" s="189"/>
      <c r="O245" s="75"/>
      <c r="P245" s="75"/>
      <c r="Q245" s="75"/>
      <c r="R245" s="75"/>
      <c r="S245" s="75"/>
      <c r="T245" s="7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145</v>
      </c>
      <c r="AU245" s="17" t="s">
        <v>83</v>
      </c>
    </row>
    <row r="246" s="12" customFormat="1" ht="22.8" customHeight="1">
      <c r="A246" s="12"/>
      <c r="B246" s="157"/>
      <c r="C246" s="12"/>
      <c r="D246" s="158" t="s">
        <v>72</v>
      </c>
      <c r="E246" s="168" t="s">
        <v>174</v>
      </c>
      <c r="F246" s="168" t="s">
        <v>402</v>
      </c>
      <c r="G246" s="12"/>
      <c r="H246" s="12"/>
      <c r="I246" s="160"/>
      <c r="J246" s="169">
        <f>BK246</f>
        <v>0</v>
      </c>
      <c r="K246" s="12"/>
      <c r="L246" s="157"/>
      <c r="M246" s="162"/>
      <c r="N246" s="163"/>
      <c r="O246" s="163"/>
      <c r="P246" s="164">
        <f>SUM(P247:P249)</f>
        <v>0</v>
      </c>
      <c r="Q246" s="163"/>
      <c r="R246" s="164">
        <f>SUM(R247:R249)</f>
        <v>0.51097999999999999</v>
      </c>
      <c r="S246" s="163"/>
      <c r="T246" s="165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8" t="s">
        <v>81</v>
      </c>
      <c r="AT246" s="166" t="s">
        <v>72</v>
      </c>
      <c r="AU246" s="166" t="s">
        <v>81</v>
      </c>
      <c r="AY246" s="158" t="s">
        <v>123</v>
      </c>
      <c r="BK246" s="167">
        <f>SUM(BK247:BK249)</f>
        <v>0</v>
      </c>
    </row>
    <row r="247" s="2" customFormat="1" ht="16.5" customHeight="1">
      <c r="A247" s="36"/>
      <c r="B247" s="170"/>
      <c r="C247" s="171" t="s">
        <v>403</v>
      </c>
      <c r="D247" s="171" t="s">
        <v>125</v>
      </c>
      <c r="E247" s="172" t="s">
        <v>404</v>
      </c>
      <c r="F247" s="173" t="s">
        <v>405</v>
      </c>
      <c r="G247" s="174" t="s">
        <v>209</v>
      </c>
      <c r="H247" s="175">
        <v>29</v>
      </c>
      <c r="I247" s="176"/>
      <c r="J247" s="177">
        <f>ROUND(I247*H247,2)</f>
        <v>0</v>
      </c>
      <c r="K247" s="178"/>
      <c r="L247" s="37"/>
      <c r="M247" s="179" t="s">
        <v>1</v>
      </c>
      <c r="N247" s="180" t="s">
        <v>38</v>
      </c>
      <c r="O247" s="75"/>
      <c r="P247" s="181">
        <f>O247*H247</f>
        <v>0</v>
      </c>
      <c r="Q247" s="181">
        <v>0.00046999999999999999</v>
      </c>
      <c r="R247" s="181">
        <f>Q247*H247</f>
        <v>0.01363</v>
      </c>
      <c r="S247" s="181">
        <v>0</v>
      </c>
      <c r="T247" s="18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3" t="s">
        <v>129</v>
      </c>
      <c r="AT247" s="183" t="s">
        <v>125</v>
      </c>
      <c r="AU247" s="183" t="s">
        <v>83</v>
      </c>
      <c r="AY247" s="17" t="s">
        <v>123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7" t="s">
        <v>81</v>
      </c>
      <c r="BK247" s="184">
        <f>ROUND(I247*H247,2)</f>
        <v>0</v>
      </c>
      <c r="BL247" s="17" t="s">
        <v>129</v>
      </c>
      <c r="BM247" s="183" t="s">
        <v>406</v>
      </c>
    </row>
    <row r="248" s="13" customFormat="1">
      <c r="A248" s="13"/>
      <c r="B248" s="190"/>
      <c r="C248" s="13"/>
      <c r="D248" s="185" t="s">
        <v>158</v>
      </c>
      <c r="E248" s="191" t="s">
        <v>1</v>
      </c>
      <c r="F248" s="192" t="s">
        <v>407</v>
      </c>
      <c r="G248" s="13"/>
      <c r="H248" s="193">
        <v>29</v>
      </c>
      <c r="I248" s="194"/>
      <c r="J248" s="13"/>
      <c r="K248" s="13"/>
      <c r="L248" s="190"/>
      <c r="M248" s="195"/>
      <c r="N248" s="196"/>
      <c r="O248" s="196"/>
      <c r="P248" s="196"/>
      <c r="Q248" s="196"/>
      <c r="R248" s="196"/>
      <c r="S248" s="196"/>
      <c r="T248" s="19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1" t="s">
        <v>158</v>
      </c>
      <c r="AU248" s="191" t="s">
        <v>83</v>
      </c>
      <c r="AV248" s="13" t="s">
        <v>83</v>
      </c>
      <c r="AW248" s="13" t="s">
        <v>30</v>
      </c>
      <c r="AX248" s="13" t="s">
        <v>81</v>
      </c>
      <c r="AY248" s="191" t="s">
        <v>123</v>
      </c>
    </row>
    <row r="249" s="2" customFormat="1" ht="24.15" customHeight="1">
      <c r="A249" s="36"/>
      <c r="B249" s="170"/>
      <c r="C249" s="202" t="s">
        <v>408</v>
      </c>
      <c r="D249" s="202" t="s">
        <v>217</v>
      </c>
      <c r="E249" s="203" t="s">
        <v>409</v>
      </c>
      <c r="F249" s="204" t="s">
        <v>410</v>
      </c>
      <c r="G249" s="205" t="s">
        <v>209</v>
      </c>
      <c r="H249" s="206">
        <v>29</v>
      </c>
      <c r="I249" s="207"/>
      <c r="J249" s="208">
        <f>ROUND(I249*H249,2)</f>
        <v>0</v>
      </c>
      <c r="K249" s="209"/>
      <c r="L249" s="210"/>
      <c r="M249" s="211" t="s">
        <v>1</v>
      </c>
      <c r="N249" s="212" t="s">
        <v>38</v>
      </c>
      <c r="O249" s="75"/>
      <c r="P249" s="181">
        <f>O249*H249</f>
        <v>0</v>
      </c>
      <c r="Q249" s="181">
        <v>0.017149999999999999</v>
      </c>
      <c r="R249" s="181">
        <f>Q249*H249</f>
        <v>0.49734999999999996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174</v>
      </c>
      <c r="AT249" s="183" t="s">
        <v>217</v>
      </c>
      <c r="AU249" s="183" t="s">
        <v>83</v>
      </c>
      <c r="AY249" s="17" t="s">
        <v>123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81</v>
      </c>
      <c r="BK249" s="184">
        <f>ROUND(I249*H249,2)</f>
        <v>0</v>
      </c>
      <c r="BL249" s="17" t="s">
        <v>129</v>
      </c>
      <c r="BM249" s="183" t="s">
        <v>411</v>
      </c>
    </row>
    <row r="250" s="12" customFormat="1" ht="22.8" customHeight="1">
      <c r="A250" s="12"/>
      <c r="B250" s="157"/>
      <c r="C250" s="12"/>
      <c r="D250" s="158" t="s">
        <v>72</v>
      </c>
      <c r="E250" s="168" t="s">
        <v>179</v>
      </c>
      <c r="F250" s="168" t="s">
        <v>412</v>
      </c>
      <c r="G250" s="12"/>
      <c r="H250" s="12"/>
      <c r="I250" s="160"/>
      <c r="J250" s="169">
        <f>BK250</f>
        <v>0</v>
      </c>
      <c r="K250" s="12"/>
      <c r="L250" s="157"/>
      <c r="M250" s="162"/>
      <c r="N250" s="163"/>
      <c r="O250" s="163"/>
      <c r="P250" s="164">
        <f>SUM(P251:P311)</f>
        <v>0</v>
      </c>
      <c r="Q250" s="163"/>
      <c r="R250" s="164">
        <f>SUM(R251:R311)</f>
        <v>81.098784499999994</v>
      </c>
      <c r="S250" s="163"/>
      <c r="T250" s="165">
        <f>SUM(T251:T311)</f>
        <v>407.52999999999997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8" t="s">
        <v>81</v>
      </c>
      <c r="AT250" s="166" t="s">
        <v>72</v>
      </c>
      <c r="AU250" s="166" t="s">
        <v>81</v>
      </c>
      <c r="AY250" s="158" t="s">
        <v>123</v>
      </c>
      <c r="BK250" s="167">
        <f>SUM(BK251:BK311)</f>
        <v>0</v>
      </c>
    </row>
    <row r="251" s="2" customFormat="1" ht="16.5" customHeight="1">
      <c r="A251" s="36"/>
      <c r="B251" s="170"/>
      <c r="C251" s="171" t="s">
        <v>413</v>
      </c>
      <c r="D251" s="171" t="s">
        <v>125</v>
      </c>
      <c r="E251" s="172" t="s">
        <v>414</v>
      </c>
      <c r="F251" s="173" t="s">
        <v>415</v>
      </c>
      <c r="G251" s="174" t="s">
        <v>149</v>
      </c>
      <c r="H251" s="175">
        <v>2</v>
      </c>
      <c r="I251" s="176"/>
      <c r="J251" s="177">
        <f>ROUND(I251*H251,2)</f>
        <v>0</v>
      </c>
      <c r="K251" s="178"/>
      <c r="L251" s="37"/>
      <c r="M251" s="179" t="s">
        <v>1</v>
      </c>
      <c r="N251" s="180" t="s">
        <v>38</v>
      </c>
      <c r="O251" s="75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3" t="s">
        <v>129</v>
      </c>
      <c r="AT251" s="183" t="s">
        <v>125</v>
      </c>
      <c r="AU251" s="183" t="s">
        <v>83</v>
      </c>
      <c r="AY251" s="17" t="s">
        <v>123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7" t="s">
        <v>81</v>
      </c>
      <c r="BK251" s="184">
        <f>ROUND(I251*H251,2)</f>
        <v>0</v>
      </c>
      <c r="BL251" s="17" t="s">
        <v>129</v>
      </c>
      <c r="BM251" s="183" t="s">
        <v>416</v>
      </c>
    </row>
    <row r="252" s="2" customFormat="1" ht="24.15" customHeight="1">
      <c r="A252" s="36"/>
      <c r="B252" s="170"/>
      <c r="C252" s="171" t="s">
        <v>417</v>
      </c>
      <c r="D252" s="171" t="s">
        <v>125</v>
      </c>
      <c r="E252" s="172" t="s">
        <v>418</v>
      </c>
      <c r="F252" s="173" t="s">
        <v>419</v>
      </c>
      <c r="G252" s="174" t="s">
        <v>133</v>
      </c>
      <c r="H252" s="175">
        <v>117</v>
      </c>
      <c r="I252" s="176"/>
      <c r="J252" s="177">
        <f>ROUND(I252*H252,2)</f>
        <v>0</v>
      </c>
      <c r="K252" s="178"/>
      <c r="L252" s="37"/>
      <c r="M252" s="179" t="s">
        <v>1</v>
      </c>
      <c r="N252" s="180" t="s">
        <v>38</v>
      </c>
      <c r="O252" s="75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3" t="s">
        <v>129</v>
      </c>
      <c r="AT252" s="183" t="s">
        <v>125</v>
      </c>
      <c r="AU252" s="183" t="s">
        <v>83</v>
      </c>
      <c r="AY252" s="17" t="s">
        <v>123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7" t="s">
        <v>81</v>
      </c>
      <c r="BK252" s="184">
        <f>ROUND(I252*H252,2)</f>
        <v>0</v>
      </c>
      <c r="BL252" s="17" t="s">
        <v>129</v>
      </c>
      <c r="BM252" s="183" t="s">
        <v>420</v>
      </c>
    </row>
    <row r="253" s="2" customFormat="1">
      <c r="A253" s="36"/>
      <c r="B253" s="37"/>
      <c r="C253" s="36"/>
      <c r="D253" s="185" t="s">
        <v>145</v>
      </c>
      <c r="E253" s="36"/>
      <c r="F253" s="186" t="s">
        <v>421</v>
      </c>
      <c r="G253" s="36"/>
      <c r="H253" s="36"/>
      <c r="I253" s="187"/>
      <c r="J253" s="36"/>
      <c r="K253" s="36"/>
      <c r="L253" s="37"/>
      <c r="M253" s="188"/>
      <c r="N253" s="189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145</v>
      </c>
      <c r="AU253" s="17" t="s">
        <v>83</v>
      </c>
    </row>
    <row r="254" s="13" customFormat="1">
      <c r="A254" s="13"/>
      <c r="B254" s="190"/>
      <c r="C254" s="13"/>
      <c r="D254" s="185" t="s">
        <v>158</v>
      </c>
      <c r="E254" s="191" t="s">
        <v>1</v>
      </c>
      <c r="F254" s="192" t="s">
        <v>422</v>
      </c>
      <c r="G254" s="13"/>
      <c r="H254" s="193">
        <v>107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158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123</v>
      </c>
    </row>
    <row r="255" s="13" customFormat="1">
      <c r="A255" s="13"/>
      <c r="B255" s="190"/>
      <c r="C255" s="13"/>
      <c r="D255" s="185" t="s">
        <v>158</v>
      </c>
      <c r="E255" s="191" t="s">
        <v>1</v>
      </c>
      <c r="F255" s="192" t="s">
        <v>423</v>
      </c>
      <c r="G255" s="13"/>
      <c r="H255" s="193">
        <v>10</v>
      </c>
      <c r="I255" s="194"/>
      <c r="J255" s="13"/>
      <c r="K255" s="13"/>
      <c r="L255" s="190"/>
      <c r="M255" s="195"/>
      <c r="N255" s="196"/>
      <c r="O255" s="196"/>
      <c r="P255" s="196"/>
      <c r="Q255" s="196"/>
      <c r="R255" s="196"/>
      <c r="S255" s="196"/>
      <c r="T255" s="19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1" t="s">
        <v>158</v>
      </c>
      <c r="AU255" s="191" t="s">
        <v>83</v>
      </c>
      <c r="AV255" s="13" t="s">
        <v>83</v>
      </c>
      <c r="AW255" s="13" t="s">
        <v>30</v>
      </c>
      <c r="AX255" s="13" t="s">
        <v>73</v>
      </c>
      <c r="AY255" s="191" t="s">
        <v>123</v>
      </c>
    </row>
    <row r="256" s="14" customFormat="1">
      <c r="A256" s="14"/>
      <c r="B256" s="213"/>
      <c r="C256" s="14"/>
      <c r="D256" s="185" t="s">
        <v>158</v>
      </c>
      <c r="E256" s="214" t="s">
        <v>1</v>
      </c>
      <c r="F256" s="215" t="s">
        <v>253</v>
      </c>
      <c r="G256" s="14"/>
      <c r="H256" s="216">
        <v>117</v>
      </c>
      <c r="I256" s="217"/>
      <c r="J256" s="14"/>
      <c r="K256" s="14"/>
      <c r="L256" s="213"/>
      <c r="M256" s="218"/>
      <c r="N256" s="219"/>
      <c r="O256" s="219"/>
      <c r="P256" s="219"/>
      <c r="Q256" s="219"/>
      <c r="R256" s="219"/>
      <c r="S256" s="219"/>
      <c r="T256" s="22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4" t="s">
        <v>158</v>
      </c>
      <c r="AU256" s="214" t="s">
        <v>83</v>
      </c>
      <c r="AV256" s="14" t="s">
        <v>129</v>
      </c>
      <c r="AW256" s="14" t="s">
        <v>30</v>
      </c>
      <c r="AX256" s="14" t="s">
        <v>81</v>
      </c>
      <c r="AY256" s="214" t="s">
        <v>123</v>
      </c>
    </row>
    <row r="257" s="2" customFormat="1" ht="16.5" customHeight="1">
      <c r="A257" s="36"/>
      <c r="B257" s="170"/>
      <c r="C257" s="202" t="s">
        <v>424</v>
      </c>
      <c r="D257" s="202" t="s">
        <v>217</v>
      </c>
      <c r="E257" s="203" t="s">
        <v>425</v>
      </c>
      <c r="F257" s="204" t="s">
        <v>426</v>
      </c>
      <c r="G257" s="205" t="s">
        <v>133</v>
      </c>
      <c r="H257" s="206">
        <v>117</v>
      </c>
      <c r="I257" s="207"/>
      <c r="J257" s="208">
        <f>ROUND(I257*H257,2)</f>
        <v>0</v>
      </c>
      <c r="K257" s="209"/>
      <c r="L257" s="210"/>
      <c r="M257" s="211" t="s">
        <v>1</v>
      </c>
      <c r="N257" s="212" t="s">
        <v>38</v>
      </c>
      <c r="O257" s="75"/>
      <c r="P257" s="181">
        <f>O257*H257</f>
        <v>0</v>
      </c>
      <c r="Q257" s="181">
        <v>0.0020999999999999999</v>
      </c>
      <c r="R257" s="181">
        <f>Q257*H257</f>
        <v>0.24569999999999997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174</v>
      </c>
      <c r="AT257" s="183" t="s">
        <v>217</v>
      </c>
      <c r="AU257" s="183" t="s">
        <v>83</v>
      </c>
      <c r="AY257" s="17" t="s">
        <v>123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81</v>
      </c>
      <c r="BK257" s="184">
        <f>ROUND(I257*H257,2)</f>
        <v>0</v>
      </c>
      <c r="BL257" s="17" t="s">
        <v>129</v>
      </c>
      <c r="BM257" s="183" t="s">
        <v>427</v>
      </c>
    </row>
    <row r="258" s="2" customFormat="1" ht="24.15" customHeight="1">
      <c r="A258" s="36"/>
      <c r="B258" s="170"/>
      <c r="C258" s="171" t="s">
        <v>428</v>
      </c>
      <c r="D258" s="171" t="s">
        <v>125</v>
      </c>
      <c r="E258" s="172" t="s">
        <v>429</v>
      </c>
      <c r="F258" s="173" t="s">
        <v>430</v>
      </c>
      <c r="G258" s="174" t="s">
        <v>133</v>
      </c>
      <c r="H258" s="175">
        <v>13</v>
      </c>
      <c r="I258" s="176"/>
      <c r="J258" s="177">
        <f>ROUND(I258*H258,2)</f>
        <v>0</v>
      </c>
      <c r="K258" s="178"/>
      <c r="L258" s="37"/>
      <c r="M258" s="179" t="s">
        <v>1</v>
      </c>
      <c r="N258" s="180" t="s">
        <v>38</v>
      </c>
      <c r="O258" s="75"/>
      <c r="P258" s="181">
        <f>O258*H258</f>
        <v>0</v>
      </c>
      <c r="Q258" s="181">
        <v>0.00069999999999999999</v>
      </c>
      <c r="R258" s="181">
        <f>Q258*H258</f>
        <v>0.0091000000000000004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129</v>
      </c>
      <c r="AT258" s="183" t="s">
        <v>125</v>
      </c>
      <c r="AU258" s="183" t="s">
        <v>83</v>
      </c>
      <c r="AY258" s="17" t="s">
        <v>123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7" t="s">
        <v>81</v>
      </c>
      <c r="BK258" s="184">
        <f>ROUND(I258*H258,2)</f>
        <v>0</v>
      </c>
      <c r="BL258" s="17" t="s">
        <v>129</v>
      </c>
      <c r="BM258" s="183" t="s">
        <v>431</v>
      </c>
    </row>
    <row r="259" s="2" customFormat="1">
      <c r="A259" s="36"/>
      <c r="B259" s="37"/>
      <c r="C259" s="36"/>
      <c r="D259" s="185" t="s">
        <v>145</v>
      </c>
      <c r="E259" s="36"/>
      <c r="F259" s="186" t="s">
        <v>432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145</v>
      </c>
      <c r="AU259" s="17" t="s">
        <v>83</v>
      </c>
    </row>
    <row r="260" s="2" customFormat="1" ht="16.5" customHeight="1">
      <c r="A260" s="36"/>
      <c r="B260" s="170"/>
      <c r="C260" s="202" t="s">
        <v>433</v>
      </c>
      <c r="D260" s="202" t="s">
        <v>217</v>
      </c>
      <c r="E260" s="203" t="s">
        <v>434</v>
      </c>
      <c r="F260" s="204" t="s">
        <v>435</v>
      </c>
      <c r="G260" s="205" t="s">
        <v>133</v>
      </c>
      <c r="H260" s="206">
        <v>5</v>
      </c>
      <c r="I260" s="207"/>
      <c r="J260" s="208">
        <f>ROUND(I260*H260,2)</f>
        <v>0</v>
      </c>
      <c r="K260" s="209"/>
      <c r="L260" s="210"/>
      <c r="M260" s="211" t="s">
        <v>1</v>
      </c>
      <c r="N260" s="212" t="s">
        <v>38</v>
      </c>
      <c r="O260" s="75"/>
      <c r="P260" s="181">
        <f>O260*H260</f>
        <v>0</v>
      </c>
      <c r="Q260" s="181">
        <v>0.0040000000000000001</v>
      </c>
      <c r="R260" s="181">
        <f>Q260*H260</f>
        <v>0.02</v>
      </c>
      <c r="S260" s="181">
        <v>0</v>
      </c>
      <c r="T260" s="18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3" t="s">
        <v>174</v>
      </c>
      <c r="AT260" s="183" t="s">
        <v>217</v>
      </c>
      <c r="AU260" s="183" t="s">
        <v>83</v>
      </c>
      <c r="AY260" s="17" t="s">
        <v>123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7" t="s">
        <v>81</v>
      </c>
      <c r="BK260" s="184">
        <f>ROUND(I260*H260,2)</f>
        <v>0</v>
      </c>
      <c r="BL260" s="17" t="s">
        <v>129</v>
      </c>
      <c r="BM260" s="183" t="s">
        <v>436</v>
      </c>
    </row>
    <row r="261" s="2" customFormat="1" ht="24.15" customHeight="1">
      <c r="A261" s="36"/>
      <c r="B261" s="170"/>
      <c r="C261" s="202" t="s">
        <v>437</v>
      </c>
      <c r="D261" s="202" t="s">
        <v>217</v>
      </c>
      <c r="E261" s="203" t="s">
        <v>438</v>
      </c>
      <c r="F261" s="204" t="s">
        <v>439</v>
      </c>
      <c r="G261" s="205" t="s">
        <v>133</v>
      </c>
      <c r="H261" s="206">
        <v>4</v>
      </c>
      <c r="I261" s="207"/>
      <c r="J261" s="208">
        <f>ROUND(I261*H261,2)</f>
        <v>0</v>
      </c>
      <c r="K261" s="209"/>
      <c r="L261" s="210"/>
      <c r="M261" s="211" t="s">
        <v>1</v>
      </c>
      <c r="N261" s="212" t="s">
        <v>38</v>
      </c>
      <c r="O261" s="75"/>
      <c r="P261" s="181">
        <f>O261*H261</f>
        <v>0</v>
      </c>
      <c r="Q261" s="181">
        <v>0.0055999999999999999</v>
      </c>
      <c r="R261" s="181">
        <f>Q261*H261</f>
        <v>0.0224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174</v>
      </c>
      <c r="AT261" s="183" t="s">
        <v>217</v>
      </c>
      <c r="AU261" s="183" t="s">
        <v>83</v>
      </c>
      <c r="AY261" s="17" t="s">
        <v>123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81</v>
      </c>
      <c r="BK261" s="184">
        <f>ROUND(I261*H261,2)</f>
        <v>0</v>
      </c>
      <c r="BL261" s="17" t="s">
        <v>129</v>
      </c>
      <c r="BM261" s="183" t="s">
        <v>440</v>
      </c>
    </row>
    <row r="262" s="2" customFormat="1" ht="24.15" customHeight="1">
      <c r="A262" s="36"/>
      <c r="B262" s="170"/>
      <c r="C262" s="202" t="s">
        <v>441</v>
      </c>
      <c r="D262" s="202" t="s">
        <v>217</v>
      </c>
      <c r="E262" s="203" t="s">
        <v>442</v>
      </c>
      <c r="F262" s="204" t="s">
        <v>443</v>
      </c>
      <c r="G262" s="205" t="s">
        <v>133</v>
      </c>
      <c r="H262" s="206">
        <v>4</v>
      </c>
      <c r="I262" s="207"/>
      <c r="J262" s="208">
        <f>ROUND(I262*H262,2)</f>
        <v>0</v>
      </c>
      <c r="K262" s="209"/>
      <c r="L262" s="210"/>
      <c r="M262" s="211" t="s">
        <v>1</v>
      </c>
      <c r="N262" s="212" t="s">
        <v>38</v>
      </c>
      <c r="O262" s="75"/>
      <c r="P262" s="181">
        <f>O262*H262</f>
        <v>0</v>
      </c>
      <c r="Q262" s="181">
        <v>0.0025000000000000001</v>
      </c>
      <c r="R262" s="181">
        <f>Q262*H262</f>
        <v>0.01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174</v>
      </c>
      <c r="AT262" s="183" t="s">
        <v>217</v>
      </c>
      <c r="AU262" s="183" t="s">
        <v>83</v>
      </c>
      <c r="AY262" s="17" t="s">
        <v>123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81</v>
      </c>
      <c r="BK262" s="184">
        <f>ROUND(I262*H262,2)</f>
        <v>0</v>
      </c>
      <c r="BL262" s="17" t="s">
        <v>129</v>
      </c>
      <c r="BM262" s="183" t="s">
        <v>444</v>
      </c>
    </row>
    <row r="263" s="2" customFormat="1" ht="24.15" customHeight="1">
      <c r="A263" s="36"/>
      <c r="B263" s="170"/>
      <c r="C263" s="171" t="s">
        <v>445</v>
      </c>
      <c r="D263" s="171" t="s">
        <v>125</v>
      </c>
      <c r="E263" s="172" t="s">
        <v>446</v>
      </c>
      <c r="F263" s="173" t="s">
        <v>447</v>
      </c>
      <c r="G263" s="174" t="s">
        <v>133</v>
      </c>
      <c r="H263" s="175">
        <v>7</v>
      </c>
      <c r="I263" s="176"/>
      <c r="J263" s="177">
        <f>ROUND(I263*H263,2)</f>
        <v>0</v>
      </c>
      <c r="K263" s="178"/>
      <c r="L263" s="37"/>
      <c r="M263" s="179" t="s">
        <v>1</v>
      </c>
      <c r="N263" s="180" t="s">
        <v>38</v>
      </c>
      <c r="O263" s="75"/>
      <c r="P263" s="181">
        <f>O263*H263</f>
        <v>0</v>
      </c>
      <c r="Q263" s="181">
        <v>0.10940999999999999</v>
      </c>
      <c r="R263" s="181">
        <f>Q263*H263</f>
        <v>0.76586999999999994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129</v>
      </c>
      <c r="AT263" s="183" t="s">
        <v>125</v>
      </c>
      <c r="AU263" s="183" t="s">
        <v>83</v>
      </c>
      <c r="AY263" s="17" t="s">
        <v>123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81</v>
      </c>
      <c r="BK263" s="184">
        <f>ROUND(I263*H263,2)</f>
        <v>0</v>
      </c>
      <c r="BL263" s="17" t="s">
        <v>129</v>
      </c>
      <c r="BM263" s="183" t="s">
        <v>448</v>
      </c>
    </row>
    <row r="264" s="2" customFormat="1" ht="21.75" customHeight="1">
      <c r="A264" s="36"/>
      <c r="B264" s="170"/>
      <c r="C264" s="202" t="s">
        <v>449</v>
      </c>
      <c r="D264" s="202" t="s">
        <v>217</v>
      </c>
      <c r="E264" s="203" t="s">
        <v>450</v>
      </c>
      <c r="F264" s="204" t="s">
        <v>451</v>
      </c>
      <c r="G264" s="205" t="s">
        <v>133</v>
      </c>
      <c r="H264" s="206">
        <v>7</v>
      </c>
      <c r="I264" s="207"/>
      <c r="J264" s="208">
        <f>ROUND(I264*H264,2)</f>
        <v>0</v>
      </c>
      <c r="K264" s="209"/>
      <c r="L264" s="210"/>
      <c r="M264" s="211" t="s">
        <v>1</v>
      </c>
      <c r="N264" s="212" t="s">
        <v>38</v>
      </c>
      <c r="O264" s="75"/>
      <c r="P264" s="181">
        <f>O264*H264</f>
        <v>0</v>
      </c>
      <c r="Q264" s="181">
        <v>0.0061000000000000004</v>
      </c>
      <c r="R264" s="181">
        <f>Q264*H264</f>
        <v>0.042700000000000002</v>
      </c>
      <c r="S264" s="181">
        <v>0</v>
      </c>
      <c r="T264" s="18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3" t="s">
        <v>174</v>
      </c>
      <c r="AT264" s="183" t="s">
        <v>217</v>
      </c>
      <c r="AU264" s="183" t="s">
        <v>83</v>
      </c>
      <c r="AY264" s="17" t="s">
        <v>123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7" t="s">
        <v>81</v>
      </c>
      <c r="BK264" s="184">
        <f>ROUND(I264*H264,2)</f>
        <v>0</v>
      </c>
      <c r="BL264" s="17" t="s">
        <v>129</v>
      </c>
      <c r="BM264" s="183" t="s">
        <v>452</v>
      </c>
    </row>
    <row r="265" s="2" customFormat="1">
      <c r="A265" s="36"/>
      <c r="B265" s="37"/>
      <c r="C265" s="36"/>
      <c r="D265" s="185" t="s">
        <v>145</v>
      </c>
      <c r="E265" s="36"/>
      <c r="F265" s="186" t="s">
        <v>453</v>
      </c>
      <c r="G265" s="36"/>
      <c r="H265" s="36"/>
      <c r="I265" s="187"/>
      <c r="J265" s="36"/>
      <c r="K265" s="36"/>
      <c r="L265" s="37"/>
      <c r="M265" s="188"/>
      <c r="N265" s="189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145</v>
      </c>
      <c r="AU265" s="17" t="s">
        <v>83</v>
      </c>
    </row>
    <row r="266" s="2" customFormat="1" ht="24.15" customHeight="1">
      <c r="A266" s="36"/>
      <c r="B266" s="170"/>
      <c r="C266" s="171" t="s">
        <v>454</v>
      </c>
      <c r="D266" s="171" t="s">
        <v>125</v>
      </c>
      <c r="E266" s="172" t="s">
        <v>455</v>
      </c>
      <c r="F266" s="173" t="s">
        <v>456</v>
      </c>
      <c r="G266" s="174" t="s">
        <v>209</v>
      </c>
      <c r="H266" s="175">
        <v>2913</v>
      </c>
      <c r="I266" s="176"/>
      <c r="J266" s="177">
        <f>ROUND(I266*H266,2)</f>
        <v>0</v>
      </c>
      <c r="K266" s="178"/>
      <c r="L266" s="37"/>
      <c r="M266" s="179" t="s">
        <v>1</v>
      </c>
      <c r="N266" s="180" t="s">
        <v>38</v>
      </c>
      <c r="O266" s="75"/>
      <c r="P266" s="181">
        <f>O266*H266</f>
        <v>0</v>
      </c>
      <c r="Q266" s="181">
        <v>8.0000000000000007E-05</v>
      </c>
      <c r="R266" s="181">
        <f>Q266*H266</f>
        <v>0.23304000000000003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129</v>
      </c>
      <c r="AT266" s="183" t="s">
        <v>125</v>
      </c>
      <c r="AU266" s="183" t="s">
        <v>83</v>
      </c>
      <c r="AY266" s="17" t="s">
        <v>123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81</v>
      </c>
      <c r="BK266" s="184">
        <f>ROUND(I266*H266,2)</f>
        <v>0</v>
      </c>
      <c r="BL266" s="17" t="s">
        <v>129</v>
      </c>
      <c r="BM266" s="183" t="s">
        <v>457</v>
      </c>
    </row>
    <row r="267" s="13" customFormat="1">
      <c r="A267" s="13"/>
      <c r="B267" s="190"/>
      <c r="C267" s="13"/>
      <c r="D267" s="185" t="s">
        <v>158</v>
      </c>
      <c r="E267" s="191" t="s">
        <v>1</v>
      </c>
      <c r="F267" s="192" t="s">
        <v>458</v>
      </c>
      <c r="G267" s="13"/>
      <c r="H267" s="193">
        <v>2913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158</v>
      </c>
      <c r="AU267" s="191" t="s">
        <v>83</v>
      </c>
      <c r="AV267" s="13" t="s">
        <v>83</v>
      </c>
      <c r="AW267" s="13" t="s">
        <v>30</v>
      </c>
      <c r="AX267" s="13" t="s">
        <v>81</v>
      </c>
      <c r="AY267" s="191" t="s">
        <v>123</v>
      </c>
    </row>
    <row r="268" s="2" customFormat="1" ht="24.15" customHeight="1">
      <c r="A268" s="36"/>
      <c r="B268" s="170"/>
      <c r="C268" s="171" t="s">
        <v>459</v>
      </c>
      <c r="D268" s="171" t="s">
        <v>125</v>
      </c>
      <c r="E268" s="172" t="s">
        <v>460</v>
      </c>
      <c r="F268" s="173" t="s">
        <v>461</v>
      </c>
      <c r="G268" s="174" t="s">
        <v>209</v>
      </c>
      <c r="H268" s="175">
        <v>106</v>
      </c>
      <c r="I268" s="176"/>
      <c r="J268" s="177">
        <f>ROUND(I268*H268,2)</f>
        <v>0</v>
      </c>
      <c r="K268" s="178"/>
      <c r="L268" s="37"/>
      <c r="M268" s="179" t="s">
        <v>1</v>
      </c>
      <c r="N268" s="180" t="s">
        <v>38</v>
      </c>
      <c r="O268" s="75"/>
      <c r="P268" s="181">
        <f>O268*H268</f>
        <v>0</v>
      </c>
      <c r="Q268" s="181">
        <v>3.0000000000000001E-05</v>
      </c>
      <c r="R268" s="181">
        <f>Q268*H268</f>
        <v>0.0031800000000000001</v>
      </c>
      <c r="S268" s="181">
        <v>0</v>
      </c>
      <c r="T268" s="18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3" t="s">
        <v>129</v>
      </c>
      <c r="AT268" s="183" t="s">
        <v>125</v>
      </c>
      <c r="AU268" s="183" t="s">
        <v>83</v>
      </c>
      <c r="AY268" s="17" t="s">
        <v>123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7" t="s">
        <v>81</v>
      </c>
      <c r="BK268" s="184">
        <f>ROUND(I268*H268,2)</f>
        <v>0</v>
      </c>
      <c r="BL268" s="17" t="s">
        <v>129</v>
      </c>
      <c r="BM268" s="183" t="s">
        <v>462</v>
      </c>
    </row>
    <row r="269" s="13" customFormat="1">
      <c r="A269" s="13"/>
      <c r="B269" s="190"/>
      <c r="C269" s="13"/>
      <c r="D269" s="185" t="s">
        <v>158</v>
      </c>
      <c r="E269" s="191" t="s">
        <v>1</v>
      </c>
      <c r="F269" s="192" t="s">
        <v>463</v>
      </c>
      <c r="G269" s="13"/>
      <c r="H269" s="193">
        <v>106</v>
      </c>
      <c r="I269" s="194"/>
      <c r="J269" s="13"/>
      <c r="K269" s="13"/>
      <c r="L269" s="190"/>
      <c r="M269" s="195"/>
      <c r="N269" s="196"/>
      <c r="O269" s="196"/>
      <c r="P269" s="196"/>
      <c r="Q269" s="196"/>
      <c r="R269" s="196"/>
      <c r="S269" s="196"/>
      <c r="T269" s="19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1" t="s">
        <v>158</v>
      </c>
      <c r="AU269" s="191" t="s">
        <v>83</v>
      </c>
      <c r="AV269" s="13" t="s">
        <v>83</v>
      </c>
      <c r="AW269" s="13" t="s">
        <v>30</v>
      </c>
      <c r="AX269" s="13" t="s">
        <v>81</v>
      </c>
      <c r="AY269" s="191" t="s">
        <v>123</v>
      </c>
    </row>
    <row r="270" s="2" customFormat="1" ht="24.15" customHeight="1">
      <c r="A270" s="36"/>
      <c r="B270" s="170"/>
      <c r="C270" s="171" t="s">
        <v>464</v>
      </c>
      <c r="D270" s="171" t="s">
        <v>125</v>
      </c>
      <c r="E270" s="172" t="s">
        <v>465</v>
      </c>
      <c r="F270" s="173" t="s">
        <v>466</v>
      </c>
      <c r="G270" s="174" t="s">
        <v>209</v>
      </c>
      <c r="H270" s="175">
        <v>24</v>
      </c>
      <c r="I270" s="176"/>
      <c r="J270" s="177">
        <f>ROUND(I270*H270,2)</f>
        <v>0</v>
      </c>
      <c r="K270" s="178"/>
      <c r="L270" s="37"/>
      <c r="M270" s="179" t="s">
        <v>1</v>
      </c>
      <c r="N270" s="180" t="s">
        <v>38</v>
      </c>
      <c r="O270" s="75"/>
      <c r="P270" s="181">
        <f>O270*H270</f>
        <v>0</v>
      </c>
      <c r="Q270" s="181">
        <v>0.00014999999999999999</v>
      </c>
      <c r="R270" s="181">
        <f>Q270*H270</f>
        <v>0.0035999999999999999</v>
      </c>
      <c r="S270" s="181">
        <v>0</v>
      </c>
      <c r="T270" s="18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3" t="s">
        <v>129</v>
      </c>
      <c r="AT270" s="183" t="s">
        <v>125</v>
      </c>
      <c r="AU270" s="183" t="s">
        <v>83</v>
      </c>
      <c r="AY270" s="17" t="s">
        <v>123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7" t="s">
        <v>81</v>
      </c>
      <c r="BK270" s="184">
        <f>ROUND(I270*H270,2)</f>
        <v>0</v>
      </c>
      <c r="BL270" s="17" t="s">
        <v>129</v>
      </c>
      <c r="BM270" s="183" t="s">
        <v>467</v>
      </c>
    </row>
    <row r="271" s="13" customFormat="1">
      <c r="A271" s="13"/>
      <c r="B271" s="190"/>
      <c r="C271" s="13"/>
      <c r="D271" s="185" t="s">
        <v>158</v>
      </c>
      <c r="E271" s="191" t="s">
        <v>1</v>
      </c>
      <c r="F271" s="192" t="s">
        <v>468</v>
      </c>
      <c r="G271" s="13"/>
      <c r="H271" s="193">
        <v>24</v>
      </c>
      <c r="I271" s="194"/>
      <c r="J271" s="13"/>
      <c r="K271" s="13"/>
      <c r="L271" s="190"/>
      <c r="M271" s="195"/>
      <c r="N271" s="196"/>
      <c r="O271" s="196"/>
      <c r="P271" s="196"/>
      <c r="Q271" s="196"/>
      <c r="R271" s="196"/>
      <c r="S271" s="196"/>
      <c r="T271" s="1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1" t="s">
        <v>158</v>
      </c>
      <c r="AU271" s="191" t="s">
        <v>83</v>
      </c>
      <c r="AV271" s="13" t="s">
        <v>83</v>
      </c>
      <c r="AW271" s="13" t="s">
        <v>30</v>
      </c>
      <c r="AX271" s="13" t="s">
        <v>81</v>
      </c>
      <c r="AY271" s="191" t="s">
        <v>123</v>
      </c>
    </row>
    <row r="272" s="2" customFormat="1" ht="24.15" customHeight="1">
      <c r="A272" s="36"/>
      <c r="B272" s="170"/>
      <c r="C272" s="171" t="s">
        <v>469</v>
      </c>
      <c r="D272" s="171" t="s">
        <v>125</v>
      </c>
      <c r="E272" s="172" t="s">
        <v>470</v>
      </c>
      <c r="F272" s="173" t="s">
        <v>471</v>
      </c>
      <c r="G272" s="174" t="s">
        <v>209</v>
      </c>
      <c r="H272" s="175">
        <v>42</v>
      </c>
      <c r="I272" s="176"/>
      <c r="J272" s="177">
        <f>ROUND(I272*H272,2)</f>
        <v>0</v>
      </c>
      <c r="K272" s="178"/>
      <c r="L272" s="37"/>
      <c r="M272" s="179" t="s">
        <v>1</v>
      </c>
      <c r="N272" s="180" t="s">
        <v>38</v>
      </c>
      <c r="O272" s="75"/>
      <c r="P272" s="181">
        <f>O272*H272</f>
        <v>0</v>
      </c>
      <c r="Q272" s="181">
        <v>5.0000000000000002E-05</v>
      </c>
      <c r="R272" s="181">
        <f>Q272*H272</f>
        <v>0.0021000000000000003</v>
      </c>
      <c r="S272" s="181">
        <v>0</v>
      </c>
      <c r="T272" s="18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3" t="s">
        <v>129</v>
      </c>
      <c r="AT272" s="183" t="s">
        <v>125</v>
      </c>
      <c r="AU272" s="183" t="s">
        <v>83</v>
      </c>
      <c r="AY272" s="17" t="s">
        <v>123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7" t="s">
        <v>81</v>
      </c>
      <c r="BK272" s="184">
        <f>ROUND(I272*H272,2)</f>
        <v>0</v>
      </c>
      <c r="BL272" s="17" t="s">
        <v>129</v>
      </c>
      <c r="BM272" s="183" t="s">
        <v>472</v>
      </c>
    </row>
    <row r="273" s="13" customFormat="1">
      <c r="A273" s="13"/>
      <c r="B273" s="190"/>
      <c r="C273" s="13"/>
      <c r="D273" s="185" t="s">
        <v>158</v>
      </c>
      <c r="E273" s="191" t="s">
        <v>1</v>
      </c>
      <c r="F273" s="192" t="s">
        <v>473</v>
      </c>
      <c r="G273" s="13"/>
      <c r="H273" s="193">
        <v>42</v>
      </c>
      <c r="I273" s="194"/>
      <c r="J273" s="13"/>
      <c r="K273" s="13"/>
      <c r="L273" s="190"/>
      <c r="M273" s="195"/>
      <c r="N273" s="196"/>
      <c r="O273" s="196"/>
      <c r="P273" s="196"/>
      <c r="Q273" s="196"/>
      <c r="R273" s="196"/>
      <c r="S273" s="196"/>
      <c r="T273" s="19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1" t="s">
        <v>158</v>
      </c>
      <c r="AU273" s="191" t="s">
        <v>83</v>
      </c>
      <c r="AV273" s="13" t="s">
        <v>83</v>
      </c>
      <c r="AW273" s="13" t="s">
        <v>30</v>
      </c>
      <c r="AX273" s="13" t="s">
        <v>81</v>
      </c>
      <c r="AY273" s="191" t="s">
        <v>123</v>
      </c>
    </row>
    <row r="274" s="2" customFormat="1" ht="33" customHeight="1">
      <c r="A274" s="36"/>
      <c r="B274" s="170"/>
      <c r="C274" s="171" t="s">
        <v>474</v>
      </c>
      <c r="D274" s="171" t="s">
        <v>125</v>
      </c>
      <c r="E274" s="172" t="s">
        <v>475</v>
      </c>
      <c r="F274" s="173" t="s">
        <v>476</v>
      </c>
      <c r="G274" s="174" t="s">
        <v>209</v>
      </c>
      <c r="H274" s="175">
        <v>87</v>
      </c>
      <c r="I274" s="176"/>
      <c r="J274" s="177">
        <f>ROUND(I274*H274,2)</f>
        <v>0</v>
      </c>
      <c r="K274" s="178"/>
      <c r="L274" s="37"/>
      <c r="M274" s="179" t="s">
        <v>1</v>
      </c>
      <c r="N274" s="180" t="s">
        <v>38</v>
      </c>
      <c r="O274" s="75"/>
      <c r="P274" s="181">
        <f>O274*H274</f>
        <v>0</v>
      </c>
      <c r="Q274" s="181">
        <v>0.15540000000000001</v>
      </c>
      <c r="R274" s="181">
        <f>Q274*H274</f>
        <v>13.5198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129</v>
      </c>
      <c r="AT274" s="183" t="s">
        <v>125</v>
      </c>
      <c r="AU274" s="183" t="s">
        <v>83</v>
      </c>
      <c r="AY274" s="17" t="s">
        <v>123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81</v>
      </c>
      <c r="BK274" s="184">
        <f>ROUND(I274*H274,2)</f>
        <v>0</v>
      </c>
      <c r="BL274" s="17" t="s">
        <v>129</v>
      </c>
      <c r="BM274" s="183" t="s">
        <v>477</v>
      </c>
    </row>
    <row r="275" s="2" customFormat="1" ht="16.5" customHeight="1">
      <c r="A275" s="36"/>
      <c r="B275" s="170"/>
      <c r="C275" s="202" t="s">
        <v>478</v>
      </c>
      <c r="D275" s="202" t="s">
        <v>217</v>
      </c>
      <c r="E275" s="203" t="s">
        <v>479</v>
      </c>
      <c r="F275" s="204" t="s">
        <v>480</v>
      </c>
      <c r="G275" s="205" t="s">
        <v>209</v>
      </c>
      <c r="H275" s="206">
        <v>88.739999999999995</v>
      </c>
      <c r="I275" s="207"/>
      <c r="J275" s="208">
        <f>ROUND(I275*H275,2)</f>
        <v>0</v>
      </c>
      <c r="K275" s="209"/>
      <c r="L275" s="210"/>
      <c r="M275" s="211" t="s">
        <v>1</v>
      </c>
      <c r="N275" s="212" t="s">
        <v>38</v>
      </c>
      <c r="O275" s="75"/>
      <c r="P275" s="181">
        <f>O275*H275</f>
        <v>0</v>
      </c>
      <c r="Q275" s="181">
        <v>0.040000000000000001</v>
      </c>
      <c r="R275" s="181">
        <f>Q275*H275</f>
        <v>3.5495999999999999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174</v>
      </c>
      <c r="AT275" s="183" t="s">
        <v>217</v>
      </c>
      <c r="AU275" s="183" t="s">
        <v>83</v>
      </c>
      <c r="AY275" s="17" t="s">
        <v>123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81</v>
      </c>
      <c r="BK275" s="184">
        <f>ROUND(I275*H275,2)</f>
        <v>0</v>
      </c>
      <c r="BL275" s="17" t="s">
        <v>129</v>
      </c>
      <c r="BM275" s="183" t="s">
        <v>481</v>
      </c>
    </row>
    <row r="276" s="13" customFormat="1">
      <c r="A276" s="13"/>
      <c r="B276" s="190"/>
      <c r="C276" s="13"/>
      <c r="D276" s="185" t="s">
        <v>158</v>
      </c>
      <c r="E276" s="13"/>
      <c r="F276" s="192" t="s">
        <v>482</v>
      </c>
      <c r="G276" s="13"/>
      <c r="H276" s="193">
        <v>88.739999999999995</v>
      </c>
      <c r="I276" s="194"/>
      <c r="J276" s="13"/>
      <c r="K276" s="13"/>
      <c r="L276" s="190"/>
      <c r="M276" s="195"/>
      <c r="N276" s="196"/>
      <c r="O276" s="196"/>
      <c r="P276" s="196"/>
      <c r="Q276" s="196"/>
      <c r="R276" s="196"/>
      <c r="S276" s="196"/>
      <c r="T276" s="19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158</v>
      </c>
      <c r="AU276" s="191" t="s">
        <v>83</v>
      </c>
      <c r="AV276" s="13" t="s">
        <v>83</v>
      </c>
      <c r="AW276" s="13" t="s">
        <v>3</v>
      </c>
      <c r="AX276" s="13" t="s">
        <v>81</v>
      </c>
      <c r="AY276" s="191" t="s">
        <v>123</v>
      </c>
    </row>
    <row r="277" s="2" customFormat="1" ht="24.15" customHeight="1">
      <c r="A277" s="36"/>
      <c r="B277" s="170"/>
      <c r="C277" s="171" t="s">
        <v>483</v>
      </c>
      <c r="D277" s="171" t="s">
        <v>125</v>
      </c>
      <c r="E277" s="172" t="s">
        <v>484</v>
      </c>
      <c r="F277" s="173" t="s">
        <v>485</v>
      </c>
      <c r="G277" s="174" t="s">
        <v>209</v>
      </c>
      <c r="H277" s="175">
        <v>215</v>
      </c>
      <c r="I277" s="176"/>
      <c r="J277" s="177">
        <f>ROUND(I277*H277,2)</f>
        <v>0</v>
      </c>
      <c r="K277" s="178"/>
      <c r="L277" s="37"/>
      <c r="M277" s="179" t="s">
        <v>1</v>
      </c>
      <c r="N277" s="180" t="s">
        <v>38</v>
      </c>
      <c r="O277" s="75"/>
      <c r="P277" s="181">
        <f>O277*H277</f>
        <v>0</v>
      </c>
      <c r="Q277" s="181">
        <v>0.00018000000000000001</v>
      </c>
      <c r="R277" s="181">
        <f>Q277*H277</f>
        <v>0.038700000000000005</v>
      </c>
      <c r="S277" s="181">
        <v>0</v>
      </c>
      <c r="T277" s="18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3" t="s">
        <v>129</v>
      </c>
      <c r="AT277" s="183" t="s">
        <v>125</v>
      </c>
      <c r="AU277" s="183" t="s">
        <v>83</v>
      </c>
      <c r="AY277" s="17" t="s">
        <v>123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7" t="s">
        <v>81</v>
      </c>
      <c r="BK277" s="184">
        <f>ROUND(I277*H277,2)</f>
        <v>0</v>
      </c>
      <c r="BL277" s="17" t="s">
        <v>129</v>
      </c>
      <c r="BM277" s="183" t="s">
        <v>486</v>
      </c>
    </row>
    <row r="278" s="2" customFormat="1">
      <c r="A278" s="36"/>
      <c r="B278" s="37"/>
      <c r="C278" s="36"/>
      <c r="D278" s="185" t="s">
        <v>145</v>
      </c>
      <c r="E278" s="36"/>
      <c r="F278" s="186" t="s">
        <v>487</v>
      </c>
      <c r="G278" s="36"/>
      <c r="H278" s="36"/>
      <c r="I278" s="187"/>
      <c r="J278" s="36"/>
      <c r="K278" s="36"/>
      <c r="L278" s="37"/>
      <c r="M278" s="188"/>
      <c r="N278" s="189"/>
      <c r="O278" s="75"/>
      <c r="P278" s="75"/>
      <c r="Q278" s="75"/>
      <c r="R278" s="75"/>
      <c r="S278" s="75"/>
      <c r="T278" s="7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7" t="s">
        <v>145</v>
      </c>
      <c r="AU278" s="17" t="s">
        <v>83</v>
      </c>
    </row>
    <row r="279" s="2" customFormat="1" ht="24.15" customHeight="1">
      <c r="A279" s="36"/>
      <c r="B279" s="170"/>
      <c r="C279" s="171" t="s">
        <v>488</v>
      </c>
      <c r="D279" s="171" t="s">
        <v>125</v>
      </c>
      <c r="E279" s="172" t="s">
        <v>489</v>
      </c>
      <c r="F279" s="173" t="s">
        <v>490</v>
      </c>
      <c r="G279" s="174" t="s">
        <v>209</v>
      </c>
      <c r="H279" s="175">
        <v>197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38</v>
      </c>
      <c r="O279" s="75"/>
      <c r="P279" s="181">
        <f>O279*H279</f>
        <v>0</v>
      </c>
      <c r="Q279" s="181">
        <v>0.00017000000000000001</v>
      </c>
      <c r="R279" s="181">
        <f>Q279*H279</f>
        <v>0.033490000000000006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129</v>
      </c>
      <c r="AT279" s="183" t="s">
        <v>125</v>
      </c>
      <c r="AU279" s="183" t="s">
        <v>83</v>
      </c>
      <c r="AY279" s="17" t="s">
        <v>123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81</v>
      </c>
      <c r="BK279" s="184">
        <f>ROUND(I279*H279,2)</f>
        <v>0</v>
      </c>
      <c r="BL279" s="17" t="s">
        <v>129</v>
      </c>
      <c r="BM279" s="183" t="s">
        <v>491</v>
      </c>
    </row>
    <row r="280" s="13" customFormat="1">
      <c r="A280" s="13"/>
      <c r="B280" s="190"/>
      <c r="C280" s="13"/>
      <c r="D280" s="185" t="s">
        <v>158</v>
      </c>
      <c r="E280" s="191" t="s">
        <v>1</v>
      </c>
      <c r="F280" s="192" t="s">
        <v>492</v>
      </c>
      <c r="G280" s="13"/>
      <c r="H280" s="193">
        <v>87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158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123</v>
      </c>
    </row>
    <row r="281" s="13" customFormat="1">
      <c r="A281" s="13"/>
      <c r="B281" s="190"/>
      <c r="C281" s="13"/>
      <c r="D281" s="185" t="s">
        <v>158</v>
      </c>
      <c r="E281" s="191" t="s">
        <v>1</v>
      </c>
      <c r="F281" s="192" t="s">
        <v>493</v>
      </c>
      <c r="G281" s="13"/>
      <c r="H281" s="193">
        <v>110</v>
      </c>
      <c r="I281" s="194"/>
      <c r="J281" s="13"/>
      <c r="K281" s="13"/>
      <c r="L281" s="190"/>
      <c r="M281" s="195"/>
      <c r="N281" s="196"/>
      <c r="O281" s="196"/>
      <c r="P281" s="196"/>
      <c r="Q281" s="196"/>
      <c r="R281" s="196"/>
      <c r="S281" s="196"/>
      <c r="T281" s="19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1" t="s">
        <v>158</v>
      </c>
      <c r="AU281" s="191" t="s">
        <v>83</v>
      </c>
      <c r="AV281" s="13" t="s">
        <v>83</v>
      </c>
      <c r="AW281" s="13" t="s">
        <v>30</v>
      </c>
      <c r="AX281" s="13" t="s">
        <v>73</v>
      </c>
      <c r="AY281" s="191" t="s">
        <v>123</v>
      </c>
    </row>
    <row r="282" s="14" customFormat="1">
      <c r="A282" s="14"/>
      <c r="B282" s="213"/>
      <c r="C282" s="14"/>
      <c r="D282" s="185" t="s">
        <v>158</v>
      </c>
      <c r="E282" s="214" t="s">
        <v>1</v>
      </c>
      <c r="F282" s="215" t="s">
        <v>253</v>
      </c>
      <c r="G282" s="14"/>
      <c r="H282" s="216">
        <v>197</v>
      </c>
      <c r="I282" s="217"/>
      <c r="J282" s="14"/>
      <c r="K282" s="14"/>
      <c r="L282" s="213"/>
      <c r="M282" s="218"/>
      <c r="N282" s="219"/>
      <c r="O282" s="219"/>
      <c r="P282" s="219"/>
      <c r="Q282" s="219"/>
      <c r="R282" s="219"/>
      <c r="S282" s="219"/>
      <c r="T282" s="22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4" t="s">
        <v>158</v>
      </c>
      <c r="AU282" s="214" t="s">
        <v>83</v>
      </c>
      <c r="AV282" s="14" t="s">
        <v>129</v>
      </c>
      <c r="AW282" s="14" t="s">
        <v>30</v>
      </c>
      <c r="AX282" s="14" t="s">
        <v>81</v>
      </c>
      <c r="AY282" s="214" t="s">
        <v>123</v>
      </c>
    </row>
    <row r="283" s="2" customFormat="1" ht="24.15" customHeight="1">
      <c r="A283" s="36"/>
      <c r="B283" s="170"/>
      <c r="C283" s="171" t="s">
        <v>494</v>
      </c>
      <c r="D283" s="171" t="s">
        <v>125</v>
      </c>
      <c r="E283" s="172" t="s">
        <v>495</v>
      </c>
      <c r="F283" s="173" t="s">
        <v>496</v>
      </c>
      <c r="G283" s="174" t="s">
        <v>209</v>
      </c>
      <c r="H283" s="175">
        <v>8.5</v>
      </c>
      <c r="I283" s="176"/>
      <c r="J283" s="177">
        <f>ROUND(I283*H283,2)</f>
        <v>0</v>
      </c>
      <c r="K283" s="178"/>
      <c r="L283" s="37"/>
      <c r="M283" s="179" t="s">
        <v>1</v>
      </c>
      <c r="N283" s="180" t="s">
        <v>38</v>
      </c>
      <c r="O283" s="75"/>
      <c r="P283" s="181">
        <f>O283*H283</f>
        <v>0</v>
      </c>
      <c r="Q283" s="181">
        <v>0.58896999999999999</v>
      </c>
      <c r="R283" s="181">
        <f>Q283*H283</f>
        <v>5.0062449999999998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129</v>
      </c>
      <c r="AT283" s="183" t="s">
        <v>125</v>
      </c>
      <c r="AU283" s="183" t="s">
        <v>83</v>
      </c>
      <c r="AY283" s="17" t="s">
        <v>123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81</v>
      </c>
      <c r="BK283" s="184">
        <f>ROUND(I283*H283,2)</f>
        <v>0</v>
      </c>
      <c r="BL283" s="17" t="s">
        <v>129</v>
      </c>
      <c r="BM283" s="183" t="s">
        <v>497</v>
      </c>
    </row>
    <row r="284" s="2" customFormat="1" ht="16.5" customHeight="1">
      <c r="A284" s="36"/>
      <c r="B284" s="170"/>
      <c r="C284" s="202" t="s">
        <v>498</v>
      </c>
      <c r="D284" s="202" t="s">
        <v>217</v>
      </c>
      <c r="E284" s="203" t="s">
        <v>499</v>
      </c>
      <c r="F284" s="204" t="s">
        <v>500</v>
      </c>
      <c r="G284" s="205" t="s">
        <v>209</v>
      </c>
      <c r="H284" s="206">
        <v>8.5850000000000009</v>
      </c>
      <c r="I284" s="207"/>
      <c r="J284" s="208">
        <f>ROUND(I284*H284,2)</f>
        <v>0</v>
      </c>
      <c r="K284" s="209"/>
      <c r="L284" s="210"/>
      <c r="M284" s="211" t="s">
        <v>1</v>
      </c>
      <c r="N284" s="212" t="s">
        <v>38</v>
      </c>
      <c r="O284" s="75"/>
      <c r="P284" s="181">
        <f>O284*H284</f>
        <v>0</v>
      </c>
      <c r="Q284" s="181">
        <v>0.188</v>
      </c>
      <c r="R284" s="181">
        <f>Q284*H284</f>
        <v>1.6139800000000002</v>
      </c>
      <c r="S284" s="181">
        <v>0</v>
      </c>
      <c r="T284" s="18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3" t="s">
        <v>174</v>
      </c>
      <c r="AT284" s="183" t="s">
        <v>217</v>
      </c>
      <c r="AU284" s="183" t="s">
        <v>83</v>
      </c>
      <c r="AY284" s="17" t="s">
        <v>123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7" t="s">
        <v>81</v>
      </c>
      <c r="BK284" s="184">
        <f>ROUND(I284*H284,2)</f>
        <v>0</v>
      </c>
      <c r="BL284" s="17" t="s">
        <v>129</v>
      </c>
      <c r="BM284" s="183" t="s">
        <v>501</v>
      </c>
    </row>
    <row r="285" s="13" customFormat="1">
      <c r="A285" s="13"/>
      <c r="B285" s="190"/>
      <c r="C285" s="13"/>
      <c r="D285" s="185" t="s">
        <v>158</v>
      </c>
      <c r="E285" s="13"/>
      <c r="F285" s="192" t="s">
        <v>502</v>
      </c>
      <c r="G285" s="13"/>
      <c r="H285" s="193">
        <v>8.5850000000000009</v>
      </c>
      <c r="I285" s="194"/>
      <c r="J285" s="13"/>
      <c r="K285" s="13"/>
      <c r="L285" s="190"/>
      <c r="M285" s="195"/>
      <c r="N285" s="196"/>
      <c r="O285" s="196"/>
      <c r="P285" s="196"/>
      <c r="Q285" s="196"/>
      <c r="R285" s="196"/>
      <c r="S285" s="196"/>
      <c r="T285" s="19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1" t="s">
        <v>158</v>
      </c>
      <c r="AU285" s="191" t="s">
        <v>83</v>
      </c>
      <c r="AV285" s="13" t="s">
        <v>83</v>
      </c>
      <c r="AW285" s="13" t="s">
        <v>3</v>
      </c>
      <c r="AX285" s="13" t="s">
        <v>81</v>
      </c>
      <c r="AY285" s="191" t="s">
        <v>123</v>
      </c>
    </row>
    <row r="286" s="2" customFormat="1" ht="33" customHeight="1">
      <c r="A286" s="36"/>
      <c r="B286" s="170"/>
      <c r="C286" s="171" t="s">
        <v>503</v>
      </c>
      <c r="D286" s="171" t="s">
        <v>125</v>
      </c>
      <c r="E286" s="172" t="s">
        <v>504</v>
      </c>
      <c r="F286" s="173" t="s">
        <v>505</v>
      </c>
      <c r="G286" s="174" t="s">
        <v>209</v>
      </c>
      <c r="H286" s="175">
        <v>30</v>
      </c>
      <c r="I286" s="176"/>
      <c r="J286" s="177">
        <f>ROUND(I286*H286,2)</f>
        <v>0</v>
      </c>
      <c r="K286" s="178"/>
      <c r="L286" s="37"/>
      <c r="M286" s="179" t="s">
        <v>1</v>
      </c>
      <c r="N286" s="180" t="s">
        <v>38</v>
      </c>
      <c r="O286" s="75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129</v>
      </c>
      <c r="AT286" s="183" t="s">
        <v>125</v>
      </c>
      <c r="AU286" s="183" t="s">
        <v>83</v>
      </c>
      <c r="AY286" s="17" t="s">
        <v>123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7" t="s">
        <v>81</v>
      </c>
      <c r="BK286" s="184">
        <f>ROUND(I286*H286,2)</f>
        <v>0</v>
      </c>
      <c r="BL286" s="17" t="s">
        <v>129</v>
      </c>
      <c r="BM286" s="183" t="s">
        <v>506</v>
      </c>
    </row>
    <row r="287" s="13" customFormat="1">
      <c r="A287" s="13"/>
      <c r="B287" s="190"/>
      <c r="C287" s="13"/>
      <c r="D287" s="185" t="s">
        <v>158</v>
      </c>
      <c r="E287" s="191" t="s">
        <v>1</v>
      </c>
      <c r="F287" s="192" t="s">
        <v>507</v>
      </c>
      <c r="G287" s="13"/>
      <c r="H287" s="193">
        <v>30</v>
      </c>
      <c r="I287" s="194"/>
      <c r="J287" s="13"/>
      <c r="K287" s="13"/>
      <c r="L287" s="190"/>
      <c r="M287" s="195"/>
      <c r="N287" s="196"/>
      <c r="O287" s="196"/>
      <c r="P287" s="196"/>
      <c r="Q287" s="196"/>
      <c r="R287" s="196"/>
      <c r="S287" s="196"/>
      <c r="T287" s="19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1" t="s">
        <v>158</v>
      </c>
      <c r="AU287" s="191" t="s">
        <v>83</v>
      </c>
      <c r="AV287" s="13" t="s">
        <v>83</v>
      </c>
      <c r="AW287" s="13" t="s">
        <v>30</v>
      </c>
      <c r="AX287" s="13" t="s">
        <v>81</v>
      </c>
      <c r="AY287" s="191" t="s">
        <v>123</v>
      </c>
    </row>
    <row r="288" s="2" customFormat="1" ht="16.5" customHeight="1">
      <c r="A288" s="36"/>
      <c r="B288" s="170"/>
      <c r="C288" s="202" t="s">
        <v>508</v>
      </c>
      <c r="D288" s="202" t="s">
        <v>217</v>
      </c>
      <c r="E288" s="203" t="s">
        <v>509</v>
      </c>
      <c r="F288" s="204" t="s">
        <v>510</v>
      </c>
      <c r="G288" s="205" t="s">
        <v>209</v>
      </c>
      <c r="H288" s="206">
        <v>30.449999999999999</v>
      </c>
      <c r="I288" s="207"/>
      <c r="J288" s="208">
        <f>ROUND(I288*H288,2)</f>
        <v>0</v>
      </c>
      <c r="K288" s="209"/>
      <c r="L288" s="210"/>
      <c r="M288" s="211" t="s">
        <v>1</v>
      </c>
      <c r="N288" s="212" t="s">
        <v>38</v>
      </c>
      <c r="O288" s="75"/>
      <c r="P288" s="181">
        <f>O288*H288</f>
        <v>0</v>
      </c>
      <c r="Q288" s="181">
        <v>0.0086999999999999994</v>
      </c>
      <c r="R288" s="181">
        <f>Q288*H288</f>
        <v>0.26491499999999996</v>
      </c>
      <c r="S288" s="181">
        <v>0</v>
      </c>
      <c r="T288" s="18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3" t="s">
        <v>174</v>
      </c>
      <c r="AT288" s="183" t="s">
        <v>217</v>
      </c>
      <c r="AU288" s="183" t="s">
        <v>83</v>
      </c>
      <c r="AY288" s="17" t="s">
        <v>123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7" t="s">
        <v>81</v>
      </c>
      <c r="BK288" s="184">
        <f>ROUND(I288*H288,2)</f>
        <v>0</v>
      </c>
      <c r="BL288" s="17" t="s">
        <v>129</v>
      </c>
      <c r="BM288" s="183" t="s">
        <v>511</v>
      </c>
    </row>
    <row r="289" s="13" customFormat="1">
      <c r="A289" s="13"/>
      <c r="B289" s="190"/>
      <c r="C289" s="13"/>
      <c r="D289" s="185" t="s">
        <v>158</v>
      </c>
      <c r="E289" s="13"/>
      <c r="F289" s="192" t="s">
        <v>512</v>
      </c>
      <c r="G289" s="13"/>
      <c r="H289" s="193">
        <v>30.449999999999999</v>
      </c>
      <c r="I289" s="194"/>
      <c r="J289" s="13"/>
      <c r="K289" s="13"/>
      <c r="L289" s="190"/>
      <c r="M289" s="195"/>
      <c r="N289" s="196"/>
      <c r="O289" s="196"/>
      <c r="P289" s="196"/>
      <c r="Q289" s="196"/>
      <c r="R289" s="196"/>
      <c r="S289" s="196"/>
      <c r="T289" s="19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1" t="s">
        <v>158</v>
      </c>
      <c r="AU289" s="191" t="s">
        <v>83</v>
      </c>
      <c r="AV289" s="13" t="s">
        <v>83</v>
      </c>
      <c r="AW289" s="13" t="s">
        <v>3</v>
      </c>
      <c r="AX289" s="13" t="s">
        <v>81</v>
      </c>
      <c r="AY289" s="191" t="s">
        <v>123</v>
      </c>
    </row>
    <row r="290" s="2" customFormat="1" ht="33" customHeight="1">
      <c r="A290" s="36"/>
      <c r="B290" s="170"/>
      <c r="C290" s="171" t="s">
        <v>513</v>
      </c>
      <c r="D290" s="171" t="s">
        <v>125</v>
      </c>
      <c r="E290" s="172" t="s">
        <v>514</v>
      </c>
      <c r="F290" s="173" t="s">
        <v>515</v>
      </c>
      <c r="G290" s="174" t="s">
        <v>209</v>
      </c>
      <c r="H290" s="175">
        <v>10</v>
      </c>
      <c r="I290" s="176"/>
      <c r="J290" s="177">
        <f>ROUND(I290*H290,2)</f>
        <v>0</v>
      </c>
      <c r="K290" s="178"/>
      <c r="L290" s="37"/>
      <c r="M290" s="179" t="s">
        <v>1</v>
      </c>
      <c r="N290" s="180" t="s">
        <v>38</v>
      </c>
      <c r="O290" s="75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3" t="s">
        <v>129</v>
      </c>
      <c r="AT290" s="183" t="s">
        <v>125</v>
      </c>
      <c r="AU290" s="183" t="s">
        <v>83</v>
      </c>
      <c r="AY290" s="17" t="s">
        <v>123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7" t="s">
        <v>81</v>
      </c>
      <c r="BK290" s="184">
        <f>ROUND(I290*H290,2)</f>
        <v>0</v>
      </c>
      <c r="BL290" s="17" t="s">
        <v>129</v>
      </c>
      <c r="BM290" s="183" t="s">
        <v>516</v>
      </c>
    </row>
    <row r="291" s="2" customFormat="1" ht="24.15" customHeight="1">
      <c r="A291" s="36"/>
      <c r="B291" s="170"/>
      <c r="C291" s="202" t="s">
        <v>517</v>
      </c>
      <c r="D291" s="202" t="s">
        <v>217</v>
      </c>
      <c r="E291" s="203" t="s">
        <v>518</v>
      </c>
      <c r="F291" s="204" t="s">
        <v>519</v>
      </c>
      <c r="G291" s="205" t="s">
        <v>209</v>
      </c>
      <c r="H291" s="206">
        <v>10.15</v>
      </c>
      <c r="I291" s="207"/>
      <c r="J291" s="208">
        <f>ROUND(I291*H291,2)</f>
        <v>0</v>
      </c>
      <c r="K291" s="209"/>
      <c r="L291" s="210"/>
      <c r="M291" s="211" t="s">
        <v>1</v>
      </c>
      <c r="N291" s="212" t="s">
        <v>38</v>
      </c>
      <c r="O291" s="75"/>
      <c r="P291" s="181">
        <f>O291*H291</f>
        <v>0</v>
      </c>
      <c r="Q291" s="181">
        <v>0.024830000000000001</v>
      </c>
      <c r="R291" s="181">
        <f>Q291*H291</f>
        <v>0.25202450000000004</v>
      </c>
      <c r="S291" s="181">
        <v>0</v>
      </c>
      <c r="T291" s="18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3" t="s">
        <v>174</v>
      </c>
      <c r="AT291" s="183" t="s">
        <v>217</v>
      </c>
      <c r="AU291" s="183" t="s">
        <v>83</v>
      </c>
      <c r="AY291" s="17" t="s">
        <v>123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7" t="s">
        <v>81</v>
      </c>
      <c r="BK291" s="184">
        <f>ROUND(I291*H291,2)</f>
        <v>0</v>
      </c>
      <c r="BL291" s="17" t="s">
        <v>129</v>
      </c>
      <c r="BM291" s="183" t="s">
        <v>520</v>
      </c>
    </row>
    <row r="292" s="13" customFormat="1">
      <c r="A292" s="13"/>
      <c r="B292" s="190"/>
      <c r="C292" s="13"/>
      <c r="D292" s="185" t="s">
        <v>158</v>
      </c>
      <c r="E292" s="13"/>
      <c r="F292" s="192" t="s">
        <v>521</v>
      </c>
      <c r="G292" s="13"/>
      <c r="H292" s="193">
        <v>10.15</v>
      </c>
      <c r="I292" s="194"/>
      <c r="J292" s="13"/>
      <c r="K292" s="13"/>
      <c r="L292" s="190"/>
      <c r="M292" s="195"/>
      <c r="N292" s="196"/>
      <c r="O292" s="196"/>
      <c r="P292" s="196"/>
      <c r="Q292" s="196"/>
      <c r="R292" s="196"/>
      <c r="S292" s="196"/>
      <c r="T292" s="19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1" t="s">
        <v>158</v>
      </c>
      <c r="AU292" s="191" t="s">
        <v>83</v>
      </c>
      <c r="AV292" s="13" t="s">
        <v>83</v>
      </c>
      <c r="AW292" s="13" t="s">
        <v>3</v>
      </c>
      <c r="AX292" s="13" t="s">
        <v>81</v>
      </c>
      <c r="AY292" s="191" t="s">
        <v>123</v>
      </c>
    </row>
    <row r="293" s="2" customFormat="1" ht="24.15" customHeight="1">
      <c r="A293" s="36"/>
      <c r="B293" s="170"/>
      <c r="C293" s="171" t="s">
        <v>522</v>
      </c>
      <c r="D293" s="171" t="s">
        <v>125</v>
      </c>
      <c r="E293" s="172" t="s">
        <v>523</v>
      </c>
      <c r="F293" s="173" t="s">
        <v>524</v>
      </c>
      <c r="G293" s="174" t="s">
        <v>209</v>
      </c>
      <c r="H293" s="175">
        <v>197</v>
      </c>
      <c r="I293" s="176"/>
      <c r="J293" s="177">
        <f>ROUND(I293*H293,2)</f>
        <v>0</v>
      </c>
      <c r="K293" s="178"/>
      <c r="L293" s="37"/>
      <c r="M293" s="179" t="s">
        <v>1</v>
      </c>
      <c r="N293" s="180" t="s">
        <v>38</v>
      </c>
      <c r="O293" s="75"/>
      <c r="P293" s="181">
        <f>O293*H293</f>
        <v>0</v>
      </c>
      <c r="Q293" s="181">
        <v>1.0000000000000001E-05</v>
      </c>
      <c r="R293" s="181">
        <f>Q293*H293</f>
        <v>0.00197</v>
      </c>
      <c r="S293" s="181">
        <v>0</v>
      </c>
      <c r="T293" s="18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3" t="s">
        <v>129</v>
      </c>
      <c r="AT293" s="183" t="s">
        <v>125</v>
      </c>
      <c r="AU293" s="183" t="s">
        <v>83</v>
      </c>
      <c r="AY293" s="17" t="s">
        <v>123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7" t="s">
        <v>81</v>
      </c>
      <c r="BK293" s="184">
        <f>ROUND(I293*H293,2)</f>
        <v>0</v>
      </c>
      <c r="BL293" s="17" t="s">
        <v>129</v>
      </c>
      <c r="BM293" s="183" t="s">
        <v>525</v>
      </c>
    </row>
    <row r="294" s="13" customFormat="1">
      <c r="A294" s="13"/>
      <c r="B294" s="190"/>
      <c r="C294" s="13"/>
      <c r="D294" s="185" t="s">
        <v>158</v>
      </c>
      <c r="E294" s="191" t="s">
        <v>1</v>
      </c>
      <c r="F294" s="192" t="s">
        <v>526</v>
      </c>
      <c r="G294" s="13"/>
      <c r="H294" s="193">
        <v>14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158</v>
      </c>
      <c r="AU294" s="191" t="s">
        <v>83</v>
      </c>
      <c r="AV294" s="13" t="s">
        <v>83</v>
      </c>
      <c r="AW294" s="13" t="s">
        <v>30</v>
      </c>
      <c r="AX294" s="13" t="s">
        <v>73</v>
      </c>
      <c r="AY294" s="191" t="s">
        <v>123</v>
      </c>
    </row>
    <row r="295" s="13" customFormat="1">
      <c r="A295" s="13"/>
      <c r="B295" s="190"/>
      <c r="C295" s="13"/>
      <c r="D295" s="185" t="s">
        <v>158</v>
      </c>
      <c r="E295" s="191" t="s">
        <v>1</v>
      </c>
      <c r="F295" s="192" t="s">
        <v>527</v>
      </c>
      <c r="G295" s="13"/>
      <c r="H295" s="193">
        <v>96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158</v>
      </c>
      <c r="AU295" s="191" t="s">
        <v>83</v>
      </c>
      <c r="AV295" s="13" t="s">
        <v>83</v>
      </c>
      <c r="AW295" s="13" t="s">
        <v>30</v>
      </c>
      <c r="AX295" s="13" t="s">
        <v>73</v>
      </c>
      <c r="AY295" s="191" t="s">
        <v>123</v>
      </c>
    </row>
    <row r="296" s="13" customFormat="1">
      <c r="A296" s="13"/>
      <c r="B296" s="190"/>
      <c r="C296" s="13"/>
      <c r="D296" s="185" t="s">
        <v>158</v>
      </c>
      <c r="E296" s="191" t="s">
        <v>1</v>
      </c>
      <c r="F296" s="192" t="s">
        <v>528</v>
      </c>
      <c r="G296" s="13"/>
      <c r="H296" s="193">
        <v>87</v>
      </c>
      <c r="I296" s="194"/>
      <c r="J296" s="13"/>
      <c r="K296" s="13"/>
      <c r="L296" s="190"/>
      <c r="M296" s="195"/>
      <c r="N296" s="196"/>
      <c r="O296" s="196"/>
      <c r="P296" s="196"/>
      <c r="Q296" s="196"/>
      <c r="R296" s="196"/>
      <c r="S296" s="196"/>
      <c r="T296" s="19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1" t="s">
        <v>158</v>
      </c>
      <c r="AU296" s="191" t="s">
        <v>83</v>
      </c>
      <c r="AV296" s="13" t="s">
        <v>83</v>
      </c>
      <c r="AW296" s="13" t="s">
        <v>30</v>
      </c>
      <c r="AX296" s="13" t="s">
        <v>73</v>
      </c>
      <c r="AY296" s="191" t="s">
        <v>123</v>
      </c>
    </row>
    <row r="297" s="14" customFormat="1">
      <c r="A297" s="14"/>
      <c r="B297" s="213"/>
      <c r="C297" s="14"/>
      <c r="D297" s="185" t="s">
        <v>158</v>
      </c>
      <c r="E297" s="214" t="s">
        <v>1</v>
      </c>
      <c r="F297" s="215" t="s">
        <v>253</v>
      </c>
      <c r="G297" s="14"/>
      <c r="H297" s="216">
        <v>197</v>
      </c>
      <c r="I297" s="217"/>
      <c r="J297" s="14"/>
      <c r="K297" s="14"/>
      <c r="L297" s="213"/>
      <c r="M297" s="218"/>
      <c r="N297" s="219"/>
      <c r="O297" s="219"/>
      <c r="P297" s="219"/>
      <c r="Q297" s="219"/>
      <c r="R297" s="219"/>
      <c r="S297" s="219"/>
      <c r="T297" s="22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4" t="s">
        <v>158</v>
      </c>
      <c r="AU297" s="214" t="s">
        <v>83</v>
      </c>
      <c r="AV297" s="14" t="s">
        <v>129</v>
      </c>
      <c r="AW297" s="14" t="s">
        <v>30</v>
      </c>
      <c r="AX297" s="14" t="s">
        <v>81</v>
      </c>
      <c r="AY297" s="214" t="s">
        <v>123</v>
      </c>
    </row>
    <row r="298" s="2" customFormat="1" ht="24.15" customHeight="1">
      <c r="A298" s="36"/>
      <c r="B298" s="170"/>
      <c r="C298" s="171" t="s">
        <v>529</v>
      </c>
      <c r="D298" s="171" t="s">
        <v>125</v>
      </c>
      <c r="E298" s="172" t="s">
        <v>530</v>
      </c>
      <c r="F298" s="173" t="s">
        <v>531</v>
      </c>
      <c r="G298" s="174" t="s">
        <v>209</v>
      </c>
      <c r="H298" s="175">
        <v>26</v>
      </c>
      <c r="I298" s="176"/>
      <c r="J298" s="177">
        <f>ROUND(I298*H298,2)</f>
        <v>0</v>
      </c>
      <c r="K298" s="178"/>
      <c r="L298" s="37"/>
      <c r="M298" s="179" t="s">
        <v>1</v>
      </c>
      <c r="N298" s="180" t="s">
        <v>38</v>
      </c>
      <c r="O298" s="75"/>
      <c r="P298" s="181">
        <f>O298*H298</f>
        <v>0</v>
      </c>
      <c r="Q298" s="181">
        <v>0.14760999999999999</v>
      </c>
      <c r="R298" s="181">
        <f>Q298*H298</f>
        <v>3.8378599999999996</v>
      </c>
      <c r="S298" s="181">
        <v>0</v>
      </c>
      <c r="T298" s="18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3" t="s">
        <v>129</v>
      </c>
      <c r="AT298" s="183" t="s">
        <v>125</v>
      </c>
      <c r="AU298" s="183" t="s">
        <v>83</v>
      </c>
      <c r="AY298" s="17" t="s">
        <v>123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7" t="s">
        <v>81</v>
      </c>
      <c r="BK298" s="184">
        <f>ROUND(I298*H298,2)</f>
        <v>0</v>
      </c>
      <c r="BL298" s="17" t="s">
        <v>129</v>
      </c>
      <c r="BM298" s="183" t="s">
        <v>532</v>
      </c>
    </row>
    <row r="299" s="13" customFormat="1">
      <c r="A299" s="13"/>
      <c r="B299" s="190"/>
      <c r="C299" s="13"/>
      <c r="D299" s="185" t="s">
        <v>158</v>
      </c>
      <c r="E299" s="191" t="s">
        <v>1</v>
      </c>
      <c r="F299" s="192" t="s">
        <v>320</v>
      </c>
      <c r="G299" s="13"/>
      <c r="H299" s="193">
        <v>26</v>
      </c>
      <c r="I299" s="194"/>
      <c r="J299" s="13"/>
      <c r="K299" s="13"/>
      <c r="L299" s="190"/>
      <c r="M299" s="195"/>
      <c r="N299" s="196"/>
      <c r="O299" s="196"/>
      <c r="P299" s="196"/>
      <c r="Q299" s="196"/>
      <c r="R299" s="196"/>
      <c r="S299" s="196"/>
      <c r="T299" s="19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158</v>
      </c>
      <c r="AU299" s="191" t="s">
        <v>83</v>
      </c>
      <c r="AV299" s="13" t="s">
        <v>83</v>
      </c>
      <c r="AW299" s="13" t="s">
        <v>30</v>
      </c>
      <c r="AX299" s="13" t="s">
        <v>81</v>
      </c>
      <c r="AY299" s="191" t="s">
        <v>123</v>
      </c>
    </row>
    <row r="300" s="2" customFormat="1" ht="24.15" customHeight="1">
      <c r="A300" s="36"/>
      <c r="B300" s="170"/>
      <c r="C300" s="202" t="s">
        <v>533</v>
      </c>
      <c r="D300" s="202" t="s">
        <v>217</v>
      </c>
      <c r="E300" s="203" t="s">
        <v>534</v>
      </c>
      <c r="F300" s="204" t="s">
        <v>535</v>
      </c>
      <c r="G300" s="205" t="s">
        <v>209</v>
      </c>
      <c r="H300" s="206">
        <v>26</v>
      </c>
      <c r="I300" s="207"/>
      <c r="J300" s="208">
        <f>ROUND(I300*H300,2)</f>
        <v>0</v>
      </c>
      <c r="K300" s="209"/>
      <c r="L300" s="210"/>
      <c r="M300" s="211" t="s">
        <v>1</v>
      </c>
      <c r="N300" s="212" t="s">
        <v>38</v>
      </c>
      <c r="O300" s="75"/>
      <c r="P300" s="181">
        <f>O300*H300</f>
        <v>0</v>
      </c>
      <c r="Q300" s="181">
        <v>0.15332000000000001</v>
      </c>
      <c r="R300" s="181">
        <f>Q300*H300</f>
        <v>3.9863200000000001</v>
      </c>
      <c r="S300" s="181">
        <v>0</v>
      </c>
      <c r="T300" s="18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3" t="s">
        <v>174</v>
      </c>
      <c r="AT300" s="183" t="s">
        <v>217</v>
      </c>
      <c r="AU300" s="183" t="s">
        <v>83</v>
      </c>
      <c r="AY300" s="17" t="s">
        <v>123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7" t="s">
        <v>81</v>
      </c>
      <c r="BK300" s="184">
        <f>ROUND(I300*H300,2)</f>
        <v>0</v>
      </c>
      <c r="BL300" s="17" t="s">
        <v>129</v>
      </c>
      <c r="BM300" s="183" t="s">
        <v>536</v>
      </c>
    </row>
    <row r="301" s="2" customFormat="1" ht="24.15" customHeight="1">
      <c r="A301" s="36"/>
      <c r="B301" s="170"/>
      <c r="C301" s="171" t="s">
        <v>537</v>
      </c>
      <c r="D301" s="171" t="s">
        <v>125</v>
      </c>
      <c r="E301" s="172" t="s">
        <v>538</v>
      </c>
      <c r="F301" s="173" t="s">
        <v>539</v>
      </c>
      <c r="G301" s="174" t="s">
        <v>209</v>
      </c>
      <c r="H301" s="175">
        <v>63</v>
      </c>
      <c r="I301" s="176"/>
      <c r="J301" s="177">
        <f>ROUND(I301*H301,2)</f>
        <v>0</v>
      </c>
      <c r="K301" s="178"/>
      <c r="L301" s="37"/>
      <c r="M301" s="179" t="s">
        <v>1</v>
      </c>
      <c r="N301" s="180" t="s">
        <v>38</v>
      </c>
      <c r="O301" s="75"/>
      <c r="P301" s="181">
        <f>O301*H301</f>
        <v>0</v>
      </c>
      <c r="Q301" s="181">
        <v>0.75612999999999997</v>
      </c>
      <c r="R301" s="181">
        <f>Q301*H301</f>
        <v>47.636189999999999</v>
      </c>
      <c r="S301" s="181">
        <v>0</v>
      </c>
      <c r="T301" s="18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3" t="s">
        <v>129</v>
      </c>
      <c r="AT301" s="183" t="s">
        <v>125</v>
      </c>
      <c r="AU301" s="183" t="s">
        <v>83</v>
      </c>
      <c r="AY301" s="17" t="s">
        <v>123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7" t="s">
        <v>81</v>
      </c>
      <c r="BK301" s="184">
        <f>ROUND(I301*H301,2)</f>
        <v>0</v>
      </c>
      <c r="BL301" s="17" t="s">
        <v>129</v>
      </c>
      <c r="BM301" s="183" t="s">
        <v>540</v>
      </c>
    </row>
    <row r="302" s="2" customFormat="1" ht="24.15" customHeight="1">
      <c r="A302" s="36"/>
      <c r="B302" s="170"/>
      <c r="C302" s="171" t="s">
        <v>541</v>
      </c>
      <c r="D302" s="171" t="s">
        <v>125</v>
      </c>
      <c r="E302" s="172" t="s">
        <v>542</v>
      </c>
      <c r="F302" s="173" t="s">
        <v>543</v>
      </c>
      <c r="G302" s="174" t="s">
        <v>209</v>
      </c>
      <c r="H302" s="175">
        <v>2072</v>
      </c>
      <c r="I302" s="176"/>
      <c r="J302" s="177">
        <f>ROUND(I302*H302,2)</f>
        <v>0</v>
      </c>
      <c r="K302" s="178"/>
      <c r="L302" s="37"/>
      <c r="M302" s="179" t="s">
        <v>1</v>
      </c>
      <c r="N302" s="180" t="s">
        <v>38</v>
      </c>
      <c r="O302" s="75"/>
      <c r="P302" s="181">
        <f>O302*H302</f>
        <v>0</v>
      </c>
      <c r="Q302" s="181">
        <v>0</v>
      </c>
      <c r="R302" s="181">
        <f>Q302*H302</f>
        <v>0</v>
      </c>
      <c r="S302" s="181">
        <v>0.19400000000000001</v>
      </c>
      <c r="T302" s="182">
        <f>S302*H302</f>
        <v>401.96800000000002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3" t="s">
        <v>129</v>
      </c>
      <c r="AT302" s="183" t="s">
        <v>125</v>
      </c>
      <c r="AU302" s="183" t="s">
        <v>83</v>
      </c>
      <c r="AY302" s="17" t="s">
        <v>123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7" t="s">
        <v>81</v>
      </c>
      <c r="BK302" s="184">
        <f>ROUND(I302*H302,2)</f>
        <v>0</v>
      </c>
      <c r="BL302" s="17" t="s">
        <v>129</v>
      </c>
      <c r="BM302" s="183" t="s">
        <v>544</v>
      </c>
    </row>
    <row r="303" s="13" customFormat="1">
      <c r="A303" s="13"/>
      <c r="B303" s="190"/>
      <c r="C303" s="13"/>
      <c r="D303" s="185" t="s">
        <v>158</v>
      </c>
      <c r="E303" s="191" t="s">
        <v>1</v>
      </c>
      <c r="F303" s="192" t="s">
        <v>545</v>
      </c>
      <c r="G303" s="13"/>
      <c r="H303" s="193">
        <v>2072</v>
      </c>
      <c r="I303" s="194"/>
      <c r="J303" s="13"/>
      <c r="K303" s="13"/>
      <c r="L303" s="190"/>
      <c r="M303" s="195"/>
      <c r="N303" s="196"/>
      <c r="O303" s="196"/>
      <c r="P303" s="196"/>
      <c r="Q303" s="196"/>
      <c r="R303" s="196"/>
      <c r="S303" s="196"/>
      <c r="T303" s="19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1" t="s">
        <v>158</v>
      </c>
      <c r="AU303" s="191" t="s">
        <v>83</v>
      </c>
      <c r="AV303" s="13" t="s">
        <v>83</v>
      </c>
      <c r="AW303" s="13" t="s">
        <v>30</v>
      </c>
      <c r="AX303" s="13" t="s">
        <v>81</v>
      </c>
      <c r="AY303" s="191" t="s">
        <v>123</v>
      </c>
    </row>
    <row r="304" s="2" customFormat="1" ht="24.15" customHeight="1">
      <c r="A304" s="36"/>
      <c r="B304" s="170"/>
      <c r="C304" s="171" t="s">
        <v>546</v>
      </c>
      <c r="D304" s="171" t="s">
        <v>125</v>
      </c>
      <c r="E304" s="172" t="s">
        <v>547</v>
      </c>
      <c r="F304" s="173" t="s">
        <v>548</v>
      </c>
      <c r="G304" s="174" t="s">
        <v>209</v>
      </c>
      <c r="H304" s="175">
        <v>72</v>
      </c>
      <c r="I304" s="176"/>
      <c r="J304" s="177">
        <f>ROUND(I304*H304,2)</f>
        <v>0</v>
      </c>
      <c r="K304" s="178"/>
      <c r="L304" s="37"/>
      <c r="M304" s="179" t="s">
        <v>1</v>
      </c>
      <c r="N304" s="180" t="s">
        <v>38</v>
      </c>
      <c r="O304" s="75"/>
      <c r="P304" s="181">
        <f>O304*H304</f>
        <v>0</v>
      </c>
      <c r="Q304" s="181">
        <v>0</v>
      </c>
      <c r="R304" s="181">
        <f>Q304*H304</f>
        <v>0</v>
      </c>
      <c r="S304" s="181">
        <v>0.042999999999999997</v>
      </c>
      <c r="T304" s="182">
        <f>S304*H304</f>
        <v>3.0959999999999996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3" t="s">
        <v>129</v>
      </c>
      <c r="AT304" s="183" t="s">
        <v>125</v>
      </c>
      <c r="AU304" s="183" t="s">
        <v>83</v>
      </c>
      <c r="AY304" s="17" t="s">
        <v>123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7" t="s">
        <v>81</v>
      </c>
      <c r="BK304" s="184">
        <f>ROUND(I304*H304,2)</f>
        <v>0</v>
      </c>
      <c r="BL304" s="17" t="s">
        <v>129</v>
      </c>
      <c r="BM304" s="183" t="s">
        <v>549</v>
      </c>
    </row>
    <row r="305" s="13" customFormat="1">
      <c r="A305" s="13"/>
      <c r="B305" s="190"/>
      <c r="C305" s="13"/>
      <c r="D305" s="185" t="s">
        <v>158</v>
      </c>
      <c r="E305" s="191" t="s">
        <v>1</v>
      </c>
      <c r="F305" s="192" t="s">
        <v>550</v>
      </c>
      <c r="G305" s="13"/>
      <c r="H305" s="193">
        <v>8</v>
      </c>
      <c r="I305" s="194"/>
      <c r="J305" s="13"/>
      <c r="K305" s="13"/>
      <c r="L305" s="190"/>
      <c r="M305" s="195"/>
      <c r="N305" s="196"/>
      <c r="O305" s="196"/>
      <c r="P305" s="196"/>
      <c r="Q305" s="196"/>
      <c r="R305" s="196"/>
      <c r="S305" s="196"/>
      <c r="T305" s="19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1" t="s">
        <v>158</v>
      </c>
      <c r="AU305" s="191" t="s">
        <v>83</v>
      </c>
      <c r="AV305" s="13" t="s">
        <v>83</v>
      </c>
      <c r="AW305" s="13" t="s">
        <v>30</v>
      </c>
      <c r="AX305" s="13" t="s">
        <v>73</v>
      </c>
      <c r="AY305" s="191" t="s">
        <v>123</v>
      </c>
    </row>
    <row r="306" s="13" customFormat="1">
      <c r="A306" s="13"/>
      <c r="B306" s="190"/>
      <c r="C306" s="13"/>
      <c r="D306" s="185" t="s">
        <v>158</v>
      </c>
      <c r="E306" s="191" t="s">
        <v>1</v>
      </c>
      <c r="F306" s="192" t="s">
        <v>551</v>
      </c>
      <c r="G306" s="13"/>
      <c r="H306" s="193">
        <v>9</v>
      </c>
      <c r="I306" s="194"/>
      <c r="J306" s="13"/>
      <c r="K306" s="13"/>
      <c r="L306" s="190"/>
      <c r="M306" s="195"/>
      <c r="N306" s="196"/>
      <c r="O306" s="196"/>
      <c r="P306" s="196"/>
      <c r="Q306" s="196"/>
      <c r="R306" s="196"/>
      <c r="S306" s="196"/>
      <c r="T306" s="19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1" t="s">
        <v>158</v>
      </c>
      <c r="AU306" s="191" t="s">
        <v>83</v>
      </c>
      <c r="AV306" s="13" t="s">
        <v>83</v>
      </c>
      <c r="AW306" s="13" t="s">
        <v>30</v>
      </c>
      <c r="AX306" s="13" t="s">
        <v>73</v>
      </c>
      <c r="AY306" s="191" t="s">
        <v>123</v>
      </c>
    </row>
    <row r="307" s="13" customFormat="1">
      <c r="A307" s="13"/>
      <c r="B307" s="190"/>
      <c r="C307" s="13"/>
      <c r="D307" s="185" t="s">
        <v>158</v>
      </c>
      <c r="E307" s="191" t="s">
        <v>1</v>
      </c>
      <c r="F307" s="192" t="s">
        <v>552</v>
      </c>
      <c r="G307" s="13"/>
      <c r="H307" s="193">
        <v>55</v>
      </c>
      <c r="I307" s="194"/>
      <c r="J307" s="13"/>
      <c r="K307" s="13"/>
      <c r="L307" s="190"/>
      <c r="M307" s="195"/>
      <c r="N307" s="196"/>
      <c r="O307" s="196"/>
      <c r="P307" s="196"/>
      <c r="Q307" s="196"/>
      <c r="R307" s="196"/>
      <c r="S307" s="196"/>
      <c r="T307" s="19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1" t="s">
        <v>158</v>
      </c>
      <c r="AU307" s="191" t="s">
        <v>83</v>
      </c>
      <c r="AV307" s="13" t="s">
        <v>83</v>
      </c>
      <c r="AW307" s="13" t="s">
        <v>30</v>
      </c>
      <c r="AX307" s="13" t="s">
        <v>73</v>
      </c>
      <c r="AY307" s="191" t="s">
        <v>123</v>
      </c>
    </row>
    <row r="308" s="14" customFormat="1">
      <c r="A308" s="14"/>
      <c r="B308" s="213"/>
      <c r="C308" s="14"/>
      <c r="D308" s="185" t="s">
        <v>158</v>
      </c>
      <c r="E308" s="214" t="s">
        <v>1</v>
      </c>
      <c r="F308" s="215" t="s">
        <v>253</v>
      </c>
      <c r="G308" s="14"/>
      <c r="H308" s="216">
        <v>72</v>
      </c>
      <c r="I308" s="217"/>
      <c r="J308" s="14"/>
      <c r="K308" s="14"/>
      <c r="L308" s="213"/>
      <c r="M308" s="218"/>
      <c r="N308" s="219"/>
      <c r="O308" s="219"/>
      <c r="P308" s="219"/>
      <c r="Q308" s="219"/>
      <c r="R308" s="219"/>
      <c r="S308" s="219"/>
      <c r="T308" s="22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4" t="s">
        <v>158</v>
      </c>
      <c r="AU308" s="214" t="s">
        <v>83</v>
      </c>
      <c r="AV308" s="14" t="s">
        <v>129</v>
      </c>
      <c r="AW308" s="14" t="s">
        <v>30</v>
      </c>
      <c r="AX308" s="14" t="s">
        <v>81</v>
      </c>
      <c r="AY308" s="214" t="s">
        <v>123</v>
      </c>
    </row>
    <row r="309" s="2" customFormat="1" ht="24.15" customHeight="1">
      <c r="A309" s="36"/>
      <c r="B309" s="170"/>
      <c r="C309" s="171" t="s">
        <v>553</v>
      </c>
      <c r="D309" s="171" t="s">
        <v>125</v>
      </c>
      <c r="E309" s="172" t="s">
        <v>554</v>
      </c>
      <c r="F309" s="173" t="s">
        <v>555</v>
      </c>
      <c r="G309" s="174" t="s">
        <v>133</v>
      </c>
      <c r="H309" s="175">
        <v>13</v>
      </c>
      <c r="I309" s="176"/>
      <c r="J309" s="177">
        <f>ROUND(I309*H309,2)</f>
        <v>0</v>
      </c>
      <c r="K309" s="178"/>
      <c r="L309" s="37"/>
      <c r="M309" s="179" t="s">
        <v>1</v>
      </c>
      <c r="N309" s="180" t="s">
        <v>38</v>
      </c>
      <c r="O309" s="75"/>
      <c r="P309" s="181">
        <f>O309*H309</f>
        <v>0</v>
      </c>
      <c r="Q309" s="181">
        <v>0</v>
      </c>
      <c r="R309" s="181">
        <f>Q309*H309</f>
        <v>0</v>
      </c>
      <c r="S309" s="181">
        <v>0.082000000000000003</v>
      </c>
      <c r="T309" s="182">
        <f>S309*H309</f>
        <v>1.0660000000000001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3" t="s">
        <v>129</v>
      </c>
      <c r="AT309" s="183" t="s">
        <v>125</v>
      </c>
      <c r="AU309" s="183" t="s">
        <v>83</v>
      </c>
      <c r="AY309" s="17" t="s">
        <v>123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7" t="s">
        <v>81</v>
      </c>
      <c r="BK309" s="184">
        <f>ROUND(I309*H309,2)</f>
        <v>0</v>
      </c>
      <c r="BL309" s="17" t="s">
        <v>129</v>
      </c>
      <c r="BM309" s="183" t="s">
        <v>556</v>
      </c>
    </row>
    <row r="310" s="2" customFormat="1">
      <c r="A310" s="36"/>
      <c r="B310" s="37"/>
      <c r="C310" s="36"/>
      <c r="D310" s="185" t="s">
        <v>145</v>
      </c>
      <c r="E310" s="36"/>
      <c r="F310" s="186" t="s">
        <v>557</v>
      </c>
      <c r="G310" s="36"/>
      <c r="H310" s="36"/>
      <c r="I310" s="187"/>
      <c r="J310" s="36"/>
      <c r="K310" s="36"/>
      <c r="L310" s="37"/>
      <c r="M310" s="188"/>
      <c r="N310" s="189"/>
      <c r="O310" s="75"/>
      <c r="P310" s="75"/>
      <c r="Q310" s="75"/>
      <c r="R310" s="75"/>
      <c r="S310" s="75"/>
      <c r="T310" s="7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7" t="s">
        <v>145</v>
      </c>
      <c r="AU310" s="17" t="s">
        <v>83</v>
      </c>
    </row>
    <row r="311" s="2" customFormat="1" ht="24.15" customHeight="1">
      <c r="A311" s="36"/>
      <c r="B311" s="170"/>
      <c r="C311" s="171" t="s">
        <v>558</v>
      </c>
      <c r="D311" s="171" t="s">
        <v>125</v>
      </c>
      <c r="E311" s="172" t="s">
        <v>559</v>
      </c>
      <c r="F311" s="173" t="s">
        <v>560</v>
      </c>
      <c r="G311" s="174" t="s">
        <v>209</v>
      </c>
      <c r="H311" s="175">
        <v>4</v>
      </c>
      <c r="I311" s="176"/>
      <c r="J311" s="177">
        <f>ROUND(I311*H311,2)</f>
        <v>0</v>
      </c>
      <c r="K311" s="178"/>
      <c r="L311" s="37"/>
      <c r="M311" s="179" t="s">
        <v>1</v>
      </c>
      <c r="N311" s="180" t="s">
        <v>38</v>
      </c>
      <c r="O311" s="75"/>
      <c r="P311" s="181">
        <f>O311*H311</f>
        <v>0</v>
      </c>
      <c r="Q311" s="181">
        <v>0</v>
      </c>
      <c r="R311" s="181">
        <f>Q311*H311</f>
        <v>0</v>
      </c>
      <c r="S311" s="181">
        <v>0.34999999999999998</v>
      </c>
      <c r="T311" s="182">
        <f>S311*H311</f>
        <v>1.3999999999999999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3" t="s">
        <v>129</v>
      </c>
      <c r="AT311" s="183" t="s">
        <v>125</v>
      </c>
      <c r="AU311" s="183" t="s">
        <v>83</v>
      </c>
      <c r="AY311" s="17" t="s">
        <v>123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7" t="s">
        <v>81</v>
      </c>
      <c r="BK311" s="184">
        <f>ROUND(I311*H311,2)</f>
        <v>0</v>
      </c>
      <c r="BL311" s="17" t="s">
        <v>129</v>
      </c>
      <c r="BM311" s="183" t="s">
        <v>561</v>
      </c>
    </row>
    <row r="312" s="12" customFormat="1" ht="22.8" customHeight="1">
      <c r="A312" s="12"/>
      <c r="B312" s="157"/>
      <c r="C312" s="12"/>
      <c r="D312" s="158" t="s">
        <v>72</v>
      </c>
      <c r="E312" s="168" t="s">
        <v>562</v>
      </c>
      <c r="F312" s="168" t="s">
        <v>563</v>
      </c>
      <c r="G312" s="12"/>
      <c r="H312" s="12"/>
      <c r="I312" s="160"/>
      <c r="J312" s="169">
        <f>BK312</f>
        <v>0</v>
      </c>
      <c r="K312" s="12"/>
      <c r="L312" s="157"/>
      <c r="M312" s="162"/>
      <c r="N312" s="163"/>
      <c r="O312" s="163"/>
      <c r="P312" s="164">
        <f>SUM(P313:P326)</f>
        <v>0</v>
      </c>
      <c r="Q312" s="163"/>
      <c r="R312" s="164">
        <f>SUM(R313:R326)</f>
        <v>0</v>
      </c>
      <c r="S312" s="163"/>
      <c r="T312" s="165">
        <f>SUM(T313:T326)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8" t="s">
        <v>81</v>
      </c>
      <c r="AT312" s="166" t="s">
        <v>72</v>
      </c>
      <c r="AU312" s="166" t="s">
        <v>81</v>
      </c>
      <c r="AY312" s="158" t="s">
        <v>123</v>
      </c>
      <c r="BK312" s="167">
        <f>SUM(BK313:BK326)</f>
        <v>0</v>
      </c>
    </row>
    <row r="313" s="2" customFormat="1" ht="21.75" customHeight="1">
      <c r="A313" s="36"/>
      <c r="B313" s="170"/>
      <c r="C313" s="171" t="s">
        <v>564</v>
      </c>
      <c r="D313" s="171" t="s">
        <v>125</v>
      </c>
      <c r="E313" s="172" t="s">
        <v>565</v>
      </c>
      <c r="F313" s="173" t="s">
        <v>566</v>
      </c>
      <c r="G313" s="174" t="s">
        <v>156</v>
      </c>
      <c r="H313" s="175">
        <v>724.5</v>
      </c>
      <c r="I313" s="176"/>
      <c r="J313" s="177">
        <f>ROUND(I313*H313,2)</f>
        <v>0</v>
      </c>
      <c r="K313" s="178"/>
      <c r="L313" s="37"/>
      <c r="M313" s="179" t="s">
        <v>1</v>
      </c>
      <c r="N313" s="180" t="s">
        <v>38</v>
      </c>
      <c r="O313" s="75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3" t="s">
        <v>129</v>
      </c>
      <c r="AT313" s="183" t="s">
        <v>125</v>
      </c>
      <c r="AU313" s="183" t="s">
        <v>83</v>
      </c>
      <c r="AY313" s="17" t="s">
        <v>123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7" t="s">
        <v>81</v>
      </c>
      <c r="BK313" s="184">
        <f>ROUND(I313*H313,2)</f>
        <v>0</v>
      </c>
      <c r="BL313" s="17" t="s">
        <v>129</v>
      </c>
      <c r="BM313" s="183" t="s">
        <v>567</v>
      </c>
    </row>
    <row r="314" s="2" customFormat="1" ht="24.15" customHeight="1">
      <c r="A314" s="36"/>
      <c r="B314" s="170"/>
      <c r="C314" s="171" t="s">
        <v>568</v>
      </c>
      <c r="D314" s="171" t="s">
        <v>125</v>
      </c>
      <c r="E314" s="172" t="s">
        <v>569</v>
      </c>
      <c r="F314" s="173" t="s">
        <v>570</v>
      </c>
      <c r="G314" s="174" t="s">
        <v>156</v>
      </c>
      <c r="H314" s="175">
        <v>13765.5</v>
      </c>
      <c r="I314" s="176"/>
      <c r="J314" s="177">
        <f>ROUND(I314*H314,2)</f>
        <v>0</v>
      </c>
      <c r="K314" s="178"/>
      <c r="L314" s="37"/>
      <c r="M314" s="179" t="s">
        <v>1</v>
      </c>
      <c r="N314" s="180" t="s">
        <v>38</v>
      </c>
      <c r="O314" s="75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3" t="s">
        <v>129</v>
      </c>
      <c r="AT314" s="183" t="s">
        <v>125</v>
      </c>
      <c r="AU314" s="183" t="s">
        <v>83</v>
      </c>
      <c r="AY314" s="17" t="s">
        <v>123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7" t="s">
        <v>81</v>
      </c>
      <c r="BK314" s="184">
        <f>ROUND(I314*H314,2)</f>
        <v>0</v>
      </c>
      <c r="BL314" s="17" t="s">
        <v>129</v>
      </c>
      <c r="BM314" s="183" t="s">
        <v>571</v>
      </c>
    </row>
    <row r="315" s="13" customFormat="1">
      <c r="A315" s="13"/>
      <c r="B315" s="190"/>
      <c r="C315" s="13"/>
      <c r="D315" s="185" t="s">
        <v>158</v>
      </c>
      <c r="E315" s="13"/>
      <c r="F315" s="192" t="s">
        <v>572</v>
      </c>
      <c r="G315" s="13"/>
      <c r="H315" s="193">
        <v>13765.5</v>
      </c>
      <c r="I315" s="194"/>
      <c r="J315" s="13"/>
      <c r="K315" s="13"/>
      <c r="L315" s="190"/>
      <c r="M315" s="195"/>
      <c r="N315" s="196"/>
      <c r="O315" s="196"/>
      <c r="P315" s="196"/>
      <c r="Q315" s="196"/>
      <c r="R315" s="196"/>
      <c r="S315" s="196"/>
      <c r="T315" s="19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1" t="s">
        <v>158</v>
      </c>
      <c r="AU315" s="191" t="s">
        <v>83</v>
      </c>
      <c r="AV315" s="13" t="s">
        <v>83</v>
      </c>
      <c r="AW315" s="13" t="s">
        <v>3</v>
      </c>
      <c r="AX315" s="13" t="s">
        <v>81</v>
      </c>
      <c r="AY315" s="191" t="s">
        <v>123</v>
      </c>
    </row>
    <row r="316" s="2" customFormat="1" ht="16.5" customHeight="1">
      <c r="A316" s="36"/>
      <c r="B316" s="170"/>
      <c r="C316" s="171" t="s">
        <v>573</v>
      </c>
      <c r="D316" s="171" t="s">
        <v>125</v>
      </c>
      <c r="E316" s="172" t="s">
        <v>574</v>
      </c>
      <c r="F316" s="173" t="s">
        <v>575</v>
      </c>
      <c r="G316" s="174" t="s">
        <v>156</v>
      </c>
      <c r="H316" s="175">
        <v>7.7549999999999999</v>
      </c>
      <c r="I316" s="176"/>
      <c r="J316" s="177">
        <f>ROUND(I316*H316,2)</f>
        <v>0</v>
      </c>
      <c r="K316" s="178"/>
      <c r="L316" s="37"/>
      <c r="M316" s="179" t="s">
        <v>1</v>
      </c>
      <c r="N316" s="180" t="s">
        <v>38</v>
      </c>
      <c r="O316" s="75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3" t="s">
        <v>129</v>
      </c>
      <c r="AT316" s="183" t="s">
        <v>125</v>
      </c>
      <c r="AU316" s="183" t="s">
        <v>83</v>
      </c>
      <c r="AY316" s="17" t="s">
        <v>123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7" t="s">
        <v>81</v>
      </c>
      <c r="BK316" s="184">
        <f>ROUND(I316*H316,2)</f>
        <v>0</v>
      </c>
      <c r="BL316" s="17" t="s">
        <v>129</v>
      </c>
      <c r="BM316" s="183" t="s">
        <v>576</v>
      </c>
    </row>
    <row r="317" s="13" customFormat="1">
      <c r="A317" s="13"/>
      <c r="B317" s="190"/>
      <c r="C317" s="13"/>
      <c r="D317" s="185" t="s">
        <v>158</v>
      </c>
      <c r="E317" s="191" t="s">
        <v>1</v>
      </c>
      <c r="F317" s="192" t="s">
        <v>577</v>
      </c>
      <c r="G317" s="13"/>
      <c r="H317" s="193">
        <v>1.3999999999999999</v>
      </c>
      <c r="I317" s="194"/>
      <c r="J317" s="13"/>
      <c r="K317" s="13"/>
      <c r="L317" s="190"/>
      <c r="M317" s="195"/>
      <c r="N317" s="196"/>
      <c r="O317" s="196"/>
      <c r="P317" s="196"/>
      <c r="Q317" s="196"/>
      <c r="R317" s="196"/>
      <c r="S317" s="196"/>
      <c r="T317" s="19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1" t="s">
        <v>158</v>
      </c>
      <c r="AU317" s="191" t="s">
        <v>83</v>
      </c>
      <c r="AV317" s="13" t="s">
        <v>83</v>
      </c>
      <c r="AW317" s="13" t="s">
        <v>30</v>
      </c>
      <c r="AX317" s="13" t="s">
        <v>73</v>
      </c>
      <c r="AY317" s="191" t="s">
        <v>123</v>
      </c>
    </row>
    <row r="318" s="13" customFormat="1">
      <c r="A318" s="13"/>
      <c r="B318" s="190"/>
      <c r="C318" s="13"/>
      <c r="D318" s="185" t="s">
        <v>158</v>
      </c>
      <c r="E318" s="191" t="s">
        <v>1</v>
      </c>
      <c r="F318" s="192" t="s">
        <v>578</v>
      </c>
      <c r="G318" s="13"/>
      <c r="H318" s="193">
        <v>6.3550000000000004</v>
      </c>
      <c r="I318" s="194"/>
      <c r="J318" s="13"/>
      <c r="K318" s="13"/>
      <c r="L318" s="190"/>
      <c r="M318" s="195"/>
      <c r="N318" s="196"/>
      <c r="O318" s="196"/>
      <c r="P318" s="196"/>
      <c r="Q318" s="196"/>
      <c r="R318" s="196"/>
      <c r="S318" s="196"/>
      <c r="T318" s="19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1" t="s">
        <v>158</v>
      </c>
      <c r="AU318" s="191" t="s">
        <v>83</v>
      </c>
      <c r="AV318" s="13" t="s">
        <v>83</v>
      </c>
      <c r="AW318" s="13" t="s">
        <v>30</v>
      </c>
      <c r="AX318" s="13" t="s">
        <v>73</v>
      </c>
      <c r="AY318" s="191" t="s">
        <v>123</v>
      </c>
    </row>
    <row r="319" s="14" customFormat="1">
      <c r="A319" s="14"/>
      <c r="B319" s="213"/>
      <c r="C319" s="14"/>
      <c r="D319" s="185" t="s">
        <v>158</v>
      </c>
      <c r="E319" s="214" t="s">
        <v>1</v>
      </c>
      <c r="F319" s="215" t="s">
        <v>253</v>
      </c>
      <c r="G319" s="14"/>
      <c r="H319" s="216">
        <v>7.7550000000000008</v>
      </c>
      <c r="I319" s="217"/>
      <c r="J319" s="14"/>
      <c r="K319" s="14"/>
      <c r="L319" s="213"/>
      <c r="M319" s="218"/>
      <c r="N319" s="219"/>
      <c r="O319" s="219"/>
      <c r="P319" s="219"/>
      <c r="Q319" s="219"/>
      <c r="R319" s="219"/>
      <c r="S319" s="219"/>
      <c r="T319" s="22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4" t="s">
        <v>158</v>
      </c>
      <c r="AU319" s="214" t="s">
        <v>83</v>
      </c>
      <c r="AV319" s="14" t="s">
        <v>129</v>
      </c>
      <c r="AW319" s="14" t="s">
        <v>30</v>
      </c>
      <c r="AX319" s="14" t="s">
        <v>81</v>
      </c>
      <c r="AY319" s="214" t="s">
        <v>123</v>
      </c>
    </row>
    <row r="320" s="2" customFormat="1" ht="24.15" customHeight="1">
      <c r="A320" s="36"/>
      <c r="B320" s="170"/>
      <c r="C320" s="171" t="s">
        <v>579</v>
      </c>
      <c r="D320" s="171" t="s">
        <v>125</v>
      </c>
      <c r="E320" s="172" t="s">
        <v>580</v>
      </c>
      <c r="F320" s="173" t="s">
        <v>581</v>
      </c>
      <c r="G320" s="174" t="s">
        <v>156</v>
      </c>
      <c r="H320" s="175">
        <v>147.345</v>
      </c>
      <c r="I320" s="176"/>
      <c r="J320" s="177">
        <f>ROUND(I320*H320,2)</f>
        <v>0</v>
      </c>
      <c r="K320" s="178"/>
      <c r="L320" s="37"/>
      <c r="M320" s="179" t="s">
        <v>1</v>
      </c>
      <c r="N320" s="180" t="s">
        <v>38</v>
      </c>
      <c r="O320" s="75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3" t="s">
        <v>129</v>
      </c>
      <c r="AT320" s="183" t="s">
        <v>125</v>
      </c>
      <c r="AU320" s="183" t="s">
        <v>83</v>
      </c>
      <c r="AY320" s="17" t="s">
        <v>123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7" t="s">
        <v>81</v>
      </c>
      <c r="BK320" s="184">
        <f>ROUND(I320*H320,2)</f>
        <v>0</v>
      </c>
      <c r="BL320" s="17" t="s">
        <v>129</v>
      </c>
      <c r="BM320" s="183" t="s">
        <v>582</v>
      </c>
    </row>
    <row r="321" s="13" customFormat="1">
      <c r="A321" s="13"/>
      <c r="B321" s="190"/>
      <c r="C321" s="13"/>
      <c r="D321" s="185" t="s">
        <v>158</v>
      </c>
      <c r="E321" s="191" t="s">
        <v>1</v>
      </c>
      <c r="F321" s="192" t="s">
        <v>583</v>
      </c>
      <c r="G321" s="13"/>
      <c r="H321" s="193">
        <v>147.345</v>
      </c>
      <c r="I321" s="194"/>
      <c r="J321" s="13"/>
      <c r="K321" s="13"/>
      <c r="L321" s="190"/>
      <c r="M321" s="195"/>
      <c r="N321" s="196"/>
      <c r="O321" s="196"/>
      <c r="P321" s="196"/>
      <c r="Q321" s="196"/>
      <c r="R321" s="196"/>
      <c r="S321" s="196"/>
      <c r="T321" s="19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1" t="s">
        <v>158</v>
      </c>
      <c r="AU321" s="191" t="s">
        <v>83</v>
      </c>
      <c r="AV321" s="13" t="s">
        <v>83</v>
      </c>
      <c r="AW321" s="13" t="s">
        <v>30</v>
      </c>
      <c r="AX321" s="13" t="s">
        <v>81</v>
      </c>
      <c r="AY321" s="191" t="s">
        <v>123</v>
      </c>
    </row>
    <row r="322" s="2" customFormat="1" ht="33" customHeight="1">
      <c r="A322" s="36"/>
      <c r="B322" s="170"/>
      <c r="C322" s="171" t="s">
        <v>584</v>
      </c>
      <c r="D322" s="171" t="s">
        <v>125</v>
      </c>
      <c r="E322" s="172" t="s">
        <v>585</v>
      </c>
      <c r="F322" s="173" t="s">
        <v>586</v>
      </c>
      <c r="G322" s="174" t="s">
        <v>156</v>
      </c>
      <c r="H322" s="175">
        <v>9.1549999999999994</v>
      </c>
      <c r="I322" s="176"/>
      <c r="J322" s="177">
        <f>ROUND(I322*H322,2)</f>
        <v>0</v>
      </c>
      <c r="K322" s="178"/>
      <c r="L322" s="37"/>
      <c r="M322" s="179" t="s">
        <v>1</v>
      </c>
      <c r="N322" s="180" t="s">
        <v>38</v>
      </c>
      <c r="O322" s="75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3" t="s">
        <v>129</v>
      </c>
      <c r="AT322" s="183" t="s">
        <v>125</v>
      </c>
      <c r="AU322" s="183" t="s">
        <v>83</v>
      </c>
      <c r="AY322" s="17" t="s">
        <v>123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7" t="s">
        <v>81</v>
      </c>
      <c r="BK322" s="184">
        <f>ROUND(I322*H322,2)</f>
        <v>0</v>
      </c>
      <c r="BL322" s="17" t="s">
        <v>129</v>
      </c>
      <c r="BM322" s="183" t="s">
        <v>587</v>
      </c>
    </row>
    <row r="323" s="13" customFormat="1">
      <c r="A323" s="13"/>
      <c r="B323" s="190"/>
      <c r="C323" s="13"/>
      <c r="D323" s="185" t="s">
        <v>158</v>
      </c>
      <c r="E323" s="191" t="s">
        <v>1</v>
      </c>
      <c r="F323" s="192" t="s">
        <v>588</v>
      </c>
      <c r="G323" s="13"/>
      <c r="H323" s="193">
        <v>9.1549999999999994</v>
      </c>
      <c r="I323" s="194"/>
      <c r="J323" s="13"/>
      <c r="K323" s="13"/>
      <c r="L323" s="190"/>
      <c r="M323" s="195"/>
      <c r="N323" s="196"/>
      <c r="O323" s="196"/>
      <c r="P323" s="196"/>
      <c r="Q323" s="196"/>
      <c r="R323" s="196"/>
      <c r="S323" s="196"/>
      <c r="T323" s="19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1" t="s">
        <v>158</v>
      </c>
      <c r="AU323" s="191" t="s">
        <v>83</v>
      </c>
      <c r="AV323" s="13" t="s">
        <v>83</v>
      </c>
      <c r="AW323" s="13" t="s">
        <v>30</v>
      </c>
      <c r="AX323" s="13" t="s">
        <v>81</v>
      </c>
      <c r="AY323" s="191" t="s">
        <v>123</v>
      </c>
    </row>
    <row r="324" s="2" customFormat="1" ht="24.15" customHeight="1">
      <c r="A324" s="36"/>
      <c r="B324" s="170"/>
      <c r="C324" s="171" t="s">
        <v>589</v>
      </c>
      <c r="D324" s="171" t="s">
        <v>125</v>
      </c>
      <c r="E324" s="172" t="s">
        <v>590</v>
      </c>
      <c r="F324" s="173" t="s">
        <v>267</v>
      </c>
      <c r="G324" s="174" t="s">
        <v>156</v>
      </c>
      <c r="H324" s="175">
        <v>402</v>
      </c>
      <c r="I324" s="176"/>
      <c r="J324" s="177">
        <f>ROUND(I324*H324,2)</f>
        <v>0</v>
      </c>
      <c r="K324" s="178"/>
      <c r="L324" s="37"/>
      <c r="M324" s="179" t="s">
        <v>1</v>
      </c>
      <c r="N324" s="180" t="s">
        <v>38</v>
      </c>
      <c r="O324" s="75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3" t="s">
        <v>129</v>
      </c>
      <c r="AT324" s="183" t="s">
        <v>125</v>
      </c>
      <c r="AU324" s="183" t="s">
        <v>83</v>
      </c>
      <c r="AY324" s="17" t="s">
        <v>123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7" t="s">
        <v>81</v>
      </c>
      <c r="BK324" s="184">
        <f>ROUND(I324*H324,2)</f>
        <v>0</v>
      </c>
      <c r="BL324" s="17" t="s">
        <v>129</v>
      </c>
      <c r="BM324" s="183" t="s">
        <v>591</v>
      </c>
    </row>
    <row r="325" s="2" customFormat="1">
      <c r="A325" s="36"/>
      <c r="B325" s="37"/>
      <c r="C325" s="36"/>
      <c r="D325" s="185" t="s">
        <v>145</v>
      </c>
      <c r="E325" s="36"/>
      <c r="F325" s="186" t="s">
        <v>592</v>
      </c>
      <c r="G325" s="36"/>
      <c r="H325" s="36"/>
      <c r="I325" s="187"/>
      <c r="J325" s="36"/>
      <c r="K325" s="36"/>
      <c r="L325" s="37"/>
      <c r="M325" s="188"/>
      <c r="N325" s="189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145</v>
      </c>
      <c r="AU325" s="17" t="s">
        <v>83</v>
      </c>
    </row>
    <row r="326" s="2" customFormat="1" ht="44.25" customHeight="1">
      <c r="A326" s="36"/>
      <c r="B326" s="170"/>
      <c r="C326" s="171" t="s">
        <v>593</v>
      </c>
      <c r="D326" s="171" t="s">
        <v>125</v>
      </c>
      <c r="E326" s="172" t="s">
        <v>594</v>
      </c>
      <c r="F326" s="173" t="s">
        <v>595</v>
      </c>
      <c r="G326" s="174" t="s">
        <v>156</v>
      </c>
      <c r="H326" s="175">
        <v>724.5</v>
      </c>
      <c r="I326" s="176"/>
      <c r="J326" s="177">
        <f>ROUND(I326*H326,2)</f>
        <v>0</v>
      </c>
      <c r="K326" s="178"/>
      <c r="L326" s="37"/>
      <c r="M326" s="179" t="s">
        <v>1</v>
      </c>
      <c r="N326" s="180" t="s">
        <v>38</v>
      </c>
      <c r="O326" s="75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3" t="s">
        <v>129</v>
      </c>
      <c r="AT326" s="183" t="s">
        <v>125</v>
      </c>
      <c r="AU326" s="183" t="s">
        <v>83</v>
      </c>
      <c r="AY326" s="17" t="s">
        <v>123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7" t="s">
        <v>81</v>
      </c>
      <c r="BK326" s="184">
        <f>ROUND(I326*H326,2)</f>
        <v>0</v>
      </c>
      <c r="BL326" s="17" t="s">
        <v>129</v>
      </c>
      <c r="BM326" s="183" t="s">
        <v>596</v>
      </c>
    </row>
    <row r="327" s="12" customFormat="1" ht="25.92" customHeight="1">
      <c r="A327" s="12"/>
      <c r="B327" s="157"/>
      <c r="C327" s="12"/>
      <c r="D327" s="158" t="s">
        <v>72</v>
      </c>
      <c r="E327" s="159" t="s">
        <v>160</v>
      </c>
      <c r="F327" s="159" t="s">
        <v>161</v>
      </c>
      <c r="G327" s="12"/>
      <c r="H327" s="12"/>
      <c r="I327" s="160"/>
      <c r="J327" s="161">
        <f>BK327</f>
        <v>0</v>
      </c>
      <c r="K327" s="12"/>
      <c r="L327" s="157"/>
      <c r="M327" s="162"/>
      <c r="N327" s="163"/>
      <c r="O327" s="163"/>
      <c r="P327" s="164">
        <f>P328</f>
        <v>0</v>
      </c>
      <c r="Q327" s="163"/>
      <c r="R327" s="164">
        <f>R328</f>
        <v>0</v>
      </c>
      <c r="S327" s="163"/>
      <c r="T327" s="165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8" t="s">
        <v>153</v>
      </c>
      <c r="AT327" s="166" t="s">
        <v>72</v>
      </c>
      <c r="AU327" s="166" t="s">
        <v>73</v>
      </c>
      <c r="AY327" s="158" t="s">
        <v>123</v>
      </c>
      <c r="BK327" s="167">
        <f>BK328</f>
        <v>0</v>
      </c>
    </row>
    <row r="328" s="12" customFormat="1" ht="22.8" customHeight="1">
      <c r="A328" s="12"/>
      <c r="B328" s="157"/>
      <c r="C328" s="12"/>
      <c r="D328" s="158" t="s">
        <v>72</v>
      </c>
      <c r="E328" s="168" t="s">
        <v>162</v>
      </c>
      <c r="F328" s="168" t="s">
        <v>163</v>
      </c>
      <c r="G328" s="12"/>
      <c r="H328" s="12"/>
      <c r="I328" s="160"/>
      <c r="J328" s="169">
        <f>BK328</f>
        <v>0</v>
      </c>
      <c r="K328" s="12"/>
      <c r="L328" s="157"/>
      <c r="M328" s="162"/>
      <c r="N328" s="163"/>
      <c r="O328" s="163"/>
      <c r="P328" s="164">
        <f>SUM(P329:P330)</f>
        <v>0</v>
      </c>
      <c r="Q328" s="163"/>
      <c r="R328" s="164">
        <f>SUM(R329:R330)</f>
        <v>0</v>
      </c>
      <c r="S328" s="163"/>
      <c r="T328" s="165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58" t="s">
        <v>153</v>
      </c>
      <c r="AT328" s="166" t="s">
        <v>72</v>
      </c>
      <c r="AU328" s="166" t="s">
        <v>81</v>
      </c>
      <c r="AY328" s="158" t="s">
        <v>123</v>
      </c>
      <c r="BK328" s="167">
        <f>SUM(BK329:BK330)</f>
        <v>0</v>
      </c>
    </row>
    <row r="329" s="2" customFormat="1" ht="24.15" customHeight="1">
      <c r="A329" s="36"/>
      <c r="B329" s="170"/>
      <c r="C329" s="171" t="s">
        <v>597</v>
      </c>
      <c r="D329" s="171" t="s">
        <v>125</v>
      </c>
      <c r="E329" s="172" t="s">
        <v>165</v>
      </c>
      <c r="F329" s="173" t="s">
        <v>598</v>
      </c>
      <c r="G329" s="174" t="s">
        <v>142</v>
      </c>
      <c r="H329" s="175">
        <v>1</v>
      </c>
      <c r="I329" s="176"/>
      <c r="J329" s="177">
        <f>ROUND(I329*H329,2)</f>
        <v>0</v>
      </c>
      <c r="K329" s="178"/>
      <c r="L329" s="37"/>
      <c r="M329" s="179" t="s">
        <v>1</v>
      </c>
      <c r="N329" s="180" t="s">
        <v>38</v>
      </c>
      <c r="O329" s="75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3" t="s">
        <v>143</v>
      </c>
      <c r="AT329" s="183" t="s">
        <v>125</v>
      </c>
      <c r="AU329" s="183" t="s">
        <v>83</v>
      </c>
      <c r="AY329" s="17" t="s">
        <v>123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7" t="s">
        <v>81</v>
      </c>
      <c r="BK329" s="184">
        <f>ROUND(I329*H329,2)</f>
        <v>0</v>
      </c>
      <c r="BL329" s="17" t="s">
        <v>143</v>
      </c>
      <c r="BM329" s="183" t="s">
        <v>599</v>
      </c>
    </row>
    <row r="330" s="2" customFormat="1">
      <c r="A330" s="36"/>
      <c r="B330" s="37"/>
      <c r="C330" s="36"/>
      <c r="D330" s="185" t="s">
        <v>145</v>
      </c>
      <c r="E330" s="36"/>
      <c r="F330" s="186" t="s">
        <v>600</v>
      </c>
      <c r="G330" s="36"/>
      <c r="H330" s="36"/>
      <c r="I330" s="187"/>
      <c r="J330" s="36"/>
      <c r="K330" s="36"/>
      <c r="L330" s="37"/>
      <c r="M330" s="198"/>
      <c r="N330" s="199"/>
      <c r="O330" s="200"/>
      <c r="P330" s="200"/>
      <c r="Q330" s="200"/>
      <c r="R330" s="200"/>
      <c r="S330" s="200"/>
      <c r="T330" s="2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145</v>
      </c>
      <c r="AU330" s="17" t="s">
        <v>83</v>
      </c>
    </row>
    <row r="331" s="2" customFormat="1" ht="6.96" customHeight="1">
      <c r="A331" s="36"/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37"/>
      <c r="M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</row>
  </sheetData>
  <autoFilter ref="C124:K3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ROUND((SUM(BE124:BE235)),  2)</f>
        <v>0</v>
      </c>
      <c r="G33" s="36"/>
      <c r="H33" s="36"/>
      <c r="I33" s="126">
        <v>0.20999999999999999</v>
      </c>
      <c r="J33" s="125">
        <f>ROUND(((SUM(BE124:BE235))*I33),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ROUND((SUM(BF124:BF235)),  2)</f>
        <v>0</v>
      </c>
      <c r="G34" s="36"/>
      <c r="H34" s="36"/>
      <c r="I34" s="126">
        <v>0.14999999999999999</v>
      </c>
      <c r="J34" s="125">
        <f>ROUND(((SUM(BF124:BF235))*I34),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ROUND((SUM(BG124:BG235)),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ROUND((SUM(BH124:BH235)),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ROUND((SUM(BI124:BI235)),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101.2 - Silnice II/105 - úsek II.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191</v>
      </c>
      <c r="E99" s="144"/>
      <c r="F99" s="144"/>
      <c r="G99" s="144"/>
      <c r="H99" s="144"/>
      <c r="I99" s="144"/>
      <c r="J99" s="145">
        <f>J175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193</v>
      </c>
      <c r="E100" s="144"/>
      <c r="F100" s="144"/>
      <c r="G100" s="144"/>
      <c r="H100" s="144"/>
      <c r="I100" s="144"/>
      <c r="J100" s="145">
        <f>J217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194</v>
      </c>
      <c r="E101" s="144"/>
      <c r="F101" s="144"/>
      <c r="G101" s="144"/>
      <c r="H101" s="144"/>
      <c r="I101" s="144"/>
      <c r="J101" s="145">
        <f>J225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8"/>
      <c r="C102" s="9"/>
      <c r="D102" s="139" t="s">
        <v>105</v>
      </c>
      <c r="E102" s="140"/>
      <c r="F102" s="140"/>
      <c r="G102" s="140"/>
      <c r="H102" s="140"/>
      <c r="I102" s="140"/>
      <c r="J102" s="141">
        <f>J230</f>
        <v>0</v>
      </c>
      <c r="K102" s="9"/>
      <c r="L102" s="13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2"/>
      <c r="C103" s="10"/>
      <c r="D103" s="143" t="s">
        <v>106</v>
      </c>
      <c r="E103" s="144"/>
      <c r="F103" s="144"/>
      <c r="G103" s="144"/>
      <c r="H103" s="144"/>
      <c r="I103" s="144"/>
      <c r="J103" s="145">
        <f>J231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107</v>
      </c>
      <c r="E104" s="144"/>
      <c r="F104" s="144"/>
      <c r="G104" s="144"/>
      <c r="H104" s="144"/>
      <c r="I104" s="144"/>
      <c r="J104" s="145">
        <f>J234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108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II/105 od kř. III/10529 Bratřejov - kř. MK Žemličkova Lhota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94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101.2 - Silnice II/105 - úsek II.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18. 8. 2022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31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109</v>
      </c>
      <c r="D123" s="149" t="s">
        <v>58</v>
      </c>
      <c r="E123" s="149" t="s">
        <v>54</v>
      </c>
      <c r="F123" s="149" t="s">
        <v>55</v>
      </c>
      <c r="G123" s="149" t="s">
        <v>110</v>
      </c>
      <c r="H123" s="149" t="s">
        <v>111</v>
      </c>
      <c r="I123" s="149" t="s">
        <v>112</v>
      </c>
      <c r="J123" s="150" t="s">
        <v>98</v>
      </c>
      <c r="K123" s="151" t="s">
        <v>113</v>
      </c>
      <c r="L123" s="152"/>
      <c r="M123" s="84" t="s">
        <v>1</v>
      </c>
      <c r="N123" s="85" t="s">
        <v>37</v>
      </c>
      <c r="O123" s="85" t="s">
        <v>114</v>
      </c>
      <c r="P123" s="85" t="s">
        <v>115</v>
      </c>
      <c r="Q123" s="85" t="s">
        <v>116</v>
      </c>
      <c r="R123" s="85" t="s">
        <v>117</v>
      </c>
      <c r="S123" s="85" t="s">
        <v>118</v>
      </c>
      <c r="T123" s="86" t="s">
        <v>119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120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P125+P230</f>
        <v>0</v>
      </c>
      <c r="Q124" s="88"/>
      <c r="R124" s="154">
        <f>R125+R230</f>
        <v>174.84325756000001</v>
      </c>
      <c r="S124" s="88"/>
      <c r="T124" s="155">
        <f>T125+T230</f>
        <v>194.77600000000001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72</v>
      </c>
      <c r="AU124" s="17" t="s">
        <v>100</v>
      </c>
      <c r="BK124" s="156">
        <f>BK125+BK230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121</v>
      </c>
      <c r="F125" s="159" t="s">
        <v>122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P126+P175+P217+P225</f>
        <v>0</v>
      </c>
      <c r="Q125" s="163"/>
      <c r="R125" s="164">
        <f>R126+R175+R217+R225</f>
        <v>174.84325756000001</v>
      </c>
      <c r="S125" s="163"/>
      <c r="T125" s="165">
        <f>T126+T175+T217+T225</f>
        <v>194.77600000000001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123</v>
      </c>
      <c r="BK125" s="167">
        <f>BK126+BK175+BK217+BK225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124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SUM(P127:P174)</f>
        <v>0</v>
      </c>
      <c r="Q126" s="163"/>
      <c r="R126" s="164">
        <f>SUM(R127:R174)</f>
        <v>1.23406956</v>
      </c>
      <c r="S126" s="163"/>
      <c r="T126" s="165">
        <f>SUM(T127:T174)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123</v>
      </c>
      <c r="BK126" s="167">
        <f>SUM(BK127:BK174)</f>
        <v>0</v>
      </c>
    </row>
    <row r="127" s="2" customFormat="1" ht="24.15" customHeight="1">
      <c r="A127" s="36"/>
      <c r="B127" s="170"/>
      <c r="C127" s="171" t="s">
        <v>81</v>
      </c>
      <c r="D127" s="171" t="s">
        <v>125</v>
      </c>
      <c r="E127" s="172" t="s">
        <v>199</v>
      </c>
      <c r="F127" s="173" t="s">
        <v>200</v>
      </c>
      <c r="G127" s="174" t="s">
        <v>128</v>
      </c>
      <c r="H127" s="175">
        <v>426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0.75</v>
      </c>
      <c r="T127" s="182">
        <f>S127*H127</f>
        <v>319.5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129</v>
      </c>
      <c r="AT127" s="183" t="s">
        <v>125</v>
      </c>
      <c r="AU127" s="183" t="s">
        <v>83</v>
      </c>
      <c r="AY127" s="17" t="s">
        <v>123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129</v>
      </c>
      <c r="BM127" s="183" t="s">
        <v>602</v>
      </c>
    </row>
    <row r="128" s="2" customFormat="1" ht="33" customHeight="1">
      <c r="A128" s="36"/>
      <c r="B128" s="170"/>
      <c r="C128" s="171" t="s">
        <v>83</v>
      </c>
      <c r="D128" s="171" t="s">
        <v>125</v>
      </c>
      <c r="E128" s="172" t="s">
        <v>202</v>
      </c>
      <c r="F128" s="173" t="s">
        <v>203</v>
      </c>
      <c r="G128" s="174" t="s">
        <v>128</v>
      </c>
      <c r="H128" s="175">
        <v>5684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5.0000000000000002E-05</v>
      </c>
      <c r="R128" s="181">
        <f>Q128*H128</f>
        <v>0.28420000000000001</v>
      </c>
      <c r="S128" s="181">
        <v>0.069000000000000006</v>
      </c>
      <c r="T128" s="182">
        <f>S128*H128</f>
        <v>392.19600000000003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129</v>
      </c>
      <c r="AT128" s="183" t="s">
        <v>125</v>
      </c>
      <c r="AU128" s="183" t="s">
        <v>83</v>
      </c>
      <c r="AY128" s="17" t="s">
        <v>123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129</v>
      </c>
      <c r="BM128" s="183" t="s">
        <v>603</v>
      </c>
    </row>
    <row r="129" s="2" customFormat="1">
      <c r="A129" s="36"/>
      <c r="B129" s="37"/>
      <c r="C129" s="36"/>
      <c r="D129" s="185" t="s">
        <v>145</v>
      </c>
      <c r="E129" s="36"/>
      <c r="F129" s="186" t="s">
        <v>205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145</v>
      </c>
      <c r="AU129" s="17" t="s">
        <v>83</v>
      </c>
    </row>
    <row r="130" s="13" customFormat="1">
      <c r="A130" s="13"/>
      <c r="B130" s="190"/>
      <c r="C130" s="13"/>
      <c r="D130" s="185" t="s">
        <v>158</v>
      </c>
      <c r="E130" s="191" t="s">
        <v>1</v>
      </c>
      <c r="F130" s="192" t="s">
        <v>604</v>
      </c>
      <c r="G130" s="13"/>
      <c r="H130" s="193">
        <v>5684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158</v>
      </c>
      <c r="AU130" s="191" t="s">
        <v>83</v>
      </c>
      <c r="AV130" s="13" t="s">
        <v>83</v>
      </c>
      <c r="AW130" s="13" t="s">
        <v>30</v>
      </c>
      <c r="AX130" s="13" t="s">
        <v>81</v>
      </c>
      <c r="AY130" s="191" t="s">
        <v>123</v>
      </c>
    </row>
    <row r="131" s="2" customFormat="1" ht="24.15" customHeight="1">
      <c r="A131" s="36"/>
      <c r="B131" s="170"/>
      <c r="C131" s="171" t="s">
        <v>139</v>
      </c>
      <c r="D131" s="171" t="s">
        <v>125</v>
      </c>
      <c r="E131" s="172" t="s">
        <v>211</v>
      </c>
      <c r="F131" s="173" t="s">
        <v>212</v>
      </c>
      <c r="G131" s="174" t="s">
        <v>213</v>
      </c>
      <c r="H131" s="175">
        <v>21.300000000000001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129</v>
      </c>
      <c r="AT131" s="183" t="s">
        <v>125</v>
      </c>
      <c r="AU131" s="183" t="s">
        <v>83</v>
      </c>
      <c r="AY131" s="17" t="s">
        <v>123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129</v>
      </c>
      <c r="BM131" s="183" t="s">
        <v>605</v>
      </c>
    </row>
    <row r="132" s="2" customFormat="1">
      <c r="A132" s="36"/>
      <c r="B132" s="37"/>
      <c r="C132" s="36"/>
      <c r="D132" s="185" t="s">
        <v>145</v>
      </c>
      <c r="E132" s="36"/>
      <c r="F132" s="186" t="s">
        <v>215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145</v>
      </c>
      <c r="AU132" s="17" t="s">
        <v>83</v>
      </c>
    </row>
    <row r="133" s="13" customFormat="1">
      <c r="A133" s="13"/>
      <c r="B133" s="190"/>
      <c r="C133" s="13"/>
      <c r="D133" s="185" t="s">
        <v>158</v>
      </c>
      <c r="E133" s="191" t="s">
        <v>1</v>
      </c>
      <c r="F133" s="192" t="s">
        <v>606</v>
      </c>
      <c r="G133" s="13"/>
      <c r="H133" s="193">
        <v>21.300000000000001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158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123</v>
      </c>
    </row>
    <row r="134" s="2" customFormat="1" ht="21.75" customHeight="1">
      <c r="A134" s="36"/>
      <c r="B134" s="170"/>
      <c r="C134" s="202" t="s">
        <v>129</v>
      </c>
      <c r="D134" s="202" t="s">
        <v>217</v>
      </c>
      <c r="E134" s="203" t="s">
        <v>218</v>
      </c>
      <c r="F134" s="204" t="s">
        <v>219</v>
      </c>
      <c r="G134" s="205" t="s">
        <v>156</v>
      </c>
      <c r="H134" s="206">
        <v>0.85199999999999998</v>
      </c>
      <c r="I134" s="207"/>
      <c r="J134" s="208">
        <f>ROUND(I134*H134,2)</f>
        <v>0</v>
      </c>
      <c r="K134" s="209"/>
      <c r="L134" s="210"/>
      <c r="M134" s="211" t="s">
        <v>1</v>
      </c>
      <c r="N134" s="212" t="s">
        <v>38</v>
      </c>
      <c r="O134" s="75"/>
      <c r="P134" s="181">
        <f>O134*H134</f>
        <v>0</v>
      </c>
      <c r="Q134" s="181">
        <v>1</v>
      </c>
      <c r="R134" s="181">
        <f>Q134*H134</f>
        <v>0.85199999999999998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174</v>
      </c>
      <c r="AT134" s="183" t="s">
        <v>217</v>
      </c>
      <c r="AU134" s="183" t="s">
        <v>83</v>
      </c>
      <c r="AY134" s="17" t="s">
        <v>123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129</v>
      </c>
      <c r="BM134" s="183" t="s">
        <v>607</v>
      </c>
    </row>
    <row r="135" s="13" customFormat="1">
      <c r="A135" s="13"/>
      <c r="B135" s="190"/>
      <c r="C135" s="13"/>
      <c r="D135" s="185" t="s">
        <v>158</v>
      </c>
      <c r="E135" s="191" t="s">
        <v>1</v>
      </c>
      <c r="F135" s="192" t="s">
        <v>608</v>
      </c>
      <c r="G135" s="13"/>
      <c r="H135" s="193">
        <v>0.85199999999999998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158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123</v>
      </c>
    </row>
    <row r="136" s="2" customFormat="1" ht="24.15" customHeight="1">
      <c r="A136" s="36"/>
      <c r="B136" s="170"/>
      <c r="C136" s="171" t="s">
        <v>153</v>
      </c>
      <c r="D136" s="171" t="s">
        <v>125</v>
      </c>
      <c r="E136" s="172" t="s">
        <v>222</v>
      </c>
      <c r="F136" s="173" t="s">
        <v>223</v>
      </c>
      <c r="G136" s="174" t="s">
        <v>128</v>
      </c>
      <c r="H136" s="175">
        <v>686.66700000000003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38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129</v>
      </c>
      <c r="AT136" s="183" t="s">
        <v>125</v>
      </c>
      <c r="AU136" s="183" t="s">
        <v>83</v>
      </c>
      <c r="AY136" s="17" t="s">
        <v>123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81</v>
      </c>
      <c r="BK136" s="184">
        <f>ROUND(I136*H136,2)</f>
        <v>0</v>
      </c>
      <c r="BL136" s="17" t="s">
        <v>129</v>
      </c>
      <c r="BM136" s="183" t="s">
        <v>224</v>
      </c>
    </row>
    <row r="137" s="13" customFormat="1">
      <c r="A137" s="13"/>
      <c r="B137" s="190"/>
      <c r="C137" s="13"/>
      <c r="D137" s="185" t="s">
        <v>158</v>
      </c>
      <c r="E137" s="191" t="s">
        <v>1</v>
      </c>
      <c r="F137" s="192" t="s">
        <v>609</v>
      </c>
      <c r="G137" s="13"/>
      <c r="H137" s="193">
        <v>686.66700000000003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158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123</v>
      </c>
    </row>
    <row r="138" s="2" customFormat="1" ht="33" customHeight="1">
      <c r="A138" s="36"/>
      <c r="B138" s="170"/>
      <c r="C138" s="171" t="s">
        <v>164</v>
      </c>
      <c r="D138" s="171" t="s">
        <v>125</v>
      </c>
      <c r="E138" s="172" t="s">
        <v>227</v>
      </c>
      <c r="F138" s="173" t="s">
        <v>228</v>
      </c>
      <c r="G138" s="174" t="s">
        <v>213</v>
      </c>
      <c r="H138" s="175">
        <v>21.300000000000001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38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129</v>
      </c>
      <c r="AT138" s="183" t="s">
        <v>125</v>
      </c>
      <c r="AU138" s="183" t="s">
        <v>83</v>
      </c>
      <c r="AY138" s="17" t="s">
        <v>123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129</v>
      </c>
      <c r="BM138" s="183" t="s">
        <v>610</v>
      </c>
    </row>
    <row r="139" s="2" customFormat="1">
      <c r="A139" s="36"/>
      <c r="B139" s="37"/>
      <c r="C139" s="36"/>
      <c r="D139" s="185" t="s">
        <v>145</v>
      </c>
      <c r="E139" s="36"/>
      <c r="F139" s="186" t="s">
        <v>230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145</v>
      </c>
      <c r="AU139" s="17" t="s">
        <v>83</v>
      </c>
    </row>
    <row r="140" s="13" customFormat="1">
      <c r="A140" s="13"/>
      <c r="B140" s="190"/>
      <c r="C140" s="13"/>
      <c r="D140" s="185" t="s">
        <v>158</v>
      </c>
      <c r="E140" s="191" t="s">
        <v>1</v>
      </c>
      <c r="F140" s="192" t="s">
        <v>611</v>
      </c>
      <c r="G140" s="13"/>
      <c r="H140" s="193">
        <v>21.300000000000001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158</v>
      </c>
      <c r="AU140" s="191" t="s">
        <v>83</v>
      </c>
      <c r="AV140" s="13" t="s">
        <v>83</v>
      </c>
      <c r="AW140" s="13" t="s">
        <v>30</v>
      </c>
      <c r="AX140" s="13" t="s">
        <v>81</v>
      </c>
      <c r="AY140" s="191" t="s">
        <v>123</v>
      </c>
    </row>
    <row r="141" s="2" customFormat="1" ht="24.15" customHeight="1">
      <c r="A141" s="36"/>
      <c r="B141" s="170"/>
      <c r="C141" s="171" t="s">
        <v>169</v>
      </c>
      <c r="D141" s="171" t="s">
        <v>125</v>
      </c>
      <c r="E141" s="172" t="s">
        <v>236</v>
      </c>
      <c r="F141" s="173" t="s">
        <v>237</v>
      </c>
      <c r="G141" s="174" t="s">
        <v>213</v>
      </c>
      <c r="H141" s="175">
        <v>17.280000000000001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38</v>
      </c>
      <c r="O141" s="75"/>
      <c r="P141" s="181">
        <f>O141*H141</f>
        <v>0</v>
      </c>
      <c r="Q141" s="181">
        <v>0.0016900000000000001</v>
      </c>
      <c r="R141" s="181">
        <f>Q141*H141</f>
        <v>0.029203200000000002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129</v>
      </c>
      <c r="AT141" s="183" t="s">
        <v>125</v>
      </c>
      <c r="AU141" s="183" t="s">
        <v>83</v>
      </c>
      <c r="AY141" s="17" t="s">
        <v>123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81</v>
      </c>
      <c r="BK141" s="184">
        <f>ROUND(I141*H141,2)</f>
        <v>0</v>
      </c>
      <c r="BL141" s="17" t="s">
        <v>129</v>
      </c>
      <c r="BM141" s="183" t="s">
        <v>612</v>
      </c>
    </row>
    <row r="142" s="13" customFormat="1">
      <c r="A142" s="13"/>
      <c r="B142" s="190"/>
      <c r="C142" s="13"/>
      <c r="D142" s="185" t="s">
        <v>158</v>
      </c>
      <c r="E142" s="191" t="s">
        <v>1</v>
      </c>
      <c r="F142" s="192" t="s">
        <v>613</v>
      </c>
      <c r="G142" s="13"/>
      <c r="H142" s="193">
        <v>17.280000000000001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158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123</v>
      </c>
    </row>
    <row r="143" s="2" customFormat="1" ht="37.8" customHeight="1">
      <c r="A143" s="36"/>
      <c r="B143" s="170"/>
      <c r="C143" s="171" t="s">
        <v>174</v>
      </c>
      <c r="D143" s="171" t="s">
        <v>125</v>
      </c>
      <c r="E143" s="172" t="s">
        <v>241</v>
      </c>
      <c r="F143" s="173" t="s">
        <v>242</v>
      </c>
      <c r="G143" s="174" t="s">
        <v>213</v>
      </c>
      <c r="H143" s="175">
        <v>63.700000000000003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129</v>
      </c>
      <c r="AT143" s="183" t="s">
        <v>125</v>
      </c>
      <c r="AU143" s="183" t="s">
        <v>83</v>
      </c>
      <c r="AY143" s="17" t="s">
        <v>123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129</v>
      </c>
      <c r="BM143" s="183" t="s">
        <v>243</v>
      </c>
    </row>
    <row r="144" s="13" customFormat="1">
      <c r="A144" s="13"/>
      <c r="B144" s="190"/>
      <c r="C144" s="13"/>
      <c r="D144" s="185" t="s">
        <v>158</v>
      </c>
      <c r="E144" s="191" t="s">
        <v>1</v>
      </c>
      <c r="F144" s="192" t="s">
        <v>614</v>
      </c>
      <c r="G144" s="13"/>
      <c r="H144" s="193">
        <v>63.700000000000003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158</v>
      </c>
      <c r="AU144" s="191" t="s">
        <v>83</v>
      </c>
      <c r="AV144" s="13" t="s">
        <v>83</v>
      </c>
      <c r="AW144" s="13" t="s">
        <v>30</v>
      </c>
      <c r="AX144" s="13" t="s">
        <v>81</v>
      </c>
      <c r="AY144" s="191" t="s">
        <v>123</v>
      </c>
    </row>
    <row r="145" s="2" customFormat="1" ht="37.8" customHeight="1">
      <c r="A145" s="36"/>
      <c r="B145" s="170"/>
      <c r="C145" s="171" t="s">
        <v>179</v>
      </c>
      <c r="D145" s="171" t="s">
        <v>125</v>
      </c>
      <c r="E145" s="172" t="s">
        <v>246</v>
      </c>
      <c r="F145" s="173" t="s">
        <v>247</v>
      </c>
      <c r="G145" s="174" t="s">
        <v>213</v>
      </c>
      <c r="H145" s="175">
        <v>188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38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129</v>
      </c>
      <c r="AT145" s="183" t="s">
        <v>125</v>
      </c>
      <c r="AU145" s="183" t="s">
        <v>83</v>
      </c>
      <c r="AY145" s="17" t="s">
        <v>123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81</v>
      </c>
      <c r="BK145" s="184">
        <f>ROUND(I145*H145,2)</f>
        <v>0</v>
      </c>
      <c r="BL145" s="17" t="s">
        <v>129</v>
      </c>
      <c r="BM145" s="183" t="s">
        <v>248</v>
      </c>
    </row>
    <row r="146" s="13" customFormat="1">
      <c r="A146" s="13"/>
      <c r="B146" s="190"/>
      <c r="C146" s="13"/>
      <c r="D146" s="185" t="s">
        <v>158</v>
      </c>
      <c r="E146" s="191" t="s">
        <v>1</v>
      </c>
      <c r="F146" s="192" t="s">
        <v>615</v>
      </c>
      <c r="G146" s="13"/>
      <c r="H146" s="193">
        <v>103</v>
      </c>
      <c r="I146" s="194"/>
      <c r="J146" s="13"/>
      <c r="K146" s="13"/>
      <c r="L146" s="190"/>
      <c r="M146" s="195"/>
      <c r="N146" s="196"/>
      <c r="O146" s="196"/>
      <c r="P146" s="196"/>
      <c r="Q146" s="196"/>
      <c r="R146" s="196"/>
      <c r="S146" s="196"/>
      <c r="T146" s="19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1" t="s">
        <v>158</v>
      </c>
      <c r="AU146" s="191" t="s">
        <v>83</v>
      </c>
      <c r="AV146" s="13" t="s">
        <v>83</v>
      </c>
      <c r="AW146" s="13" t="s">
        <v>30</v>
      </c>
      <c r="AX146" s="13" t="s">
        <v>73</v>
      </c>
      <c r="AY146" s="191" t="s">
        <v>123</v>
      </c>
    </row>
    <row r="147" s="13" customFormat="1">
      <c r="A147" s="13"/>
      <c r="B147" s="190"/>
      <c r="C147" s="13"/>
      <c r="D147" s="185" t="s">
        <v>158</v>
      </c>
      <c r="E147" s="191" t="s">
        <v>1</v>
      </c>
      <c r="F147" s="192" t="s">
        <v>616</v>
      </c>
      <c r="G147" s="13"/>
      <c r="H147" s="193">
        <v>63.700000000000003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158</v>
      </c>
      <c r="AU147" s="191" t="s">
        <v>83</v>
      </c>
      <c r="AV147" s="13" t="s">
        <v>83</v>
      </c>
      <c r="AW147" s="13" t="s">
        <v>30</v>
      </c>
      <c r="AX147" s="13" t="s">
        <v>73</v>
      </c>
      <c r="AY147" s="191" t="s">
        <v>123</v>
      </c>
    </row>
    <row r="148" s="13" customFormat="1">
      <c r="A148" s="13"/>
      <c r="B148" s="190"/>
      <c r="C148" s="13"/>
      <c r="D148" s="185" t="s">
        <v>158</v>
      </c>
      <c r="E148" s="191" t="s">
        <v>1</v>
      </c>
      <c r="F148" s="192" t="s">
        <v>617</v>
      </c>
      <c r="G148" s="13"/>
      <c r="H148" s="193">
        <v>21.300000000000001</v>
      </c>
      <c r="I148" s="194"/>
      <c r="J148" s="13"/>
      <c r="K148" s="13"/>
      <c r="L148" s="190"/>
      <c r="M148" s="195"/>
      <c r="N148" s="196"/>
      <c r="O148" s="196"/>
      <c r="P148" s="196"/>
      <c r="Q148" s="196"/>
      <c r="R148" s="196"/>
      <c r="S148" s="196"/>
      <c r="T148" s="1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158</v>
      </c>
      <c r="AU148" s="191" t="s">
        <v>83</v>
      </c>
      <c r="AV148" s="13" t="s">
        <v>83</v>
      </c>
      <c r="AW148" s="13" t="s">
        <v>30</v>
      </c>
      <c r="AX148" s="13" t="s">
        <v>73</v>
      </c>
      <c r="AY148" s="191" t="s">
        <v>123</v>
      </c>
    </row>
    <row r="149" s="14" customFormat="1">
      <c r="A149" s="14"/>
      <c r="B149" s="213"/>
      <c r="C149" s="14"/>
      <c r="D149" s="185" t="s">
        <v>158</v>
      </c>
      <c r="E149" s="214" t="s">
        <v>1</v>
      </c>
      <c r="F149" s="215" t="s">
        <v>253</v>
      </c>
      <c r="G149" s="14"/>
      <c r="H149" s="216">
        <v>188</v>
      </c>
      <c r="I149" s="217"/>
      <c r="J149" s="14"/>
      <c r="K149" s="14"/>
      <c r="L149" s="213"/>
      <c r="M149" s="218"/>
      <c r="N149" s="219"/>
      <c r="O149" s="219"/>
      <c r="P149" s="219"/>
      <c r="Q149" s="219"/>
      <c r="R149" s="219"/>
      <c r="S149" s="219"/>
      <c r="T149" s="2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4" t="s">
        <v>158</v>
      </c>
      <c r="AU149" s="214" t="s">
        <v>83</v>
      </c>
      <c r="AV149" s="14" t="s">
        <v>129</v>
      </c>
      <c r="AW149" s="14" t="s">
        <v>30</v>
      </c>
      <c r="AX149" s="14" t="s">
        <v>81</v>
      </c>
      <c r="AY149" s="214" t="s">
        <v>123</v>
      </c>
    </row>
    <row r="150" s="2" customFormat="1" ht="37.8" customHeight="1">
      <c r="A150" s="36"/>
      <c r="B150" s="170"/>
      <c r="C150" s="171" t="s">
        <v>185</v>
      </c>
      <c r="D150" s="171" t="s">
        <v>125</v>
      </c>
      <c r="E150" s="172" t="s">
        <v>255</v>
      </c>
      <c r="F150" s="173" t="s">
        <v>256</v>
      </c>
      <c r="G150" s="174" t="s">
        <v>213</v>
      </c>
      <c r="H150" s="175">
        <v>1615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129</v>
      </c>
      <c r="AT150" s="183" t="s">
        <v>125</v>
      </c>
      <c r="AU150" s="183" t="s">
        <v>83</v>
      </c>
      <c r="AY150" s="17" t="s">
        <v>123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129</v>
      </c>
      <c r="BM150" s="183" t="s">
        <v>618</v>
      </c>
    </row>
    <row r="151" s="2" customFormat="1">
      <c r="A151" s="36"/>
      <c r="B151" s="37"/>
      <c r="C151" s="36"/>
      <c r="D151" s="185" t="s">
        <v>145</v>
      </c>
      <c r="E151" s="36"/>
      <c r="F151" s="186" t="s">
        <v>258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145</v>
      </c>
      <c r="AU151" s="17" t="s">
        <v>83</v>
      </c>
    </row>
    <row r="152" s="13" customFormat="1">
      <c r="A152" s="13"/>
      <c r="B152" s="190"/>
      <c r="C152" s="13"/>
      <c r="D152" s="185" t="s">
        <v>158</v>
      </c>
      <c r="E152" s="191" t="s">
        <v>1</v>
      </c>
      <c r="F152" s="192" t="s">
        <v>619</v>
      </c>
      <c r="G152" s="13"/>
      <c r="H152" s="193">
        <v>85</v>
      </c>
      <c r="I152" s="194"/>
      <c r="J152" s="13"/>
      <c r="K152" s="13"/>
      <c r="L152" s="190"/>
      <c r="M152" s="195"/>
      <c r="N152" s="196"/>
      <c r="O152" s="196"/>
      <c r="P152" s="196"/>
      <c r="Q152" s="196"/>
      <c r="R152" s="196"/>
      <c r="S152" s="196"/>
      <c r="T152" s="1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158</v>
      </c>
      <c r="AU152" s="191" t="s">
        <v>83</v>
      </c>
      <c r="AV152" s="13" t="s">
        <v>83</v>
      </c>
      <c r="AW152" s="13" t="s">
        <v>30</v>
      </c>
      <c r="AX152" s="13" t="s">
        <v>81</v>
      </c>
      <c r="AY152" s="191" t="s">
        <v>123</v>
      </c>
    </row>
    <row r="153" s="13" customFormat="1">
      <c r="A153" s="13"/>
      <c r="B153" s="190"/>
      <c r="C153" s="13"/>
      <c r="D153" s="185" t="s">
        <v>158</v>
      </c>
      <c r="E153" s="13"/>
      <c r="F153" s="192" t="s">
        <v>620</v>
      </c>
      <c r="G153" s="13"/>
      <c r="H153" s="193">
        <v>1615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158</v>
      </c>
      <c r="AU153" s="191" t="s">
        <v>83</v>
      </c>
      <c r="AV153" s="13" t="s">
        <v>83</v>
      </c>
      <c r="AW153" s="13" t="s">
        <v>3</v>
      </c>
      <c r="AX153" s="13" t="s">
        <v>81</v>
      </c>
      <c r="AY153" s="191" t="s">
        <v>123</v>
      </c>
    </row>
    <row r="154" s="2" customFormat="1" ht="33" customHeight="1">
      <c r="A154" s="36"/>
      <c r="B154" s="170"/>
      <c r="C154" s="171" t="s">
        <v>240</v>
      </c>
      <c r="D154" s="171" t="s">
        <v>125</v>
      </c>
      <c r="E154" s="172" t="s">
        <v>263</v>
      </c>
      <c r="F154" s="173" t="s">
        <v>264</v>
      </c>
      <c r="G154" s="174" t="s">
        <v>213</v>
      </c>
      <c r="H154" s="175">
        <v>21.300000000000001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38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129</v>
      </c>
      <c r="AT154" s="183" t="s">
        <v>125</v>
      </c>
      <c r="AU154" s="183" t="s">
        <v>83</v>
      </c>
      <c r="AY154" s="17" t="s">
        <v>123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81</v>
      </c>
      <c r="BK154" s="184">
        <f>ROUND(I154*H154,2)</f>
        <v>0</v>
      </c>
      <c r="BL154" s="17" t="s">
        <v>129</v>
      </c>
      <c r="BM154" s="183" t="s">
        <v>621</v>
      </c>
    </row>
    <row r="155" s="2" customFormat="1">
      <c r="A155" s="36"/>
      <c r="B155" s="37"/>
      <c r="C155" s="36"/>
      <c r="D155" s="185" t="s">
        <v>145</v>
      </c>
      <c r="E155" s="36"/>
      <c r="F155" s="186" t="s">
        <v>230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145</v>
      </c>
      <c r="AU155" s="17" t="s">
        <v>83</v>
      </c>
    </row>
    <row r="156" s="13" customFormat="1">
      <c r="A156" s="13"/>
      <c r="B156" s="190"/>
      <c r="C156" s="13"/>
      <c r="D156" s="185" t="s">
        <v>158</v>
      </c>
      <c r="E156" s="191" t="s">
        <v>1</v>
      </c>
      <c r="F156" s="192" t="s">
        <v>606</v>
      </c>
      <c r="G156" s="13"/>
      <c r="H156" s="193">
        <v>21.300000000000001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158</v>
      </c>
      <c r="AU156" s="191" t="s">
        <v>83</v>
      </c>
      <c r="AV156" s="13" t="s">
        <v>83</v>
      </c>
      <c r="AW156" s="13" t="s">
        <v>30</v>
      </c>
      <c r="AX156" s="13" t="s">
        <v>81</v>
      </c>
      <c r="AY156" s="191" t="s">
        <v>123</v>
      </c>
    </row>
    <row r="157" s="2" customFormat="1" ht="24.15" customHeight="1">
      <c r="A157" s="36"/>
      <c r="B157" s="170"/>
      <c r="C157" s="171" t="s">
        <v>245</v>
      </c>
      <c r="D157" s="171" t="s">
        <v>125</v>
      </c>
      <c r="E157" s="172" t="s">
        <v>266</v>
      </c>
      <c r="F157" s="173" t="s">
        <v>267</v>
      </c>
      <c r="G157" s="174" t="s">
        <v>156</v>
      </c>
      <c r="H157" s="175">
        <v>161.5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38</v>
      </c>
      <c r="O157" s="7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129</v>
      </c>
      <c r="AT157" s="183" t="s">
        <v>125</v>
      </c>
      <c r="AU157" s="183" t="s">
        <v>83</v>
      </c>
      <c r="AY157" s="17" t="s">
        <v>123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81</v>
      </c>
      <c r="BK157" s="184">
        <f>ROUND(I157*H157,2)</f>
        <v>0</v>
      </c>
      <c r="BL157" s="17" t="s">
        <v>129</v>
      </c>
      <c r="BM157" s="183" t="s">
        <v>268</v>
      </c>
    </row>
    <row r="158" s="13" customFormat="1">
      <c r="A158" s="13"/>
      <c r="B158" s="190"/>
      <c r="C158" s="13"/>
      <c r="D158" s="185" t="s">
        <v>158</v>
      </c>
      <c r="E158" s="191" t="s">
        <v>1</v>
      </c>
      <c r="F158" s="192" t="s">
        <v>622</v>
      </c>
      <c r="G158" s="13"/>
      <c r="H158" s="193">
        <v>161.5</v>
      </c>
      <c r="I158" s="194"/>
      <c r="J158" s="13"/>
      <c r="K158" s="13"/>
      <c r="L158" s="190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158</v>
      </c>
      <c r="AU158" s="191" t="s">
        <v>83</v>
      </c>
      <c r="AV158" s="13" t="s">
        <v>83</v>
      </c>
      <c r="AW158" s="13" t="s">
        <v>30</v>
      </c>
      <c r="AX158" s="13" t="s">
        <v>81</v>
      </c>
      <c r="AY158" s="191" t="s">
        <v>123</v>
      </c>
    </row>
    <row r="159" s="2" customFormat="1" ht="16.5" customHeight="1">
      <c r="A159" s="36"/>
      <c r="B159" s="170"/>
      <c r="C159" s="171" t="s">
        <v>254</v>
      </c>
      <c r="D159" s="171" t="s">
        <v>125</v>
      </c>
      <c r="E159" s="172" t="s">
        <v>276</v>
      </c>
      <c r="F159" s="173" t="s">
        <v>277</v>
      </c>
      <c r="G159" s="174" t="s">
        <v>213</v>
      </c>
      <c r="H159" s="175">
        <v>188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38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129</v>
      </c>
      <c r="AT159" s="183" t="s">
        <v>125</v>
      </c>
      <c r="AU159" s="183" t="s">
        <v>83</v>
      </c>
      <c r="AY159" s="17" t="s">
        <v>123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81</v>
      </c>
      <c r="BK159" s="184">
        <f>ROUND(I159*H159,2)</f>
        <v>0</v>
      </c>
      <c r="BL159" s="17" t="s">
        <v>129</v>
      </c>
      <c r="BM159" s="183" t="s">
        <v>278</v>
      </c>
    </row>
    <row r="160" s="13" customFormat="1">
      <c r="A160" s="13"/>
      <c r="B160" s="190"/>
      <c r="C160" s="13"/>
      <c r="D160" s="185" t="s">
        <v>158</v>
      </c>
      <c r="E160" s="191" t="s">
        <v>1</v>
      </c>
      <c r="F160" s="192" t="s">
        <v>623</v>
      </c>
      <c r="G160" s="13"/>
      <c r="H160" s="193">
        <v>103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158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123</v>
      </c>
    </row>
    <row r="161" s="13" customFormat="1">
      <c r="A161" s="13"/>
      <c r="B161" s="190"/>
      <c r="C161" s="13"/>
      <c r="D161" s="185" t="s">
        <v>158</v>
      </c>
      <c r="E161" s="191" t="s">
        <v>1</v>
      </c>
      <c r="F161" s="192" t="s">
        <v>624</v>
      </c>
      <c r="G161" s="13"/>
      <c r="H161" s="193">
        <v>63.700000000000003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158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123</v>
      </c>
    </row>
    <row r="162" s="13" customFormat="1">
      <c r="A162" s="13"/>
      <c r="B162" s="190"/>
      <c r="C162" s="13"/>
      <c r="D162" s="185" t="s">
        <v>158</v>
      </c>
      <c r="E162" s="191" t="s">
        <v>1</v>
      </c>
      <c r="F162" s="192" t="s">
        <v>617</v>
      </c>
      <c r="G162" s="13"/>
      <c r="H162" s="193">
        <v>21.300000000000001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158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123</v>
      </c>
    </row>
    <row r="163" s="14" customFormat="1">
      <c r="A163" s="14"/>
      <c r="B163" s="213"/>
      <c r="C163" s="14"/>
      <c r="D163" s="185" t="s">
        <v>158</v>
      </c>
      <c r="E163" s="214" t="s">
        <v>1</v>
      </c>
      <c r="F163" s="215" t="s">
        <v>253</v>
      </c>
      <c r="G163" s="14"/>
      <c r="H163" s="216">
        <v>188</v>
      </c>
      <c r="I163" s="217"/>
      <c r="J163" s="14"/>
      <c r="K163" s="14"/>
      <c r="L163" s="213"/>
      <c r="M163" s="218"/>
      <c r="N163" s="219"/>
      <c r="O163" s="219"/>
      <c r="P163" s="219"/>
      <c r="Q163" s="219"/>
      <c r="R163" s="219"/>
      <c r="S163" s="219"/>
      <c r="T163" s="2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4" t="s">
        <v>158</v>
      </c>
      <c r="AU163" s="214" t="s">
        <v>83</v>
      </c>
      <c r="AV163" s="14" t="s">
        <v>129</v>
      </c>
      <c r="AW163" s="14" t="s">
        <v>30</v>
      </c>
      <c r="AX163" s="14" t="s">
        <v>81</v>
      </c>
      <c r="AY163" s="214" t="s">
        <v>123</v>
      </c>
    </row>
    <row r="164" s="2" customFormat="1" ht="16.5" customHeight="1">
      <c r="A164" s="36"/>
      <c r="B164" s="170"/>
      <c r="C164" s="171" t="s">
        <v>262</v>
      </c>
      <c r="D164" s="171" t="s">
        <v>125</v>
      </c>
      <c r="E164" s="172" t="s">
        <v>287</v>
      </c>
      <c r="F164" s="173" t="s">
        <v>288</v>
      </c>
      <c r="G164" s="174" t="s">
        <v>209</v>
      </c>
      <c r="H164" s="175">
        <v>91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38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129</v>
      </c>
      <c r="AT164" s="183" t="s">
        <v>125</v>
      </c>
      <c r="AU164" s="183" t="s">
        <v>83</v>
      </c>
      <c r="AY164" s="17" t="s">
        <v>123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81</v>
      </c>
      <c r="BK164" s="184">
        <f>ROUND(I164*H164,2)</f>
        <v>0</v>
      </c>
      <c r="BL164" s="17" t="s">
        <v>129</v>
      </c>
      <c r="BM164" s="183" t="s">
        <v>289</v>
      </c>
    </row>
    <row r="165" s="2" customFormat="1">
      <c r="A165" s="36"/>
      <c r="B165" s="37"/>
      <c r="C165" s="36"/>
      <c r="D165" s="185" t="s">
        <v>145</v>
      </c>
      <c r="E165" s="36"/>
      <c r="F165" s="186" t="s">
        <v>290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145</v>
      </c>
      <c r="AU165" s="17" t="s">
        <v>83</v>
      </c>
    </row>
    <row r="166" s="2" customFormat="1" ht="24.15" customHeight="1">
      <c r="A166" s="36"/>
      <c r="B166" s="170"/>
      <c r="C166" s="171" t="s">
        <v>8</v>
      </c>
      <c r="D166" s="171" t="s">
        <v>125</v>
      </c>
      <c r="E166" s="172" t="s">
        <v>292</v>
      </c>
      <c r="F166" s="173" t="s">
        <v>293</v>
      </c>
      <c r="G166" s="174" t="s">
        <v>128</v>
      </c>
      <c r="H166" s="175">
        <v>686.66700000000003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38</v>
      </c>
      <c r="O166" s="75"/>
      <c r="P166" s="181">
        <f>O166*H166</f>
        <v>0</v>
      </c>
      <c r="Q166" s="181">
        <v>8.0000000000000007E-05</v>
      </c>
      <c r="R166" s="181">
        <f>Q166*H166</f>
        <v>0.054933360000000007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129</v>
      </c>
      <c r="AT166" s="183" t="s">
        <v>125</v>
      </c>
      <c r="AU166" s="183" t="s">
        <v>83</v>
      </c>
      <c r="AY166" s="17" t="s">
        <v>123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81</v>
      </c>
      <c r="BK166" s="184">
        <f>ROUND(I166*H166,2)</f>
        <v>0</v>
      </c>
      <c r="BL166" s="17" t="s">
        <v>129</v>
      </c>
      <c r="BM166" s="183" t="s">
        <v>294</v>
      </c>
    </row>
    <row r="167" s="2" customFormat="1" ht="16.5" customHeight="1">
      <c r="A167" s="36"/>
      <c r="B167" s="170"/>
      <c r="C167" s="202" t="s">
        <v>270</v>
      </c>
      <c r="D167" s="202" t="s">
        <v>217</v>
      </c>
      <c r="E167" s="203" t="s">
        <v>295</v>
      </c>
      <c r="F167" s="204" t="s">
        <v>296</v>
      </c>
      <c r="G167" s="205" t="s">
        <v>297</v>
      </c>
      <c r="H167" s="206">
        <v>13.733000000000001</v>
      </c>
      <c r="I167" s="207"/>
      <c r="J167" s="208">
        <f>ROUND(I167*H167,2)</f>
        <v>0</v>
      </c>
      <c r="K167" s="209"/>
      <c r="L167" s="210"/>
      <c r="M167" s="211" t="s">
        <v>1</v>
      </c>
      <c r="N167" s="212" t="s">
        <v>38</v>
      </c>
      <c r="O167" s="75"/>
      <c r="P167" s="181">
        <f>O167*H167</f>
        <v>0</v>
      </c>
      <c r="Q167" s="181">
        <v>0.001</v>
      </c>
      <c r="R167" s="181">
        <f>Q167*H167</f>
        <v>0.013733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174</v>
      </c>
      <c r="AT167" s="183" t="s">
        <v>217</v>
      </c>
      <c r="AU167" s="183" t="s">
        <v>83</v>
      </c>
      <c r="AY167" s="17" t="s">
        <v>123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81</v>
      </c>
      <c r="BK167" s="184">
        <f>ROUND(I167*H167,2)</f>
        <v>0</v>
      </c>
      <c r="BL167" s="17" t="s">
        <v>129</v>
      </c>
      <c r="BM167" s="183" t="s">
        <v>298</v>
      </c>
    </row>
    <row r="168" s="13" customFormat="1">
      <c r="A168" s="13"/>
      <c r="B168" s="190"/>
      <c r="C168" s="13"/>
      <c r="D168" s="185" t="s">
        <v>158</v>
      </c>
      <c r="E168" s="13"/>
      <c r="F168" s="192" t="s">
        <v>625</v>
      </c>
      <c r="G168" s="13"/>
      <c r="H168" s="193">
        <v>13.733000000000001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158</v>
      </c>
      <c r="AU168" s="191" t="s">
        <v>83</v>
      </c>
      <c r="AV168" s="13" t="s">
        <v>83</v>
      </c>
      <c r="AW168" s="13" t="s">
        <v>3</v>
      </c>
      <c r="AX168" s="13" t="s">
        <v>81</v>
      </c>
      <c r="AY168" s="191" t="s">
        <v>123</v>
      </c>
    </row>
    <row r="169" s="2" customFormat="1" ht="24.15" customHeight="1">
      <c r="A169" s="36"/>
      <c r="B169" s="170"/>
      <c r="C169" s="171" t="s">
        <v>275</v>
      </c>
      <c r="D169" s="171" t="s">
        <v>125</v>
      </c>
      <c r="E169" s="172" t="s">
        <v>301</v>
      </c>
      <c r="F169" s="173" t="s">
        <v>302</v>
      </c>
      <c r="G169" s="174" t="s">
        <v>128</v>
      </c>
      <c r="H169" s="175">
        <v>686.66700000000003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38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129</v>
      </c>
      <c r="AT169" s="183" t="s">
        <v>125</v>
      </c>
      <c r="AU169" s="183" t="s">
        <v>83</v>
      </c>
      <c r="AY169" s="17" t="s">
        <v>123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81</v>
      </c>
      <c r="BK169" s="184">
        <f>ROUND(I169*H169,2)</f>
        <v>0</v>
      </c>
      <c r="BL169" s="17" t="s">
        <v>129</v>
      </c>
      <c r="BM169" s="183" t="s">
        <v>303</v>
      </c>
    </row>
    <row r="170" s="13" customFormat="1">
      <c r="A170" s="13"/>
      <c r="B170" s="190"/>
      <c r="C170" s="13"/>
      <c r="D170" s="185" t="s">
        <v>158</v>
      </c>
      <c r="E170" s="191" t="s">
        <v>1</v>
      </c>
      <c r="F170" s="192" t="s">
        <v>626</v>
      </c>
      <c r="G170" s="13"/>
      <c r="H170" s="193">
        <v>686.66700000000003</v>
      </c>
      <c r="I170" s="194"/>
      <c r="J170" s="13"/>
      <c r="K170" s="13"/>
      <c r="L170" s="190"/>
      <c r="M170" s="195"/>
      <c r="N170" s="196"/>
      <c r="O170" s="196"/>
      <c r="P170" s="196"/>
      <c r="Q170" s="196"/>
      <c r="R170" s="196"/>
      <c r="S170" s="196"/>
      <c r="T170" s="19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158</v>
      </c>
      <c r="AU170" s="191" t="s">
        <v>83</v>
      </c>
      <c r="AV170" s="13" t="s">
        <v>83</v>
      </c>
      <c r="AW170" s="13" t="s">
        <v>30</v>
      </c>
      <c r="AX170" s="13" t="s">
        <v>81</v>
      </c>
      <c r="AY170" s="191" t="s">
        <v>123</v>
      </c>
    </row>
    <row r="171" s="2" customFormat="1" ht="21.75" customHeight="1">
      <c r="A171" s="36"/>
      <c r="B171" s="170"/>
      <c r="C171" s="171" t="s">
        <v>281</v>
      </c>
      <c r="D171" s="171" t="s">
        <v>125</v>
      </c>
      <c r="E171" s="172" t="s">
        <v>305</v>
      </c>
      <c r="F171" s="173" t="s">
        <v>306</v>
      </c>
      <c r="G171" s="174" t="s">
        <v>128</v>
      </c>
      <c r="H171" s="175">
        <v>2060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38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129</v>
      </c>
      <c r="AT171" s="183" t="s">
        <v>125</v>
      </c>
      <c r="AU171" s="183" t="s">
        <v>83</v>
      </c>
      <c r="AY171" s="17" t="s">
        <v>123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81</v>
      </c>
      <c r="BK171" s="184">
        <f>ROUND(I171*H171,2)</f>
        <v>0</v>
      </c>
      <c r="BL171" s="17" t="s">
        <v>129</v>
      </c>
      <c r="BM171" s="183" t="s">
        <v>307</v>
      </c>
    </row>
    <row r="172" s="13" customFormat="1">
      <c r="A172" s="13"/>
      <c r="B172" s="190"/>
      <c r="C172" s="13"/>
      <c r="D172" s="185" t="s">
        <v>158</v>
      </c>
      <c r="E172" s="191" t="s">
        <v>1</v>
      </c>
      <c r="F172" s="192" t="s">
        <v>226</v>
      </c>
      <c r="G172" s="13"/>
      <c r="H172" s="193">
        <v>2060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158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123</v>
      </c>
    </row>
    <row r="173" s="2" customFormat="1" ht="21.75" customHeight="1">
      <c r="A173" s="36"/>
      <c r="B173" s="170"/>
      <c r="C173" s="171" t="s">
        <v>286</v>
      </c>
      <c r="D173" s="171" t="s">
        <v>125</v>
      </c>
      <c r="E173" s="172" t="s">
        <v>309</v>
      </c>
      <c r="F173" s="173" t="s">
        <v>310</v>
      </c>
      <c r="G173" s="174" t="s">
        <v>213</v>
      </c>
      <c r="H173" s="175">
        <v>6.1799999999999997</v>
      </c>
      <c r="I173" s="176"/>
      <c r="J173" s="177">
        <f>ROUND(I173*H173,2)</f>
        <v>0</v>
      </c>
      <c r="K173" s="178"/>
      <c r="L173" s="37"/>
      <c r="M173" s="179" t="s">
        <v>1</v>
      </c>
      <c r="N173" s="180" t="s">
        <v>38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129</v>
      </c>
      <c r="AT173" s="183" t="s">
        <v>125</v>
      </c>
      <c r="AU173" s="183" t="s">
        <v>83</v>
      </c>
      <c r="AY173" s="17" t="s">
        <v>123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81</v>
      </c>
      <c r="BK173" s="184">
        <f>ROUND(I173*H173,2)</f>
        <v>0</v>
      </c>
      <c r="BL173" s="17" t="s">
        <v>129</v>
      </c>
      <c r="BM173" s="183" t="s">
        <v>311</v>
      </c>
    </row>
    <row r="174" s="13" customFormat="1">
      <c r="A174" s="13"/>
      <c r="B174" s="190"/>
      <c r="C174" s="13"/>
      <c r="D174" s="185" t="s">
        <v>158</v>
      </c>
      <c r="E174" s="191" t="s">
        <v>1</v>
      </c>
      <c r="F174" s="192" t="s">
        <v>312</v>
      </c>
      <c r="G174" s="13"/>
      <c r="H174" s="193">
        <v>6.1799999999999997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158</v>
      </c>
      <c r="AU174" s="191" t="s">
        <v>83</v>
      </c>
      <c r="AV174" s="13" t="s">
        <v>83</v>
      </c>
      <c r="AW174" s="13" t="s">
        <v>30</v>
      </c>
      <c r="AX174" s="13" t="s">
        <v>81</v>
      </c>
      <c r="AY174" s="191" t="s">
        <v>123</v>
      </c>
    </row>
    <row r="175" s="12" customFormat="1" ht="22.8" customHeight="1">
      <c r="A175" s="12"/>
      <c r="B175" s="157"/>
      <c r="C175" s="12"/>
      <c r="D175" s="158" t="s">
        <v>72</v>
      </c>
      <c r="E175" s="168" t="s">
        <v>153</v>
      </c>
      <c r="F175" s="168" t="s">
        <v>319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SUM(P176:P216)</f>
        <v>0</v>
      </c>
      <c r="Q175" s="163"/>
      <c r="R175" s="164">
        <f>SUM(R176:R216)</f>
        <v>173.50404800000001</v>
      </c>
      <c r="S175" s="163"/>
      <c r="T175" s="165">
        <f>SUM(T176:T216)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81</v>
      </c>
      <c r="AY175" s="158" t="s">
        <v>123</v>
      </c>
      <c r="BK175" s="167">
        <f>SUM(BK176:BK216)</f>
        <v>0</v>
      </c>
    </row>
    <row r="176" s="2" customFormat="1" ht="21.75" customHeight="1">
      <c r="A176" s="36"/>
      <c r="B176" s="170"/>
      <c r="C176" s="171" t="s">
        <v>291</v>
      </c>
      <c r="D176" s="171" t="s">
        <v>125</v>
      </c>
      <c r="E176" s="172" t="s">
        <v>321</v>
      </c>
      <c r="F176" s="173" t="s">
        <v>322</v>
      </c>
      <c r="G176" s="174" t="s">
        <v>128</v>
      </c>
      <c r="H176" s="175">
        <v>185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129</v>
      </c>
      <c r="AT176" s="183" t="s">
        <v>125</v>
      </c>
      <c r="AU176" s="183" t="s">
        <v>83</v>
      </c>
      <c r="AY176" s="17" t="s">
        <v>123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129</v>
      </c>
      <c r="BM176" s="183" t="s">
        <v>627</v>
      </c>
    </row>
    <row r="177" s="2" customFormat="1" ht="24.15" customHeight="1">
      <c r="A177" s="36"/>
      <c r="B177" s="170"/>
      <c r="C177" s="171" t="s">
        <v>7</v>
      </c>
      <c r="D177" s="171" t="s">
        <v>125</v>
      </c>
      <c r="E177" s="172" t="s">
        <v>326</v>
      </c>
      <c r="F177" s="173" t="s">
        <v>327</v>
      </c>
      <c r="G177" s="174" t="s">
        <v>128</v>
      </c>
      <c r="H177" s="175">
        <v>3963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38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129</v>
      </c>
      <c r="AT177" s="183" t="s">
        <v>125</v>
      </c>
      <c r="AU177" s="183" t="s">
        <v>83</v>
      </c>
      <c r="AY177" s="17" t="s">
        <v>123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81</v>
      </c>
      <c r="BK177" s="184">
        <f>ROUND(I177*H177,2)</f>
        <v>0</v>
      </c>
      <c r="BL177" s="17" t="s">
        <v>129</v>
      </c>
      <c r="BM177" s="183" t="s">
        <v>628</v>
      </c>
    </row>
    <row r="178" s="2" customFormat="1">
      <c r="A178" s="36"/>
      <c r="B178" s="37"/>
      <c r="C178" s="36"/>
      <c r="D178" s="185" t="s">
        <v>145</v>
      </c>
      <c r="E178" s="36"/>
      <c r="F178" s="186" t="s">
        <v>329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145</v>
      </c>
      <c r="AU178" s="17" t="s">
        <v>83</v>
      </c>
    </row>
    <row r="179" s="13" customFormat="1">
      <c r="A179" s="13"/>
      <c r="B179" s="190"/>
      <c r="C179" s="13"/>
      <c r="D179" s="185" t="s">
        <v>158</v>
      </c>
      <c r="E179" s="191" t="s">
        <v>1</v>
      </c>
      <c r="F179" s="192" t="s">
        <v>629</v>
      </c>
      <c r="G179" s="13"/>
      <c r="H179" s="193">
        <v>553.79999999999995</v>
      </c>
      <c r="I179" s="194"/>
      <c r="J179" s="13"/>
      <c r="K179" s="13"/>
      <c r="L179" s="190"/>
      <c r="M179" s="195"/>
      <c r="N179" s="196"/>
      <c r="O179" s="196"/>
      <c r="P179" s="196"/>
      <c r="Q179" s="196"/>
      <c r="R179" s="196"/>
      <c r="S179" s="196"/>
      <c r="T179" s="1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158</v>
      </c>
      <c r="AU179" s="191" t="s">
        <v>83</v>
      </c>
      <c r="AV179" s="13" t="s">
        <v>83</v>
      </c>
      <c r="AW179" s="13" t="s">
        <v>30</v>
      </c>
      <c r="AX179" s="13" t="s">
        <v>73</v>
      </c>
      <c r="AY179" s="191" t="s">
        <v>123</v>
      </c>
    </row>
    <row r="180" s="13" customFormat="1">
      <c r="A180" s="13"/>
      <c r="B180" s="190"/>
      <c r="C180" s="13"/>
      <c r="D180" s="185" t="s">
        <v>158</v>
      </c>
      <c r="E180" s="191" t="s">
        <v>1</v>
      </c>
      <c r="F180" s="192" t="s">
        <v>630</v>
      </c>
      <c r="G180" s="13"/>
      <c r="H180" s="193">
        <v>3409.1999999999998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158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123</v>
      </c>
    </row>
    <row r="181" s="14" customFormat="1">
      <c r="A181" s="14"/>
      <c r="B181" s="213"/>
      <c r="C181" s="14"/>
      <c r="D181" s="185" t="s">
        <v>158</v>
      </c>
      <c r="E181" s="214" t="s">
        <v>1</v>
      </c>
      <c r="F181" s="215" t="s">
        <v>253</v>
      </c>
      <c r="G181" s="14"/>
      <c r="H181" s="216">
        <v>3963</v>
      </c>
      <c r="I181" s="217"/>
      <c r="J181" s="14"/>
      <c r="K181" s="14"/>
      <c r="L181" s="213"/>
      <c r="M181" s="218"/>
      <c r="N181" s="219"/>
      <c r="O181" s="219"/>
      <c r="P181" s="219"/>
      <c r="Q181" s="219"/>
      <c r="R181" s="219"/>
      <c r="S181" s="219"/>
      <c r="T181" s="2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4" t="s">
        <v>158</v>
      </c>
      <c r="AU181" s="214" t="s">
        <v>83</v>
      </c>
      <c r="AV181" s="14" t="s">
        <v>129</v>
      </c>
      <c r="AW181" s="14" t="s">
        <v>30</v>
      </c>
      <c r="AX181" s="14" t="s">
        <v>81</v>
      </c>
      <c r="AY181" s="214" t="s">
        <v>123</v>
      </c>
    </row>
    <row r="182" s="2" customFormat="1" ht="33" customHeight="1">
      <c r="A182" s="36"/>
      <c r="B182" s="170"/>
      <c r="C182" s="171" t="s">
        <v>300</v>
      </c>
      <c r="D182" s="171" t="s">
        <v>125</v>
      </c>
      <c r="E182" s="172" t="s">
        <v>631</v>
      </c>
      <c r="F182" s="173" t="s">
        <v>632</v>
      </c>
      <c r="G182" s="174" t="s">
        <v>128</v>
      </c>
      <c r="H182" s="175">
        <v>1405.8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38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129</v>
      </c>
      <c r="AT182" s="183" t="s">
        <v>125</v>
      </c>
      <c r="AU182" s="183" t="s">
        <v>83</v>
      </c>
      <c r="AY182" s="17" t="s">
        <v>123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81</v>
      </c>
      <c r="BK182" s="184">
        <f>ROUND(I182*H182,2)</f>
        <v>0</v>
      </c>
      <c r="BL182" s="17" t="s">
        <v>129</v>
      </c>
      <c r="BM182" s="183" t="s">
        <v>633</v>
      </c>
    </row>
    <row r="183" s="13" customFormat="1">
      <c r="A183" s="13"/>
      <c r="B183" s="190"/>
      <c r="C183" s="13"/>
      <c r="D183" s="185" t="s">
        <v>158</v>
      </c>
      <c r="E183" s="191" t="s">
        <v>1</v>
      </c>
      <c r="F183" s="192" t="s">
        <v>634</v>
      </c>
      <c r="G183" s="13"/>
      <c r="H183" s="193">
        <v>468.60000000000002</v>
      </c>
      <c r="I183" s="194"/>
      <c r="J183" s="13"/>
      <c r="K183" s="13"/>
      <c r="L183" s="190"/>
      <c r="M183" s="195"/>
      <c r="N183" s="196"/>
      <c r="O183" s="196"/>
      <c r="P183" s="196"/>
      <c r="Q183" s="196"/>
      <c r="R183" s="196"/>
      <c r="S183" s="196"/>
      <c r="T183" s="1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158</v>
      </c>
      <c r="AU183" s="191" t="s">
        <v>83</v>
      </c>
      <c r="AV183" s="13" t="s">
        <v>83</v>
      </c>
      <c r="AW183" s="13" t="s">
        <v>30</v>
      </c>
      <c r="AX183" s="13" t="s">
        <v>73</v>
      </c>
      <c r="AY183" s="191" t="s">
        <v>123</v>
      </c>
    </row>
    <row r="184" s="13" customFormat="1">
      <c r="A184" s="13"/>
      <c r="B184" s="190"/>
      <c r="C184" s="13"/>
      <c r="D184" s="185" t="s">
        <v>158</v>
      </c>
      <c r="E184" s="191" t="s">
        <v>1</v>
      </c>
      <c r="F184" s="192" t="s">
        <v>635</v>
      </c>
      <c r="G184" s="13"/>
      <c r="H184" s="193">
        <v>937.20000000000005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158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123</v>
      </c>
    </row>
    <row r="185" s="14" customFormat="1">
      <c r="A185" s="14"/>
      <c r="B185" s="213"/>
      <c r="C185" s="14"/>
      <c r="D185" s="185" t="s">
        <v>158</v>
      </c>
      <c r="E185" s="214" t="s">
        <v>1</v>
      </c>
      <c r="F185" s="215" t="s">
        <v>253</v>
      </c>
      <c r="G185" s="14"/>
      <c r="H185" s="216">
        <v>1405.8000000000002</v>
      </c>
      <c r="I185" s="217"/>
      <c r="J185" s="14"/>
      <c r="K185" s="14"/>
      <c r="L185" s="213"/>
      <c r="M185" s="218"/>
      <c r="N185" s="219"/>
      <c r="O185" s="219"/>
      <c r="P185" s="219"/>
      <c r="Q185" s="219"/>
      <c r="R185" s="219"/>
      <c r="S185" s="219"/>
      <c r="T185" s="2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4" t="s">
        <v>158</v>
      </c>
      <c r="AU185" s="214" t="s">
        <v>83</v>
      </c>
      <c r="AV185" s="14" t="s">
        <v>129</v>
      </c>
      <c r="AW185" s="14" t="s">
        <v>30</v>
      </c>
      <c r="AX185" s="14" t="s">
        <v>81</v>
      </c>
      <c r="AY185" s="214" t="s">
        <v>123</v>
      </c>
    </row>
    <row r="186" s="2" customFormat="1" ht="21.75" customHeight="1">
      <c r="A186" s="36"/>
      <c r="B186" s="170"/>
      <c r="C186" s="171" t="s">
        <v>304</v>
      </c>
      <c r="D186" s="171" t="s">
        <v>125</v>
      </c>
      <c r="E186" s="172" t="s">
        <v>346</v>
      </c>
      <c r="F186" s="173" t="s">
        <v>347</v>
      </c>
      <c r="G186" s="174" t="s">
        <v>213</v>
      </c>
      <c r="H186" s="175">
        <v>30.120000000000001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38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129</v>
      </c>
      <c r="AT186" s="183" t="s">
        <v>125</v>
      </c>
      <c r="AU186" s="183" t="s">
        <v>83</v>
      </c>
      <c r="AY186" s="17" t="s">
        <v>123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81</v>
      </c>
      <c r="BK186" s="184">
        <f>ROUND(I186*H186,2)</f>
        <v>0</v>
      </c>
      <c r="BL186" s="17" t="s">
        <v>129</v>
      </c>
      <c r="BM186" s="183" t="s">
        <v>348</v>
      </c>
    </row>
    <row r="187" s="2" customFormat="1">
      <c r="A187" s="36"/>
      <c r="B187" s="37"/>
      <c r="C187" s="36"/>
      <c r="D187" s="185" t="s">
        <v>145</v>
      </c>
      <c r="E187" s="36"/>
      <c r="F187" s="186" t="s">
        <v>349</v>
      </c>
      <c r="G187" s="36"/>
      <c r="H187" s="36"/>
      <c r="I187" s="187"/>
      <c r="J187" s="36"/>
      <c r="K187" s="36"/>
      <c r="L187" s="37"/>
      <c r="M187" s="188"/>
      <c r="N187" s="189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145</v>
      </c>
      <c r="AU187" s="17" t="s">
        <v>83</v>
      </c>
    </row>
    <row r="188" s="13" customFormat="1">
      <c r="A188" s="13"/>
      <c r="B188" s="190"/>
      <c r="C188" s="13"/>
      <c r="D188" s="185" t="s">
        <v>158</v>
      </c>
      <c r="E188" s="191" t="s">
        <v>1</v>
      </c>
      <c r="F188" s="192" t="s">
        <v>636</v>
      </c>
      <c r="G188" s="13"/>
      <c r="H188" s="193">
        <v>30.120000000000001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158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123</v>
      </c>
    </row>
    <row r="189" s="2" customFormat="1" ht="21.75" customHeight="1">
      <c r="A189" s="36"/>
      <c r="B189" s="170"/>
      <c r="C189" s="171" t="s">
        <v>308</v>
      </c>
      <c r="D189" s="171" t="s">
        <v>125</v>
      </c>
      <c r="E189" s="172" t="s">
        <v>352</v>
      </c>
      <c r="F189" s="173" t="s">
        <v>353</v>
      </c>
      <c r="G189" s="174" t="s">
        <v>128</v>
      </c>
      <c r="H189" s="175">
        <v>502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38</v>
      </c>
      <c r="O189" s="75"/>
      <c r="P189" s="181">
        <f>O189*H189</f>
        <v>0</v>
      </c>
      <c r="Q189" s="181">
        <v>0.32400000000000001</v>
      </c>
      <c r="R189" s="181">
        <f>Q189*H189</f>
        <v>162.648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129</v>
      </c>
      <c r="AT189" s="183" t="s">
        <v>125</v>
      </c>
      <c r="AU189" s="183" t="s">
        <v>83</v>
      </c>
      <c r="AY189" s="17" t="s">
        <v>123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81</v>
      </c>
      <c r="BK189" s="184">
        <f>ROUND(I189*H189,2)</f>
        <v>0</v>
      </c>
      <c r="BL189" s="17" t="s">
        <v>129</v>
      </c>
      <c r="BM189" s="183" t="s">
        <v>637</v>
      </c>
    </row>
    <row r="190" s="13" customFormat="1">
      <c r="A190" s="13"/>
      <c r="B190" s="190"/>
      <c r="C190" s="13"/>
      <c r="D190" s="185" t="s">
        <v>158</v>
      </c>
      <c r="E190" s="191" t="s">
        <v>1</v>
      </c>
      <c r="F190" s="192" t="s">
        <v>638</v>
      </c>
      <c r="G190" s="13"/>
      <c r="H190" s="193">
        <v>502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158</v>
      </c>
      <c r="AU190" s="191" t="s">
        <v>83</v>
      </c>
      <c r="AV190" s="13" t="s">
        <v>83</v>
      </c>
      <c r="AW190" s="13" t="s">
        <v>30</v>
      </c>
      <c r="AX190" s="13" t="s">
        <v>81</v>
      </c>
      <c r="AY190" s="191" t="s">
        <v>123</v>
      </c>
    </row>
    <row r="191" s="2" customFormat="1" ht="24.15" customHeight="1">
      <c r="A191" s="36"/>
      <c r="B191" s="170"/>
      <c r="C191" s="171" t="s">
        <v>314</v>
      </c>
      <c r="D191" s="171" t="s">
        <v>125</v>
      </c>
      <c r="E191" s="172" t="s">
        <v>357</v>
      </c>
      <c r="F191" s="173" t="s">
        <v>358</v>
      </c>
      <c r="G191" s="174" t="s">
        <v>213</v>
      </c>
      <c r="H191" s="175">
        <v>5.0199999999999996</v>
      </c>
      <c r="I191" s="176"/>
      <c r="J191" s="177">
        <f>ROUND(I191*H191,2)</f>
        <v>0</v>
      </c>
      <c r="K191" s="178"/>
      <c r="L191" s="37"/>
      <c r="M191" s="179" t="s">
        <v>1</v>
      </c>
      <c r="N191" s="180" t="s">
        <v>38</v>
      </c>
      <c r="O191" s="75"/>
      <c r="P191" s="181">
        <f>O191*H191</f>
        <v>0</v>
      </c>
      <c r="Q191" s="181">
        <v>1.8500000000000001</v>
      </c>
      <c r="R191" s="181">
        <f>Q191*H191</f>
        <v>9.286999999999999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129</v>
      </c>
      <c r="AT191" s="183" t="s">
        <v>125</v>
      </c>
      <c r="AU191" s="183" t="s">
        <v>83</v>
      </c>
      <c r="AY191" s="17" t="s">
        <v>123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81</v>
      </c>
      <c r="BK191" s="184">
        <f>ROUND(I191*H191,2)</f>
        <v>0</v>
      </c>
      <c r="BL191" s="17" t="s">
        <v>129</v>
      </c>
      <c r="BM191" s="183" t="s">
        <v>359</v>
      </c>
    </row>
    <row r="192" s="13" customFormat="1">
      <c r="A192" s="13"/>
      <c r="B192" s="190"/>
      <c r="C192" s="13"/>
      <c r="D192" s="185" t="s">
        <v>158</v>
      </c>
      <c r="E192" s="191" t="s">
        <v>1</v>
      </c>
      <c r="F192" s="192" t="s">
        <v>639</v>
      </c>
      <c r="G192" s="13"/>
      <c r="H192" s="193">
        <v>5.0199999999999996</v>
      </c>
      <c r="I192" s="194"/>
      <c r="J192" s="13"/>
      <c r="K192" s="13"/>
      <c r="L192" s="190"/>
      <c r="M192" s="195"/>
      <c r="N192" s="196"/>
      <c r="O192" s="196"/>
      <c r="P192" s="196"/>
      <c r="Q192" s="196"/>
      <c r="R192" s="196"/>
      <c r="S192" s="196"/>
      <c r="T192" s="19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1" t="s">
        <v>158</v>
      </c>
      <c r="AU192" s="191" t="s">
        <v>83</v>
      </c>
      <c r="AV192" s="13" t="s">
        <v>83</v>
      </c>
      <c r="AW192" s="13" t="s">
        <v>30</v>
      </c>
      <c r="AX192" s="13" t="s">
        <v>81</v>
      </c>
      <c r="AY192" s="191" t="s">
        <v>123</v>
      </c>
    </row>
    <row r="193" s="2" customFormat="1" ht="24.15" customHeight="1">
      <c r="A193" s="36"/>
      <c r="B193" s="170"/>
      <c r="C193" s="171" t="s">
        <v>320</v>
      </c>
      <c r="D193" s="171" t="s">
        <v>125</v>
      </c>
      <c r="E193" s="172" t="s">
        <v>362</v>
      </c>
      <c r="F193" s="173" t="s">
        <v>363</v>
      </c>
      <c r="G193" s="174" t="s">
        <v>209</v>
      </c>
      <c r="H193" s="175">
        <v>556.39999999999998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0.00282</v>
      </c>
      <c r="R193" s="181">
        <f>Q193*H193</f>
        <v>1.569048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129</v>
      </c>
      <c r="AT193" s="183" t="s">
        <v>125</v>
      </c>
      <c r="AU193" s="183" t="s">
        <v>83</v>
      </c>
      <c r="AY193" s="17" t="s">
        <v>123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129</v>
      </c>
      <c r="BM193" s="183" t="s">
        <v>364</v>
      </c>
    </row>
    <row r="194" s="13" customFormat="1">
      <c r="A194" s="13"/>
      <c r="B194" s="190"/>
      <c r="C194" s="13"/>
      <c r="D194" s="185" t="s">
        <v>158</v>
      </c>
      <c r="E194" s="191" t="s">
        <v>1</v>
      </c>
      <c r="F194" s="192" t="s">
        <v>640</v>
      </c>
      <c r="G194" s="13"/>
      <c r="H194" s="193">
        <v>556.39999999999998</v>
      </c>
      <c r="I194" s="194"/>
      <c r="J194" s="13"/>
      <c r="K194" s="13"/>
      <c r="L194" s="190"/>
      <c r="M194" s="195"/>
      <c r="N194" s="196"/>
      <c r="O194" s="196"/>
      <c r="P194" s="196"/>
      <c r="Q194" s="196"/>
      <c r="R194" s="196"/>
      <c r="S194" s="196"/>
      <c r="T194" s="1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1" t="s">
        <v>158</v>
      </c>
      <c r="AU194" s="191" t="s">
        <v>83</v>
      </c>
      <c r="AV194" s="13" t="s">
        <v>83</v>
      </c>
      <c r="AW194" s="13" t="s">
        <v>30</v>
      </c>
      <c r="AX194" s="13" t="s">
        <v>81</v>
      </c>
      <c r="AY194" s="191" t="s">
        <v>123</v>
      </c>
    </row>
    <row r="195" s="2" customFormat="1" ht="24.15" customHeight="1">
      <c r="A195" s="36"/>
      <c r="B195" s="170"/>
      <c r="C195" s="171" t="s">
        <v>325</v>
      </c>
      <c r="D195" s="171" t="s">
        <v>125</v>
      </c>
      <c r="E195" s="172" t="s">
        <v>367</v>
      </c>
      <c r="F195" s="173" t="s">
        <v>368</v>
      </c>
      <c r="G195" s="174" t="s">
        <v>128</v>
      </c>
      <c r="H195" s="175">
        <v>553.79999999999995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38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129</v>
      </c>
      <c r="AT195" s="183" t="s">
        <v>125</v>
      </c>
      <c r="AU195" s="183" t="s">
        <v>83</v>
      </c>
      <c r="AY195" s="17" t="s">
        <v>123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81</v>
      </c>
      <c r="BK195" s="184">
        <f>ROUND(I195*H195,2)</f>
        <v>0</v>
      </c>
      <c r="BL195" s="17" t="s">
        <v>129</v>
      </c>
      <c r="BM195" s="183" t="s">
        <v>369</v>
      </c>
    </row>
    <row r="196" s="2" customFormat="1">
      <c r="A196" s="36"/>
      <c r="B196" s="37"/>
      <c r="C196" s="36"/>
      <c r="D196" s="185" t="s">
        <v>145</v>
      </c>
      <c r="E196" s="36"/>
      <c r="F196" s="186" t="s">
        <v>329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145</v>
      </c>
      <c r="AU196" s="17" t="s">
        <v>83</v>
      </c>
    </row>
    <row r="197" s="13" customFormat="1">
      <c r="A197" s="13"/>
      <c r="B197" s="190"/>
      <c r="C197" s="13"/>
      <c r="D197" s="185" t="s">
        <v>158</v>
      </c>
      <c r="E197" s="191" t="s">
        <v>1</v>
      </c>
      <c r="F197" s="192" t="s">
        <v>641</v>
      </c>
      <c r="G197" s="13"/>
      <c r="H197" s="193">
        <v>553.79999999999995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158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123</v>
      </c>
    </row>
    <row r="198" s="14" customFormat="1">
      <c r="A198" s="14"/>
      <c r="B198" s="213"/>
      <c r="C198" s="14"/>
      <c r="D198" s="185" t="s">
        <v>158</v>
      </c>
      <c r="E198" s="214" t="s">
        <v>1</v>
      </c>
      <c r="F198" s="215" t="s">
        <v>253</v>
      </c>
      <c r="G198" s="14"/>
      <c r="H198" s="216">
        <v>553.79999999999995</v>
      </c>
      <c r="I198" s="217"/>
      <c r="J198" s="14"/>
      <c r="K198" s="14"/>
      <c r="L198" s="213"/>
      <c r="M198" s="218"/>
      <c r="N198" s="219"/>
      <c r="O198" s="219"/>
      <c r="P198" s="219"/>
      <c r="Q198" s="219"/>
      <c r="R198" s="219"/>
      <c r="S198" s="219"/>
      <c r="T198" s="2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4" t="s">
        <v>158</v>
      </c>
      <c r="AU198" s="214" t="s">
        <v>83</v>
      </c>
      <c r="AV198" s="14" t="s">
        <v>129</v>
      </c>
      <c r="AW198" s="14" t="s">
        <v>30</v>
      </c>
      <c r="AX198" s="14" t="s">
        <v>81</v>
      </c>
      <c r="AY198" s="214" t="s">
        <v>123</v>
      </c>
    </row>
    <row r="199" s="2" customFormat="1" ht="24.15" customHeight="1">
      <c r="A199" s="36"/>
      <c r="B199" s="170"/>
      <c r="C199" s="171" t="s">
        <v>332</v>
      </c>
      <c r="D199" s="171" t="s">
        <v>125</v>
      </c>
      <c r="E199" s="172" t="s">
        <v>373</v>
      </c>
      <c r="F199" s="173" t="s">
        <v>374</v>
      </c>
      <c r="G199" s="174" t="s">
        <v>128</v>
      </c>
      <c r="H199" s="175">
        <v>6292.6499999999996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38</v>
      </c>
      <c r="O199" s="75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129</v>
      </c>
      <c r="AT199" s="183" t="s">
        <v>125</v>
      </c>
      <c r="AU199" s="183" t="s">
        <v>83</v>
      </c>
      <c r="AY199" s="17" t="s">
        <v>123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81</v>
      </c>
      <c r="BK199" s="184">
        <f>ROUND(I199*H199,2)</f>
        <v>0</v>
      </c>
      <c r="BL199" s="17" t="s">
        <v>129</v>
      </c>
      <c r="BM199" s="183" t="s">
        <v>375</v>
      </c>
    </row>
    <row r="200" s="13" customFormat="1">
      <c r="A200" s="13"/>
      <c r="B200" s="190"/>
      <c r="C200" s="13"/>
      <c r="D200" s="185" t="s">
        <v>158</v>
      </c>
      <c r="E200" s="191" t="s">
        <v>1</v>
      </c>
      <c r="F200" s="192" t="s">
        <v>642</v>
      </c>
      <c r="G200" s="13"/>
      <c r="H200" s="193">
        <v>4077.4499999999998</v>
      </c>
      <c r="I200" s="194"/>
      <c r="J200" s="13"/>
      <c r="K200" s="13"/>
      <c r="L200" s="190"/>
      <c r="M200" s="195"/>
      <c r="N200" s="196"/>
      <c r="O200" s="196"/>
      <c r="P200" s="196"/>
      <c r="Q200" s="196"/>
      <c r="R200" s="196"/>
      <c r="S200" s="196"/>
      <c r="T200" s="19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1" t="s">
        <v>158</v>
      </c>
      <c r="AU200" s="191" t="s">
        <v>83</v>
      </c>
      <c r="AV200" s="13" t="s">
        <v>83</v>
      </c>
      <c r="AW200" s="13" t="s">
        <v>30</v>
      </c>
      <c r="AX200" s="13" t="s">
        <v>73</v>
      </c>
      <c r="AY200" s="191" t="s">
        <v>123</v>
      </c>
    </row>
    <row r="201" s="13" customFormat="1">
      <c r="A201" s="13"/>
      <c r="B201" s="190"/>
      <c r="C201" s="13"/>
      <c r="D201" s="185" t="s">
        <v>158</v>
      </c>
      <c r="E201" s="191" t="s">
        <v>1</v>
      </c>
      <c r="F201" s="192" t="s">
        <v>643</v>
      </c>
      <c r="G201" s="13"/>
      <c r="H201" s="193">
        <v>1341.9000000000001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158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123</v>
      </c>
    </row>
    <row r="202" s="13" customFormat="1">
      <c r="A202" s="13"/>
      <c r="B202" s="190"/>
      <c r="C202" s="13"/>
      <c r="D202" s="185" t="s">
        <v>158</v>
      </c>
      <c r="E202" s="191" t="s">
        <v>1</v>
      </c>
      <c r="F202" s="192" t="s">
        <v>644</v>
      </c>
      <c r="G202" s="13"/>
      <c r="H202" s="193">
        <v>873.29999999999995</v>
      </c>
      <c r="I202" s="194"/>
      <c r="J202" s="13"/>
      <c r="K202" s="13"/>
      <c r="L202" s="190"/>
      <c r="M202" s="195"/>
      <c r="N202" s="196"/>
      <c r="O202" s="196"/>
      <c r="P202" s="196"/>
      <c r="Q202" s="196"/>
      <c r="R202" s="196"/>
      <c r="S202" s="196"/>
      <c r="T202" s="19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1" t="s">
        <v>158</v>
      </c>
      <c r="AU202" s="191" t="s">
        <v>83</v>
      </c>
      <c r="AV202" s="13" t="s">
        <v>83</v>
      </c>
      <c r="AW202" s="13" t="s">
        <v>30</v>
      </c>
      <c r="AX202" s="13" t="s">
        <v>73</v>
      </c>
      <c r="AY202" s="191" t="s">
        <v>123</v>
      </c>
    </row>
    <row r="203" s="14" customFormat="1">
      <c r="A203" s="14"/>
      <c r="B203" s="213"/>
      <c r="C203" s="14"/>
      <c r="D203" s="185" t="s">
        <v>158</v>
      </c>
      <c r="E203" s="214" t="s">
        <v>1</v>
      </c>
      <c r="F203" s="215" t="s">
        <v>253</v>
      </c>
      <c r="G203" s="14"/>
      <c r="H203" s="216">
        <v>6292.6500000000005</v>
      </c>
      <c r="I203" s="217"/>
      <c r="J203" s="14"/>
      <c r="K203" s="14"/>
      <c r="L203" s="213"/>
      <c r="M203" s="218"/>
      <c r="N203" s="219"/>
      <c r="O203" s="219"/>
      <c r="P203" s="219"/>
      <c r="Q203" s="219"/>
      <c r="R203" s="219"/>
      <c r="S203" s="219"/>
      <c r="T203" s="2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4" t="s">
        <v>158</v>
      </c>
      <c r="AU203" s="214" t="s">
        <v>83</v>
      </c>
      <c r="AV203" s="14" t="s">
        <v>129</v>
      </c>
      <c r="AW203" s="14" t="s">
        <v>30</v>
      </c>
      <c r="AX203" s="14" t="s">
        <v>81</v>
      </c>
      <c r="AY203" s="214" t="s">
        <v>123</v>
      </c>
    </row>
    <row r="204" s="2" customFormat="1" ht="33" customHeight="1">
      <c r="A204" s="36"/>
      <c r="B204" s="170"/>
      <c r="C204" s="171" t="s">
        <v>338</v>
      </c>
      <c r="D204" s="171" t="s">
        <v>125</v>
      </c>
      <c r="E204" s="172" t="s">
        <v>380</v>
      </c>
      <c r="F204" s="173" t="s">
        <v>381</v>
      </c>
      <c r="G204" s="174" t="s">
        <v>128</v>
      </c>
      <c r="H204" s="175">
        <v>2841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38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129</v>
      </c>
      <c r="AT204" s="183" t="s">
        <v>125</v>
      </c>
      <c r="AU204" s="183" t="s">
        <v>83</v>
      </c>
      <c r="AY204" s="17" t="s">
        <v>123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81</v>
      </c>
      <c r="BK204" s="184">
        <f>ROUND(I204*H204,2)</f>
        <v>0</v>
      </c>
      <c r="BL204" s="17" t="s">
        <v>129</v>
      </c>
      <c r="BM204" s="183" t="s">
        <v>382</v>
      </c>
    </row>
    <row r="205" s="13" customFormat="1">
      <c r="A205" s="13"/>
      <c r="B205" s="190"/>
      <c r="C205" s="13"/>
      <c r="D205" s="185" t="s">
        <v>158</v>
      </c>
      <c r="E205" s="191" t="s">
        <v>1</v>
      </c>
      <c r="F205" s="192" t="s">
        <v>645</v>
      </c>
      <c r="G205" s="13"/>
      <c r="H205" s="193">
        <v>1989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158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123</v>
      </c>
    </row>
    <row r="206" s="13" customFormat="1">
      <c r="A206" s="13"/>
      <c r="B206" s="190"/>
      <c r="C206" s="13"/>
      <c r="D206" s="185" t="s">
        <v>158</v>
      </c>
      <c r="E206" s="191" t="s">
        <v>1</v>
      </c>
      <c r="F206" s="192" t="s">
        <v>646</v>
      </c>
      <c r="G206" s="13"/>
      <c r="H206" s="193">
        <v>426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158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123</v>
      </c>
    </row>
    <row r="207" s="13" customFormat="1">
      <c r="A207" s="13"/>
      <c r="B207" s="190"/>
      <c r="C207" s="13"/>
      <c r="D207" s="185" t="s">
        <v>158</v>
      </c>
      <c r="E207" s="191" t="s">
        <v>1</v>
      </c>
      <c r="F207" s="192" t="s">
        <v>647</v>
      </c>
      <c r="G207" s="13"/>
      <c r="H207" s="193">
        <v>426</v>
      </c>
      <c r="I207" s="194"/>
      <c r="J207" s="13"/>
      <c r="K207" s="13"/>
      <c r="L207" s="190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158</v>
      </c>
      <c r="AU207" s="191" t="s">
        <v>83</v>
      </c>
      <c r="AV207" s="13" t="s">
        <v>83</v>
      </c>
      <c r="AW207" s="13" t="s">
        <v>30</v>
      </c>
      <c r="AX207" s="13" t="s">
        <v>73</v>
      </c>
      <c r="AY207" s="191" t="s">
        <v>123</v>
      </c>
    </row>
    <row r="208" s="14" customFormat="1">
      <c r="A208" s="14"/>
      <c r="B208" s="213"/>
      <c r="C208" s="14"/>
      <c r="D208" s="185" t="s">
        <v>158</v>
      </c>
      <c r="E208" s="214" t="s">
        <v>1</v>
      </c>
      <c r="F208" s="215" t="s">
        <v>253</v>
      </c>
      <c r="G208" s="14"/>
      <c r="H208" s="216">
        <v>2841</v>
      </c>
      <c r="I208" s="217"/>
      <c r="J208" s="14"/>
      <c r="K208" s="14"/>
      <c r="L208" s="213"/>
      <c r="M208" s="218"/>
      <c r="N208" s="219"/>
      <c r="O208" s="219"/>
      <c r="P208" s="219"/>
      <c r="Q208" s="219"/>
      <c r="R208" s="219"/>
      <c r="S208" s="219"/>
      <c r="T208" s="2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4" t="s">
        <v>158</v>
      </c>
      <c r="AU208" s="214" t="s">
        <v>83</v>
      </c>
      <c r="AV208" s="14" t="s">
        <v>129</v>
      </c>
      <c r="AW208" s="14" t="s">
        <v>30</v>
      </c>
      <c r="AX208" s="14" t="s">
        <v>81</v>
      </c>
      <c r="AY208" s="214" t="s">
        <v>123</v>
      </c>
    </row>
    <row r="209" s="2" customFormat="1" ht="24.15" customHeight="1">
      <c r="A209" s="36"/>
      <c r="B209" s="170"/>
      <c r="C209" s="171" t="s">
        <v>345</v>
      </c>
      <c r="D209" s="171" t="s">
        <v>125</v>
      </c>
      <c r="E209" s="172" t="s">
        <v>648</v>
      </c>
      <c r="F209" s="173" t="s">
        <v>649</v>
      </c>
      <c r="G209" s="174" t="s">
        <v>128</v>
      </c>
      <c r="H209" s="175">
        <v>894.60000000000002</v>
      </c>
      <c r="I209" s="176"/>
      <c r="J209" s="177">
        <f>ROUND(I209*H209,2)</f>
        <v>0</v>
      </c>
      <c r="K209" s="178"/>
      <c r="L209" s="37"/>
      <c r="M209" s="179" t="s">
        <v>1</v>
      </c>
      <c r="N209" s="180" t="s">
        <v>38</v>
      </c>
      <c r="O209" s="75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129</v>
      </c>
      <c r="AT209" s="183" t="s">
        <v>125</v>
      </c>
      <c r="AU209" s="183" t="s">
        <v>83</v>
      </c>
      <c r="AY209" s="17" t="s">
        <v>123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81</v>
      </c>
      <c r="BK209" s="184">
        <f>ROUND(I209*H209,2)</f>
        <v>0</v>
      </c>
      <c r="BL209" s="17" t="s">
        <v>129</v>
      </c>
      <c r="BM209" s="183" t="s">
        <v>650</v>
      </c>
    </row>
    <row r="210" s="13" customFormat="1">
      <c r="A210" s="13"/>
      <c r="B210" s="190"/>
      <c r="C210" s="13"/>
      <c r="D210" s="185" t="s">
        <v>158</v>
      </c>
      <c r="E210" s="191" t="s">
        <v>1</v>
      </c>
      <c r="F210" s="192" t="s">
        <v>646</v>
      </c>
      <c r="G210" s="13"/>
      <c r="H210" s="193">
        <v>426</v>
      </c>
      <c r="I210" s="194"/>
      <c r="J210" s="13"/>
      <c r="K210" s="13"/>
      <c r="L210" s="190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158</v>
      </c>
      <c r="AU210" s="191" t="s">
        <v>83</v>
      </c>
      <c r="AV210" s="13" t="s">
        <v>83</v>
      </c>
      <c r="AW210" s="13" t="s">
        <v>30</v>
      </c>
      <c r="AX210" s="13" t="s">
        <v>73</v>
      </c>
      <c r="AY210" s="191" t="s">
        <v>123</v>
      </c>
    </row>
    <row r="211" s="13" customFormat="1">
      <c r="A211" s="13"/>
      <c r="B211" s="190"/>
      <c r="C211" s="13"/>
      <c r="D211" s="185" t="s">
        <v>158</v>
      </c>
      <c r="E211" s="191" t="s">
        <v>1</v>
      </c>
      <c r="F211" s="192" t="s">
        <v>647</v>
      </c>
      <c r="G211" s="13"/>
      <c r="H211" s="193">
        <v>426</v>
      </c>
      <c r="I211" s="194"/>
      <c r="J211" s="13"/>
      <c r="K211" s="13"/>
      <c r="L211" s="190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158</v>
      </c>
      <c r="AU211" s="191" t="s">
        <v>83</v>
      </c>
      <c r="AV211" s="13" t="s">
        <v>83</v>
      </c>
      <c r="AW211" s="13" t="s">
        <v>30</v>
      </c>
      <c r="AX211" s="13" t="s">
        <v>73</v>
      </c>
      <c r="AY211" s="191" t="s">
        <v>123</v>
      </c>
    </row>
    <row r="212" s="14" customFormat="1">
      <c r="A212" s="14"/>
      <c r="B212" s="213"/>
      <c r="C212" s="14"/>
      <c r="D212" s="185" t="s">
        <v>158</v>
      </c>
      <c r="E212" s="214" t="s">
        <v>1</v>
      </c>
      <c r="F212" s="215" t="s">
        <v>253</v>
      </c>
      <c r="G212" s="14"/>
      <c r="H212" s="216">
        <v>852</v>
      </c>
      <c r="I212" s="217"/>
      <c r="J212" s="14"/>
      <c r="K212" s="14"/>
      <c r="L212" s="213"/>
      <c r="M212" s="218"/>
      <c r="N212" s="219"/>
      <c r="O212" s="219"/>
      <c r="P212" s="219"/>
      <c r="Q212" s="219"/>
      <c r="R212" s="219"/>
      <c r="S212" s="219"/>
      <c r="T212" s="2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4" t="s">
        <v>158</v>
      </c>
      <c r="AU212" s="214" t="s">
        <v>83</v>
      </c>
      <c r="AV212" s="14" t="s">
        <v>129</v>
      </c>
      <c r="AW212" s="14" t="s">
        <v>30</v>
      </c>
      <c r="AX212" s="14" t="s">
        <v>81</v>
      </c>
      <c r="AY212" s="214" t="s">
        <v>123</v>
      </c>
    </row>
    <row r="213" s="13" customFormat="1">
      <c r="A213" s="13"/>
      <c r="B213" s="190"/>
      <c r="C213" s="13"/>
      <c r="D213" s="185" t="s">
        <v>158</v>
      </c>
      <c r="E213" s="13"/>
      <c r="F213" s="192" t="s">
        <v>651</v>
      </c>
      <c r="G213" s="13"/>
      <c r="H213" s="193">
        <v>894.60000000000002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158</v>
      </c>
      <c r="AU213" s="191" t="s">
        <v>83</v>
      </c>
      <c r="AV213" s="13" t="s">
        <v>83</v>
      </c>
      <c r="AW213" s="13" t="s">
        <v>3</v>
      </c>
      <c r="AX213" s="13" t="s">
        <v>81</v>
      </c>
      <c r="AY213" s="191" t="s">
        <v>123</v>
      </c>
    </row>
    <row r="214" s="2" customFormat="1" ht="24.15" customHeight="1">
      <c r="A214" s="36"/>
      <c r="B214" s="170"/>
      <c r="C214" s="171" t="s">
        <v>351</v>
      </c>
      <c r="D214" s="171" t="s">
        <v>125</v>
      </c>
      <c r="E214" s="172" t="s">
        <v>652</v>
      </c>
      <c r="F214" s="173" t="s">
        <v>653</v>
      </c>
      <c r="G214" s="174" t="s">
        <v>128</v>
      </c>
      <c r="H214" s="175">
        <v>2088.4499999999998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38</v>
      </c>
      <c r="O214" s="75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129</v>
      </c>
      <c r="AT214" s="183" t="s">
        <v>125</v>
      </c>
      <c r="AU214" s="183" t="s">
        <v>83</v>
      </c>
      <c r="AY214" s="17" t="s">
        <v>123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81</v>
      </c>
      <c r="BK214" s="184">
        <f>ROUND(I214*H214,2)</f>
        <v>0</v>
      </c>
      <c r="BL214" s="17" t="s">
        <v>129</v>
      </c>
      <c r="BM214" s="183" t="s">
        <v>654</v>
      </c>
    </row>
    <row r="215" s="2" customFormat="1">
      <c r="A215" s="36"/>
      <c r="B215" s="37"/>
      <c r="C215" s="36"/>
      <c r="D215" s="185" t="s">
        <v>145</v>
      </c>
      <c r="E215" s="36"/>
      <c r="F215" s="186" t="s">
        <v>655</v>
      </c>
      <c r="G215" s="36"/>
      <c r="H215" s="36"/>
      <c r="I215" s="187"/>
      <c r="J215" s="36"/>
      <c r="K215" s="36"/>
      <c r="L215" s="37"/>
      <c r="M215" s="188"/>
      <c r="N215" s="189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145</v>
      </c>
      <c r="AU215" s="17" t="s">
        <v>83</v>
      </c>
    </row>
    <row r="216" s="13" customFormat="1">
      <c r="A216" s="13"/>
      <c r="B216" s="190"/>
      <c r="C216" s="13"/>
      <c r="D216" s="185" t="s">
        <v>158</v>
      </c>
      <c r="E216" s="13"/>
      <c r="F216" s="192" t="s">
        <v>656</v>
      </c>
      <c r="G216" s="13"/>
      <c r="H216" s="193">
        <v>2088.4499999999998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158</v>
      </c>
      <c r="AU216" s="191" t="s">
        <v>83</v>
      </c>
      <c r="AV216" s="13" t="s">
        <v>83</v>
      </c>
      <c r="AW216" s="13" t="s">
        <v>3</v>
      </c>
      <c r="AX216" s="13" t="s">
        <v>81</v>
      </c>
      <c r="AY216" s="191" t="s">
        <v>123</v>
      </c>
    </row>
    <row r="217" s="12" customFormat="1" ht="22.8" customHeight="1">
      <c r="A217" s="12"/>
      <c r="B217" s="157"/>
      <c r="C217" s="12"/>
      <c r="D217" s="158" t="s">
        <v>72</v>
      </c>
      <c r="E217" s="168" t="s">
        <v>179</v>
      </c>
      <c r="F217" s="168" t="s">
        <v>412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SUM(P218:P224)</f>
        <v>0</v>
      </c>
      <c r="Q217" s="163"/>
      <c r="R217" s="164">
        <f>SUM(R218:R224)</f>
        <v>0.10514</v>
      </c>
      <c r="S217" s="163"/>
      <c r="T217" s="165">
        <f>SUM(T218:T224)</f>
        <v>194.77600000000001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81</v>
      </c>
      <c r="AT217" s="166" t="s">
        <v>72</v>
      </c>
      <c r="AU217" s="166" t="s">
        <v>81</v>
      </c>
      <c r="AY217" s="158" t="s">
        <v>123</v>
      </c>
      <c r="BK217" s="167">
        <f>SUM(BK218:BK224)</f>
        <v>0</v>
      </c>
    </row>
    <row r="218" s="2" customFormat="1" ht="16.5" customHeight="1">
      <c r="A218" s="36"/>
      <c r="B218" s="170"/>
      <c r="C218" s="171" t="s">
        <v>356</v>
      </c>
      <c r="D218" s="171" t="s">
        <v>125</v>
      </c>
      <c r="E218" s="172" t="s">
        <v>414</v>
      </c>
      <c r="F218" s="173" t="s">
        <v>415</v>
      </c>
      <c r="G218" s="174" t="s">
        <v>149</v>
      </c>
      <c r="H218" s="175">
        <v>1</v>
      </c>
      <c r="I218" s="176"/>
      <c r="J218" s="177">
        <f>ROUND(I218*H218,2)</f>
        <v>0</v>
      </c>
      <c r="K218" s="178"/>
      <c r="L218" s="37"/>
      <c r="M218" s="179" t="s">
        <v>1</v>
      </c>
      <c r="N218" s="180" t="s">
        <v>38</v>
      </c>
      <c r="O218" s="75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129</v>
      </c>
      <c r="AT218" s="183" t="s">
        <v>125</v>
      </c>
      <c r="AU218" s="183" t="s">
        <v>83</v>
      </c>
      <c r="AY218" s="17" t="s">
        <v>123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81</v>
      </c>
      <c r="BK218" s="184">
        <f>ROUND(I218*H218,2)</f>
        <v>0</v>
      </c>
      <c r="BL218" s="17" t="s">
        <v>129</v>
      </c>
      <c r="BM218" s="183" t="s">
        <v>657</v>
      </c>
    </row>
    <row r="219" s="2" customFormat="1" ht="24.15" customHeight="1">
      <c r="A219" s="36"/>
      <c r="B219" s="170"/>
      <c r="C219" s="171" t="s">
        <v>361</v>
      </c>
      <c r="D219" s="171" t="s">
        <v>125</v>
      </c>
      <c r="E219" s="172" t="s">
        <v>418</v>
      </c>
      <c r="F219" s="173" t="s">
        <v>419</v>
      </c>
      <c r="G219" s="174" t="s">
        <v>133</v>
      </c>
      <c r="H219" s="175">
        <v>50</v>
      </c>
      <c r="I219" s="176"/>
      <c r="J219" s="177">
        <f>ROUND(I219*H219,2)</f>
        <v>0</v>
      </c>
      <c r="K219" s="178"/>
      <c r="L219" s="37"/>
      <c r="M219" s="179" t="s">
        <v>1</v>
      </c>
      <c r="N219" s="180" t="s">
        <v>38</v>
      </c>
      <c r="O219" s="75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129</v>
      </c>
      <c r="AT219" s="183" t="s">
        <v>125</v>
      </c>
      <c r="AU219" s="183" t="s">
        <v>83</v>
      </c>
      <c r="AY219" s="17" t="s">
        <v>123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81</v>
      </c>
      <c r="BK219" s="184">
        <f>ROUND(I219*H219,2)</f>
        <v>0</v>
      </c>
      <c r="BL219" s="17" t="s">
        <v>129</v>
      </c>
      <c r="BM219" s="183" t="s">
        <v>420</v>
      </c>
    </row>
    <row r="220" s="2" customFormat="1" ht="16.5" customHeight="1">
      <c r="A220" s="36"/>
      <c r="B220" s="170"/>
      <c r="C220" s="202" t="s">
        <v>366</v>
      </c>
      <c r="D220" s="202" t="s">
        <v>217</v>
      </c>
      <c r="E220" s="203" t="s">
        <v>425</v>
      </c>
      <c r="F220" s="204" t="s">
        <v>426</v>
      </c>
      <c r="G220" s="205" t="s">
        <v>133</v>
      </c>
      <c r="H220" s="206">
        <v>50</v>
      </c>
      <c r="I220" s="207"/>
      <c r="J220" s="208">
        <f>ROUND(I220*H220,2)</f>
        <v>0</v>
      </c>
      <c r="K220" s="209"/>
      <c r="L220" s="210"/>
      <c r="M220" s="211" t="s">
        <v>1</v>
      </c>
      <c r="N220" s="212" t="s">
        <v>38</v>
      </c>
      <c r="O220" s="75"/>
      <c r="P220" s="181">
        <f>O220*H220</f>
        <v>0</v>
      </c>
      <c r="Q220" s="181">
        <v>0.0020999999999999999</v>
      </c>
      <c r="R220" s="181">
        <f>Q220*H220</f>
        <v>0.105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174</v>
      </c>
      <c r="AT220" s="183" t="s">
        <v>217</v>
      </c>
      <c r="AU220" s="183" t="s">
        <v>83</v>
      </c>
      <c r="AY220" s="17" t="s">
        <v>123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81</v>
      </c>
      <c r="BK220" s="184">
        <f>ROUND(I220*H220,2)</f>
        <v>0</v>
      </c>
      <c r="BL220" s="17" t="s">
        <v>129</v>
      </c>
      <c r="BM220" s="183" t="s">
        <v>427</v>
      </c>
    </row>
    <row r="221" s="2" customFormat="1" ht="24.15" customHeight="1">
      <c r="A221" s="36"/>
      <c r="B221" s="170"/>
      <c r="C221" s="171" t="s">
        <v>372</v>
      </c>
      <c r="D221" s="171" t="s">
        <v>125</v>
      </c>
      <c r="E221" s="172" t="s">
        <v>523</v>
      </c>
      <c r="F221" s="173" t="s">
        <v>524</v>
      </c>
      <c r="G221" s="174" t="s">
        <v>209</v>
      </c>
      <c r="H221" s="175">
        <v>14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38</v>
      </c>
      <c r="O221" s="75"/>
      <c r="P221" s="181">
        <f>O221*H221</f>
        <v>0</v>
      </c>
      <c r="Q221" s="181">
        <v>1.0000000000000001E-05</v>
      </c>
      <c r="R221" s="181">
        <f>Q221*H221</f>
        <v>0.00014000000000000002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129</v>
      </c>
      <c r="AT221" s="183" t="s">
        <v>125</v>
      </c>
      <c r="AU221" s="183" t="s">
        <v>83</v>
      </c>
      <c r="AY221" s="17" t="s">
        <v>123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81</v>
      </c>
      <c r="BK221" s="184">
        <f>ROUND(I221*H221,2)</f>
        <v>0</v>
      </c>
      <c r="BL221" s="17" t="s">
        <v>129</v>
      </c>
      <c r="BM221" s="183" t="s">
        <v>525</v>
      </c>
    </row>
    <row r="222" s="13" customFormat="1">
      <c r="A222" s="13"/>
      <c r="B222" s="190"/>
      <c r="C222" s="13"/>
      <c r="D222" s="185" t="s">
        <v>158</v>
      </c>
      <c r="E222" s="191" t="s">
        <v>1</v>
      </c>
      <c r="F222" s="192" t="s">
        <v>658</v>
      </c>
      <c r="G222" s="13"/>
      <c r="H222" s="193">
        <v>14</v>
      </c>
      <c r="I222" s="194"/>
      <c r="J222" s="13"/>
      <c r="K222" s="13"/>
      <c r="L222" s="190"/>
      <c r="M222" s="195"/>
      <c r="N222" s="196"/>
      <c r="O222" s="196"/>
      <c r="P222" s="196"/>
      <c r="Q222" s="196"/>
      <c r="R222" s="196"/>
      <c r="S222" s="196"/>
      <c r="T222" s="19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1" t="s">
        <v>158</v>
      </c>
      <c r="AU222" s="191" t="s">
        <v>83</v>
      </c>
      <c r="AV222" s="13" t="s">
        <v>83</v>
      </c>
      <c r="AW222" s="13" t="s">
        <v>30</v>
      </c>
      <c r="AX222" s="13" t="s">
        <v>81</v>
      </c>
      <c r="AY222" s="191" t="s">
        <v>123</v>
      </c>
    </row>
    <row r="223" s="2" customFormat="1" ht="24.15" customHeight="1">
      <c r="A223" s="36"/>
      <c r="B223" s="170"/>
      <c r="C223" s="171" t="s">
        <v>379</v>
      </c>
      <c r="D223" s="171" t="s">
        <v>125</v>
      </c>
      <c r="E223" s="172" t="s">
        <v>542</v>
      </c>
      <c r="F223" s="173" t="s">
        <v>543</v>
      </c>
      <c r="G223" s="174" t="s">
        <v>209</v>
      </c>
      <c r="H223" s="175">
        <v>1004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38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0.19400000000000001</v>
      </c>
      <c r="T223" s="182">
        <f>S223*H223</f>
        <v>194.77600000000001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129</v>
      </c>
      <c r="AT223" s="183" t="s">
        <v>125</v>
      </c>
      <c r="AU223" s="183" t="s">
        <v>83</v>
      </c>
      <c r="AY223" s="17" t="s">
        <v>123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81</v>
      </c>
      <c r="BK223" s="184">
        <f>ROUND(I223*H223,2)</f>
        <v>0</v>
      </c>
      <c r="BL223" s="17" t="s">
        <v>129</v>
      </c>
      <c r="BM223" s="183" t="s">
        <v>544</v>
      </c>
    </row>
    <row r="224" s="13" customFormat="1">
      <c r="A224" s="13"/>
      <c r="B224" s="190"/>
      <c r="C224" s="13"/>
      <c r="D224" s="185" t="s">
        <v>158</v>
      </c>
      <c r="E224" s="191" t="s">
        <v>1</v>
      </c>
      <c r="F224" s="192" t="s">
        <v>659</v>
      </c>
      <c r="G224" s="13"/>
      <c r="H224" s="193">
        <v>1004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158</v>
      </c>
      <c r="AU224" s="191" t="s">
        <v>83</v>
      </c>
      <c r="AV224" s="13" t="s">
        <v>83</v>
      </c>
      <c r="AW224" s="13" t="s">
        <v>30</v>
      </c>
      <c r="AX224" s="13" t="s">
        <v>81</v>
      </c>
      <c r="AY224" s="191" t="s">
        <v>123</v>
      </c>
    </row>
    <row r="225" s="12" customFormat="1" ht="22.8" customHeight="1">
      <c r="A225" s="12"/>
      <c r="B225" s="157"/>
      <c r="C225" s="12"/>
      <c r="D225" s="158" t="s">
        <v>72</v>
      </c>
      <c r="E225" s="168" t="s">
        <v>562</v>
      </c>
      <c r="F225" s="168" t="s">
        <v>563</v>
      </c>
      <c r="G225" s="12"/>
      <c r="H225" s="12"/>
      <c r="I225" s="160"/>
      <c r="J225" s="169">
        <f>BK225</f>
        <v>0</v>
      </c>
      <c r="K225" s="12"/>
      <c r="L225" s="157"/>
      <c r="M225" s="162"/>
      <c r="N225" s="163"/>
      <c r="O225" s="163"/>
      <c r="P225" s="164">
        <f>SUM(P226:P229)</f>
        <v>0</v>
      </c>
      <c r="Q225" s="163"/>
      <c r="R225" s="164">
        <f>SUM(R226:R229)</f>
        <v>0</v>
      </c>
      <c r="S225" s="163"/>
      <c r="T225" s="165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8" t="s">
        <v>81</v>
      </c>
      <c r="AT225" s="166" t="s">
        <v>72</v>
      </c>
      <c r="AU225" s="166" t="s">
        <v>81</v>
      </c>
      <c r="AY225" s="158" t="s">
        <v>123</v>
      </c>
      <c r="BK225" s="167">
        <f>SUM(BK226:BK229)</f>
        <v>0</v>
      </c>
    </row>
    <row r="226" s="2" customFormat="1" ht="21.75" customHeight="1">
      <c r="A226" s="36"/>
      <c r="B226" s="170"/>
      <c r="C226" s="171" t="s">
        <v>386</v>
      </c>
      <c r="D226" s="171" t="s">
        <v>125</v>
      </c>
      <c r="E226" s="172" t="s">
        <v>565</v>
      </c>
      <c r="F226" s="173" t="s">
        <v>566</v>
      </c>
      <c r="G226" s="174" t="s">
        <v>156</v>
      </c>
      <c r="H226" s="175">
        <v>319.5</v>
      </c>
      <c r="I226" s="176"/>
      <c r="J226" s="177">
        <f>ROUND(I226*H226,2)</f>
        <v>0</v>
      </c>
      <c r="K226" s="178"/>
      <c r="L226" s="37"/>
      <c r="M226" s="179" t="s">
        <v>1</v>
      </c>
      <c r="N226" s="180" t="s">
        <v>38</v>
      </c>
      <c r="O226" s="75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129</v>
      </c>
      <c r="AT226" s="183" t="s">
        <v>125</v>
      </c>
      <c r="AU226" s="183" t="s">
        <v>83</v>
      </c>
      <c r="AY226" s="17" t="s">
        <v>123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81</v>
      </c>
      <c r="BK226" s="184">
        <f>ROUND(I226*H226,2)</f>
        <v>0</v>
      </c>
      <c r="BL226" s="17" t="s">
        <v>129</v>
      </c>
      <c r="BM226" s="183" t="s">
        <v>567</v>
      </c>
    </row>
    <row r="227" s="2" customFormat="1" ht="24.15" customHeight="1">
      <c r="A227" s="36"/>
      <c r="B227" s="170"/>
      <c r="C227" s="171" t="s">
        <v>391</v>
      </c>
      <c r="D227" s="171" t="s">
        <v>125</v>
      </c>
      <c r="E227" s="172" t="s">
        <v>569</v>
      </c>
      <c r="F227" s="173" t="s">
        <v>570</v>
      </c>
      <c r="G227" s="174" t="s">
        <v>156</v>
      </c>
      <c r="H227" s="175">
        <v>6070.5</v>
      </c>
      <c r="I227" s="176"/>
      <c r="J227" s="177">
        <f>ROUND(I227*H227,2)</f>
        <v>0</v>
      </c>
      <c r="K227" s="178"/>
      <c r="L227" s="37"/>
      <c r="M227" s="179" t="s">
        <v>1</v>
      </c>
      <c r="N227" s="180" t="s">
        <v>38</v>
      </c>
      <c r="O227" s="75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3" t="s">
        <v>129</v>
      </c>
      <c r="AT227" s="183" t="s">
        <v>125</v>
      </c>
      <c r="AU227" s="183" t="s">
        <v>83</v>
      </c>
      <c r="AY227" s="17" t="s">
        <v>123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7" t="s">
        <v>81</v>
      </c>
      <c r="BK227" s="184">
        <f>ROUND(I227*H227,2)</f>
        <v>0</v>
      </c>
      <c r="BL227" s="17" t="s">
        <v>129</v>
      </c>
      <c r="BM227" s="183" t="s">
        <v>571</v>
      </c>
    </row>
    <row r="228" s="13" customFormat="1">
      <c r="A228" s="13"/>
      <c r="B228" s="190"/>
      <c r="C228" s="13"/>
      <c r="D228" s="185" t="s">
        <v>158</v>
      </c>
      <c r="E228" s="13"/>
      <c r="F228" s="192" t="s">
        <v>660</v>
      </c>
      <c r="G228" s="13"/>
      <c r="H228" s="193">
        <v>6070.5</v>
      </c>
      <c r="I228" s="194"/>
      <c r="J228" s="13"/>
      <c r="K228" s="13"/>
      <c r="L228" s="190"/>
      <c r="M228" s="195"/>
      <c r="N228" s="196"/>
      <c r="O228" s="196"/>
      <c r="P228" s="196"/>
      <c r="Q228" s="196"/>
      <c r="R228" s="196"/>
      <c r="S228" s="196"/>
      <c r="T228" s="19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158</v>
      </c>
      <c r="AU228" s="191" t="s">
        <v>83</v>
      </c>
      <c r="AV228" s="13" t="s">
        <v>83</v>
      </c>
      <c r="AW228" s="13" t="s">
        <v>3</v>
      </c>
      <c r="AX228" s="13" t="s">
        <v>81</v>
      </c>
      <c r="AY228" s="191" t="s">
        <v>123</v>
      </c>
    </row>
    <row r="229" s="2" customFormat="1" ht="44.25" customHeight="1">
      <c r="A229" s="36"/>
      <c r="B229" s="170"/>
      <c r="C229" s="171" t="s">
        <v>397</v>
      </c>
      <c r="D229" s="171" t="s">
        <v>125</v>
      </c>
      <c r="E229" s="172" t="s">
        <v>594</v>
      </c>
      <c r="F229" s="173" t="s">
        <v>595</v>
      </c>
      <c r="G229" s="174" t="s">
        <v>156</v>
      </c>
      <c r="H229" s="175">
        <v>319.5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38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129</v>
      </c>
      <c r="AT229" s="183" t="s">
        <v>125</v>
      </c>
      <c r="AU229" s="183" t="s">
        <v>83</v>
      </c>
      <c r="AY229" s="17" t="s">
        <v>123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81</v>
      </c>
      <c r="BK229" s="184">
        <f>ROUND(I229*H229,2)</f>
        <v>0</v>
      </c>
      <c r="BL229" s="17" t="s">
        <v>129</v>
      </c>
      <c r="BM229" s="183" t="s">
        <v>596</v>
      </c>
    </row>
    <row r="230" s="12" customFormat="1" ht="25.92" customHeight="1">
      <c r="A230" s="12"/>
      <c r="B230" s="157"/>
      <c r="C230" s="12"/>
      <c r="D230" s="158" t="s">
        <v>72</v>
      </c>
      <c r="E230" s="159" t="s">
        <v>160</v>
      </c>
      <c r="F230" s="159" t="s">
        <v>161</v>
      </c>
      <c r="G230" s="12"/>
      <c r="H230" s="12"/>
      <c r="I230" s="160"/>
      <c r="J230" s="161">
        <f>BK230</f>
        <v>0</v>
      </c>
      <c r="K230" s="12"/>
      <c r="L230" s="157"/>
      <c r="M230" s="162"/>
      <c r="N230" s="163"/>
      <c r="O230" s="163"/>
      <c r="P230" s="164">
        <f>P231+P234</f>
        <v>0</v>
      </c>
      <c r="Q230" s="163"/>
      <c r="R230" s="164">
        <f>R231+R234</f>
        <v>0</v>
      </c>
      <c r="S230" s="163"/>
      <c r="T230" s="165">
        <f>T231+T234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153</v>
      </c>
      <c r="AT230" s="166" t="s">
        <v>72</v>
      </c>
      <c r="AU230" s="166" t="s">
        <v>73</v>
      </c>
      <c r="AY230" s="158" t="s">
        <v>123</v>
      </c>
      <c r="BK230" s="167">
        <f>BK231+BK234</f>
        <v>0</v>
      </c>
    </row>
    <row r="231" s="12" customFormat="1" ht="22.8" customHeight="1">
      <c r="A231" s="12"/>
      <c r="B231" s="157"/>
      <c r="C231" s="12"/>
      <c r="D231" s="158" t="s">
        <v>72</v>
      </c>
      <c r="E231" s="168" t="s">
        <v>162</v>
      </c>
      <c r="F231" s="168" t="s">
        <v>163</v>
      </c>
      <c r="G231" s="12"/>
      <c r="H231" s="12"/>
      <c r="I231" s="160"/>
      <c r="J231" s="169">
        <f>BK231</f>
        <v>0</v>
      </c>
      <c r="K231" s="12"/>
      <c r="L231" s="157"/>
      <c r="M231" s="162"/>
      <c r="N231" s="163"/>
      <c r="O231" s="163"/>
      <c r="P231" s="164">
        <f>SUM(P232:P233)</f>
        <v>0</v>
      </c>
      <c r="Q231" s="163"/>
      <c r="R231" s="164">
        <f>SUM(R232:R233)</f>
        <v>0</v>
      </c>
      <c r="S231" s="163"/>
      <c r="T231" s="16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8" t="s">
        <v>153</v>
      </c>
      <c r="AT231" s="166" t="s">
        <v>72</v>
      </c>
      <c r="AU231" s="166" t="s">
        <v>81</v>
      </c>
      <c r="AY231" s="158" t="s">
        <v>123</v>
      </c>
      <c r="BK231" s="167">
        <f>SUM(BK232:BK233)</f>
        <v>0</v>
      </c>
    </row>
    <row r="232" s="2" customFormat="1" ht="24.15" customHeight="1">
      <c r="A232" s="36"/>
      <c r="B232" s="170"/>
      <c r="C232" s="171" t="s">
        <v>403</v>
      </c>
      <c r="D232" s="171" t="s">
        <v>125</v>
      </c>
      <c r="E232" s="172" t="s">
        <v>165</v>
      </c>
      <c r="F232" s="173" t="s">
        <v>598</v>
      </c>
      <c r="G232" s="174" t="s">
        <v>142</v>
      </c>
      <c r="H232" s="175">
        <v>1</v>
      </c>
      <c r="I232" s="176"/>
      <c r="J232" s="177">
        <f>ROUND(I232*H232,2)</f>
        <v>0</v>
      </c>
      <c r="K232" s="178"/>
      <c r="L232" s="37"/>
      <c r="M232" s="179" t="s">
        <v>1</v>
      </c>
      <c r="N232" s="180" t="s">
        <v>38</v>
      </c>
      <c r="O232" s="75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3" t="s">
        <v>143</v>
      </c>
      <c r="AT232" s="183" t="s">
        <v>125</v>
      </c>
      <c r="AU232" s="183" t="s">
        <v>83</v>
      </c>
      <c r="AY232" s="17" t="s">
        <v>123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7" t="s">
        <v>81</v>
      </c>
      <c r="BK232" s="184">
        <f>ROUND(I232*H232,2)</f>
        <v>0</v>
      </c>
      <c r="BL232" s="17" t="s">
        <v>143</v>
      </c>
      <c r="BM232" s="183" t="s">
        <v>599</v>
      </c>
    </row>
    <row r="233" s="2" customFormat="1">
      <c r="A233" s="36"/>
      <c r="B233" s="37"/>
      <c r="C233" s="36"/>
      <c r="D233" s="185" t="s">
        <v>145</v>
      </c>
      <c r="E233" s="36"/>
      <c r="F233" s="186" t="s">
        <v>600</v>
      </c>
      <c r="G233" s="36"/>
      <c r="H233" s="36"/>
      <c r="I233" s="187"/>
      <c r="J233" s="36"/>
      <c r="K233" s="36"/>
      <c r="L233" s="37"/>
      <c r="M233" s="188"/>
      <c r="N233" s="189"/>
      <c r="O233" s="75"/>
      <c r="P233" s="75"/>
      <c r="Q233" s="75"/>
      <c r="R233" s="75"/>
      <c r="S233" s="75"/>
      <c r="T233" s="7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7" t="s">
        <v>145</v>
      </c>
      <c r="AU233" s="17" t="s">
        <v>83</v>
      </c>
    </row>
    <row r="234" s="12" customFormat="1" ht="22.8" customHeight="1">
      <c r="A234" s="12"/>
      <c r="B234" s="157"/>
      <c r="C234" s="12"/>
      <c r="D234" s="158" t="s">
        <v>72</v>
      </c>
      <c r="E234" s="168" t="s">
        <v>183</v>
      </c>
      <c r="F234" s="168" t="s">
        <v>184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P235</f>
        <v>0</v>
      </c>
      <c r="Q234" s="163"/>
      <c r="R234" s="164">
        <f>R235</f>
        <v>0</v>
      </c>
      <c r="S234" s="163"/>
      <c r="T234" s="165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153</v>
      </c>
      <c r="AT234" s="166" t="s">
        <v>72</v>
      </c>
      <c r="AU234" s="166" t="s">
        <v>81</v>
      </c>
      <c r="AY234" s="158" t="s">
        <v>123</v>
      </c>
      <c r="BK234" s="167">
        <f>BK235</f>
        <v>0</v>
      </c>
    </row>
    <row r="235" s="2" customFormat="1" ht="16.5" customHeight="1">
      <c r="A235" s="36"/>
      <c r="B235" s="170"/>
      <c r="C235" s="171" t="s">
        <v>408</v>
      </c>
      <c r="D235" s="171" t="s">
        <v>125</v>
      </c>
      <c r="E235" s="172" t="s">
        <v>186</v>
      </c>
      <c r="F235" s="173" t="s">
        <v>184</v>
      </c>
      <c r="G235" s="174" t="s">
        <v>142</v>
      </c>
      <c r="H235" s="175">
        <v>1</v>
      </c>
      <c r="I235" s="176"/>
      <c r="J235" s="177">
        <f>ROUND(I235*H235,2)</f>
        <v>0</v>
      </c>
      <c r="K235" s="178"/>
      <c r="L235" s="37"/>
      <c r="M235" s="221" t="s">
        <v>1</v>
      </c>
      <c r="N235" s="222" t="s">
        <v>38</v>
      </c>
      <c r="O235" s="200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143</v>
      </c>
      <c r="AT235" s="183" t="s">
        <v>125</v>
      </c>
      <c r="AU235" s="183" t="s">
        <v>83</v>
      </c>
      <c r="AY235" s="17" t="s">
        <v>123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81</v>
      </c>
      <c r="BK235" s="184">
        <f>ROUND(I235*H235,2)</f>
        <v>0</v>
      </c>
      <c r="BL235" s="17" t="s">
        <v>143</v>
      </c>
      <c r="BM235" s="183" t="s">
        <v>661</v>
      </c>
    </row>
    <row r="236" s="2" customFormat="1" ht="6.96" customHeight="1">
      <c r="A236" s="36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37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autoFilter ref="C123:K2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662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ROUND((SUM(BE118:BE121)),  2)</f>
        <v>0</v>
      </c>
      <c r="G33" s="36"/>
      <c r="H33" s="36"/>
      <c r="I33" s="126">
        <v>0.20999999999999999</v>
      </c>
      <c r="J33" s="125">
        <f>ROUND(((SUM(BE118:BE121))*I33),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ROUND((SUM(BF118:BF121)),  2)</f>
        <v>0</v>
      </c>
      <c r="G34" s="36"/>
      <c r="H34" s="36"/>
      <c r="I34" s="126">
        <v>0.14999999999999999</v>
      </c>
      <c r="J34" s="125">
        <f>ROUND(((SUM(BF118:BF121))*I34),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ROUND((SUM(BG118:BG121)),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ROUND((SUM(BH118:BH121)),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ROUND((SUM(BI118:BI121)),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 xml:space="preserve">SO 182 -  Dopravně inženýrská opatření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108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6"/>
      <c r="D108" s="36"/>
      <c r="E108" s="119" t="str">
        <f>E7</f>
        <v>II/105 od kř. III/10529 Bratřejov - kř. MK Žemličkova Lhota - PD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94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 xml:space="preserve">SO 182 -  Dopravně inženýrská opatření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 xml:space="preserve"> </v>
      </c>
      <c r="G112" s="36"/>
      <c r="H112" s="36"/>
      <c r="I112" s="30" t="s">
        <v>22</v>
      </c>
      <c r="J112" s="67" t="str">
        <f>IF(J12="","",J12)</f>
        <v>18. 8. 2022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E15</f>
        <v xml:space="preserve"> </v>
      </c>
      <c r="G114" s="36"/>
      <c r="H114" s="36"/>
      <c r="I114" s="30" t="s">
        <v>29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6"/>
      <c r="E115" s="36"/>
      <c r="F115" s="25" t="str">
        <f>IF(E18="","",E18)</f>
        <v>Vyplň údaj</v>
      </c>
      <c r="G115" s="36"/>
      <c r="H115" s="36"/>
      <c r="I115" s="30" t="s">
        <v>31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109</v>
      </c>
      <c r="D117" s="149" t="s">
        <v>58</v>
      </c>
      <c r="E117" s="149" t="s">
        <v>54</v>
      </c>
      <c r="F117" s="149" t="s">
        <v>55</v>
      </c>
      <c r="G117" s="149" t="s">
        <v>110</v>
      </c>
      <c r="H117" s="149" t="s">
        <v>111</v>
      </c>
      <c r="I117" s="149" t="s">
        <v>112</v>
      </c>
      <c r="J117" s="150" t="s">
        <v>98</v>
      </c>
      <c r="K117" s="151" t="s">
        <v>113</v>
      </c>
      <c r="L117" s="152"/>
      <c r="M117" s="84" t="s">
        <v>1</v>
      </c>
      <c r="N117" s="85" t="s">
        <v>37</v>
      </c>
      <c r="O117" s="85" t="s">
        <v>114</v>
      </c>
      <c r="P117" s="85" t="s">
        <v>115</v>
      </c>
      <c r="Q117" s="85" t="s">
        <v>116</v>
      </c>
      <c r="R117" s="85" t="s">
        <v>117</v>
      </c>
      <c r="S117" s="85" t="s">
        <v>118</v>
      </c>
      <c r="T117" s="86" t="s">
        <v>119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120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72</v>
      </c>
      <c r="AU118" s="17" t="s">
        <v>100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135</v>
      </c>
      <c r="F119" s="159" t="s">
        <v>136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129</v>
      </c>
      <c r="AT119" s="166" t="s">
        <v>72</v>
      </c>
      <c r="AU119" s="166" t="s">
        <v>73</v>
      </c>
      <c r="AY119" s="158" t="s">
        <v>123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72</v>
      </c>
      <c r="E120" s="168" t="s">
        <v>137</v>
      </c>
      <c r="F120" s="168" t="s">
        <v>138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129</v>
      </c>
      <c r="AT120" s="166" t="s">
        <v>72</v>
      </c>
      <c r="AU120" s="166" t="s">
        <v>81</v>
      </c>
      <c r="AY120" s="158" t="s">
        <v>123</v>
      </c>
      <c r="BK120" s="167">
        <f>BK121</f>
        <v>0</v>
      </c>
    </row>
    <row r="121" s="2" customFormat="1" ht="16.5" customHeight="1">
      <c r="A121" s="36"/>
      <c r="B121" s="170"/>
      <c r="C121" s="171" t="s">
        <v>81</v>
      </c>
      <c r="D121" s="171" t="s">
        <v>125</v>
      </c>
      <c r="E121" s="172" t="s">
        <v>663</v>
      </c>
      <c r="F121" s="173" t="s">
        <v>664</v>
      </c>
      <c r="G121" s="174" t="s">
        <v>149</v>
      </c>
      <c r="H121" s="175">
        <v>1</v>
      </c>
      <c r="I121" s="176"/>
      <c r="J121" s="177">
        <f>ROUND(I121*H121,2)</f>
        <v>0</v>
      </c>
      <c r="K121" s="178"/>
      <c r="L121" s="37"/>
      <c r="M121" s="221" t="s">
        <v>1</v>
      </c>
      <c r="N121" s="222" t="s">
        <v>38</v>
      </c>
      <c r="O121" s="200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150</v>
      </c>
      <c r="AT121" s="183" t="s">
        <v>125</v>
      </c>
      <c r="AU121" s="183" t="s">
        <v>83</v>
      </c>
      <c r="AY121" s="17" t="s">
        <v>123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81</v>
      </c>
      <c r="BK121" s="184">
        <f>ROUND(I121*H121,2)</f>
        <v>0</v>
      </c>
      <c r="BL121" s="17" t="s">
        <v>150</v>
      </c>
      <c r="BM121" s="183" t="s">
        <v>665</v>
      </c>
    </row>
    <row r="122" s="2" customFormat="1" ht="6.96" customHeight="1">
      <c r="A122" s="36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37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2023-01-12T12:23:56Z</dcterms:created>
  <dcterms:modified xsi:type="dcterms:W3CDTF">2023-01-12T12:23:59Z</dcterms:modified>
</cp:coreProperties>
</file>