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'rozpočet'!$A$4:$F$34</definedName>
  </definedNames>
  <calcPr fullCalcOnLoad="1"/>
</workbook>
</file>

<file path=xl/sharedStrings.xml><?xml version="1.0" encoding="utf-8"?>
<sst xmlns="http://schemas.openxmlformats.org/spreadsheetml/2006/main" count="140" uniqueCount="104">
  <si>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</si>
  <si>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</si>
  <si>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</si>
  <si>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</si>
  <si>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</si>
  <si>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</si>
  <si>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</si>
  <si>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</si>
  <si>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</si>
  <si>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</si>
  <si>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</si>
  <si>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</si>
  <si>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</si>
  <si>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</si>
  <si>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</si>
  <si>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</si>
  <si>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</si>
  <si>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</si>
  <si>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</si>
  <si>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</si>
  <si>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</si>
  <si>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</si>
  <si>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</si>
  <si>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</si>
  <si>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</si>
  <si>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</si>
  <si>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</si>
  <si>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</si>
  <si>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</si>
  <si>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</si>
  <si>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</si>
  <si>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</si>
  <si>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</si>
  <si>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</si>
  <si>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</si>
  <si>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</si>
  <si>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</si>
  <si>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</si>
  <si>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</si>
  <si>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</si>
  <si>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</si>
  <si>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</si>
  <si>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</si>
  <si>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</si>
  <si>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</si>
  <si>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</si>
  <si>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</si>
  <si>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</si>
  <si>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</si>
  <si>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</si>
  <si>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</si>
  <si>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</si>
  <si>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</si>
  <si>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</si>
  <si>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</si>
  <si>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</si>
  <si>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</si>
  <si>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</si>
  <si>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ks</t>
  </si>
  <si>
    <t xml:space="preserve">Zpracoval:   </t>
  </si>
  <si>
    <t xml:space="preserve">Datum:   </t>
  </si>
  <si>
    <t>poznámky</t>
  </si>
  <si>
    <t>574A44</t>
  </si>
  <si>
    <t>spojovací postřik ze sil. emulze do 1,0kg/m2</t>
  </si>
  <si>
    <t xml:space="preserve">zpevnění krajnic z recyklátu do tl. 100mm  </t>
  </si>
  <si>
    <t>hmotnost              t</t>
  </si>
  <si>
    <t>hmotnost  celkem</t>
  </si>
  <si>
    <t>čištění krajnic od nánosu  tl do 100 mm s odvozem na skládku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</si>
  <si>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</si>
  <si>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</si>
  <si>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</si>
  <si>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</si>
  <si>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</si>
  <si>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</si>
  <si>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</si>
  <si>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</si>
  <si>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II-331 Lysá nad Labem,Litol</t>
  </si>
  <si>
    <t>Tomáš Karásek</t>
  </si>
  <si>
    <t>staničení km 26,750 - 27,900</t>
  </si>
  <si>
    <t>DIO  vč. Zajištění regulace a ochranu dopravy, zjištění a vytyčení inž. sítí ,</t>
  </si>
  <si>
    <t>02520</t>
  </si>
  <si>
    <t>zkoušení materiálu nezávislou zkušebnou</t>
  </si>
  <si>
    <t>frézování  asfalt. Ploch asfatových tl. Do  50 mm</t>
  </si>
  <si>
    <t>řezání asfaltového krytu vozovek do 50mm</t>
  </si>
  <si>
    <t>OČIŠTĚNÍ ASFALT VOZOVEK ZAMETENÍM</t>
  </si>
  <si>
    <t>574C46</t>
  </si>
  <si>
    <t>ASFALTOVÝ BETON PRO LOŽNÍ VRSTVY ACL 16+, 16S TL. 50MM</t>
  </si>
  <si>
    <t>ASFALTOVÝ BETON PRO OBRUSNÉ VRSTVY ACO 11+, 11S TL. 50MM</t>
  </si>
  <si>
    <t>FRÉZOVÁNÍ DRÁŽKY PRŮŘEZU DO 100MM2 V ASFALTOVÉ VOZOVCE</t>
  </si>
  <si>
    <t>TĚSNĚNÍ DILATAČ SPAR ASF ZÁLIVKOU PRŮŘ DO 100MM2</t>
  </si>
  <si>
    <t>výšková úprava krycích hrnců</t>
  </si>
  <si>
    <t>výšková úprava poklopů (šachty, vpusti)</t>
  </si>
  <si>
    <t>poplatky za likvidaci odpadu nekontaminovaných (příkopy,krajnice)</t>
  </si>
  <si>
    <t>VDZ - plastem barva hladká, dodávka a pokládka</t>
  </si>
  <si>
    <t>VDZ - barva, dodávka a pokládka</t>
  </si>
  <si>
    <t>029113</t>
  </si>
  <si>
    <t>poplatky za geodetické zaměření celky</t>
  </si>
  <si>
    <t>02946</t>
  </si>
  <si>
    <t>poplatky - fotodokumentace stavby ( flash disk)</t>
  </si>
  <si>
    <t>Stavba:   II-331 Lysá nad Labem, Litol</t>
  </si>
  <si>
    <t>Objekt:    sil.    II/331                 km  26,750 - 27,900</t>
  </si>
  <si>
    <r>
      <t xml:space="preserve">Zpracoval:  </t>
    </r>
    <r>
      <rPr>
        <sz val="9"/>
        <rFont val="Arial CE"/>
        <family val="0"/>
      </rPr>
      <t xml:space="preserve"> Tomáš Karásek</t>
    </r>
  </si>
  <si>
    <r>
      <t xml:space="preserve">Datum:   </t>
    </r>
    <r>
      <rPr>
        <sz val="9"/>
        <rFont val="Arial CE"/>
        <family val="0"/>
      </rPr>
      <t>7.12.2022</t>
    </r>
  </si>
  <si>
    <t>R položka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</si>
</sst>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3" fontId="0" fillId="0" borderId="14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4" xfId="0" applyNumberFormat="1" applyFont="1" applyBorder="1" applyAlignment="1" applyProtection="1">
      <alignment horizontal="center" vertical="top"/>
      <protection/>
    </xf>
    <xf numFmtId="3" fontId="19" fillId="0" borderId="14" xfId="0" applyNumberFormat="1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horizontal="center" vertical="top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3" fontId="19" fillId="0" borderId="14" xfId="0" applyNumberFormat="1" applyFont="1" applyBorder="1" applyAlignment="1" applyProtection="1">
      <alignment vertical="center"/>
      <protection/>
    </xf>
    <xf numFmtId="4" fontId="19" fillId="0" borderId="14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29" xfId="0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horizontal="right" vertical="top"/>
      <protection/>
    </xf>
    <xf numFmtId="4" fontId="10" fillId="0" borderId="26" xfId="0" applyNumberFormat="1" applyFont="1" applyFill="1" applyBorder="1" applyAlignment="1" applyProtection="1">
      <alignment vertical="top"/>
      <protection/>
    </xf>
    <xf numFmtId="49" fontId="10" fillId="0" borderId="13" xfId="0" applyNumberFormat="1" applyFont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49" fontId="10" fillId="0" borderId="19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vertical="top"/>
      <protection/>
    </xf>
    <xf numFmtId="0" fontId="10" fillId="0" borderId="29" xfId="0" applyFont="1" applyBorder="1" applyAlignment="1" applyProtection="1">
      <alignment horizontal="center" vertical="center"/>
      <protection/>
    </xf>
    <xf numFmtId="2" fontId="9" fillId="0" borderId="29" xfId="0" applyNumberFormat="1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vertical="top"/>
      <protection/>
    </xf>
    <xf numFmtId="2" fontId="9" fillId="0" borderId="14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2" fontId="9" fillId="0" borderId="14" xfId="0" applyNumberFormat="1" applyFont="1" applyBorder="1" applyAlignment="1" applyProtection="1">
      <alignment vertical="center"/>
      <protection/>
    </xf>
    <xf numFmtId="4" fontId="9" fillId="0" borderId="14" xfId="0" applyNumberFormat="1" applyFont="1" applyBorder="1" applyAlignment="1" applyProtection="1">
      <alignment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2" fontId="9" fillId="0" borderId="17" xfId="0" applyNumberFormat="1" applyFont="1" applyBorder="1" applyAlignment="1" applyProtection="1">
      <alignment vertical="top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33" xfId="0" applyNumberFormat="1" applyFont="1" applyFill="1" applyBorder="1" applyAlignment="1" applyProtection="1">
      <alignment horizontal="left" vertical="center"/>
      <protection/>
    </xf>
    <xf numFmtId="49" fontId="64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3" xfId="0" applyNumberFormat="1" applyFont="1" applyFill="1" applyBorder="1" applyAlignment="1" applyProtection="1">
      <alignment horizontal="left" vertical="center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9" fontId="20" fillId="0" borderId="35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4" xfId="0" applyNumberFormat="1" applyFont="1" applyFill="1" applyBorder="1" applyAlignment="1" applyProtection="1">
      <alignment horizontal="left" vertical="center"/>
      <protection/>
    </xf>
    <xf numFmtId="49" fontId="18" fillId="34" borderId="36" xfId="0" applyNumberFormat="1" applyFont="1" applyFill="1" applyBorder="1" applyAlignment="1" applyProtection="1">
      <alignment horizontal="left" vertical="center"/>
      <protection/>
    </xf>
    <xf numFmtId="49" fontId="18" fillId="34" borderId="25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49" fontId="20" fillId="35" borderId="37" xfId="0" applyNumberFormat="1" applyFont="1" applyFill="1" applyBorder="1" applyAlignment="1" applyProtection="1">
      <alignment horizontal="center" vertical="center"/>
      <protection/>
    </xf>
    <xf numFmtId="0" fontId="20" fillId="35" borderId="38" xfId="0" applyNumberFormat="1" applyFont="1" applyFill="1" applyBorder="1" applyAlignment="1" applyProtection="1">
      <alignment horizontal="center" vertical="center"/>
      <protection/>
    </xf>
    <xf numFmtId="0" fontId="20" fillId="35" borderId="39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36" xfId="0" applyNumberFormat="1" applyFont="1" applyFill="1" applyBorder="1" applyAlignment="1" applyProtection="1">
      <alignment horizontal="left" vertical="center"/>
      <protection/>
    </xf>
    <xf numFmtId="49" fontId="18" fillId="0" borderId="2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40" xfId="0" applyNumberFormat="1" applyFont="1" applyFill="1" applyBorder="1" applyAlignment="1" applyProtection="1">
      <alignment horizontal="center" vertical="center"/>
      <protection/>
    </xf>
    <xf numFmtId="49" fontId="15" fillId="0" borderId="41" xfId="0" applyNumberFormat="1" applyFont="1" applyFill="1" applyBorder="1" applyAlignment="1" applyProtection="1">
      <alignment horizontal="center" vertical="center"/>
      <protection/>
    </xf>
    <xf numFmtId="49" fontId="15" fillId="0" borderId="42" xfId="0" applyNumberFormat="1" applyFont="1" applyFill="1" applyBorder="1" applyAlignment="1" applyProtection="1">
      <alignment horizontal="center" vertical="center"/>
      <protection/>
    </xf>
    <xf numFmtId="49" fontId="17" fillId="0" borderId="43" xfId="0" applyNumberFormat="1" applyFont="1" applyFill="1" applyBorder="1" applyAlignment="1" applyProtection="1">
      <alignment horizontal="left" vertical="center"/>
      <protection/>
    </xf>
    <xf numFmtId="49" fontId="17" fillId="0" borderId="44" xfId="0" applyNumberFormat="1" applyFont="1" applyFill="1" applyBorder="1" applyAlignment="1" applyProtection="1">
      <alignment horizontal="left" vertical="center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65" fillId="0" borderId="14" xfId="0" applyNumberFormat="1" applyFont="1" applyFill="1" applyBorder="1" applyAlignment="1" applyProtection="1">
      <alignment horizontal="left" vertical="center"/>
      <protection/>
    </xf>
    <xf numFmtId="0" fontId="65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14" fontId="65" fillId="0" borderId="37" xfId="0" applyNumberFormat="1" applyFont="1" applyFill="1" applyBorder="1" applyAlignment="1" applyProtection="1">
      <alignment horizontal="center" vertical="center"/>
      <protection/>
    </xf>
    <xf numFmtId="14" fontId="65" fillId="0" borderId="45" xfId="0" applyNumberFormat="1" applyFont="1" applyFill="1" applyBorder="1" applyAlignment="1" applyProtection="1">
      <alignment horizontal="center" vertical="center"/>
      <protection/>
    </xf>
    <xf numFmtId="14" fontId="65" fillId="0" borderId="46" xfId="0" applyNumberFormat="1" applyFont="1" applyFill="1" applyBorder="1" applyAlignment="1" applyProtection="1">
      <alignment horizontal="center" vertical="center"/>
      <protection/>
    </xf>
    <xf numFmtId="14" fontId="65" fillId="0" borderId="47" xfId="0" applyNumberFormat="1" applyFont="1" applyFill="1" applyBorder="1" applyAlignment="1" applyProtection="1">
      <alignment horizontal="center" vertical="center"/>
      <protection/>
    </xf>
    <xf numFmtId="49" fontId="21" fillId="0" borderId="14" xfId="0" applyNumberFormat="1" applyFont="1" applyFill="1" applyBorder="1" applyAlignment="1" applyProtection="1">
      <alignment horizontal="left" vertical="center"/>
      <protection/>
    </xf>
    <xf numFmtId="0" fontId="21" fillId="0" borderId="14" xfId="0" applyNumberFormat="1" applyFont="1" applyFill="1" applyBorder="1" applyAlignment="1" applyProtection="1">
      <alignment horizontal="left" vertical="center"/>
      <protection/>
    </xf>
    <xf numFmtId="49" fontId="66" fillId="0" borderId="15" xfId="0" applyNumberFormat="1" applyFont="1" applyFill="1" applyBorder="1" applyAlignment="1" applyProtection="1">
      <alignment horizontal="left" vertical="center"/>
      <protection/>
    </xf>
    <xf numFmtId="0" fontId="66" fillId="0" borderId="15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49" fontId="65" fillId="0" borderId="15" xfId="0" applyNumberFormat="1" applyFont="1" applyFill="1" applyBorder="1" applyAlignment="1" applyProtection="1">
      <alignment horizontal="left" vertical="center"/>
      <protection/>
    </xf>
    <xf numFmtId="0" fontId="65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65" fillId="0" borderId="26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Fill="1" applyBorder="1" applyAlignment="1" applyProtection="1">
      <alignment horizontal="center" vertical="center"/>
      <protection/>
    </xf>
    <xf numFmtId="0" fontId="19" fillId="0" borderId="45" xfId="0" applyNumberFormat="1" applyFont="1" applyFill="1" applyBorder="1" applyAlignment="1" applyProtection="1">
      <alignment horizontal="center" vertical="center"/>
      <protection/>
    </xf>
    <xf numFmtId="0" fontId="19" fillId="0" borderId="46" xfId="0" applyNumberFormat="1" applyFont="1" applyFill="1" applyBorder="1" applyAlignment="1" applyProtection="1">
      <alignment horizontal="center" vertical="center"/>
      <protection/>
    </xf>
    <xf numFmtId="0" fontId="19" fillId="0" borderId="47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20" fillId="0" borderId="32" xfId="0" applyNumberFormat="1" applyFont="1" applyFill="1" applyBorder="1" applyAlignment="1" applyProtection="1">
      <alignment horizontal="left" vertical="center"/>
      <protection/>
    </xf>
    <xf numFmtId="49" fontId="20" fillId="0" borderId="48" xfId="0" applyNumberFormat="1" applyFont="1" applyFill="1" applyBorder="1" applyAlignment="1" applyProtection="1">
      <alignment horizontal="left" vertical="center"/>
      <protection/>
    </xf>
    <xf numFmtId="49" fontId="20" fillId="35" borderId="38" xfId="0" applyNumberFormat="1" applyFont="1" applyFill="1" applyBorder="1" applyAlignment="1" applyProtection="1">
      <alignment horizontal="center" vertical="center"/>
      <protection/>
    </xf>
    <xf numFmtId="49" fontId="20" fillId="35" borderId="45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22" fillId="0" borderId="51" xfId="0" applyNumberFormat="1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 applyProtection="1">
      <alignment horizontal="center" vertical="center" wrapText="1"/>
      <protection/>
    </xf>
    <xf numFmtId="0" fontId="22" fillId="0" borderId="46" xfId="0" applyFont="1" applyBorder="1" applyAlignment="1" applyProtection="1">
      <alignment horizontal="center" vertical="center" wrapText="1"/>
      <protection/>
    </xf>
    <xf numFmtId="0" fontId="22" fillId="0" borderId="47" xfId="0" applyFont="1" applyBorder="1" applyAlignment="1" applyProtection="1">
      <alignment horizontal="center" vertical="center" wrapText="1"/>
      <protection/>
    </xf>
    <xf numFmtId="49" fontId="1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top"/>
      <protection/>
    </xf>
    <xf numFmtId="0" fontId="10" fillId="0" borderId="14" xfId="0" applyFont="1" applyBorder="1" applyAlignment="1">
      <alignment vertical="top"/>
    </xf>
    <xf numFmtId="0" fontId="10" fillId="0" borderId="0" xfId="0" applyFont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10" sqref="C10:D11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5" customHeight="1" thickBot="1">
      <c r="A1" s="195" t="s">
        <v>16</v>
      </c>
      <c r="B1" s="196"/>
      <c r="C1" s="196"/>
      <c r="D1" s="196"/>
      <c r="E1" s="196"/>
      <c r="F1" s="196"/>
      <c r="G1" s="196"/>
      <c r="H1" s="196"/>
      <c r="I1" s="196"/>
    </row>
    <row r="2" spans="1:10" ht="12.75" customHeight="1">
      <c r="A2" s="197" t="s">
        <v>17</v>
      </c>
      <c r="B2" s="198"/>
      <c r="C2" s="199" t="s">
        <v>76</v>
      </c>
      <c r="D2" s="200"/>
      <c r="E2" s="175" t="s">
        <v>18</v>
      </c>
      <c r="F2" s="203" t="s">
        <v>69</v>
      </c>
      <c r="G2" s="204"/>
      <c r="H2" s="175" t="s">
        <v>19</v>
      </c>
      <c r="I2" s="176"/>
      <c r="J2" s="38"/>
    </row>
    <row r="3" spans="1:10" ht="12.75">
      <c r="A3" s="153"/>
      <c r="B3" s="152"/>
      <c r="C3" s="201"/>
      <c r="D3" s="202"/>
      <c r="E3" s="152"/>
      <c r="F3" s="205"/>
      <c r="G3" s="206"/>
      <c r="H3" s="152"/>
      <c r="I3" s="174"/>
      <c r="J3" s="38"/>
    </row>
    <row r="4" spans="1:10" ht="12.75" customHeight="1">
      <c r="A4" s="151" t="s">
        <v>20</v>
      </c>
      <c r="B4" s="152"/>
      <c r="C4" s="177" t="s">
        <v>74</v>
      </c>
      <c r="D4" s="178"/>
      <c r="E4" s="156" t="s">
        <v>21</v>
      </c>
      <c r="F4" s="156"/>
      <c r="G4" s="152"/>
      <c r="H4" s="156" t="s">
        <v>19</v>
      </c>
      <c r="I4" s="181"/>
      <c r="J4" s="38"/>
    </row>
    <row r="5" spans="1:10" ht="12.75" customHeight="1">
      <c r="A5" s="153"/>
      <c r="B5" s="152"/>
      <c r="C5" s="179"/>
      <c r="D5" s="180"/>
      <c r="E5" s="152"/>
      <c r="F5" s="152"/>
      <c r="G5" s="152"/>
      <c r="H5" s="152"/>
      <c r="I5" s="160"/>
      <c r="J5" s="38"/>
    </row>
    <row r="6" spans="1:10" ht="12.75" customHeight="1">
      <c r="A6" s="151" t="s">
        <v>22</v>
      </c>
      <c r="B6" s="152"/>
      <c r="C6" s="169" t="s">
        <v>78</v>
      </c>
      <c r="D6" s="170"/>
      <c r="E6" s="156" t="s">
        <v>23</v>
      </c>
      <c r="F6" s="154"/>
      <c r="G6" s="155"/>
      <c r="H6" s="156" t="s">
        <v>19</v>
      </c>
      <c r="I6" s="173"/>
      <c r="J6" s="38"/>
    </row>
    <row r="7" spans="1:10" ht="12.75">
      <c r="A7" s="153"/>
      <c r="B7" s="152"/>
      <c r="C7" s="171"/>
      <c r="D7" s="172"/>
      <c r="E7" s="152"/>
      <c r="F7" s="155"/>
      <c r="G7" s="155"/>
      <c r="H7" s="152"/>
      <c r="I7" s="174"/>
      <c r="J7" s="38"/>
    </row>
    <row r="8" spans="1:10" ht="12.75">
      <c r="A8" s="151" t="s">
        <v>70</v>
      </c>
      <c r="B8" s="152"/>
      <c r="C8" s="161"/>
      <c r="D8" s="162"/>
      <c r="E8" s="156" t="s">
        <v>71</v>
      </c>
      <c r="F8" s="158" t="s">
        <v>77</v>
      </c>
      <c r="G8" s="158"/>
      <c r="H8" s="165" t="s">
        <v>72</v>
      </c>
      <c r="I8" s="167"/>
      <c r="J8" s="38"/>
    </row>
    <row r="9" spans="1:10" ht="12.75">
      <c r="A9" s="153"/>
      <c r="B9" s="152"/>
      <c r="C9" s="163"/>
      <c r="D9" s="164"/>
      <c r="E9" s="152"/>
      <c r="F9" s="158"/>
      <c r="G9" s="158"/>
      <c r="H9" s="166"/>
      <c r="I9" s="168"/>
      <c r="J9" s="38"/>
    </row>
    <row r="10" spans="1:10" ht="12.75">
      <c r="A10" s="151" t="s">
        <v>73</v>
      </c>
      <c r="B10" s="152"/>
      <c r="C10" s="154"/>
      <c r="D10" s="155"/>
      <c r="E10" s="156" t="s">
        <v>24</v>
      </c>
      <c r="F10" s="157" t="s">
        <v>77</v>
      </c>
      <c r="G10" s="158"/>
      <c r="H10" s="156" t="s">
        <v>25</v>
      </c>
      <c r="I10" s="159"/>
      <c r="J10" s="38"/>
    </row>
    <row r="11" spans="1:10" ht="12.75">
      <c r="A11" s="153"/>
      <c r="B11" s="152"/>
      <c r="C11" s="155"/>
      <c r="D11" s="155"/>
      <c r="E11" s="152"/>
      <c r="F11" s="158"/>
      <c r="G11" s="158"/>
      <c r="H11" s="152"/>
      <c r="I11" s="160"/>
      <c r="J11" s="38"/>
    </row>
    <row r="12" spans="1:9" ht="23.25" customHeight="1" thickBot="1">
      <c r="A12" s="143" t="s">
        <v>26</v>
      </c>
      <c r="B12" s="144"/>
      <c r="C12" s="144"/>
      <c r="D12" s="144"/>
      <c r="E12" s="144"/>
      <c r="F12" s="144"/>
      <c r="G12" s="144"/>
      <c r="H12" s="144"/>
      <c r="I12" s="145"/>
    </row>
    <row r="13" spans="1:10" ht="26.25" customHeight="1">
      <c r="A13" s="39" t="s">
        <v>27</v>
      </c>
      <c r="B13" s="146" t="s">
        <v>28</v>
      </c>
      <c r="C13" s="147"/>
      <c r="D13" s="40" t="s">
        <v>29</v>
      </c>
      <c r="E13" s="148" t="s">
        <v>30</v>
      </c>
      <c r="F13" s="149"/>
      <c r="G13" s="40" t="s">
        <v>31</v>
      </c>
      <c r="H13" s="148" t="s">
        <v>32</v>
      </c>
      <c r="I13" s="150"/>
      <c r="J13" s="38"/>
    </row>
    <row r="14" spans="1:10" ht="15" customHeight="1">
      <c r="A14" s="41" t="s">
        <v>33</v>
      </c>
      <c r="B14" s="42" t="s">
        <v>34</v>
      </c>
      <c r="C14" s="43">
        <f>SUM(rozpočet!F31)</f>
        <v>0</v>
      </c>
      <c r="D14" s="136" t="s">
        <v>35</v>
      </c>
      <c r="E14" s="137"/>
      <c r="F14" s="43">
        <v>0</v>
      </c>
      <c r="G14" s="138" t="s">
        <v>36</v>
      </c>
      <c r="H14" s="139"/>
      <c r="I14" s="44">
        <v>0</v>
      </c>
      <c r="J14" s="38"/>
    </row>
    <row r="15" spans="1:11" ht="15" customHeight="1">
      <c r="A15" s="41"/>
      <c r="B15" s="42" t="s">
        <v>37</v>
      </c>
      <c r="C15" s="43">
        <v>0</v>
      </c>
      <c r="D15" s="136" t="s">
        <v>38</v>
      </c>
      <c r="E15" s="137"/>
      <c r="F15" s="43">
        <v>0</v>
      </c>
      <c r="G15" s="138" t="s">
        <v>39</v>
      </c>
      <c r="H15" s="139"/>
      <c r="I15" s="44">
        <v>0</v>
      </c>
      <c r="J15" s="38"/>
      <c r="K15" s="45"/>
    </row>
    <row r="16" spans="1:10" ht="15" customHeight="1">
      <c r="A16" s="41" t="s">
        <v>40</v>
      </c>
      <c r="B16" s="42" t="s">
        <v>34</v>
      </c>
      <c r="C16" s="43">
        <v>0</v>
      </c>
      <c r="D16" s="136" t="s">
        <v>41</v>
      </c>
      <c r="E16" s="137"/>
      <c r="F16" s="43">
        <v>0</v>
      </c>
      <c r="G16" s="138" t="s">
        <v>42</v>
      </c>
      <c r="H16" s="139"/>
      <c r="I16" s="44">
        <v>0</v>
      </c>
      <c r="J16" s="38"/>
    </row>
    <row r="17" spans="1:10" ht="15" customHeight="1">
      <c r="A17" s="41"/>
      <c r="B17" s="42" t="s">
        <v>37</v>
      </c>
      <c r="C17" s="43">
        <v>0</v>
      </c>
      <c r="D17" s="136"/>
      <c r="E17" s="137"/>
      <c r="F17" s="46"/>
      <c r="G17" s="138" t="s">
        <v>43</v>
      </c>
      <c r="H17" s="139"/>
      <c r="I17" s="44">
        <v>0</v>
      </c>
      <c r="J17" s="38"/>
    </row>
    <row r="18" spans="1:10" ht="15" customHeight="1">
      <c r="A18" s="41" t="s">
        <v>44</v>
      </c>
      <c r="B18" s="42" t="s">
        <v>34</v>
      </c>
      <c r="C18" s="43">
        <v>0</v>
      </c>
      <c r="D18" s="136"/>
      <c r="E18" s="137"/>
      <c r="F18" s="46"/>
      <c r="G18" s="138" t="s">
        <v>45</v>
      </c>
      <c r="H18" s="139"/>
      <c r="I18" s="44">
        <v>0</v>
      </c>
      <c r="J18" s="38"/>
    </row>
    <row r="19" spans="1:10" ht="15" customHeight="1">
      <c r="A19" s="41"/>
      <c r="B19" s="42" t="s">
        <v>37</v>
      </c>
      <c r="C19" s="43">
        <v>0</v>
      </c>
      <c r="D19" s="136"/>
      <c r="E19" s="137"/>
      <c r="F19" s="46"/>
      <c r="G19" s="138" t="s">
        <v>46</v>
      </c>
      <c r="H19" s="139"/>
      <c r="I19" s="44">
        <v>0</v>
      </c>
      <c r="J19" s="38"/>
    </row>
    <row r="20" spans="1:10" ht="15" customHeight="1">
      <c r="A20" s="134" t="s">
        <v>47</v>
      </c>
      <c r="B20" s="135"/>
      <c r="C20" s="43">
        <v>0</v>
      </c>
      <c r="D20" s="136"/>
      <c r="E20" s="137"/>
      <c r="F20" s="46"/>
      <c r="G20" s="138"/>
      <c r="H20" s="139"/>
      <c r="I20" s="47"/>
      <c r="J20" s="38"/>
    </row>
    <row r="21" spans="1:10" ht="15" customHeight="1">
      <c r="A21" s="134" t="s">
        <v>48</v>
      </c>
      <c r="B21" s="135"/>
      <c r="C21" s="43">
        <v>0</v>
      </c>
      <c r="D21" s="136"/>
      <c r="E21" s="137"/>
      <c r="F21" s="46"/>
      <c r="G21" s="138"/>
      <c r="H21" s="139"/>
      <c r="I21" s="47"/>
      <c r="J21" s="38"/>
    </row>
    <row r="22" spans="1:10" ht="16.5" customHeight="1">
      <c r="A22" s="134" t="s">
        <v>49</v>
      </c>
      <c r="B22" s="135"/>
      <c r="C22" s="43">
        <f>SUM(C14:C21)</f>
        <v>0</v>
      </c>
      <c r="D22" s="140" t="s">
        <v>50</v>
      </c>
      <c r="E22" s="141"/>
      <c r="F22" s="43">
        <f>SUM(F14:F21)</f>
        <v>0</v>
      </c>
      <c r="G22" s="142" t="s">
        <v>51</v>
      </c>
      <c r="H22" s="135"/>
      <c r="I22" s="44">
        <f>SUM(I14:I21)</f>
        <v>0</v>
      </c>
      <c r="J22" s="38"/>
    </row>
    <row r="23" spans="1:9" ht="12.75">
      <c r="A23" s="48"/>
      <c r="B23" s="49"/>
      <c r="C23" s="49"/>
      <c r="D23" s="49"/>
      <c r="E23" s="49"/>
      <c r="F23" s="49"/>
      <c r="G23" s="49"/>
      <c r="H23" s="49"/>
      <c r="I23" s="50"/>
    </row>
    <row r="24" spans="1:9" ht="15" customHeight="1">
      <c r="A24" s="126" t="s">
        <v>52</v>
      </c>
      <c r="B24" s="127"/>
      <c r="C24" s="51">
        <v>0</v>
      </c>
      <c r="D24" s="38"/>
      <c r="E24" s="38"/>
      <c r="F24" s="38"/>
      <c r="G24" s="38"/>
      <c r="H24" s="38"/>
      <c r="I24" s="52"/>
    </row>
    <row r="25" spans="1:10" ht="15" customHeight="1">
      <c r="A25" s="126" t="s">
        <v>53</v>
      </c>
      <c r="B25" s="127"/>
      <c r="C25" s="51">
        <v>0</v>
      </c>
      <c r="D25" s="128" t="s">
        <v>54</v>
      </c>
      <c r="E25" s="129"/>
      <c r="F25" s="51">
        <f>ROUND(C25*(14/100),2)</f>
        <v>0</v>
      </c>
      <c r="G25" s="130" t="s">
        <v>12</v>
      </c>
      <c r="H25" s="127"/>
      <c r="I25" s="53">
        <f>SUM(C24:C26)</f>
        <v>0</v>
      </c>
      <c r="J25" s="38"/>
    </row>
    <row r="26" spans="1:10" ht="15" customHeight="1">
      <c r="A26" s="126" t="s">
        <v>55</v>
      </c>
      <c r="B26" s="127"/>
      <c r="C26" s="51">
        <f>C22+F22*I22</f>
        <v>0</v>
      </c>
      <c r="D26" s="128" t="s">
        <v>6</v>
      </c>
      <c r="E26" s="129"/>
      <c r="F26" s="51">
        <f>ROUND(C26*(21/100),2)</f>
        <v>0</v>
      </c>
      <c r="G26" s="130" t="s">
        <v>56</v>
      </c>
      <c r="H26" s="127"/>
      <c r="I26" s="53">
        <f>SUM(F25:F26)+I25</f>
        <v>0</v>
      </c>
      <c r="J26" s="38"/>
    </row>
    <row r="27" spans="1:9" ht="12.75">
      <c r="A27" s="54"/>
      <c r="B27" s="38"/>
      <c r="C27" s="38"/>
      <c r="D27" s="38"/>
      <c r="E27" s="38"/>
      <c r="F27" s="38"/>
      <c r="G27" s="38"/>
      <c r="H27" s="38"/>
      <c r="I27" s="52"/>
    </row>
    <row r="28" spans="1:10" ht="14.25" customHeight="1">
      <c r="A28" s="186"/>
      <c r="B28" s="187"/>
      <c r="C28" s="188"/>
      <c r="D28" s="131"/>
      <c r="E28" s="184"/>
      <c r="F28" s="185"/>
      <c r="G28" s="131" t="s">
        <v>57</v>
      </c>
      <c r="H28" s="132"/>
      <c r="I28" s="133"/>
      <c r="J28" s="38"/>
    </row>
    <row r="29" spans="1:10" ht="14.25" customHeight="1">
      <c r="A29" s="189"/>
      <c r="B29" s="190"/>
      <c r="C29" s="191"/>
      <c r="D29" s="123"/>
      <c r="E29" s="124"/>
      <c r="F29" s="125"/>
      <c r="G29" s="123"/>
      <c r="H29" s="121"/>
      <c r="I29" s="122"/>
      <c r="J29" s="38"/>
    </row>
    <row r="30" spans="1:10" ht="14.25" customHeight="1">
      <c r="A30" s="189"/>
      <c r="B30" s="190"/>
      <c r="C30" s="191"/>
      <c r="D30" s="123"/>
      <c r="E30" s="124"/>
      <c r="F30" s="125"/>
      <c r="G30" s="120"/>
      <c r="H30" s="121"/>
      <c r="I30" s="122"/>
      <c r="J30" s="38"/>
    </row>
    <row r="31" spans="1:10" ht="14.25" customHeight="1">
      <c r="A31" s="189"/>
      <c r="B31" s="190"/>
      <c r="C31" s="191"/>
      <c r="D31" s="123"/>
      <c r="E31" s="124"/>
      <c r="F31" s="125"/>
      <c r="G31" s="123"/>
      <c r="H31" s="121"/>
      <c r="I31" s="122"/>
      <c r="J31" s="38"/>
    </row>
    <row r="32" spans="1:10" ht="14.25" customHeight="1" thickBot="1">
      <c r="A32" s="192"/>
      <c r="B32" s="193"/>
      <c r="C32" s="194"/>
      <c r="D32" s="117"/>
      <c r="E32" s="182"/>
      <c r="F32" s="183"/>
      <c r="G32" s="117"/>
      <c r="H32" s="118"/>
      <c r="I32" s="119"/>
      <c r="J32" s="38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  <row r="34" spans="2:5" ht="12.75">
      <c r="B34" s="96"/>
      <c r="C34" s="96"/>
      <c r="D34" s="96"/>
      <c r="E34" s="96"/>
    </row>
    <row r="35" spans="1:5" ht="12.75">
      <c r="A35" s="97"/>
      <c r="B35" s="96"/>
      <c r="C35" s="96"/>
      <c r="D35" s="96"/>
      <c r="E35" s="96"/>
    </row>
    <row r="36" spans="1:5" ht="12.75">
      <c r="A36" s="98"/>
      <c r="B36" s="97"/>
      <c r="C36" s="97"/>
      <c r="D36" s="97"/>
      <c r="E36" s="97"/>
    </row>
    <row r="37" spans="1:5" ht="12.75">
      <c r="A37" s="98"/>
      <c r="B37" s="97"/>
      <c r="C37" s="97"/>
      <c r="D37" s="97"/>
      <c r="E37" s="97"/>
    </row>
    <row r="38" spans="1:5" ht="12.75">
      <c r="A38" s="98"/>
      <c r="B38" s="97"/>
      <c r="C38" s="97"/>
      <c r="D38" s="97"/>
      <c r="E38" s="97"/>
    </row>
    <row r="39" spans="1:5" ht="12.75">
      <c r="A39" s="98"/>
      <c r="B39" s="97"/>
      <c r="C39" s="97"/>
      <c r="D39" s="97"/>
      <c r="E39" s="97"/>
    </row>
    <row r="40" spans="1:5" ht="12.75">
      <c r="A40" s="98"/>
      <c r="B40" s="97"/>
      <c r="C40" s="97"/>
      <c r="D40" s="97"/>
      <c r="E40" s="97"/>
    </row>
    <row r="41" spans="2:5" ht="12.75">
      <c r="B41" s="96"/>
      <c r="C41" s="96"/>
      <c r="D41" s="96"/>
      <c r="E41" s="96"/>
    </row>
  </sheetData>
  <sheetProtection/>
  <mergeCells count="74"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PageLayoutView="0" workbookViewId="0" topLeftCell="A4">
      <selection activeCell="E35" sqref="E35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67" hidden="1" customWidth="1"/>
    <col min="8" max="8" width="10.5" style="68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7" t="s">
        <v>5</v>
      </c>
      <c r="B1" s="207"/>
      <c r="C1" s="207"/>
      <c r="D1" s="207"/>
      <c r="E1" s="207"/>
      <c r="F1" s="207"/>
      <c r="H1" s="62"/>
    </row>
    <row r="2" spans="1:8" s="6" customFormat="1" ht="12.75" customHeight="1">
      <c r="A2" s="19" t="s">
        <v>99</v>
      </c>
      <c r="B2" s="7"/>
      <c r="C2" s="20" t="s">
        <v>5</v>
      </c>
      <c r="D2" s="7"/>
      <c r="E2" s="7"/>
      <c r="F2" s="7"/>
      <c r="G2" s="63"/>
      <c r="H2" s="62"/>
    </row>
    <row r="3" spans="1:8" s="6" customFormat="1" ht="12.75" customHeight="1">
      <c r="A3" s="7" t="s">
        <v>100</v>
      </c>
      <c r="B3" s="7"/>
      <c r="C3" s="7"/>
      <c r="D3" s="7"/>
      <c r="E3" s="14"/>
      <c r="F3" s="7"/>
      <c r="G3" s="63"/>
      <c r="H3" s="62"/>
    </row>
    <row r="4" spans="1:8" s="6" customFormat="1" ht="12.75" customHeight="1">
      <c r="A4" s="8"/>
      <c r="B4" s="7"/>
      <c r="C4" s="8"/>
      <c r="D4" s="7"/>
      <c r="E4" s="7"/>
      <c r="F4" s="7"/>
      <c r="G4" s="63"/>
      <c r="H4" s="62"/>
    </row>
    <row r="5" spans="1:8" s="6" customFormat="1" ht="1.5" customHeight="1">
      <c r="A5" s="9"/>
      <c r="B5" s="10"/>
      <c r="C5" s="11"/>
      <c r="D5" s="10"/>
      <c r="E5" s="12"/>
      <c r="F5" s="13"/>
      <c r="G5" s="64"/>
      <c r="H5" s="62"/>
    </row>
    <row r="6" spans="1:8" s="6" customFormat="1" ht="20.25" customHeight="1">
      <c r="A6" s="14" t="s">
        <v>14</v>
      </c>
      <c r="B6" s="14"/>
      <c r="C6" s="17"/>
      <c r="D6" s="14"/>
      <c r="E6" s="14"/>
      <c r="F6" s="14"/>
      <c r="G6" s="65"/>
      <c r="H6" s="62"/>
    </row>
    <row r="7" spans="1:8" s="6" customFormat="1" ht="12.75" customHeight="1">
      <c r="A7" s="14" t="s">
        <v>1</v>
      </c>
      <c r="B7" s="14"/>
      <c r="C7" s="17"/>
      <c r="D7" s="14" t="s">
        <v>101</v>
      </c>
      <c r="E7" s="14"/>
      <c r="F7" s="60" t="s">
        <v>5</v>
      </c>
      <c r="G7" s="65" t="s">
        <v>59</v>
      </c>
      <c r="H7" s="62"/>
    </row>
    <row r="8" spans="1:8" s="6" customFormat="1" ht="12.75" customHeight="1">
      <c r="A8" s="14" t="s">
        <v>75</v>
      </c>
      <c r="B8" s="15"/>
      <c r="C8" s="18"/>
      <c r="D8" s="100" t="s">
        <v>102</v>
      </c>
      <c r="E8" s="99" t="s">
        <v>5</v>
      </c>
      <c r="F8" s="61" t="s">
        <v>5</v>
      </c>
      <c r="G8" s="65" t="s">
        <v>60</v>
      </c>
      <c r="H8" s="62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6"/>
      <c r="H9" s="62"/>
    </row>
    <row r="10" ht="24" customHeight="1" thickBot="1"/>
    <row r="11" spans="1:10" s="21" customFormat="1" ht="35.25" customHeight="1" thickBot="1">
      <c r="A11" s="95" t="s">
        <v>68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69" t="s">
        <v>65</v>
      </c>
      <c r="H11" s="70" t="s">
        <v>66</v>
      </c>
      <c r="I11" s="56"/>
      <c r="J11" s="56" t="s">
        <v>61</v>
      </c>
    </row>
    <row r="12" spans="1:10" s="21" customFormat="1" ht="15">
      <c r="A12" s="101" t="s">
        <v>103</v>
      </c>
      <c r="B12" s="25" t="s">
        <v>79</v>
      </c>
      <c r="C12" s="26" t="s">
        <v>11</v>
      </c>
      <c r="D12" s="102">
        <v>1</v>
      </c>
      <c r="E12" s="103"/>
      <c r="F12" s="86">
        <f aca="true" t="shared" si="0" ref="F12:F30">E12*D12</f>
        <v>0</v>
      </c>
      <c r="G12" s="71"/>
      <c r="H12" s="72"/>
      <c r="I12" s="73"/>
      <c r="J12" s="56"/>
    </row>
    <row r="13" spans="1:10" s="21" customFormat="1" ht="15">
      <c r="A13" s="104" t="s">
        <v>80</v>
      </c>
      <c r="B13" s="105" t="s">
        <v>81</v>
      </c>
      <c r="C13" s="106" t="s">
        <v>11</v>
      </c>
      <c r="D13" s="107">
        <v>2</v>
      </c>
      <c r="E13" s="108"/>
      <c r="F13" s="87">
        <f t="shared" si="0"/>
        <v>0</v>
      </c>
      <c r="G13" s="74"/>
      <c r="H13" s="77"/>
      <c r="I13" s="76"/>
      <c r="J13" s="57" t="s">
        <v>5</v>
      </c>
    </row>
    <row r="14" spans="1:10" s="21" customFormat="1" ht="15">
      <c r="A14" s="27">
        <v>113743</v>
      </c>
      <c r="B14" s="28" t="s">
        <v>82</v>
      </c>
      <c r="C14" s="29" t="s">
        <v>2</v>
      </c>
      <c r="D14" s="109">
        <v>8280</v>
      </c>
      <c r="E14" s="110"/>
      <c r="F14" s="87">
        <f t="shared" si="0"/>
        <v>0</v>
      </c>
      <c r="G14" s="74"/>
      <c r="H14" s="77"/>
      <c r="I14" s="76"/>
      <c r="J14" s="57" t="s">
        <v>5</v>
      </c>
    </row>
    <row r="15" spans="1:10" s="21" customFormat="1" ht="15">
      <c r="A15" s="27">
        <v>919111</v>
      </c>
      <c r="B15" s="208" t="s">
        <v>83</v>
      </c>
      <c r="C15" s="29" t="s">
        <v>15</v>
      </c>
      <c r="D15" s="109">
        <v>500</v>
      </c>
      <c r="E15" s="110"/>
      <c r="F15" s="87">
        <f t="shared" si="0"/>
        <v>0</v>
      </c>
      <c r="G15" s="74"/>
      <c r="H15" s="77"/>
      <c r="I15" s="76"/>
      <c r="J15" s="57"/>
    </row>
    <row r="16" spans="1:10" s="21" customFormat="1" ht="15">
      <c r="A16" s="27">
        <v>93818</v>
      </c>
      <c r="B16" s="209" t="s">
        <v>84</v>
      </c>
      <c r="C16" s="29" t="s">
        <v>2</v>
      </c>
      <c r="D16" s="109">
        <v>8280</v>
      </c>
      <c r="E16" s="110"/>
      <c r="F16" s="87">
        <f t="shared" si="0"/>
        <v>0</v>
      </c>
      <c r="G16" s="74"/>
      <c r="H16" s="77"/>
      <c r="I16" s="76"/>
      <c r="J16" s="57"/>
    </row>
    <row r="17" spans="1:10" s="21" customFormat="1" ht="15">
      <c r="A17" s="111" t="s">
        <v>85</v>
      </c>
      <c r="B17" s="210" t="s">
        <v>86</v>
      </c>
      <c r="C17" s="29" t="s">
        <v>2</v>
      </c>
      <c r="D17" s="112">
        <v>8280</v>
      </c>
      <c r="E17" s="113"/>
      <c r="F17" s="87">
        <f t="shared" si="0"/>
        <v>0</v>
      </c>
      <c r="G17" s="74"/>
      <c r="H17" s="77"/>
      <c r="I17" s="76"/>
      <c r="J17" s="57"/>
    </row>
    <row r="18" spans="1:10" s="55" customFormat="1" ht="15">
      <c r="A18" s="27">
        <v>572223</v>
      </c>
      <c r="B18" s="28" t="s">
        <v>63</v>
      </c>
      <c r="C18" s="29" t="s">
        <v>2</v>
      </c>
      <c r="D18" s="109">
        <v>16560</v>
      </c>
      <c r="E18" s="110"/>
      <c r="F18" s="88">
        <f t="shared" si="0"/>
        <v>0</v>
      </c>
      <c r="G18" s="74"/>
      <c r="H18" s="77"/>
      <c r="I18" s="76"/>
      <c r="J18" s="57"/>
    </row>
    <row r="19" spans="1:10" s="21" customFormat="1" ht="21" customHeight="1">
      <c r="A19" s="27" t="s">
        <v>62</v>
      </c>
      <c r="B19" s="210" t="s">
        <v>87</v>
      </c>
      <c r="C19" s="29" t="s">
        <v>2</v>
      </c>
      <c r="D19" s="109">
        <v>8280</v>
      </c>
      <c r="E19" s="110"/>
      <c r="F19" s="87">
        <f t="shared" si="0"/>
        <v>0</v>
      </c>
      <c r="G19" s="74"/>
      <c r="H19" s="77"/>
      <c r="I19" s="76"/>
      <c r="J19" s="59" t="s">
        <v>5</v>
      </c>
    </row>
    <row r="20" spans="1:10" s="21" customFormat="1" ht="15">
      <c r="A20" s="111">
        <v>113761</v>
      </c>
      <c r="B20" s="209" t="s">
        <v>88</v>
      </c>
      <c r="C20" s="29" t="s">
        <v>4</v>
      </c>
      <c r="D20" s="112">
        <v>1200</v>
      </c>
      <c r="E20" s="113"/>
      <c r="F20" s="87">
        <f t="shared" si="0"/>
        <v>0</v>
      </c>
      <c r="G20" s="78"/>
      <c r="H20" s="79"/>
      <c r="I20" s="80"/>
      <c r="J20" s="58"/>
    </row>
    <row r="21" spans="1:10" s="21" customFormat="1" ht="15">
      <c r="A21" s="27">
        <v>931311</v>
      </c>
      <c r="B21" s="210" t="s">
        <v>89</v>
      </c>
      <c r="C21" s="29" t="s">
        <v>4</v>
      </c>
      <c r="D21" s="109">
        <v>1200</v>
      </c>
      <c r="E21" s="110"/>
      <c r="F21" s="87">
        <f t="shared" si="0"/>
        <v>0</v>
      </c>
      <c r="G21" s="74"/>
      <c r="H21" s="77"/>
      <c r="I21" s="76"/>
      <c r="J21" s="59" t="s">
        <v>5</v>
      </c>
    </row>
    <row r="22" spans="1:10" s="21" customFormat="1" ht="15">
      <c r="A22" s="27">
        <v>89923</v>
      </c>
      <c r="B22" s="28" t="s">
        <v>90</v>
      </c>
      <c r="C22" s="29" t="s">
        <v>58</v>
      </c>
      <c r="D22" s="109">
        <v>20</v>
      </c>
      <c r="E22" s="110"/>
      <c r="F22" s="87">
        <f t="shared" si="0"/>
        <v>0</v>
      </c>
      <c r="G22" s="74"/>
      <c r="H22" s="77"/>
      <c r="I22" s="76"/>
      <c r="J22" s="57" t="s">
        <v>5</v>
      </c>
    </row>
    <row r="23" spans="1:10" s="21" customFormat="1" ht="15">
      <c r="A23" s="27">
        <v>89921</v>
      </c>
      <c r="B23" s="28" t="s">
        <v>91</v>
      </c>
      <c r="C23" s="29" t="s">
        <v>58</v>
      </c>
      <c r="D23" s="109">
        <v>22</v>
      </c>
      <c r="E23" s="110"/>
      <c r="F23" s="87">
        <f t="shared" si="0"/>
        <v>0</v>
      </c>
      <c r="G23" s="74"/>
      <c r="H23" s="77"/>
      <c r="I23" s="76"/>
      <c r="J23" s="57" t="s">
        <v>5</v>
      </c>
    </row>
    <row r="24" spans="1:10" s="21" customFormat="1" ht="15">
      <c r="A24" s="27">
        <v>12922</v>
      </c>
      <c r="B24" s="28" t="s">
        <v>67</v>
      </c>
      <c r="C24" s="29" t="s">
        <v>2</v>
      </c>
      <c r="D24" s="109">
        <v>1134</v>
      </c>
      <c r="E24" s="110"/>
      <c r="F24" s="87">
        <f t="shared" si="0"/>
        <v>0</v>
      </c>
      <c r="G24" s="74">
        <v>0.126</v>
      </c>
      <c r="H24" s="75">
        <f>D24*G24</f>
        <v>142.88400000000001</v>
      </c>
      <c r="I24" s="76"/>
      <c r="J24" s="57"/>
    </row>
    <row r="25" spans="1:10" s="21" customFormat="1" ht="15">
      <c r="A25" s="27">
        <v>56962</v>
      </c>
      <c r="B25" s="28" t="s">
        <v>64</v>
      </c>
      <c r="C25" s="29" t="s">
        <v>2</v>
      </c>
      <c r="D25" s="109">
        <v>1134</v>
      </c>
      <c r="E25" s="110"/>
      <c r="F25" s="87">
        <f t="shared" si="0"/>
        <v>0</v>
      </c>
      <c r="G25" s="74"/>
      <c r="H25" s="77"/>
      <c r="I25" s="76"/>
      <c r="J25" s="57"/>
    </row>
    <row r="26" spans="1:10" s="21" customFormat="1" ht="15">
      <c r="A26" s="27">
        <v>15112</v>
      </c>
      <c r="B26" s="28" t="s">
        <v>92</v>
      </c>
      <c r="C26" s="29" t="s">
        <v>3</v>
      </c>
      <c r="D26" s="109">
        <v>158</v>
      </c>
      <c r="E26" s="110"/>
      <c r="F26" s="87">
        <f>E26*D26</f>
        <v>0</v>
      </c>
      <c r="G26" s="74">
        <v>0.3</v>
      </c>
      <c r="H26" s="75">
        <f>D26*G26</f>
        <v>47.4</v>
      </c>
      <c r="I26" s="76"/>
      <c r="J26" s="57"/>
    </row>
    <row r="27" spans="1:10" s="21" customFormat="1" ht="15">
      <c r="A27" s="27">
        <v>915211</v>
      </c>
      <c r="B27" s="28" t="s">
        <v>93</v>
      </c>
      <c r="C27" s="29" t="s">
        <v>2</v>
      </c>
      <c r="D27" s="109">
        <v>820</v>
      </c>
      <c r="E27" s="109"/>
      <c r="F27" s="87">
        <f t="shared" si="0"/>
        <v>0</v>
      </c>
      <c r="G27" s="74">
        <v>0.63</v>
      </c>
      <c r="H27" s="81">
        <f>D27*G27</f>
        <v>516.6</v>
      </c>
      <c r="I27" s="76"/>
      <c r="J27" s="57"/>
    </row>
    <row r="28" spans="1:10" s="21" customFormat="1" ht="15">
      <c r="A28" s="27">
        <v>915111</v>
      </c>
      <c r="B28" s="28" t="s">
        <v>94</v>
      </c>
      <c r="C28" s="29" t="s">
        <v>2</v>
      </c>
      <c r="D28" s="109">
        <v>820</v>
      </c>
      <c r="E28" s="109"/>
      <c r="F28" s="87">
        <f t="shared" si="0"/>
        <v>0</v>
      </c>
      <c r="G28" s="74"/>
      <c r="H28" s="77"/>
      <c r="I28" s="76"/>
      <c r="J28" s="57"/>
    </row>
    <row r="29" spans="1:10" s="21" customFormat="1" ht="15">
      <c r="A29" s="94" t="s">
        <v>95</v>
      </c>
      <c r="B29" s="28" t="s">
        <v>96</v>
      </c>
      <c r="C29" s="29" t="s">
        <v>11</v>
      </c>
      <c r="D29" s="109">
        <v>1</v>
      </c>
      <c r="E29" s="109"/>
      <c r="F29" s="89">
        <f t="shared" si="0"/>
        <v>0</v>
      </c>
      <c r="G29" s="74"/>
      <c r="H29" s="77"/>
      <c r="I29" s="76"/>
      <c r="J29" s="57"/>
    </row>
    <row r="30" spans="1:10" s="21" customFormat="1" ht="15.75" thickBot="1">
      <c r="A30" s="114" t="s">
        <v>97</v>
      </c>
      <c r="B30" s="34" t="s">
        <v>98</v>
      </c>
      <c r="C30" s="115" t="s">
        <v>11</v>
      </c>
      <c r="D30" s="116">
        <v>1</v>
      </c>
      <c r="E30" s="116"/>
      <c r="F30" s="89">
        <f t="shared" si="0"/>
        <v>0</v>
      </c>
      <c r="G30" s="71"/>
      <c r="H30" s="72"/>
      <c r="I30" s="73"/>
      <c r="J30" s="56"/>
    </row>
    <row r="31" spans="1:10" s="21" customFormat="1" ht="15">
      <c r="A31" s="90"/>
      <c r="B31" s="91" t="s">
        <v>12</v>
      </c>
      <c r="C31" s="91"/>
      <c r="D31" s="91"/>
      <c r="E31" s="92" t="s">
        <v>5</v>
      </c>
      <c r="F31" s="93">
        <f>SUM(F12:F30)</f>
        <v>0</v>
      </c>
      <c r="G31" s="83"/>
      <c r="H31" s="83"/>
      <c r="I31" s="84"/>
      <c r="J31" s="85"/>
    </row>
    <row r="32" spans="1:10" s="21" customFormat="1" ht="15">
      <c r="A32" s="30"/>
      <c r="B32" s="28" t="s">
        <v>6</v>
      </c>
      <c r="C32" s="28"/>
      <c r="D32" s="28"/>
      <c r="E32" s="31" t="s">
        <v>5</v>
      </c>
      <c r="F32" s="32">
        <f>F31*0.21</f>
        <v>0</v>
      </c>
      <c r="G32" s="83"/>
      <c r="H32" s="83"/>
      <c r="I32" s="84"/>
      <c r="J32" s="85"/>
    </row>
    <row r="33" spans="1:10" s="21" customFormat="1" ht="15.75" thickBot="1">
      <c r="A33" s="33"/>
      <c r="B33" s="34" t="s">
        <v>13</v>
      </c>
      <c r="C33" s="34"/>
      <c r="D33" s="34"/>
      <c r="E33" s="35" t="s">
        <v>5</v>
      </c>
      <c r="F33" s="36">
        <f>F32+F31</f>
        <v>0</v>
      </c>
      <c r="G33" s="83"/>
      <c r="H33" s="83"/>
      <c r="I33" s="84"/>
      <c r="J33" s="85"/>
    </row>
    <row r="34" spans="7:10" ht="24" customHeight="1">
      <c r="G34" s="83"/>
      <c r="H34" s="83"/>
      <c r="I34" s="84"/>
      <c r="J34" s="85"/>
    </row>
    <row r="35" spans="7:10" ht="12" customHeight="1">
      <c r="G35" s="83"/>
      <c r="H35" s="83"/>
      <c r="I35" s="84"/>
      <c r="J35" s="85"/>
    </row>
    <row r="36" spans="7:10" ht="12" customHeight="1">
      <c r="G36" s="83"/>
      <c r="H36" s="83"/>
      <c r="I36" s="84"/>
      <c r="J36" s="85"/>
    </row>
    <row r="37" spans="7:10" ht="12" customHeight="1">
      <c r="G37" s="82"/>
      <c r="H37" s="82"/>
      <c r="I37" s="21"/>
      <c r="J37" s="21"/>
    </row>
    <row r="38" spans="7:10" ht="12" customHeight="1">
      <c r="G38" s="82"/>
      <c r="H38" s="82"/>
      <c r="I38" s="21"/>
      <c r="J38" s="21"/>
    </row>
    <row r="39" spans="7:10" ht="12" customHeight="1">
      <c r="G39" s="82"/>
      <c r="H39" s="82"/>
      <c r="I39" s="21"/>
      <c r="J39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2021-01-29T05:24:56Z</cp:lastPrinted>
  <dcterms:created xsi:type="dcterms:W3CDTF">2014-05-16T09:31:30Z</dcterms:created>
  <dcterms:modified xsi:type="dcterms:W3CDTF">2022-12-09T11:32:32Z</dcterms:modified>
  <cp:category/>
  <cp:version/>
  <cp:contentType/>
  <cp:contentStatus/>
</cp:coreProperties>
</file>