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1-18 - Demolice průmys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'2021-18 - Demolice průmys...'!$C$85:$K$221</definedName>
    <definedName name="_xlnm.Print_Area" localSheetId="1">'2021-18 - Demolice průmys...'!$C$4:$J$37,'2021-18 - Demolice průmys...'!$C$43:$J$69,'2021-18 - Demolice průmys...'!$C$75:$K$221</definedName>
    <definedName name="_xlnm.Print_Titles" localSheetId="1">'2021-18 - Demolice průmys...'!$85:$85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T207"/>
  <c r="T206"/>
  <c r="R208"/>
  <c r="R207"/>
  <c r="R206"/>
  <c r="P208"/>
  <c r="P207"/>
  <c r="P206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1"/>
  <c r="J50"/>
  <c r="F50"/>
  <c r="F48"/>
  <c r="E46"/>
  <c r="J16"/>
  <c r="E16"/>
  <c r="F83"/>
  <c r="J15"/>
  <c r="J10"/>
  <c r="J48"/>
  <c i="1" r="L50"/>
  <c r="AM50"/>
  <c r="AM49"/>
  <c r="L49"/>
  <c r="AM47"/>
  <c r="L47"/>
  <c r="L45"/>
  <c r="L44"/>
  <c i="2" r="BK215"/>
  <c r="BK149"/>
  <c r="J202"/>
  <c r="J173"/>
  <c r="J157"/>
  <c r="BK198"/>
  <c r="BK114"/>
  <c r="J213"/>
  <c r="BK108"/>
  <c r="BK185"/>
  <c r="J152"/>
  <c r="BK126"/>
  <c r="BK218"/>
  <c r="J134"/>
  <c r="BK195"/>
  <c r="BK157"/>
  <c r="BK134"/>
  <c r="J200"/>
  <c r="J167"/>
  <c r="BK159"/>
  <c r="J192"/>
  <c r="BK213"/>
  <c r="BK153"/>
  <c r="J99"/>
  <c r="BK183"/>
  <c r="J149"/>
  <c r="J185"/>
  <c r="J153"/>
  <c r="J95"/>
  <c r="J155"/>
  <c r="J147"/>
  <c r="BK200"/>
  <c r="J126"/>
  <c r="J181"/>
  <c r="BK147"/>
  <c r="J162"/>
  <c r="J89"/>
  <c r="J178"/>
  <c r="J218"/>
  <c r="BK189"/>
  <c r="J122"/>
  <c r="BK181"/>
  <c r="J141"/>
  <c r="J165"/>
  <c r="J114"/>
  <c r="BK165"/>
  <c r="BK130"/>
  <c r="J189"/>
  <c r="BK152"/>
  <c r="BK118"/>
  <c r="J183"/>
  <c r="BK99"/>
  <c r="BK192"/>
  <c r="J118"/>
  <c r="J159"/>
  <c r="BK141"/>
  <c r="BK122"/>
  <c r="BK95"/>
  <c r="J130"/>
  <c r="J144"/>
  <c r="J198"/>
  <c r="BK144"/>
  <c r="BK173"/>
  <c i="1" r="AS54"/>
  <c i="2" r="BK93"/>
  <c r="J110"/>
  <c r="BK208"/>
  <c r="BK167"/>
  <c r="J215"/>
  <c r="BK170"/>
  <c r="J108"/>
  <c r="BK202"/>
  <c r="J170"/>
  <c r="BK211"/>
  <c r="BK155"/>
  <c r="BK110"/>
  <c r="J195"/>
  <c r="J208"/>
  <c r="BK89"/>
  <c r="J93"/>
  <c r="J211"/>
  <c r="BK162"/>
  <c r="BK178"/>
  <c l="1" r="BK88"/>
  <c r="J88"/>
  <c r="J57"/>
  <c r="P88"/>
  <c r="R88"/>
  <c r="T88"/>
  <c r="BK113"/>
  <c r="J113"/>
  <c r="J58"/>
  <c r="P113"/>
  <c r="R113"/>
  <c r="T113"/>
  <c r="BK154"/>
  <c r="J154"/>
  <c r="J59"/>
  <c r="P154"/>
  <c r="R154"/>
  <c r="T154"/>
  <c r="BK177"/>
  <c r="J177"/>
  <c r="J61"/>
  <c r="P177"/>
  <c r="R177"/>
  <c r="T177"/>
  <c r="BK191"/>
  <c r="J191"/>
  <c r="J63"/>
  <c r="P191"/>
  <c r="R191"/>
  <c r="T191"/>
  <c r="BK210"/>
  <c r="J210"/>
  <c r="J67"/>
  <c r="P210"/>
  <c r="P209"/>
  <c r="R210"/>
  <c r="R209"/>
  <c r="T210"/>
  <c r="T209"/>
  <c r="BK188"/>
  <c r="J188"/>
  <c r="J62"/>
  <c r="BK207"/>
  <c r="J207"/>
  <c r="J65"/>
  <c r="BK217"/>
  <c r="J217"/>
  <c r="J68"/>
  <c r="BE170"/>
  <c r="F51"/>
  <c r="J80"/>
  <c r="BE99"/>
  <c r="BE108"/>
  <c r="BE114"/>
  <c r="BE130"/>
  <c r="BE185"/>
  <c r="BE93"/>
  <c r="BE118"/>
  <c r="BE122"/>
  <c r="BE126"/>
  <c r="BE134"/>
  <c r="BE141"/>
  <c r="BE144"/>
  <c r="BE149"/>
  <c r="BE153"/>
  <c r="BE155"/>
  <c r="BE157"/>
  <c r="BE159"/>
  <c r="BE181"/>
  <c r="BE183"/>
  <c r="BE192"/>
  <c r="BE195"/>
  <c r="BE211"/>
  <c r="BE213"/>
  <c r="BE89"/>
  <c r="BE95"/>
  <c r="BE110"/>
  <c r="BE147"/>
  <c r="BE152"/>
  <c r="BE162"/>
  <c r="BE165"/>
  <c r="BE167"/>
  <c r="BE173"/>
  <c r="BE178"/>
  <c r="BE189"/>
  <c r="BE198"/>
  <c r="BE200"/>
  <c r="BE202"/>
  <c r="BE208"/>
  <c r="BE215"/>
  <c r="BE218"/>
  <c r="J32"/>
  <c i="1" r="AW55"/>
  <c i="2" r="F33"/>
  <c i="1" r="BB55"/>
  <c r="BB54"/>
  <c r="W31"/>
  <c i="2" r="F34"/>
  <c i="1" r="BC55"/>
  <c r="BC54"/>
  <c r="AY54"/>
  <c i="2" r="F35"/>
  <c i="1" r="BD55"/>
  <c r="BD54"/>
  <c r="W33"/>
  <c i="2" r="F32"/>
  <c i="1" r="BA55"/>
  <c r="BA54"/>
  <c r="W30"/>
  <c i="2" l="1" r="T87"/>
  <c r="P176"/>
  <c r="R87"/>
  <c r="T176"/>
  <c r="T86"/>
  <c r="P87"/>
  <c r="P86"/>
  <c i="1" r="AU55"/>
  <c i="2" r="R176"/>
  <c r="BK87"/>
  <c r="J87"/>
  <c r="J56"/>
  <c r="BK176"/>
  <c r="J176"/>
  <c r="J60"/>
  <c r="BK206"/>
  <c r="J206"/>
  <c r="J64"/>
  <c r="BK209"/>
  <c r="J209"/>
  <c r="J66"/>
  <c i="1" r="W32"/>
  <c r="AX54"/>
  <c r="AU54"/>
  <c i="2" r="J31"/>
  <c i="1" r="AV55"/>
  <c r="AT55"/>
  <c r="AW54"/>
  <c r="AK30"/>
  <c i="2" r="F31"/>
  <c i="1" r="AZ55"/>
  <c r="AZ54"/>
  <c r="W29"/>
  <c i="2" l="1" r="R86"/>
  <c r="BK86"/>
  <c r="J86"/>
  <c r="J55"/>
  <c i="1" r="AV54"/>
  <c r="AK29"/>
  <c i="2" l="1" r="J28"/>
  <c i="1" r="AG55"/>
  <c r="AG54"/>
  <c r="AK26"/>
  <c r="AK35"/>
  <c r="AT54"/>
  <c i="2" l="1" r="J37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<sst xmlns="http://schemas.openxmlformats.org/spreadsheetml/2006/main">
  <si>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</si>
  <si>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</si>
  <si>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</si>
  <si>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</si>
  <si>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</si>
  <si>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{c876e0bd-209c-46ac-860f-4a2e889fa187}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</si>
  <si>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</si>
  <si>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</si>
  <si>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</si>
  <si>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</si>
  <si>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</si>
  <si>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</si>
  <si>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</si>
  <si>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</si>
  <si>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</si>
  <si>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</si>
  <si>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</si>
  <si>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Demolice průmyslového komínu a stavby v k. ú. Tuchlovice</t>
  </si>
  <si>
    <t>KSO:</t>
  </si>
  <si>
    <t/>
  </si>
  <si>
    <t>CC-CZ:</t>
  </si>
  <si>
    <t>Místo:</t>
  </si>
  <si>
    <t xml:space="preserve"> </t>
  </si>
  <si>
    <t>Datum:</t>
  </si>
  <si>
    <t>13. 9. 2021</t>
  </si>
  <si>
    <t>Zadavatel:</t>
  </si>
  <si>
    <t>IČ:</t>
  </si>
  <si>
    <t>70891095</t>
  </si>
  <si>
    <t>Středočeský kraj,Zborovská 11, Praha</t>
  </si>
  <si>
    <t>DIČ:</t>
  </si>
  <si>
    <t>Uchazeč:</t>
  </si>
  <si>
    <t>Vyplň údaj</t>
  </si>
  <si>
    <t>Projektant:</t>
  </si>
  <si>
    <t>03805433</t>
  </si>
  <si>
    <t>FITOX TEAM s.r.o.</t>
  </si>
  <si>
    <t>True</t>
  </si>
  <si>
    <t>Zpracovatel:</t>
  </si>
  <si>
    <t>ing. Pavel Kolář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</si>
  <si>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</si>
  <si>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</si>
  <si>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</si>
  <si>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</si>
  <si>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</si>
  <si>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</si>
  <si>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</si>
  <si>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</si>
  <si>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</si>
  <si>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</si>
  <si>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</si>
  <si>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</si>
  <si>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</si>
  <si>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</si>
  <si>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</si>
  <si>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</si>
  <si>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</si>
  <si>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</si>
  <si>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</si>
  <si>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</si>
  <si>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</si>
  <si>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</si>
  <si>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</si>
  <si>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</si>
  <si>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</si>
  <si>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</si>
  <si>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</si>
  <si>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</si>
  <si>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</si>
  <si>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</si>
  <si>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</si>
  <si>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</si>
  <si>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</si>
  <si>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</si>
  <si>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</si>
  <si>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</si>
  <si>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</si>
  <si>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</si>
  <si>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</si>
  <si>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</si>
  <si>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</si>
  <si>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</si>
  <si>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</si>
  <si>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</si>
  <si>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</si>
  <si>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</si>
  <si>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</si>
  <si>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</si>
  <si>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</si>
  <si>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</si>
  <si>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</si>
  <si>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</si>
  <si>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</si>
  <si>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</si>
  <si>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</si>
  <si>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</si>
  <si>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</si>
  <si>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</si>
  <si>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</si>
  <si>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</si>
  <si>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</si>
  <si>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</si>
  <si>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</si>
  <si>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</si>
  <si>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</si>
  <si>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</si>
  <si>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</si>
  <si>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</si>
  <si>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</si>
  <si>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</si>
  <si>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</si>
  <si>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</si>
  <si>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</si>
  <si>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</si>
  <si>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</si>
  <si>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</si>
  <si>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</si>
  <si>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</si>
  <si>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</si>
  <si>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31</t>
  </si>
  <si>
    <t>K</t>
  </si>
  <si>
    <t>119003223</t>
  </si>
  <si>
    <t>Pomocné konstrukce při zabezpečení výkopu svislé ocelové mobilní oplocení, výšky přes 1,5 do 2,2 m panely vyplněné profilovaným plechem zřízení</t>
  </si>
  <si>
    <t>m</t>
  </si>
  <si>
    <t>CS ÚRS 2021 02</t>
  </si>
  <si>
    <t>4</t>
  </si>
  <si>
    <t>1577294299</t>
  </si>
  <si>
    <t>Online PSC</t>
  </si>
  <si>
    <t>https://podminky.urs.cz/item/CS_URS_2021_02/119003223</t>
  </si>
  <si>
    <t>VV</t>
  </si>
  <si>
    <t>oplocení staveniště</t>
  </si>
  <si>
    <t>172</t>
  </si>
  <si>
    <t>32</t>
  </si>
  <si>
    <t>119003224</t>
  </si>
  <si>
    <t>Pomocné konstrukce při zabezpečení výkopu svislé ocelové mobilní oplocení, výšky přes 1,5 do 2,2 m panely vyplněné profilovaným plechem odstranění</t>
  </si>
  <si>
    <t>908729215</t>
  </si>
  <si>
    <t>https://podminky.urs.cz/item/CS_URS_2021_02/119003224</t>
  </si>
  <si>
    <t>42</t>
  </si>
  <si>
    <t>132212212</t>
  </si>
  <si>
    <t>Hloubení rýh šířky přes 800 do 2 000 mm ručně zapažených i nezapažených, s urovnáním dna do předepsaného profilu a spádu v hornině třídy těžitelnosti I skupiny 3 nesoudržných</t>
  </si>
  <si>
    <t>m3</t>
  </si>
  <si>
    <t>-722870981</t>
  </si>
  <si>
    <t>https://podminky.urs.cz/item/CS_URS_2021_02/132212212</t>
  </si>
  <si>
    <t>sondy - výkopy pro zjištění průběhu podzemní stavby u bouraného objektu</t>
  </si>
  <si>
    <t>2,5*2*1*2</t>
  </si>
  <si>
    <t>174111101</t>
  </si>
  <si>
    <t>Zásyp sypaninou z jakékoliv horniny ručně s uložením výkopku ve vrstvách se zhutněním jam, šachet, rýh nebo kolem objektů v těchto vykopávkách</t>
  </si>
  <si>
    <t>1977328455</t>
  </si>
  <si>
    <t>https://podminky.urs.cz/item/CS_URS_2021_02/174111101</t>
  </si>
  <si>
    <t>zásyp sond</t>
  </si>
  <si>
    <t>10</t>
  </si>
  <si>
    <t>zásyp jam - po vybourání komínu</t>
  </si>
  <si>
    <t>3,2*4*1,3</t>
  </si>
  <si>
    <t>zásyp rýh po vybourání základů kotelny</t>
  </si>
  <si>
    <t>17*0,6*0,9+17*0,75*0,9+7*0,6*0,9+7*0,75*0,9</t>
  </si>
  <si>
    <t>Součet</t>
  </si>
  <si>
    <t>3</t>
  </si>
  <si>
    <t>181101122</t>
  </si>
  <si>
    <t>Úprava pozemku s rozpojením a přehrnutím včetně urovnání v zemině tř. 1 a 2, s přemístěním na vzdálenost přes 20 do 40 m</t>
  </si>
  <si>
    <t>1356570577</t>
  </si>
  <si>
    <t>https://podminky.urs.cz/item/CS_URS_2021_02/181101122</t>
  </si>
  <si>
    <t>181951114</t>
  </si>
  <si>
    <t>Úprava pláně vyrovnáním výškových rozdílů strojně v hornině třídy těžitelnosti II, skupiny 4 a 5 se zhutněním</t>
  </si>
  <si>
    <t>m2</t>
  </si>
  <si>
    <t>293915114</t>
  </si>
  <si>
    <t>https://podminky.urs.cz/item/CS_URS_2021_02/181951114</t>
  </si>
  <si>
    <t>17*7</t>
  </si>
  <si>
    <t>9</t>
  </si>
  <si>
    <t>Ostatní konstrukce a práce, bourání</t>
  </si>
  <si>
    <t>5</t>
  </si>
  <si>
    <t>961044111</t>
  </si>
  <si>
    <t>Bourání základů z betonu prostého</t>
  </si>
  <si>
    <t>581937678</t>
  </si>
  <si>
    <t>https://podminky.urs.cz/item/CS_URS_2021_02/961044111</t>
  </si>
  <si>
    <t>základ.pasy pod zdivem kotelny</t>
  </si>
  <si>
    <t>961055111</t>
  </si>
  <si>
    <t>Bourání základů z betonu železového</t>
  </si>
  <si>
    <t>1943628995</t>
  </si>
  <si>
    <t>https://podminky.urs.cz/item/CS_URS_2021_02/961055111</t>
  </si>
  <si>
    <t>základ pod komínem</t>
  </si>
  <si>
    <t>6</t>
  </si>
  <si>
    <t>962023491</t>
  </si>
  <si>
    <t>Bourání zdiva nadzákladového smíšeného na maltu cementovou, objemu přes 1 m3</t>
  </si>
  <si>
    <t>-2132745528</t>
  </si>
  <si>
    <t>https://podminky.urs.cz/item/CS_URS_2021_02/962023491</t>
  </si>
  <si>
    <t>bourání zdiva kotelny</t>
  </si>
  <si>
    <t>3,9*0,3*16,81+6,74*4,5*0,5+6,74*4,5*0,3+16,81*4,5*0,45</t>
  </si>
  <si>
    <t>17</t>
  </si>
  <si>
    <t>962032241</t>
  </si>
  <si>
    <t>Bourání zdiva nadzákladového z cihel nebo tvárnic z cihel pálených nebo vápenopískových, na maltu cementovou, objemu přes 1 m3</t>
  </si>
  <si>
    <t>-529243604</t>
  </si>
  <si>
    <t>https://podminky.urs.cz/item/CS_URS_2021_02/962032241</t>
  </si>
  <si>
    <t>komín. sokl</t>
  </si>
  <si>
    <t>3,5*2,7*1,7</t>
  </si>
  <si>
    <t>962081131</t>
  </si>
  <si>
    <t>Bourání zdiva příček nebo vybourání otvorů ze skleněných tvárnic, tl. do 100 mm</t>
  </si>
  <si>
    <t>430803364</t>
  </si>
  <si>
    <t>https://podminky.urs.cz/item/CS_URS_2021_02/962081131</t>
  </si>
  <si>
    <t>vybourání oken - luxfery</t>
  </si>
  <si>
    <t>1,15*1,45*3</t>
  </si>
  <si>
    <t>18</t>
  </si>
  <si>
    <t>964072221</t>
  </si>
  <si>
    <t>Vybourání válcovaných nosníků uložených ve zdivu smíšeném nebo kamenném délky do 4 m, hmotnosti do 20 kg/m</t>
  </si>
  <si>
    <t>t</t>
  </si>
  <si>
    <t>-1899387903</t>
  </si>
  <si>
    <t>https://podminky.urs.cz/item/CS_URS_2021_02/964072221</t>
  </si>
  <si>
    <t>překlady oken a vrat</t>
  </si>
  <si>
    <t>16*1,4*16/1000</t>
  </si>
  <si>
    <t>2*3,4*18,8/1000</t>
  </si>
  <si>
    <t>2*2,5*16/1000</t>
  </si>
  <si>
    <t>40</t>
  </si>
  <si>
    <t>965042141</t>
  </si>
  <si>
    <t>Bourání mazanin betonových nebo z litého asfaltu tl. do 100 mm, plochy přes 4 m2</t>
  </si>
  <si>
    <t>-270937016</t>
  </si>
  <si>
    <t>https://podminky.urs.cz/item/CS_URS_2021_02/965042141</t>
  </si>
  <si>
    <t>95,8*0,1</t>
  </si>
  <si>
    <t>41</t>
  </si>
  <si>
    <t>965049111</t>
  </si>
  <si>
    <t>Bourání mazanin Příplatek k cenám za bourání mazanin betonových se svařovanou sítí, tl. do 100 mm</t>
  </si>
  <si>
    <t>342583887</t>
  </si>
  <si>
    <t>https://podminky.urs.cz/item/CS_URS_2021_02/965049111</t>
  </si>
  <si>
    <t>12</t>
  </si>
  <si>
    <t>968062245</t>
  </si>
  <si>
    <t>Vybourání dřevěných rámů oken s křídly, dveřních zárubní, vrat, stěn, ostění nebo obkladů rámů oken s křídly jednoduchých, plochy do 2 m2</t>
  </si>
  <si>
    <t>-1897648948</t>
  </si>
  <si>
    <t>https://podminky.urs.cz/item/CS_URS_2021_02/968062245</t>
  </si>
  <si>
    <t>7</t>
  </si>
  <si>
    <t>981331111</t>
  </si>
  <si>
    <t>Demolice vysokých komínů a věží z cihelného zdiva postupným rozebíráním</t>
  </si>
  <si>
    <t>1322368405</t>
  </si>
  <si>
    <t>https://podminky.urs.cz/item/CS_URS_2021_02/981331111</t>
  </si>
  <si>
    <t>80</t>
  </si>
  <si>
    <t>8</t>
  </si>
  <si>
    <t>9-R01</t>
  </si>
  <si>
    <t>příplatek bourání komínů - výška objektu ( použití těžké techniky</t>
  </si>
  <si>
    <t>-2079470214</t>
  </si>
  <si>
    <t>39</t>
  </si>
  <si>
    <t>9-R02</t>
  </si>
  <si>
    <t>Demontáže stávajících rozvodnic,kabelů,svítidel, apod.</t>
  </si>
  <si>
    <t>soubor</t>
  </si>
  <si>
    <t>-1664769621</t>
  </si>
  <si>
    <t>997</t>
  </si>
  <si>
    <t>Přesun sutě</t>
  </si>
  <si>
    <t>30</t>
  </si>
  <si>
    <t>997002611</t>
  </si>
  <si>
    <t>Nakládání suti a vybouraných hmot na dopravní prostředek pro vodorovné přemístění</t>
  </si>
  <si>
    <t>256217010</t>
  </si>
  <si>
    <t>https://podminky.urs.cz/item/CS_URS_2021_02/997002611</t>
  </si>
  <si>
    <t>997006007</t>
  </si>
  <si>
    <t>Úprava stavebního odpadu drcení s dopravou na vzdálenost do 100 m a naložením do drtícího zařízení ze zdiva železobetonového</t>
  </si>
  <si>
    <t>-1151187074</t>
  </si>
  <si>
    <t>https://podminky.urs.cz/item/CS_URS_2021_02/997006007</t>
  </si>
  <si>
    <t>29</t>
  </si>
  <si>
    <t>997013111</t>
  </si>
  <si>
    <t>Vnitrostaveništní doprava suti a vybouraných hmot vodorovně do 50 m svisle s použitím mechanizace pro budovy a haly výšky do 6 m</t>
  </si>
  <si>
    <t>257888418</t>
  </si>
  <si>
    <t>https://podminky.urs.cz/item/CS_URS_2021_02/997013111</t>
  </si>
  <si>
    <t>58,32+39,936+176,996+31,327</t>
  </si>
  <si>
    <t>28</t>
  </si>
  <si>
    <t>997013119</t>
  </si>
  <si>
    <t>Vnitrostaveništní doprava suti a vybouraných hmot vodorovně do 50 m svisle s použitím mechanizace pro budovy a haly výšky přes 27 do 30 m</t>
  </si>
  <si>
    <t>1614011750</t>
  </si>
  <si>
    <t>https://podminky.urs.cz/item/CS_URS_2021_02/997013119</t>
  </si>
  <si>
    <t>144</t>
  </si>
  <si>
    <t>24</t>
  </si>
  <si>
    <t>997013501</t>
  </si>
  <si>
    <t>Odvoz suti a vybouraných hmot na skládku nebo meziskládku se složením, na vzdálenost do 1 km</t>
  </si>
  <si>
    <t>-2065927597</t>
  </si>
  <si>
    <t>https://podminky.urs.cz/item/CS_URS_2021_02/997013501</t>
  </si>
  <si>
    <t>26</t>
  </si>
  <si>
    <t>997013602</t>
  </si>
  <si>
    <t>Poplatek za uložení stavebního odpadu na skládce (skládkovné) z armovaného betonu zatříděného do Katalogu odpadů pod kódem 17 01 01</t>
  </si>
  <si>
    <t>-1479029864</t>
  </si>
  <si>
    <t>https://podminky.urs.cz/item/CS_URS_2021_02/997013602</t>
  </si>
  <si>
    <t>58,32+39,936</t>
  </si>
  <si>
    <t>27</t>
  </si>
  <si>
    <t>997013603</t>
  </si>
  <si>
    <t>Poplatek za uložení stavebního odpadu na skládce (skládkovné) cihelného zatříděného do Katalogu odpadů pod kódem 17 01 02</t>
  </si>
  <si>
    <t>-337375714</t>
  </si>
  <si>
    <t>https://podminky.urs.cz/item/CS_URS_2021_02/997013603</t>
  </si>
  <si>
    <t>176,996+31,327+144</t>
  </si>
  <si>
    <t>25</t>
  </si>
  <si>
    <t>997131519</t>
  </si>
  <si>
    <t>Odvoz na skládku demontovaných konstrukcí s naložením na dopravní prostředek a se složením dřevěných Příplatek k ceně za každý další i započatý 1 km přes 1 km</t>
  </si>
  <si>
    <t>855823919</t>
  </si>
  <si>
    <t>https://podminky.urs.cz/item/CS_URS_2021_02/997131519</t>
  </si>
  <si>
    <t>460,093*15 'Přepočtené koeficientem množství</t>
  </si>
  <si>
    <t>PSV</t>
  </si>
  <si>
    <t>Práce a dodávky PSV</t>
  </si>
  <si>
    <t>764</t>
  </si>
  <si>
    <t>Konstrukce klempířské</t>
  </si>
  <si>
    <t>13</t>
  </si>
  <si>
    <t>764002801</t>
  </si>
  <si>
    <t>Demontáž klempířských konstrukcí závětrné lišty do suti</t>
  </si>
  <si>
    <t>16</t>
  </si>
  <si>
    <t>531923373</t>
  </si>
  <si>
    <t>https://podminky.urs.cz/item/CS_URS_2021_02/764002801</t>
  </si>
  <si>
    <t>6,5*2</t>
  </si>
  <si>
    <t>764002812</t>
  </si>
  <si>
    <t>Demontáž klempířských konstrukcí okapového plechu do suti, v krytině skládané</t>
  </si>
  <si>
    <t>1322605113</t>
  </si>
  <si>
    <t>https://podminky.urs.cz/item/CS_URS_2021_02/764002812</t>
  </si>
  <si>
    <t>764002841</t>
  </si>
  <si>
    <t>Demontáž klempířských konstrukcí oplechování horních ploch zdí a nadezdívek do suti</t>
  </si>
  <si>
    <t>1200140949</t>
  </si>
  <si>
    <t>https://podminky.urs.cz/item/CS_URS_2021_02/764002841</t>
  </si>
  <si>
    <t>14</t>
  </si>
  <si>
    <t>764002851</t>
  </si>
  <si>
    <t>Demontáž klempířských konstrukcí oplechování parapetů do suti</t>
  </si>
  <si>
    <t>-1063676568</t>
  </si>
  <si>
    <t>https://podminky.urs.cz/item/CS_URS_2021_02/764002851</t>
  </si>
  <si>
    <t>8*1,25</t>
  </si>
  <si>
    <t>766</t>
  </si>
  <si>
    <t>Konstrukce truhlářské</t>
  </si>
  <si>
    <t>11</t>
  </si>
  <si>
    <t>766691912</t>
  </si>
  <si>
    <t>Ostatní práce vyvěšení nebo zavěšení křídel s případným uložením a opětovným zavěšením po provedení stavebních změn dřevěných okenních, plochy přes 1,5 m2</t>
  </si>
  <si>
    <t>kus</t>
  </si>
  <si>
    <t>2049326502</t>
  </si>
  <si>
    <t>https://podminky.urs.cz/item/CS_URS_2021_02/766691912</t>
  </si>
  <si>
    <t>767</t>
  </si>
  <si>
    <t>Konstrukce zámečnické</t>
  </si>
  <si>
    <t>22</t>
  </si>
  <si>
    <t>767392802</t>
  </si>
  <si>
    <t>Demontáž krytin střech z plechů šroubovaných do suti</t>
  </si>
  <si>
    <t>1708050086</t>
  </si>
  <si>
    <t>https://podminky.urs.cz/item/CS_URS_2021_02/767392802</t>
  </si>
  <si>
    <t>6,5*17</t>
  </si>
  <si>
    <t>767581803</t>
  </si>
  <si>
    <t>Demontáž podhledů tvarovaných plechů</t>
  </si>
  <si>
    <t>1192518760</t>
  </si>
  <si>
    <t>https://podminky.urs.cz/item/CS_URS_2021_02/767581803</t>
  </si>
  <si>
    <t>16*6</t>
  </si>
  <si>
    <t>19</t>
  </si>
  <si>
    <t>767651805</t>
  </si>
  <si>
    <t>Demontáž vratových zárubní odřezáním od upevnění, plochy vrat přes 10 m2</t>
  </si>
  <si>
    <t>1601315833</t>
  </si>
  <si>
    <t>https://podminky.urs.cz/item/CS_URS_2021_02/767651805</t>
  </si>
  <si>
    <t>20</t>
  </si>
  <si>
    <t>767651823</t>
  </si>
  <si>
    <t>Demontáž garážových a průmyslových vrat otvíravých, plochy přes 9 do 13 m2</t>
  </si>
  <si>
    <t>-310764599</t>
  </si>
  <si>
    <t>https://podminky.urs.cz/item/CS_URS_2021_02/767651823</t>
  </si>
  <si>
    <t>23</t>
  </si>
  <si>
    <t>767996703</t>
  </si>
  <si>
    <t>Demontáž ostatních zámečnických konstrukcí o hmotnosti jednotlivých dílů řezáním přes 100 do 250 kg</t>
  </si>
  <si>
    <t>kg</t>
  </si>
  <si>
    <t>-769923336</t>
  </si>
  <si>
    <t>https://podminky.urs.cz/item/CS_URS_2021_02/767996703</t>
  </si>
  <si>
    <t>demontáž vazníků</t>
  </si>
  <si>
    <t>17*113</t>
  </si>
  <si>
    <t>M</t>
  </si>
  <si>
    <t>Práce a dodávky M</t>
  </si>
  <si>
    <t>21-M</t>
  </si>
  <si>
    <t>Elektromontáže</t>
  </si>
  <si>
    <t>34</t>
  </si>
  <si>
    <t>21-M-R01</t>
  </si>
  <si>
    <t>demontáž halogen,.světla na komínu vč. kabelu</t>
  </si>
  <si>
    <t>64</t>
  </si>
  <si>
    <t>-1887960917</t>
  </si>
  <si>
    <t>VRN</t>
  </si>
  <si>
    <t>Vedlejší rozpočtové náklady</t>
  </si>
  <si>
    <t>VRN3</t>
  </si>
  <si>
    <t>Zařízení staveniště</t>
  </si>
  <si>
    <t>35</t>
  </si>
  <si>
    <t>032002000</t>
  </si>
  <si>
    <t>Vybavení staveniště</t>
  </si>
  <si>
    <t>1024</t>
  </si>
  <si>
    <t>262380865</t>
  </si>
  <si>
    <t>https://podminky.urs.cz/item/CS_URS_2021_02/032002000</t>
  </si>
  <si>
    <t>36</t>
  </si>
  <si>
    <t>034002000</t>
  </si>
  <si>
    <t>Zabezpečení staveniště</t>
  </si>
  <si>
    <t>-1609404806</t>
  </si>
  <si>
    <t>https://podminky.urs.cz/item/CS_URS_2021_02/034002000</t>
  </si>
  <si>
    <t>37</t>
  </si>
  <si>
    <t>039002000</t>
  </si>
  <si>
    <t>Zrušení zařízení staveniště</t>
  </si>
  <si>
    <t>-1291000625</t>
  </si>
  <si>
    <t>https://podminky.urs.cz/item/CS_URS_2021_02/039002000</t>
  </si>
  <si>
    <t>VRN9</t>
  </si>
  <si>
    <t>Ostatní náklady</t>
  </si>
  <si>
    <t>38</t>
  </si>
  <si>
    <t>092002000</t>
  </si>
  <si>
    <t>Ostatní náklady související s provozem</t>
  </si>
  <si>
    <t>2095021318</t>
  </si>
  <si>
    <t>https://podminky.urs.cz/item/CS_URS_2021_02/092002000</t>
  </si>
  <si>
    <t>převozy těžké mechanizace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</si>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</sst>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9003223" TargetMode="External" /><Relationship Id="rId2" Type="http://schemas.openxmlformats.org/officeDocument/2006/relationships/hyperlink" Target="https://podminky.urs.cz/item/CS_URS_2021_02/119003224" TargetMode="External" /><Relationship Id="rId3" Type="http://schemas.openxmlformats.org/officeDocument/2006/relationships/hyperlink" Target="https://podminky.urs.cz/item/CS_URS_2021_02/132212212" TargetMode="External" /><Relationship Id="rId4" Type="http://schemas.openxmlformats.org/officeDocument/2006/relationships/hyperlink" Target="https://podminky.urs.cz/item/CS_URS_2021_02/174111101" TargetMode="External" /><Relationship Id="rId5" Type="http://schemas.openxmlformats.org/officeDocument/2006/relationships/hyperlink" Target="https://podminky.urs.cz/item/CS_URS_2021_02/181101122" TargetMode="External" /><Relationship Id="rId6" Type="http://schemas.openxmlformats.org/officeDocument/2006/relationships/hyperlink" Target="https://podminky.urs.cz/item/CS_URS_2021_02/181951114" TargetMode="External" /><Relationship Id="rId7" Type="http://schemas.openxmlformats.org/officeDocument/2006/relationships/hyperlink" Target="https://podminky.urs.cz/item/CS_URS_2021_02/961044111" TargetMode="External" /><Relationship Id="rId8" Type="http://schemas.openxmlformats.org/officeDocument/2006/relationships/hyperlink" Target="https://podminky.urs.cz/item/CS_URS_2021_02/961055111" TargetMode="External" /><Relationship Id="rId9" Type="http://schemas.openxmlformats.org/officeDocument/2006/relationships/hyperlink" Target="https://podminky.urs.cz/item/CS_URS_2021_02/962023491" TargetMode="External" /><Relationship Id="rId10" Type="http://schemas.openxmlformats.org/officeDocument/2006/relationships/hyperlink" Target="https://podminky.urs.cz/item/CS_URS_2021_02/962032241" TargetMode="External" /><Relationship Id="rId11" Type="http://schemas.openxmlformats.org/officeDocument/2006/relationships/hyperlink" Target="https://podminky.urs.cz/item/CS_URS_2021_02/962081131" TargetMode="External" /><Relationship Id="rId12" Type="http://schemas.openxmlformats.org/officeDocument/2006/relationships/hyperlink" Target="https://podminky.urs.cz/item/CS_URS_2021_02/964072221" TargetMode="External" /><Relationship Id="rId13" Type="http://schemas.openxmlformats.org/officeDocument/2006/relationships/hyperlink" Target="https://podminky.urs.cz/item/CS_URS_2021_02/965042141" TargetMode="External" /><Relationship Id="rId14" Type="http://schemas.openxmlformats.org/officeDocument/2006/relationships/hyperlink" Target="https://podminky.urs.cz/item/CS_URS_2021_02/965049111" TargetMode="External" /><Relationship Id="rId15" Type="http://schemas.openxmlformats.org/officeDocument/2006/relationships/hyperlink" Target="https://podminky.urs.cz/item/CS_URS_2021_02/968062245" TargetMode="External" /><Relationship Id="rId16" Type="http://schemas.openxmlformats.org/officeDocument/2006/relationships/hyperlink" Target="https://podminky.urs.cz/item/CS_URS_2021_02/981331111" TargetMode="External" /><Relationship Id="rId17" Type="http://schemas.openxmlformats.org/officeDocument/2006/relationships/hyperlink" Target="https://podminky.urs.cz/item/CS_URS_2021_02/997002611" TargetMode="External" /><Relationship Id="rId18" Type="http://schemas.openxmlformats.org/officeDocument/2006/relationships/hyperlink" Target="https://podminky.urs.cz/item/CS_URS_2021_02/997006007" TargetMode="External" /><Relationship Id="rId19" Type="http://schemas.openxmlformats.org/officeDocument/2006/relationships/hyperlink" Target="https://podminky.urs.cz/item/CS_URS_2021_02/997013111" TargetMode="External" /><Relationship Id="rId20" Type="http://schemas.openxmlformats.org/officeDocument/2006/relationships/hyperlink" Target="https://podminky.urs.cz/item/CS_URS_2021_02/997013119" TargetMode="External" /><Relationship Id="rId21" Type="http://schemas.openxmlformats.org/officeDocument/2006/relationships/hyperlink" Target="https://podminky.urs.cz/item/CS_URS_2021_02/997013501" TargetMode="External" /><Relationship Id="rId22" Type="http://schemas.openxmlformats.org/officeDocument/2006/relationships/hyperlink" Target="https://podminky.urs.cz/item/CS_URS_2021_02/997013602" TargetMode="External" /><Relationship Id="rId23" Type="http://schemas.openxmlformats.org/officeDocument/2006/relationships/hyperlink" Target="https://podminky.urs.cz/item/CS_URS_2021_02/997013603" TargetMode="External" /><Relationship Id="rId24" Type="http://schemas.openxmlformats.org/officeDocument/2006/relationships/hyperlink" Target="https://podminky.urs.cz/item/CS_URS_2021_02/997131519" TargetMode="External" /><Relationship Id="rId25" Type="http://schemas.openxmlformats.org/officeDocument/2006/relationships/hyperlink" Target="https://podminky.urs.cz/item/CS_URS_2021_02/764002801" TargetMode="External" /><Relationship Id="rId26" Type="http://schemas.openxmlformats.org/officeDocument/2006/relationships/hyperlink" Target="https://podminky.urs.cz/item/CS_URS_2021_02/764002812" TargetMode="External" /><Relationship Id="rId27" Type="http://schemas.openxmlformats.org/officeDocument/2006/relationships/hyperlink" Target="https://podminky.urs.cz/item/CS_URS_2021_02/764002841" TargetMode="External" /><Relationship Id="rId28" Type="http://schemas.openxmlformats.org/officeDocument/2006/relationships/hyperlink" Target="https://podminky.urs.cz/item/CS_URS_2021_02/764002851" TargetMode="External" /><Relationship Id="rId29" Type="http://schemas.openxmlformats.org/officeDocument/2006/relationships/hyperlink" Target="https://podminky.urs.cz/item/CS_URS_2021_02/766691912" TargetMode="External" /><Relationship Id="rId30" Type="http://schemas.openxmlformats.org/officeDocument/2006/relationships/hyperlink" Target="https://podminky.urs.cz/item/CS_URS_2021_02/767392802" TargetMode="External" /><Relationship Id="rId31" Type="http://schemas.openxmlformats.org/officeDocument/2006/relationships/hyperlink" Target="https://podminky.urs.cz/item/CS_URS_2021_02/767581803" TargetMode="External" /><Relationship Id="rId32" Type="http://schemas.openxmlformats.org/officeDocument/2006/relationships/hyperlink" Target="https://podminky.urs.cz/item/CS_URS_2021_02/767651805" TargetMode="External" /><Relationship Id="rId33" Type="http://schemas.openxmlformats.org/officeDocument/2006/relationships/hyperlink" Target="https://podminky.urs.cz/item/CS_URS_2021_02/767651823" TargetMode="External" /><Relationship Id="rId34" Type="http://schemas.openxmlformats.org/officeDocument/2006/relationships/hyperlink" Target="https://podminky.urs.cz/item/CS_URS_2021_02/767996703" TargetMode="External" /><Relationship Id="rId35" Type="http://schemas.openxmlformats.org/officeDocument/2006/relationships/hyperlink" Target="https://podminky.urs.cz/item/CS_URS_2021_02/032002000" TargetMode="External" /><Relationship Id="rId36" Type="http://schemas.openxmlformats.org/officeDocument/2006/relationships/hyperlink" Target="https://podminky.urs.cz/item/CS_URS_2021_02/034002000" TargetMode="External" /><Relationship Id="rId37" Type="http://schemas.openxmlformats.org/officeDocument/2006/relationships/hyperlink" Target="https://podminky.urs.cz/item/CS_URS_2021_02/039002000" TargetMode="External" /><Relationship Id="rId38" Type="http://schemas.openxmlformats.org/officeDocument/2006/relationships/hyperlink" Target="https://podminky.urs.cz/item/CS_URS_2021_02/092002000" TargetMode="External" /><Relationship Id="rId3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2021-18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Demolice průmyslového komínu a stavby v k. ú. Tuchlovice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13. 9. 2021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Středočeský kraj,Zborovská 11, Praha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FITOX TEAM s.r.o.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ing. Pavel Kolář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24.75" customHeight="1">
      <c r="A55" s="111" t="s">
        <v>77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'2021-18 - Demolice průmys...'!J28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'2021-18 - Demolice průmys...'!P86</f>
        <v>0</v>
      </c>
      <c r="AV55" s="120">
        <f>'2021-18 - Demolice průmys...'!J31</f>
        <v>0</v>
      </c>
      <c r="AW55" s="120">
        <f>'2021-18 - Demolice průmys...'!J32</f>
        <v>0</v>
      </c>
      <c r="AX55" s="120">
        <f>'2021-18 - Demolice průmys...'!J33</f>
        <v>0</v>
      </c>
      <c r="AY55" s="120">
        <f>'2021-18 - Demolice průmys...'!J34</f>
        <v>0</v>
      </c>
      <c r="AZ55" s="120">
        <f>'2021-18 - Demolice průmys...'!F31</f>
        <v>0</v>
      </c>
      <c r="BA55" s="120">
        <f>'2021-18 - Demolice průmys...'!F32</f>
        <v>0</v>
      </c>
      <c r="BB55" s="120">
        <f>'2021-18 - Demolice průmys...'!F33</f>
        <v>0</v>
      </c>
      <c r="BC55" s="120">
        <f>'2021-18 - Demolice průmys...'!F34</f>
        <v>0</v>
      </c>
      <c r="BD55" s="122">
        <f>'2021-18 - Demolice průmys...'!F35</f>
        <v>0</v>
      </c>
      <c r="BE55" s="7"/>
      <c r="BT55" s="123" t="s">
        <v>79</v>
      </c>
      <c r="BU55" s="123" t="s">
        <v>80</v>
      </c>
      <c r="BV55" s="123" t="s">
        <v>75</v>
      </c>
      <c r="BW55" s="123" t="s">
        <v>5</v>
      </c>
      <c r="BX55" s="123" t="s">
        <v>76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OcqH+GnXMUpjlwbagTI0SEfbCXNRx7mCGGLtu9B9jrDZIUVqofjxhy5XkQWC5DJf9QcMkOtscbemIETETeafOg==" hashValue="qra6ol0a0p2FphBTVJUvDknbPCZydQH3HE4eMmYXqMNOsD720VIciZxPbkek2/kOmubFyUENAoDKMOkCNCWJb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1-18 - Demolice průmy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81</v>
      </c>
    </row>
    <row r="4" s="1" customFormat="1" ht="24.96" customHeight="1">
      <c r="B4" s="21"/>
      <c r="D4" s="126" t="s">
        <v>82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13. 9. 2021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26</v>
      </c>
      <c r="J18" s="131" t="s">
        <v>33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34</v>
      </c>
      <c r="F19" s="39"/>
      <c r="G19" s="39"/>
      <c r="H19" s="39"/>
      <c r="I19" s="128" t="s">
        <v>29</v>
      </c>
      <c r="J19" s="131" t="s">
        <v>19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36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37</v>
      </c>
      <c r="F22" s="39"/>
      <c r="G22" s="39"/>
      <c r="H22" s="39"/>
      <c r="I22" s="128" t="s">
        <v>29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38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39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40</v>
      </c>
      <c r="E28" s="39"/>
      <c r="F28" s="39"/>
      <c r="G28" s="39"/>
      <c r="H28" s="39"/>
      <c r="I28" s="39"/>
      <c r="J28" s="139">
        <f>ROUND(J86,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42</v>
      </c>
      <c r="G30" s="39"/>
      <c r="H30" s="39"/>
      <c r="I30" s="140" t="s">
        <v>41</v>
      </c>
      <c r="J30" s="140" t="s">
        <v>43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44</v>
      </c>
      <c r="E31" s="128" t="s">
        <v>45</v>
      </c>
      <c r="F31" s="142">
        <f>ROUND((SUM(BE86:BE221)),  2)</f>
        <v>0</v>
      </c>
      <c r="G31" s="39"/>
      <c r="H31" s="39"/>
      <c r="I31" s="143">
        <v>0.20999999999999999</v>
      </c>
      <c r="J31" s="142">
        <f>ROUND(((SUM(BE86:BE221))*I31),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46</v>
      </c>
      <c r="F32" s="142">
        <f>ROUND((SUM(BF86:BF221)),  2)</f>
        <v>0</v>
      </c>
      <c r="G32" s="39"/>
      <c r="H32" s="39"/>
      <c r="I32" s="143">
        <v>0.14999999999999999</v>
      </c>
      <c r="J32" s="142">
        <f>ROUND(((SUM(BF86:BF221))*I32),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47</v>
      </c>
      <c r="F33" s="142">
        <f>ROUND((SUM(BG86:BG221)),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48</v>
      </c>
      <c r="F34" s="142">
        <f>ROUND((SUM(BH86:BH221)),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49</v>
      </c>
      <c r="F35" s="142">
        <f>ROUND((SUM(BI86:BI221)),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50</v>
      </c>
      <c r="E37" s="146"/>
      <c r="F37" s="146"/>
      <c r="G37" s="147" t="s">
        <v>51</v>
      </c>
      <c r="H37" s="148" t="s">
        <v>52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83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Demolice průmyslového komínu a stavby v k. ú. Tuchlovice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 xml:space="preserve"> </v>
      </c>
      <c r="G48" s="41"/>
      <c r="H48" s="41"/>
      <c r="I48" s="33" t="s">
        <v>23</v>
      </c>
      <c r="J48" s="73" t="str">
        <f>IF(J10="","",J10)</f>
        <v>13. 9. 2021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Středočeský kraj,Zborovská 11, Praha</v>
      </c>
      <c r="G50" s="41"/>
      <c r="H50" s="41"/>
      <c r="I50" s="33" t="s">
        <v>32</v>
      </c>
      <c r="J50" s="37" t="str">
        <f>E19</f>
        <v>FITOX TEAM s.r.o.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36</v>
      </c>
      <c r="J51" s="37" t="str">
        <f>E22</f>
        <v>ing. Pavel Kolář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84</v>
      </c>
      <c r="D53" s="156"/>
      <c r="E53" s="156"/>
      <c r="F53" s="156"/>
      <c r="G53" s="156"/>
      <c r="H53" s="156"/>
      <c r="I53" s="156"/>
      <c r="J53" s="157" t="s">
        <v>85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72</v>
      </c>
      <c r="D55" s="41"/>
      <c r="E55" s="41"/>
      <c r="F55" s="41"/>
      <c r="G55" s="41"/>
      <c r="H55" s="41"/>
      <c r="I55" s="41"/>
      <c r="J55" s="103">
        <f>J86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86</v>
      </c>
    </row>
    <row r="56" s="9" customFormat="1" ht="24.96" customHeight="1">
      <c r="A56" s="9"/>
      <c r="B56" s="159"/>
      <c r="C56" s="160"/>
      <c r="D56" s="161" t="s">
        <v>87</v>
      </c>
      <c r="E56" s="162"/>
      <c r="F56" s="162"/>
      <c r="G56" s="162"/>
      <c r="H56" s="162"/>
      <c r="I56" s="162"/>
      <c r="J56" s="163">
        <f>J87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88</v>
      </c>
      <c r="E57" s="168"/>
      <c r="F57" s="168"/>
      <c r="G57" s="168"/>
      <c r="H57" s="168"/>
      <c r="I57" s="168"/>
      <c r="J57" s="169">
        <f>J88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89</v>
      </c>
      <c r="E58" s="168"/>
      <c r="F58" s="168"/>
      <c r="G58" s="168"/>
      <c r="H58" s="168"/>
      <c r="I58" s="168"/>
      <c r="J58" s="169">
        <f>J113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90</v>
      </c>
      <c r="E59" s="168"/>
      <c r="F59" s="168"/>
      <c r="G59" s="168"/>
      <c r="H59" s="168"/>
      <c r="I59" s="168"/>
      <c r="J59" s="169">
        <f>J154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9" customFormat="1" ht="24.96" customHeight="1">
      <c r="A60" s="9"/>
      <c r="B60" s="159"/>
      <c r="C60" s="160"/>
      <c r="D60" s="161" t="s">
        <v>91</v>
      </c>
      <c r="E60" s="162"/>
      <c r="F60" s="162"/>
      <c r="G60" s="162"/>
      <c r="H60" s="162"/>
      <c r="I60" s="162"/>
      <c r="J60" s="163">
        <f>J176</f>
        <v>0</v>
      </c>
      <c r="K60" s="160"/>
      <c r="L60" s="16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5"/>
      <c r="C61" s="166"/>
      <c r="D61" s="167" t="s">
        <v>92</v>
      </c>
      <c r="E61" s="168"/>
      <c r="F61" s="168"/>
      <c r="G61" s="168"/>
      <c r="H61" s="168"/>
      <c r="I61" s="168"/>
      <c r="J61" s="169">
        <f>J177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93</v>
      </c>
      <c r="E62" s="168"/>
      <c r="F62" s="168"/>
      <c r="G62" s="168"/>
      <c r="H62" s="168"/>
      <c r="I62" s="168"/>
      <c r="J62" s="169">
        <f>J188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94</v>
      </c>
      <c r="E63" s="168"/>
      <c r="F63" s="168"/>
      <c r="G63" s="168"/>
      <c r="H63" s="168"/>
      <c r="I63" s="168"/>
      <c r="J63" s="169">
        <f>J191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59"/>
      <c r="C64" s="160"/>
      <c r="D64" s="161" t="s">
        <v>95</v>
      </c>
      <c r="E64" s="162"/>
      <c r="F64" s="162"/>
      <c r="G64" s="162"/>
      <c r="H64" s="162"/>
      <c r="I64" s="162"/>
      <c r="J64" s="163">
        <f>J206</f>
        <v>0</v>
      </c>
      <c r="K64" s="160"/>
      <c r="L64" s="16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5"/>
      <c r="C65" s="166"/>
      <c r="D65" s="167" t="s">
        <v>96</v>
      </c>
      <c r="E65" s="168"/>
      <c r="F65" s="168"/>
      <c r="G65" s="168"/>
      <c r="H65" s="168"/>
      <c r="I65" s="168"/>
      <c r="J65" s="169">
        <f>J207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9"/>
      <c r="C66" s="160"/>
      <c r="D66" s="161" t="s">
        <v>97</v>
      </c>
      <c r="E66" s="162"/>
      <c r="F66" s="162"/>
      <c r="G66" s="162"/>
      <c r="H66" s="162"/>
      <c r="I66" s="162"/>
      <c r="J66" s="163">
        <f>J209</f>
        <v>0</v>
      </c>
      <c r="K66" s="160"/>
      <c r="L66" s="16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5"/>
      <c r="C67" s="166"/>
      <c r="D67" s="167" t="s">
        <v>98</v>
      </c>
      <c r="E67" s="168"/>
      <c r="F67" s="168"/>
      <c r="G67" s="168"/>
      <c r="H67" s="168"/>
      <c r="I67" s="168"/>
      <c r="J67" s="169">
        <f>J210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99</v>
      </c>
      <c r="E68" s="168"/>
      <c r="F68" s="168"/>
      <c r="G68" s="168"/>
      <c r="H68" s="168"/>
      <c r="I68" s="168"/>
      <c r="J68" s="169">
        <f>J217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100</v>
      </c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E7</f>
        <v>Demolice průmyslového komínu a stavby v k. ú. Tuchlovice</v>
      </c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F10</f>
        <v xml:space="preserve"> </v>
      </c>
      <c r="G80" s="41"/>
      <c r="H80" s="41"/>
      <c r="I80" s="33" t="s">
        <v>23</v>
      </c>
      <c r="J80" s="73" t="str">
        <f>IF(J10="","",J10)</f>
        <v>13. 9. 2021</v>
      </c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E13</f>
        <v>Středočeský kraj,Zborovská 11, Praha</v>
      </c>
      <c r="G82" s="41"/>
      <c r="H82" s="41"/>
      <c r="I82" s="33" t="s">
        <v>32</v>
      </c>
      <c r="J82" s="37" t="str">
        <f>E19</f>
        <v>FITOX TEAM s.r.o.</v>
      </c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IF(E16="","",E16)</f>
        <v>Vyplň údaj</v>
      </c>
      <c r="G83" s="41"/>
      <c r="H83" s="41"/>
      <c r="I83" s="33" t="s">
        <v>36</v>
      </c>
      <c r="J83" s="37" t="str">
        <f>E22</f>
        <v>ing. Pavel Kolář</v>
      </c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1"/>
      <c r="B85" s="172"/>
      <c r="C85" s="173" t="s">
        <v>101</v>
      </c>
      <c r="D85" s="174" t="s">
        <v>59</v>
      </c>
      <c r="E85" s="174" t="s">
        <v>55</v>
      </c>
      <c r="F85" s="174" t="s">
        <v>56</v>
      </c>
      <c r="G85" s="174" t="s">
        <v>102</v>
      </c>
      <c r="H85" s="174" t="s">
        <v>103</v>
      </c>
      <c r="I85" s="174" t="s">
        <v>104</v>
      </c>
      <c r="J85" s="174" t="s">
        <v>85</v>
      </c>
      <c r="K85" s="175" t="s">
        <v>105</v>
      </c>
      <c r="L85" s="176"/>
      <c r="M85" s="93" t="s">
        <v>19</v>
      </c>
      <c r="N85" s="94" t="s">
        <v>44</v>
      </c>
      <c r="O85" s="94" t="s">
        <v>106</v>
      </c>
      <c r="P85" s="94" t="s">
        <v>107</v>
      </c>
      <c r="Q85" s="94" t="s">
        <v>108</v>
      </c>
      <c r="R85" s="94" t="s">
        <v>109</v>
      </c>
      <c r="S85" s="94" t="s">
        <v>110</v>
      </c>
      <c r="T85" s="95" t="s">
        <v>111</v>
      </c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</row>
    <row r="86" s="2" customFormat="1" ht="22.8" customHeight="1">
      <c r="A86" s="39"/>
      <c r="B86" s="40"/>
      <c r="C86" s="100" t="s">
        <v>112</v>
      </c>
      <c r="D86" s="41"/>
      <c r="E86" s="41"/>
      <c r="F86" s="41"/>
      <c r="G86" s="41"/>
      <c r="H86" s="41"/>
      <c r="I86" s="41"/>
      <c r="J86" s="177">
        <f>BK86</f>
        <v>0</v>
      </c>
      <c r="K86" s="41"/>
      <c r="L86" s="45"/>
      <c r="M86" s="96"/>
      <c r="N86" s="178"/>
      <c r="O86" s="97"/>
      <c r="P86" s="179">
        <f>P87+P176+P206+P209</f>
        <v>0</v>
      </c>
      <c r="Q86" s="97"/>
      <c r="R86" s="179">
        <f>R87+R176+R206+R209</f>
        <v>0.12759999999999999</v>
      </c>
      <c r="S86" s="97"/>
      <c r="T86" s="180">
        <f>T87+T176+T206+T209</f>
        <v>481.59026299999994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86</v>
      </c>
      <c r="BK86" s="181">
        <f>BK87+BK176+BK206+BK209</f>
        <v>0</v>
      </c>
    </row>
    <row r="87" s="12" customFormat="1" ht="25.92" customHeight="1">
      <c r="A87" s="12"/>
      <c r="B87" s="182"/>
      <c r="C87" s="183"/>
      <c r="D87" s="184" t="s">
        <v>73</v>
      </c>
      <c r="E87" s="185" t="s">
        <v>113</v>
      </c>
      <c r="F87" s="185" t="s">
        <v>114</v>
      </c>
      <c r="G87" s="183"/>
      <c r="H87" s="183"/>
      <c r="I87" s="186"/>
      <c r="J87" s="187">
        <f>BK87</f>
        <v>0</v>
      </c>
      <c r="K87" s="183"/>
      <c r="L87" s="188"/>
      <c r="M87" s="189"/>
      <c r="N87" s="190"/>
      <c r="O87" s="190"/>
      <c r="P87" s="191">
        <f>P88+P113+P154</f>
        <v>0</v>
      </c>
      <c r="Q87" s="190"/>
      <c r="R87" s="191">
        <f>R88+R113+R154</f>
        <v>0.12759999999999999</v>
      </c>
      <c r="S87" s="190"/>
      <c r="T87" s="192">
        <f>T88+T113+T154</f>
        <v>473.21890299999995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3" t="s">
        <v>79</v>
      </c>
      <c r="AT87" s="194" t="s">
        <v>73</v>
      </c>
      <c r="AU87" s="194" t="s">
        <v>74</v>
      </c>
      <c r="AY87" s="193" t="s">
        <v>115</v>
      </c>
      <c r="BK87" s="195">
        <f>BK88+BK113+BK154</f>
        <v>0</v>
      </c>
    </row>
    <row r="88" s="12" customFormat="1" ht="22.8" customHeight="1">
      <c r="A88" s="12"/>
      <c r="B88" s="182"/>
      <c r="C88" s="183"/>
      <c r="D88" s="184" t="s">
        <v>73</v>
      </c>
      <c r="E88" s="196" t="s">
        <v>79</v>
      </c>
      <c r="F88" s="196" t="s">
        <v>116</v>
      </c>
      <c r="G88" s="183"/>
      <c r="H88" s="183"/>
      <c r="I88" s="186"/>
      <c r="J88" s="197">
        <f>BK88</f>
        <v>0</v>
      </c>
      <c r="K88" s="183"/>
      <c r="L88" s="188"/>
      <c r="M88" s="189"/>
      <c r="N88" s="190"/>
      <c r="O88" s="190"/>
      <c r="P88" s="191">
        <f>SUM(P89:P112)</f>
        <v>0</v>
      </c>
      <c r="Q88" s="190"/>
      <c r="R88" s="191">
        <f>SUM(R89:R112)</f>
        <v>0.051599999999999993</v>
      </c>
      <c r="S88" s="190"/>
      <c r="T88" s="192">
        <f>SUM(T89:T112)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79</v>
      </c>
      <c r="AT88" s="194" t="s">
        <v>73</v>
      </c>
      <c r="AU88" s="194" t="s">
        <v>79</v>
      </c>
      <c r="AY88" s="193" t="s">
        <v>115</v>
      </c>
      <c r="BK88" s="195">
        <f>SUM(BK89:BK112)</f>
        <v>0</v>
      </c>
    </row>
    <row r="89" s="2" customFormat="1" ht="24.15" customHeight="1">
      <c r="A89" s="39"/>
      <c r="B89" s="40"/>
      <c r="C89" s="198" t="s">
        <v>117</v>
      </c>
      <c r="D89" s="198" t="s">
        <v>118</v>
      </c>
      <c r="E89" s="199" t="s">
        <v>119</v>
      </c>
      <c r="F89" s="200" t="s">
        <v>120</v>
      </c>
      <c r="G89" s="201" t="s">
        <v>121</v>
      </c>
      <c r="H89" s="202">
        <v>172</v>
      </c>
      <c r="I89" s="203"/>
      <c r="J89" s="204">
        <f>ROUND(I89*H89,2)</f>
        <v>0</v>
      </c>
      <c r="K89" s="200" t="s">
        <v>122</v>
      </c>
      <c r="L89" s="45"/>
      <c r="M89" s="205" t="s">
        <v>19</v>
      </c>
      <c r="N89" s="206" t="s">
        <v>45</v>
      </c>
      <c r="O89" s="85"/>
      <c r="P89" s="207">
        <f>O89*H89</f>
        <v>0</v>
      </c>
      <c r="Q89" s="207">
        <v>0.00029999999999999997</v>
      </c>
      <c r="R89" s="207">
        <f>Q89*H89</f>
        <v>0.051599999999999993</v>
      </c>
      <c r="S89" s="207">
        <v>0</v>
      </c>
      <c r="T89" s="208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9" t="s">
        <v>123</v>
      </c>
      <c r="AT89" s="209" t="s">
        <v>118</v>
      </c>
      <c r="AU89" s="209" t="s">
        <v>81</v>
      </c>
      <c r="AY89" s="18" t="s">
        <v>115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8" t="s">
        <v>79</v>
      </c>
      <c r="BK89" s="210">
        <f>ROUND(I89*H89,2)</f>
        <v>0</v>
      </c>
      <c r="BL89" s="18" t="s">
        <v>123</v>
      </c>
      <c r="BM89" s="209" t="s">
        <v>124</v>
      </c>
    </row>
    <row r="90" s="2" customFormat="1">
      <c r="A90" s="39"/>
      <c r="B90" s="40"/>
      <c r="C90" s="41"/>
      <c r="D90" s="211" t="s">
        <v>125</v>
      </c>
      <c r="E90" s="41"/>
      <c r="F90" s="212" t="s">
        <v>126</v>
      </c>
      <c r="G90" s="41"/>
      <c r="H90" s="41"/>
      <c r="I90" s="213"/>
      <c r="J90" s="41"/>
      <c r="K90" s="41"/>
      <c r="L90" s="45"/>
      <c r="M90" s="214"/>
      <c r="N90" s="21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125</v>
      </c>
      <c r="AU90" s="18" t="s">
        <v>81</v>
      </c>
    </row>
    <row r="91" s="13" customFormat="1">
      <c r="A91" s="13"/>
      <c r="B91" s="216"/>
      <c r="C91" s="217"/>
      <c r="D91" s="218" t="s">
        <v>127</v>
      </c>
      <c r="E91" s="219" t="s">
        <v>19</v>
      </c>
      <c r="F91" s="220" t="s">
        <v>128</v>
      </c>
      <c r="G91" s="217"/>
      <c r="H91" s="219" t="s">
        <v>19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6" t="s">
        <v>127</v>
      </c>
      <c r="AU91" s="226" t="s">
        <v>81</v>
      </c>
      <c r="AV91" s="13" t="s">
        <v>79</v>
      </c>
      <c r="AW91" s="13" t="s">
        <v>35</v>
      </c>
      <c r="AX91" s="13" t="s">
        <v>74</v>
      </c>
      <c r="AY91" s="226" t="s">
        <v>115</v>
      </c>
    </row>
    <row r="92" s="14" customFormat="1">
      <c r="A92" s="14"/>
      <c r="B92" s="227"/>
      <c r="C92" s="228"/>
      <c r="D92" s="218" t="s">
        <v>127</v>
      </c>
      <c r="E92" s="229" t="s">
        <v>19</v>
      </c>
      <c r="F92" s="230" t="s">
        <v>129</v>
      </c>
      <c r="G92" s="228"/>
      <c r="H92" s="231">
        <v>172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7" t="s">
        <v>127</v>
      </c>
      <c r="AU92" s="237" t="s">
        <v>81</v>
      </c>
      <c r="AV92" s="14" t="s">
        <v>81</v>
      </c>
      <c r="AW92" s="14" t="s">
        <v>35</v>
      </c>
      <c r="AX92" s="14" t="s">
        <v>79</v>
      </c>
      <c r="AY92" s="237" t="s">
        <v>115</v>
      </c>
    </row>
    <row r="93" s="2" customFormat="1" ht="24.15" customHeight="1">
      <c r="A93" s="39"/>
      <c r="B93" s="40"/>
      <c r="C93" s="198" t="s">
        <v>130</v>
      </c>
      <c r="D93" s="198" t="s">
        <v>118</v>
      </c>
      <c r="E93" s="199" t="s">
        <v>131</v>
      </c>
      <c r="F93" s="200" t="s">
        <v>132</v>
      </c>
      <c r="G93" s="201" t="s">
        <v>121</v>
      </c>
      <c r="H93" s="202">
        <v>172</v>
      </c>
      <c r="I93" s="203"/>
      <c r="J93" s="204">
        <f>ROUND(I93*H93,2)</f>
        <v>0</v>
      </c>
      <c r="K93" s="200" t="s">
        <v>122</v>
      </c>
      <c r="L93" s="45"/>
      <c r="M93" s="205" t="s">
        <v>19</v>
      </c>
      <c r="N93" s="206" t="s">
        <v>45</v>
      </c>
      <c r="O93" s="85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9" t="s">
        <v>123</v>
      </c>
      <c r="AT93" s="209" t="s">
        <v>118</v>
      </c>
      <c r="AU93" s="209" t="s">
        <v>81</v>
      </c>
      <c r="AY93" s="18" t="s">
        <v>115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8" t="s">
        <v>79</v>
      </c>
      <c r="BK93" s="210">
        <f>ROUND(I93*H93,2)</f>
        <v>0</v>
      </c>
      <c r="BL93" s="18" t="s">
        <v>123</v>
      </c>
      <c r="BM93" s="209" t="s">
        <v>133</v>
      </c>
    </row>
    <row r="94" s="2" customFormat="1">
      <c r="A94" s="39"/>
      <c r="B94" s="40"/>
      <c r="C94" s="41"/>
      <c r="D94" s="211" t="s">
        <v>125</v>
      </c>
      <c r="E94" s="41"/>
      <c r="F94" s="212" t="s">
        <v>134</v>
      </c>
      <c r="G94" s="41"/>
      <c r="H94" s="41"/>
      <c r="I94" s="213"/>
      <c r="J94" s="41"/>
      <c r="K94" s="41"/>
      <c r="L94" s="45"/>
      <c r="M94" s="214"/>
      <c r="N94" s="21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125</v>
      </c>
      <c r="AU94" s="18" t="s">
        <v>81</v>
      </c>
    </row>
    <row r="95" s="2" customFormat="1" ht="24.15" customHeight="1">
      <c r="A95" s="39"/>
      <c r="B95" s="40"/>
      <c r="C95" s="198" t="s">
        <v>135</v>
      </c>
      <c r="D95" s="198" t="s">
        <v>118</v>
      </c>
      <c r="E95" s="199" t="s">
        <v>136</v>
      </c>
      <c r="F95" s="200" t="s">
        <v>137</v>
      </c>
      <c r="G95" s="201" t="s">
        <v>138</v>
      </c>
      <c r="H95" s="202">
        <v>10</v>
      </c>
      <c r="I95" s="203"/>
      <c r="J95" s="204">
        <f>ROUND(I95*H95,2)</f>
        <v>0</v>
      </c>
      <c r="K95" s="200" t="s">
        <v>122</v>
      </c>
      <c r="L95" s="45"/>
      <c r="M95" s="205" t="s">
        <v>19</v>
      </c>
      <c r="N95" s="206" t="s">
        <v>45</v>
      </c>
      <c r="O95" s="85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9" t="s">
        <v>123</v>
      </c>
      <c r="AT95" s="209" t="s">
        <v>118</v>
      </c>
      <c r="AU95" s="209" t="s">
        <v>81</v>
      </c>
      <c r="AY95" s="18" t="s">
        <v>115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8" t="s">
        <v>79</v>
      </c>
      <c r="BK95" s="210">
        <f>ROUND(I95*H95,2)</f>
        <v>0</v>
      </c>
      <c r="BL95" s="18" t="s">
        <v>123</v>
      </c>
      <c r="BM95" s="209" t="s">
        <v>139</v>
      </c>
    </row>
    <row r="96" s="2" customFormat="1">
      <c r="A96" s="39"/>
      <c r="B96" s="40"/>
      <c r="C96" s="41"/>
      <c r="D96" s="211" t="s">
        <v>125</v>
      </c>
      <c r="E96" s="41"/>
      <c r="F96" s="212" t="s">
        <v>140</v>
      </c>
      <c r="G96" s="41"/>
      <c r="H96" s="41"/>
      <c r="I96" s="213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125</v>
      </c>
      <c r="AU96" s="18" t="s">
        <v>81</v>
      </c>
    </row>
    <row r="97" s="13" customFormat="1">
      <c r="A97" s="13"/>
      <c r="B97" s="216"/>
      <c r="C97" s="217"/>
      <c r="D97" s="218" t="s">
        <v>127</v>
      </c>
      <c r="E97" s="219" t="s">
        <v>19</v>
      </c>
      <c r="F97" s="220" t="s">
        <v>141</v>
      </c>
      <c r="G97" s="217"/>
      <c r="H97" s="219" t="s">
        <v>19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127</v>
      </c>
      <c r="AU97" s="226" t="s">
        <v>81</v>
      </c>
      <c r="AV97" s="13" t="s">
        <v>79</v>
      </c>
      <c r="AW97" s="13" t="s">
        <v>35</v>
      </c>
      <c r="AX97" s="13" t="s">
        <v>74</v>
      </c>
      <c r="AY97" s="226" t="s">
        <v>115</v>
      </c>
    </row>
    <row r="98" s="14" customFormat="1">
      <c r="A98" s="14"/>
      <c r="B98" s="227"/>
      <c r="C98" s="228"/>
      <c r="D98" s="218" t="s">
        <v>127</v>
      </c>
      <c r="E98" s="229" t="s">
        <v>19</v>
      </c>
      <c r="F98" s="230" t="s">
        <v>142</v>
      </c>
      <c r="G98" s="228"/>
      <c r="H98" s="231">
        <v>10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7" t="s">
        <v>127</v>
      </c>
      <c r="AU98" s="237" t="s">
        <v>81</v>
      </c>
      <c r="AV98" s="14" t="s">
        <v>81</v>
      </c>
      <c r="AW98" s="14" t="s">
        <v>35</v>
      </c>
      <c r="AX98" s="14" t="s">
        <v>79</v>
      </c>
      <c r="AY98" s="237" t="s">
        <v>115</v>
      </c>
    </row>
    <row r="99" s="2" customFormat="1" ht="24.15" customHeight="1">
      <c r="A99" s="39"/>
      <c r="B99" s="40"/>
      <c r="C99" s="198" t="s">
        <v>79</v>
      </c>
      <c r="D99" s="198" t="s">
        <v>118</v>
      </c>
      <c r="E99" s="199" t="s">
        <v>143</v>
      </c>
      <c r="F99" s="200" t="s">
        <v>144</v>
      </c>
      <c r="G99" s="201" t="s">
        <v>138</v>
      </c>
      <c r="H99" s="202">
        <v>55.799999999999997</v>
      </c>
      <c r="I99" s="203"/>
      <c r="J99" s="204">
        <f>ROUND(I99*H99,2)</f>
        <v>0</v>
      </c>
      <c r="K99" s="200" t="s">
        <v>122</v>
      </c>
      <c r="L99" s="45"/>
      <c r="M99" s="205" t="s">
        <v>19</v>
      </c>
      <c r="N99" s="206" t="s">
        <v>45</v>
      </c>
      <c r="O99" s="85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9" t="s">
        <v>123</v>
      </c>
      <c r="AT99" s="209" t="s">
        <v>118</v>
      </c>
      <c r="AU99" s="209" t="s">
        <v>81</v>
      </c>
      <c r="AY99" s="18" t="s">
        <v>115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8" t="s">
        <v>79</v>
      </c>
      <c r="BK99" s="210">
        <f>ROUND(I99*H99,2)</f>
        <v>0</v>
      </c>
      <c r="BL99" s="18" t="s">
        <v>123</v>
      </c>
      <c r="BM99" s="209" t="s">
        <v>145</v>
      </c>
    </row>
    <row r="100" s="2" customFormat="1">
      <c r="A100" s="39"/>
      <c r="B100" s="40"/>
      <c r="C100" s="41"/>
      <c r="D100" s="211" t="s">
        <v>125</v>
      </c>
      <c r="E100" s="41"/>
      <c r="F100" s="212" t="s">
        <v>146</v>
      </c>
      <c r="G100" s="41"/>
      <c r="H100" s="41"/>
      <c r="I100" s="213"/>
      <c r="J100" s="41"/>
      <c r="K100" s="41"/>
      <c r="L100" s="45"/>
      <c r="M100" s="214"/>
      <c r="N100" s="21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125</v>
      </c>
      <c r="AU100" s="18" t="s">
        <v>81</v>
      </c>
    </row>
    <row r="101" s="13" customFormat="1">
      <c r="A101" s="13"/>
      <c r="B101" s="216"/>
      <c r="C101" s="217"/>
      <c r="D101" s="218" t="s">
        <v>127</v>
      </c>
      <c r="E101" s="219" t="s">
        <v>19</v>
      </c>
      <c r="F101" s="220" t="s">
        <v>147</v>
      </c>
      <c r="G101" s="217"/>
      <c r="H101" s="219" t="s">
        <v>19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6" t="s">
        <v>127</v>
      </c>
      <c r="AU101" s="226" t="s">
        <v>81</v>
      </c>
      <c r="AV101" s="13" t="s">
        <v>79</v>
      </c>
      <c r="AW101" s="13" t="s">
        <v>35</v>
      </c>
      <c r="AX101" s="13" t="s">
        <v>74</v>
      </c>
      <c r="AY101" s="226" t="s">
        <v>115</v>
      </c>
    </row>
    <row r="102" s="14" customFormat="1">
      <c r="A102" s="14"/>
      <c r="B102" s="227"/>
      <c r="C102" s="228"/>
      <c r="D102" s="218" t="s">
        <v>127</v>
      </c>
      <c r="E102" s="229" t="s">
        <v>19</v>
      </c>
      <c r="F102" s="230" t="s">
        <v>148</v>
      </c>
      <c r="G102" s="228"/>
      <c r="H102" s="231">
        <v>10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7" t="s">
        <v>127</v>
      </c>
      <c r="AU102" s="237" t="s">
        <v>81</v>
      </c>
      <c r="AV102" s="14" t="s">
        <v>81</v>
      </c>
      <c r="AW102" s="14" t="s">
        <v>35</v>
      </c>
      <c r="AX102" s="14" t="s">
        <v>74</v>
      </c>
      <c r="AY102" s="237" t="s">
        <v>115</v>
      </c>
    </row>
    <row r="103" s="13" customFormat="1">
      <c r="A103" s="13"/>
      <c r="B103" s="216"/>
      <c r="C103" s="217"/>
      <c r="D103" s="218" t="s">
        <v>127</v>
      </c>
      <c r="E103" s="219" t="s">
        <v>19</v>
      </c>
      <c r="F103" s="220" t="s">
        <v>149</v>
      </c>
      <c r="G103" s="217"/>
      <c r="H103" s="219" t="s">
        <v>19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6" t="s">
        <v>127</v>
      </c>
      <c r="AU103" s="226" t="s">
        <v>81</v>
      </c>
      <c r="AV103" s="13" t="s">
        <v>79</v>
      </c>
      <c r="AW103" s="13" t="s">
        <v>35</v>
      </c>
      <c r="AX103" s="13" t="s">
        <v>74</v>
      </c>
      <c r="AY103" s="226" t="s">
        <v>115</v>
      </c>
    </row>
    <row r="104" s="14" customFormat="1">
      <c r="A104" s="14"/>
      <c r="B104" s="227"/>
      <c r="C104" s="228"/>
      <c r="D104" s="218" t="s">
        <v>127</v>
      </c>
      <c r="E104" s="229" t="s">
        <v>19</v>
      </c>
      <c r="F104" s="230" t="s">
        <v>150</v>
      </c>
      <c r="G104" s="228"/>
      <c r="H104" s="231">
        <v>16.640000000000001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7" t="s">
        <v>127</v>
      </c>
      <c r="AU104" s="237" t="s">
        <v>81</v>
      </c>
      <c r="AV104" s="14" t="s">
        <v>81</v>
      </c>
      <c r="AW104" s="14" t="s">
        <v>35</v>
      </c>
      <c r="AX104" s="14" t="s">
        <v>74</v>
      </c>
      <c r="AY104" s="237" t="s">
        <v>115</v>
      </c>
    </row>
    <row r="105" s="13" customFormat="1">
      <c r="A105" s="13"/>
      <c r="B105" s="216"/>
      <c r="C105" s="217"/>
      <c r="D105" s="218" t="s">
        <v>127</v>
      </c>
      <c r="E105" s="219" t="s">
        <v>19</v>
      </c>
      <c r="F105" s="220" t="s">
        <v>151</v>
      </c>
      <c r="G105" s="217"/>
      <c r="H105" s="219" t="s">
        <v>19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6" t="s">
        <v>127</v>
      </c>
      <c r="AU105" s="226" t="s">
        <v>81</v>
      </c>
      <c r="AV105" s="13" t="s">
        <v>79</v>
      </c>
      <c r="AW105" s="13" t="s">
        <v>35</v>
      </c>
      <c r="AX105" s="13" t="s">
        <v>74</v>
      </c>
      <c r="AY105" s="226" t="s">
        <v>115</v>
      </c>
    </row>
    <row r="106" s="14" customFormat="1">
      <c r="A106" s="14"/>
      <c r="B106" s="227"/>
      <c r="C106" s="228"/>
      <c r="D106" s="218" t="s">
        <v>127</v>
      </c>
      <c r="E106" s="229" t="s">
        <v>19</v>
      </c>
      <c r="F106" s="230" t="s">
        <v>152</v>
      </c>
      <c r="G106" s="228"/>
      <c r="H106" s="231">
        <v>29.16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7" t="s">
        <v>127</v>
      </c>
      <c r="AU106" s="237" t="s">
        <v>81</v>
      </c>
      <c r="AV106" s="14" t="s">
        <v>81</v>
      </c>
      <c r="AW106" s="14" t="s">
        <v>35</v>
      </c>
      <c r="AX106" s="14" t="s">
        <v>74</v>
      </c>
      <c r="AY106" s="237" t="s">
        <v>115</v>
      </c>
    </row>
    <row r="107" s="15" customFormat="1">
      <c r="A107" s="15"/>
      <c r="B107" s="238"/>
      <c r="C107" s="239"/>
      <c r="D107" s="218" t="s">
        <v>127</v>
      </c>
      <c r="E107" s="240" t="s">
        <v>19</v>
      </c>
      <c r="F107" s="241" t="s">
        <v>153</v>
      </c>
      <c r="G107" s="239"/>
      <c r="H107" s="242">
        <v>55.799999999999997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48" t="s">
        <v>127</v>
      </c>
      <c r="AU107" s="248" t="s">
        <v>81</v>
      </c>
      <c r="AV107" s="15" t="s">
        <v>123</v>
      </c>
      <c r="AW107" s="15" t="s">
        <v>35</v>
      </c>
      <c r="AX107" s="15" t="s">
        <v>79</v>
      </c>
      <c r="AY107" s="248" t="s">
        <v>115</v>
      </c>
    </row>
    <row r="108" s="2" customFormat="1" ht="24.15" customHeight="1">
      <c r="A108" s="39"/>
      <c r="B108" s="40"/>
      <c r="C108" s="198" t="s">
        <v>154</v>
      </c>
      <c r="D108" s="198" t="s">
        <v>118</v>
      </c>
      <c r="E108" s="199" t="s">
        <v>155</v>
      </c>
      <c r="F108" s="200" t="s">
        <v>156</v>
      </c>
      <c r="G108" s="201" t="s">
        <v>138</v>
      </c>
      <c r="H108" s="202">
        <v>650</v>
      </c>
      <c r="I108" s="203"/>
      <c r="J108" s="204">
        <f>ROUND(I108*H108,2)</f>
        <v>0</v>
      </c>
      <c r="K108" s="200" t="s">
        <v>122</v>
      </c>
      <c r="L108" s="45"/>
      <c r="M108" s="205" t="s">
        <v>19</v>
      </c>
      <c r="N108" s="206" t="s">
        <v>45</v>
      </c>
      <c r="O108" s="85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123</v>
      </c>
      <c r="AT108" s="209" t="s">
        <v>118</v>
      </c>
      <c r="AU108" s="209" t="s">
        <v>81</v>
      </c>
      <c r="AY108" s="18" t="s">
        <v>115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79</v>
      </c>
      <c r="BK108" s="210">
        <f>ROUND(I108*H108,2)</f>
        <v>0</v>
      </c>
      <c r="BL108" s="18" t="s">
        <v>123</v>
      </c>
      <c r="BM108" s="209" t="s">
        <v>157</v>
      </c>
    </row>
    <row r="109" s="2" customFormat="1">
      <c r="A109" s="39"/>
      <c r="B109" s="40"/>
      <c r="C109" s="41"/>
      <c r="D109" s="211" t="s">
        <v>125</v>
      </c>
      <c r="E109" s="41"/>
      <c r="F109" s="212" t="s">
        <v>158</v>
      </c>
      <c r="G109" s="41"/>
      <c r="H109" s="41"/>
      <c r="I109" s="213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125</v>
      </c>
      <c r="AU109" s="18" t="s">
        <v>81</v>
      </c>
    </row>
    <row r="110" s="2" customFormat="1" ht="21.75" customHeight="1">
      <c r="A110" s="39"/>
      <c r="B110" s="40"/>
      <c r="C110" s="198" t="s">
        <v>81</v>
      </c>
      <c r="D110" s="198" t="s">
        <v>118</v>
      </c>
      <c r="E110" s="199" t="s">
        <v>159</v>
      </c>
      <c r="F110" s="200" t="s">
        <v>160</v>
      </c>
      <c r="G110" s="201" t="s">
        <v>161</v>
      </c>
      <c r="H110" s="202">
        <v>119</v>
      </c>
      <c r="I110" s="203"/>
      <c r="J110" s="204">
        <f>ROUND(I110*H110,2)</f>
        <v>0</v>
      </c>
      <c r="K110" s="200" t="s">
        <v>122</v>
      </c>
      <c r="L110" s="45"/>
      <c r="M110" s="205" t="s">
        <v>19</v>
      </c>
      <c r="N110" s="206" t="s">
        <v>45</v>
      </c>
      <c r="O110" s="85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9" t="s">
        <v>123</v>
      </c>
      <c r="AT110" s="209" t="s">
        <v>118</v>
      </c>
      <c r="AU110" s="209" t="s">
        <v>81</v>
      </c>
      <c r="AY110" s="18" t="s">
        <v>115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8" t="s">
        <v>79</v>
      </c>
      <c r="BK110" s="210">
        <f>ROUND(I110*H110,2)</f>
        <v>0</v>
      </c>
      <c r="BL110" s="18" t="s">
        <v>123</v>
      </c>
      <c r="BM110" s="209" t="s">
        <v>162</v>
      </c>
    </row>
    <row r="111" s="2" customFormat="1">
      <c r="A111" s="39"/>
      <c r="B111" s="40"/>
      <c r="C111" s="41"/>
      <c r="D111" s="211" t="s">
        <v>125</v>
      </c>
      <c r="E111" s="41"/>
      <c r="F111" s="212" t="s">
        <v>163</v>
      </c>
      <c r="G111" s="41"/>
      <c r="H111" s="41"/>
      <c r="I111" s="213"/>
      <c r="J111" s="41"/>
      <c r="K111" s="41"/>
      <c r="L111" s="45"/>
      <c r="M111" s="214"/>
      <c r="N111" s="215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125</v>
      </c>
      <c r="AU111" s="18" t="s">
        <v>81</v>
      </c>
    </row>
    <row r="112" s="14" customFormat="1">
      <c r="A112" s="14"/>
      <c r="B112" s="227"/>
      <c r="C112" s="228"/>
      <c r="D112" s="218" t="s">
        <v>127</v>
      </c>
      <c r="E112" s="229" t="s">
        <v>19</v>
      </c>
      <c r="F112" s="230" t="s">
        <v>164</v>
      </c>
      <c r="G112" s="228"/>
      <c r="H112" s="231">
        <v>119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7" t="s">
        <v>127</v>
      </c>
      <c r="AU112" s="237" t="s">
        <v>81</v>
      </c>
      <c r="AV112" s="14" t="s">
        <v>81</v>
      </c>
      <c r="AW112" s="14" t="s">
        <v>35</v>
      </c>
      <c r="AX112" s="14" t="s">
        <v>79</v>
      </c>
      <c r="AY112" s="237" t="s">
        <v>115</v>
      </c>
    </row>
    <row r="113" s="12" customFormat="1" ht="22.8" customHeight="1">
      <c r="A113" s="12"/>
      <c r="B113" s="182"/>
      <c r="C113" s="183"/>
      <c r="D113" s="184" t="s">
        <v>73</v>
      </c>
      <c r="E113" s="196" t="s">
        <v>165</v>
      </c>
      <c r="F113" s="196" t="s">
        <v>166</v>
      </c>
      <c r="G113" s="183"/>
      <c r="H113" s="183"/>
      <c r="I113" s="186"/>
      <c r="J113" s="197">
        <f>BK113</f>
        <v>0</v>
      </c>
      <c r="K113" s="183"/>
      <c r="L113" s="188"/>
      <c r="M113" s="189"/>
      <c r="N113" s="190"/>
      <c r="O113" s="190"/>
      <c r="P113" s="191">
        <f>SUM(P114:P153)</f>
        <v>0</v>
      </c>
      <c r="Q113" s="190"/>
      <c r="R113" s="191">
        <f>SUM(R114:R153)</f>
        <v>0.075999999999999998</v>
      </c>
      <c r="S113" s="190"/>
      <c r="T113" s="192">
        <f>SUM(T114:T153)</f>
        <v>473.21890299999995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3" t="s">
        <v>79</v>
      </c>
      <c r="AT113" s="194" t="s">
        <v>73</v>
      </c>
      <c r="AU113" s="194" t="s">
        <v>79</v>
      </c>
      <c r="AY113" s="193" t="s">
        <v>115</v>
      </c>
      <c r="BK113" s="195">
        <f>SUM(BK114:BK153)</f>
        <v>0</v>
      </c>
    </row>
    <row r="114" s="2" customFormat="1" ht="16.5" customHeight="1">
      <c r="A114" s="39"/>
      <c r="B114" s="40"/>
      <c r="C114" s="198" t="s">
        <v>167</v>
      </c>
      <c r="D114" s="198" t="s">
        <v>118</v>
      </c>
      <c r="E114" s="199" t="s">
        <v>168</v>
      </c>
      <c r="F114" s="200" t="s">
        <v>169</v>
      </c>
      <c r="G114" s="201" t="s">
        <v>138</v>
      </c>
      <c r="H114" s="202">
        <v>29.16</v>
      </c>
      <c r="I114" s="203"/>
      <c r="J114" s="204">
        <f>ROUND(I114*H114,2)</f>
        <v>0</v>
      </c>
      <c r="K114" s="200" t="s">
        <v>122</v>
      </c>
      <c r="L114" s="45"/>
      <c r="M114" s="205" t="s">
        <v>19</v>
      </c>
      <c r="N114" s="206" t="s">
        <v>45</v>
      </c>
      <c r="O114" s="85"/>
      <c r="P114" s="207">
        <f>O114*H114</f>
        <v>0</v>
      </c>
      <c r="Q114" s="207">
        <v>0</v>
      </c>
      <c r="R114" s="207">
        <f>Q114*H114</f>
        <v>0</v>
      </c>
      <c r="S114" s="207">
        <v>2</v>
      </c>
      <c r="T114" s="208">
        <f>S114*H114</f>
        <v>58.32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9" t="s">
        <v>123</v>
      </c>
      <c r="AT114" s="209" t="s">
        <v>118</v>
      </c>
      <c r="AU114" s="209" t="s">
        <v>81</v>
      </c>
      <c r="AY114" s="18" t="s">
        <v>115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8" t="s">
        <v>79</v>
      </c>
      <c r="BK114" s="210">
        <f>ROUND(I114*H114,2)</f>
        <v>0</v>
      </c>
      <c r="BL114" s="18" t="s">
        <v>123</v>
      </c>
      <c r="BM114" s="209" t="s">
        <v>170</v>
      </c>
    </row>
    <row r="115" s="2" customFormat="1">
      <c r="A115" s="39"/>
      <c r="B115" s="40"/>
      <c r="C115" s="41"/>
      <c r="D115" s="211" t="s">
        <v>125</v>
      </c>
      <c r="E115" s="41"/>
      <c r="F115" s="212" t="s">
        <v>171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125</v>
      </c>
      <c r="AU115" s="18" t="s">
        <v>81</v>
      </c>
    </row>
    <row r="116" s="13" customFormat="1">
      <c r="A116" s="13"/>
      <c r="B116" s="216"/>
      <c r="C116" s="217"/>
      <c r="D116" s="218" t="s">
        <v>127</v>
      </c>
      <c r="E116" s="219" t="s">
        <v>19</v>
      </c>
      <c r="F116" s="220" t="s">
        <v>172</v>
      </c>
      <c r="G116" s="217"/>
      <c r="H116" s="219" t="s">
        <v>19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6" t="s">
        <v>127</v>
      </c>
      <c r="AU116" s="226" t="s">
        <v>81</v>
      </c>
      <c r="AV116" s="13" t="s">
        <v>79</v>
      </c>
      <c r="AW116" s="13" t="s">
        <v>35</v>
      </c>
      <c r="AX116" s="13" t="s">
        <v>74</v>
      </c>
      <c r="AY116" s="226" t="s">
        <v>115</v>
      </c>
    </row>
    <row r="117" s="14" customFormat="1">
      <c r="A117" s="14"/>
      <c r="B117" s="227"/>
      <c r="C117" s="228"/>
      <c r="D117" s="218" t="s">
        <v>127</v>
      </c>
      <c r="E117" s="229" t="s">
        <v>19</v>
      </c>
      <c r="F117" s="230" t="s">
        <v>152</v>
      </c>
      <c r="G117" s="228"/>
      <c r="H117" s="231">
        <v>29.16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7" t="s">
        <v>127</v>
      </c>
      <c r="AU117" s="237" t="s">
        <v>81</v>
      </c>
      <c r="AV117" s="14" t="s">
        <v>81</v>
      </c>
      <c r="AW117" s="14" t="s">
        <v>35</v>
      </c>
      <c r="AX117" s="14" t="s">
        <v>79</v>
      </c>
      <c r="AY117" s="237" t="s">
        <v>115</v>
      </c>
    </row>
    <row r="118" s="2" customFormat="1" ht="16.5" customHeight="1">
      <c r="A118" s="39"/>
      <c r="B118" s="40"/>
      <c r="C118" s="198" t="s">
        <v>123</v>
      </c>
      <c r="D118" s="198" t="s">
        <v>118</v>
      </c>
      <c r="E118" s="199" t="s">
        <v>173</v>
      </c>
      <c r="F118" s="200" t="s">
        <v>174</v>
      </c>
      <c r="G118" s="201" t="s">
        <v>138</v>
      </c>
      <c r="H118" s="202">
        <v>16.640000000000001</v>
      </c>
      <c r="I118" s="203"/>
      <c r="J118" s="204">
        <f>ROUND(I118*H118,2)</f>
        <v>0</v>
      </c>
      <c r="K118" s="200" t="s">
        <v>122</v>
      </c>
      <c r="L118" s="45"/>
      <c r="M118" s="205" t="s">
        <v>19</v>
      </c>
      <c r="N118" s="206" t="s">
        <v>45</v>
      </c>
      <c r="O118" s="85"/>
      <c r="P118" s="207">
        <f>O118*H118</f>
        <v>0</v>
      </c>
      <c r="Q118" s="207">
        <v>0</v>
      </c>
      <c r="R118" s="207">
        <f>Q118*H118</f>
        <v>0</v>
      </c>
      <c r="S118" s="207">
        <v>2.3999999999999999</v>
      </c>
      <c r="T118" s="208">
        <f>S118*H118</f>
        <v>39.936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9" t="s">
        <v>123</v>
      </c>
      <c r="AT118" s="209" t="s">
        <v>118</v>
      </c>
      <c r="AU118" s="209" t="s">
        <v>81</v>
      </c>
      <c r="AY118" s="18" t="s">
        <v>115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8" t="s">
        <v>79</v>
      </c>
      <c r="BK118" s="210">
        <f>ROUND(I118*H118,2)</f>
        <v>0</v>
      </c>
      <c r="BL118" s="18" t="s">
        <v>123</v>
      </c>
      <c r="BM118" s="209" t="s">
        <v>175</v>
      </c>
    </row>
    <row r="119" s="2" customFormat="1">
      <c r="A119" s="39"/>
      <c r="B119" s="40"/>
      <c r="C119" s="41"/>
      <c r="D119" s="211" t="s">
        <v>125</v>
      </c>
      <c r="E119" s="41"/>
      <c r="F119" s="212" t="s">
        <v>176</v>
      </c>
      <c r="G119" s="41"/>
      <c r="H119" s="41"/>
      <c r="I119" s="213"/>
      <c r="J119" s="41"/>
      <c r="K119" s="41"/>
      <c r="L119" s="45"/>
      <c r="M119" s="214"/>
      <c r="N119" s="21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125</v>
      </c>
      <c r="AU119" s="18" t="s">
        <v>81</v>
      </c>
    </row>
    <row r="120" s="13" customFormat="1">
      <c r="A120" s="13"/>
      <c r="B120" s="216"/>
      <c r="C120" s="217"/>
      <c r="D120" s="218" t="s">
        <v>127</v>
      </c>
      <c r="E120" s="219" t="s">
        <v>19</v>
      </c>
      <c r="F120" s="220" t="s">
        <v>177</v>
      </c>
      <c r="G120" s="217"/>
      <c r="H120" s="219" t="s">
        <v>19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6" t="s">
        <v>127</v>
      </c>
      <c r="AU120" s="226" t="s">
        <v>81</v>
      </c>
      <c r="AV120" s="13" t="s">
        <v>79</v>
      </c>
      <c r="AW120" s="13" t="s">
        <v>35</v>
      </c>
      <c r="AX120" s="13" t="s">
        <v>74</v>
      </c>
      <c r="AY120" s="226" t="s">
        <v>115</v>
      </c>
    </row>
    <row r="121" s="14" customFormat="1">
      <c r="A121" s="14"/>
      <c r="B121" s="227"/>
      <c r="C121" s="228"/>
      <c r="D121" s="218" t="s">
        <v>127</v>
      </c>
      <c r="E121" s="229" t="s">
        <v>19</v>
      </c>
      <c r="F121" s="230" t="s">
        <v>150</v>
      </c>
      <c r="G121" s="228"/>
      <c r="H121" s="231">
        <v>16.640000000000001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7" t="s">
        <v>127</v>
      </c>
      <c r="AU121" s="237" t="s">
        <v>81</v>
      </c>
      <c r="AV121" s="14" t="s">
        <v>81</v>
      </c>
      <c r="AW121" s="14" t="s">
        <v>35</v>
      </c>
      <c r="AX121" s="14" t="s">
        <v>79</v>
      </c>
      <c r="AY121" s="237" t="s">
        <v>115</v>
      </c>
    </row>
    <row r="122" s="2" customFormat="1" ht="16.5" customHeight="1">
      <c r="A122" s="39"/>
      <c r="B122" s="40"/>
      <c r="C122" s="198" t="s">
        <v>178</v>
      </c>
      <c r="D122" s="198" t="s">
        <v>118</v>
      </c>
      <c r="E122" s="199" t="s">
        <v>179</v>
      </c>
      <c r="F122" s="200" t="s">
        <v>180</v>
      </c>
      <c r="G122" s="201" t="s">
        <v>138</v>
      </c>
      <c r="H122" s="202">
        <v>77.971999999999994</v>
      </c>
      <c r="I122" s="203"/>
      <c r="J122" s="204">
        <f>ROUND(I122*H122,2)</f>
        <v>0</v>
      </c>
      <c r="K122" s="200" t="s">
        <v>122</v>
      </c>
      <c r="L122" s="45"/>
      <c r="M122" s="205" t="s">
        <v>19</v>
      </c>
      <c r="N122" s="206" t="s">
        <v>45</v>
      </c>
      <c r="O122" s="85"/>
      <c r="P122" s="207">
        <f>O122*H122</f>
        <v>0</v>
      </c>
      <c r="Q122" s="207">
        <v>0</v>
      </c>
      <c r="R122" s="207">
        <f>Q122*H122</f>
        <v>0</v>
      </c>
      <c r="S122" s="207">
        <v>2.27</v>
      </c>
      <c r="T122" s="208">
        <f>S122*H122</f>
        <v>176.99643999999998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123</v>
      </c>
      <c r="AT122" s="209" t="s">
        <v>118</v>
      </c>
      <c r="AU122" s="209" t="s">
        <v>81</v>
      </c>
      <c r="AY122" s="18" t="s">
        <v>115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79</v>
      </c>
      <c r="BK122" s="210">
        <f>ROUND(I122*H122,2)</f>
        <v>0</v>
      </c>
      <c r="BL122" s="18" t="s">
        <v>123</v>
      </c>
      <c r="BM122" s="209" t="s">
        <v>181</v>
      </c>
    </row>
    <row r="123" s="2" customFormat="1">
      <c r="A123" s="39"/>
      <c r="B123" s="40"/>
      <c r="C123" s="41"/>
      <c r="D123" s="211" t="s">
        <v>125</v>
      </c>
      <c r="E123" s="41"/>
      <c r="F123" s="212" t="s">
        <v>182</v>
      </c>
      <c r="G123" s="41"/>
      <c r="H123" s="41"/>
      <c r="I123" s="213"/>
      <c r="J123" s="41"/>
      <c r="K123" s="41"/>
      <c r="L123" s="45"/>
      <c r="M123" s="214"/>
      <c r="N123" s="21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125</v>
      </c>
      <c r="AU123" s="18" t="s">
        <v>81</v>
      </c>
    </row>
    <row r="124" s="13" customFormat="1">
      <c r="A124" s="13"/>
      <c r="B124" s="216"/>
      <c r="C124" s="217"/>
      <c r="D124" s="218" t="s">
        <v>127</v>
      </c>
      <c r="E124" s="219" t="s">
        <v>19</v>
      </c>
      <c r="F124" s="220" t="s">
        <v>183</v>
      </c>
      <c r="G124" s="217"/>
      <c r="H124" s="219" t="s">
        <v>19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6" t="s">
        <v>127</v>
      </c>
      <c r="AU124" s="226" t="s">
        <v>81</v>
      </c>
      <c r="AV124" s="13" t="s">
        <v>79</v>
      </c>
      <c r="AW124" s="13" t="s">
        <v>35</v>
      </c>
      <c r="AX124" s="13" t="s">
        <v>74</v>
      </c>
      <c r="AY124" s="226" t="s">
        <v>115</v>
      </c>
    </row>
    <row r="125" s="14" customFormat="1">
      <c r="A125" s="14"/>
      <c r="B125" s="227"/>
      <c r="C125" s="228"/>
      <c r="D125" s="218" t="s">
        <v>127</v>
      </c>
      <c r="E125" s="229" t="s">
        <v>19</v>
      </c>
      <c r="F125" s="230" t="s">
        <v>184</v>
      </c>
      <c r="G125" s="228"/>
      <c r="H125" s="231">
        <v>77.971999999999994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7" t="s">
        <v>127</v>
      </c>
      <c r="AU125" s="237" t="s">
        <v>81</v>
      </c>
      <c r="AV125" s="14" t="s">
        <v>81</v>
      </c>
      <c r="AW125" s="14" t="s">
        <v>35</v>
      </c>
      <c r="AX125" s="14" t="s">
        <v>79</v>
      </c>
      <c r="AY125" s="237" t="s">
        <v>115</v>
      </c>
    </row>
    <row r="126" s="2" customFormat="1" ht="24.15" customHeight="1">
      <c r="A126" s="39"/>
      <c r="B126" s="40"/>
      <c r="C126" s="198" t="s">
        <v>185</v>
      </c>
      <c r="D126" s="198" t="s">
        <v>118</v>
      </c>
      <c r="E126" s="199" t="s">
        <v>186</v>
      </c>
      <c r="F126" s="200" t="s">
        <v>187</v>
      </c>
      <c r="G126" s="201" t="s">
        <v>138</v>
      </c>
      <c r="H126" s="202">
        <v>16.065000000000001</v>
      </c>
      <c r="I126" s="203"/>
      <c r="J126" s="204">
        <f>ROUND(I126*H126,2)</f>
        <v>0</v>
      </c>
      <c r="K126" s="200" t="s">
        <v>122</v>
      </c>
      <c r="L126" s="45"/>
      <c r="M126" s="205" t="s">
        <v>19</v>
      </c>
      <c r="N126" s="206" t="s">
        <v>45</v>
      </c>
      <c r="O126" s="85"/>
      <c r="P126" s="207">
        <f>O126*H126</f>
        <v>0</v>
      </c>
      <c r="Q126" s="207">
        <v>0</v>
      </c>
      <c r="R126" s="207">
        <f>Q126*H126</f>
        <v>0</v>
      </c>
      <c r="S126" s="207">
        <v>1.95</v>
      </c>
      <c r="T126" s="208">
        <f>S126*H126</f>
        <v>31.326750000000001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9" t="s">
        <v>123</v>
      </c>
      <c r="AT126" s="209" t="s">
        <v>118</v>
      </c>
      <c r="AU126" s="209" t="s">
        <v>81</v>
      </c>
      <c r="AY126" s="18" t="s">
        <v>115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8" t="s">
        <v>79</v>
      </c>
      <c r="BK126" s="210">
        <f>ROUND(I126*H126,2)</f>
        <v>0</v>
      </c>
      <c r="BL126" s="18" t="s">
        <v>123</v>
      </c>
      <c r="BM126" s="209" t="s">
        <v>188</v>
      </c>
    </row>
    <row r="127" s="2" customFormat="1">
      <c r="A127" s="39"/>
      <c r="B127" s="40"/>
      <c r="C127" s="41"/>
      <c r="D127" s="211" t="s">
        <v>125</v>
      </c>
      <c r="E127" s="41"/>
      <c r="F127" s="212" t="s">
        <v>189</v>
      </c>
      <c r="G127" s="41"/>
      <c r="H127" s="41"/>
      <c r="I127" s="213"/>
      <c r="J127" s="41"/>
      <c r="K127" s="41"/>
      <c r="L127" s="45"/>
      <c r="M127" s="214"/>
      <c r="N127" s="215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125</v>
      </c>
      <c r="AU127" s="18" t="s">
        <v>81</v>
      </c>
    </row>
    <row r="128" s="13" customFormat="1">
      <c r="A128" s="13"/>
      <c r="B128" s="216"/>
      <c r="C128" s="217"/>
      <c r="D128" s="218" t="s">
        <v>127</v>
      </c>
      <c r="E128" s="219" t="s">
        <v>19</v>
      </c>
      <c r="F128" s="220" t="s">
        <v>190</v>
      </c>
      <c r="G128" s="217"/>
      <c r="H128" s="219" t="s">
        <v>19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6" t="s">
        <v>127</v>
      </c>
      <c r="AU128" s="226" t="s">
        <v>81</v>
      </c>
      <c r="AV128" s="13" t="s">
        <v>79</v>
      </c>
      <c r="AW128" s="13" t="s">
        <v>35</v>
      </c>
      <c r="AX128" s="13" t="s">
        <v>74</v>
      </c>
      <c r="AY128" s="226" t="s">
        <v>115</v>
      </c>
    </row>
    <row r="129" s="14" customFormat="1">
      <c r="A129" s="14"/>
      <c r="B129" s="227"/>
      <c r="C129" s="228"/>
      <c r="D129" s="218" t="s">
        <v>127</v>
      </c>
      <c r="E129" s="229" t="s">
        <v>19</v>
      </c>
      <c r="F129" s="230" t="s">
        <v>191</v>
      </c>
      <c r="G129" s="228"/>
      <c r="H129" s="231">
        <v>16.065000000000001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7" t="s">
        <v>127</v>
      </c>
      <c r="AU129" s="237" t="s">
        <v>81</v>
      </c>
      <c r="AV129" s="14" t="s">
        <v>81</v>
      </c>
      <c r="AW129" s="14" t="s">
        <v>35</v>
      </c>
      <c r="AX129" s="14" t="s">
        <v>79</v>
      </c>
      <c r="AY129" s="237" t="s">
        <v>115</v>
      </c>
    </row>
    <row r="130" s="2" customFormat="1" ht="16.5" customHeight="1">
      <c r="A130" s="39"/>
      <c r="B130" s="40"/>
      <c r="C130" s="198" t="s">
        <v>148</v>
      </c>
      <c r="D130" s="198" t="s">
        <v>118</v>
      </c>
      <c r="E130" s="199" t="s">
        <v>192</v>
      </c>
      <c r="F130" s="200" t="s">
        <v>193</v>
      </c>
      <c r="G130" s="201" t="s">
        <v>161</v>
      </c>
      <c r="H130" s="202">
        <v>5.0030000000000001</v>
      </c>
      <c r="I130" s="203"/>
      <c r="J130" s="204">
        <f>ROUND(I130*H130,2)</f>
        <v>0</v>
      </c>
      <c r="K130" s="200" t="s">
        <v>122</v>
      </c>
      <c r="L130" s="45"/>
      <c r="M130" s="205" t="s">
        <v>19</v>
      </c>
      <c r="N130" s="206" t="s">
        <v>45</v>
      </c>
      <c r="O130" s="85"/>
      <c r="P130" s="207">
        <f>O130*H130</f>
        <v>0</v>
      </c>
      <c r="Q130" s="207">
        <v>0</v>
      </c>
      <c r="R130" s="207">
        <f>Q130*H130</f>
        <v>0</v>
      </c>
      <c r="S130" s="207">
        <v>0.055</v>
      </c>
      <c r="T130" s="208">
        <f>S130*H130</f>
        <v>0.27516499999999999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9" t="s">
        <v>123</v>
      </c>
      <c r="AT130" s="209" t="s">
        <v>118</v>
      </c>
      <c r="AU130" s="209" t="s">
        <v>81</v>
      </c>
      <c r="AY130" s="18" t="s">
        <v>115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8" t="s">
        <v>79</v>
      </c>
      <c r="BK130" s="210">
        <f>ROUND(I130*H130,2)</f>
        <v>0</v>
      </c>
      <c r="BL130" s="18" t="s">
        <v>123</v>
      </c>
      <c r="BM130" s="209" t="s">
        <v>194</v>
      </c>
    </row>
    <row r="131" s="2" customFormat="1">
      <c r="A131" s="39"/>
      <c r="B131" s="40"/>
      <c r="C131" s="41"/>
      <c r="D131" s="211" t="s">
        <v>125</v>
      </c>
      <c r="E131" s="41"/>
      <c r="F131" s="212" t="s">
        <v>195</v>
      </c>
      <c r="G131" s="41"/>
      <c r="H131" s="41"/>
      <c r="I131" s="213"/>
      <c r="J131" s="41"/>
      <c r="K131" s="41"/>
      <c r="L131" s="45"/>
      <c r="M131" s="214"/>
      <c r="N131" s="21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125</v>
      </c>
      <c r="AU131" s="18" t="s">
        <v>81</v>
      </c>
    </row>
    <row r="132" s="13" customFormat="1">
      <c r="A132" s="13"/>
      <c r="B132" s="216"/>
      <c r="C132" s="217"/>
      <c r="D132" s="218" t="s">
        <v>127</v>
      </c>
      <c r="E132" s="219" t="s">
        <v>19</v>
      </c>
      <c r="F132" s="220" t="s">
        <v>196</v>
      </c>
      <c r="G132" s="217"/>
      <c r="H132" s="219" t="s">
        <v>19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6" t="s">
        <v>127</v>
      </c>
      <c r="AU132" s="226" t="s">
        <v>81</v>
      </c>
      <c r="AV132" s="13" t="s">
        <v>79</v>
      </c>
      <c r="AW132" s="13" t="s">
        <v>35</v>
      </c>
      <c r="AX132" s="13" t="s">
        <v>74</v>
      </c>
      <c r="AY132" s="226" t="s">
        <v>115</v>
      </c>
    </row>
    <row r="133" s="14" customFormat="1">
      <c r="A133" s="14"/>
      <c r="B133" s="227"/>
      <c r="C133" s="228"/>
      <c r="D133" s="218" t="s">
        <v>127</v>
      </c>
      <c r="E133" s="229" t="s">
        <v>19</v>
      </c>
      <c r="F133" s="230" t="s">
        <v>197</v>
      </c>
      <c r="G133" s="228"/>
      <c r="H133" s="231">
        <v>5.0030000000000001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7" t="s">
        <v>127</v>
      </c>
      <c r="AU133" s="237" t="s">
        <v>81</v>
      </c>
      <c r="AV133" s="14" t="s">
        <v>81</v>
      </c>
      <c r="AW133" s="14" t="s">
        <v>35</v>
      </c>
      <c r="AX133" s="14" t="s">
        <v>79</v>
      </c>
      <c r="AY133" s="237" t="s">
        <v>115</v>
      </c>
    </row>
    <row r="134" s="2" customFormat="1" ht="24.15" customHeight="1">
      <c r="A134" s="39"/>
      <c r="B134" s="40"/>
      <c r="C134" s="198" t="s">
        <v>198</v>
      </c>
      <c r="D134" s="198" t="s">
        <v>118</v>
      </c>
      <c r="E134" s="199" t="s">
        <v>199</v>
      </c>
      <c r="F134" s="200" t="s">
        <v>200</v>
      </c>
      <c r="G134" s="201" t="s">
        <v>201</v>
      </c>
      <c r="H134" s="202">
        <v>0.56599999999999995</v>
      </c>
      <c r="I134" s="203"/>
      <c r="J134" s="204">
        <f>ROUND(I134*H134,2)</f>
        <v>0</v>
      </c>
      <c r="K134" s="200" t="s">
        <v>122</v>
      </c>
      <c r="L134" s="45"/>
      <c r="M134" s="205" t="s">
        <v>19</v>
      </c>
      <c r="N134" s="206" t="s">
        <v>45</v>
      </c>
      <c r="O134" s="85"/>
      <c r="P134" s="207">
        <f>O134*H134</f>
        <v>0</v>
      </c>
      <c r="Q134" s="207">
        <v>0</v>
      </c>
      <c r="R134" s="207">
        <f>Q134*H134</f>
        <v>0</v>
      </c>
      <c r="S134" s="207">
        <v>1.258</v>
      </c>
      <c r="T134" s="208">
        <f>S134*H134</f>
        <v>0.71202799999999988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9" t="s">
        <v>123</v>
      </c>
      <c r="AT134" s="209" t="s">
        <v>118</v>
      </c>
      <c r="AU134" s="209" t="s">
        <v>81</v>
      </c>
      <c r="AY134" s="18" t="s">
        <v>115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8" t="s">
        <v>79</v>
      </c>
      <c r="BK134" s="210">
        <f>ROUND(I134*H134,2)</f>
        <v>0</v>
      </c>
      <c r="BL134" s="18" t="s">
        <v>123</v>
      </c>
      <c r="BM134" s="209" t="s">
        <v>202</v>
      </c>
    </row>
    <row r="135" s="2" customFormat="1">
      <c r="A135" s="39"/>
      <c r="B135" s="40"/>
      <c r="C135" s="41"/>
      <c r="D135" s="211" t="s">
        <v>125</v>
      </c>
      <c r="E135" s="41"/>
      <c r="F135" s="212" t="s">
        <v>203</v>
      </c>
      <c r="G135" s="41"/>
      <c r="H135" s="41"/>
      <c r="I135" s="213"/>
      <c r="J135" s="41"/>
      <c r="K135" s="41"/>
      <c r="L135" s="45"/>
      <c r="M135" s="214"/>
      <c r="N135" s="21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125</v>
      </c>
      <c r="AU135" s="18" t="s">
        <v>81</v>
      </c>
    </row>
    <row r="136" s="13" customFormat="1">
      <c r="A136" s="13"/>
      <c r="B136" s="216"/>
      <c r="C136" s="217"/>
      <c r="D136" s="218" t="s">
        <v>127</v>
      </c>
      <c r="E136" s="219" t="s">
        <v>19</v>
      </c>
      <c r="F136" s="220" t="s">
        <v>204</v>
      </c>
      <c r="G136" s="217"/>
      <c r="H136" s="219" t="s">
        <v>19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6" t="s">
        <v>127</v>
      </c>
      <c r="AU136" s="226" t="s">
        <v>81</v>
      </c>
      <c r="AV136" s="13" t="s">
        <v>79</v>
      </c>
      <c r="AW136" s="13" t="s">
        <v>35</v>
      </c>
      <c r="AX136" s="13" t="s">
        <v>74</v>
      </c>
      <c r="AY136" s="226" t="s">
        <v>115</v>
      </c>
    </row>
    <row r="137" s="14" customFormat="1">
      <c r="A137" s="14"/>
      <c r="B137" s="227"/>
      <c r="C137" s="228"/>
      <c r="D137" s="218" t="s">
        <v>127</v>
      </c>
      <c r="E137" s="229" t="s">
        <v>19</v>
      </c>
      <c r="F137" s="230" t="s">
        <v>205</v>
      </c>
      <c r="G137" s="228"/>
      <c r="H137" s="231">
        <v>0.35799999999999998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7" t="s">
        <v>127</v>
      </c>
      <c r="AU137" s="237" t="s">
        <v>81</v>
      </c>
      <c r="AV137" s="14" t="s">
        <v>81</v>
      </c>
      <c r="AW137" s="14" t="s">
        <v>35</v>
      </c>
      <c r="AX137" s="14" t="s">
        <v>74</v>
      </c>
      <c r="AY137" s="237" t="s">
        <v>115</v>
      </c>
    </row>
    <row r="138" s="14" customFormat="1">
      <c r="A138" s="14"/>
      <c r="B138" s="227"/>
      <c r="C138" s="228"/>
      <c r="D138" s="218" t="s">
        <v>127</v>
      </c>
      <c r="E138" s="229" t="s">
        <v>19</v>
      </c>
      <c r="F138" s="230" t="s">
        <v>206</v>
      </c>
      <c r="G138" s="228"/>
      <c r="H138" s="231">
        <v>0.128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7" t="s">
        <v>127</v>
      </c>
      <c r="AU138" s="237" t="s">
        <v>81</v>
      </c>
      <c r="AV138" s="14" t="s">
        <v>81</v>
      </c>
      <c r="AW138" s="14" t="s">
        <v>35</v>
      </c>
      <c r="AX138" s="14" t="s">
        <v>74</v>
      </c>
      <c r="AY138" s="237" t="s">
        <v>115</v>
      </c>
    </row>
    <row r="139" s="14" customFormat="1">
      <c r="A139" s="14"/>
      <c r="B139" s="227"/>
      <c r="C139" s="228"/>
      <c r="D139" s="218" t="s">
        <v>127</v>
      </c>
      <c r="E139" s="229" t="s">
        <v>19</v>
      </c>
      <c r="F139" s="230" t="s">
        <v>207</v>
      </c>
      <c r="G139" s="228"/>
      <c r="H139" s="231">
        <v>0.080000000000000002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7" t="s">
        <v>127</v>
      </c>
      <c r="AU139" s="237" t="s">
        <v>81</v>
      </c>
      <c r="AV139" s="14" t="s">
        <v>81</v>
      </c>
      <c r="AW139" s="14" t="s">
        <v>35</v>
      </c>
      <c r="AX139" s="14" t="s">
        <v>74</v>
      </c>
      <c r="AY139" s="237" t="s">
        <v>115</v>
      </c>
    </row>
    <row r="140" s="15" customFormat="1">
      <c r="A140" s="15"/>
      <c r="B140" s="238"/>
      <c r="C140" s="239"/>
      <c r="D140" s="218" t="s">
        <v>127</v>
      </c>
      <c r="E140" s="240" t="s">
        <v>19</v>
      </c>
      <c r="F140" s="241" t="s">
        <v>153</v>
      </c>
      <c r="G140" s="239"/>
      <c r="H140" s="242">
        <v>0.56599999999999995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48" t="s">
        <v>127</v>
      </c>
      <c r="AU140" s="248" t="s">
        <v>81</v>
      </c>
      <c r="AV140" s="15" t="s">
        <v>123</v>
      </c>
      <c r="AW140" s="15" t="s">
        <v>35</v>
      </c>
      <c r="AX140" s="15" t="s">
        <v>79</v>
      </c>
      <c r="AY140" s="248" t="s">
        <v>115</v>
      </c>
    </row>
    <row r="141" s="2" customFormat="1" ht="16.5" customHeight="1">
      <c r="A141" s="39"/>
      <c r="B141" s="40"/>
      <c r="C141" s="198" t="s">
        <v>208</v>
      </c>
      <c r="D141" s="198" t="s">
        <v>118</v>
      </c>
      <c r="E141" s="199" t="s">
        <v>209</v>
      </c>
      <c r="F141" s="200" t="s">
        <v>210</v>
      </c>
      <c r="G141" s="201" t="s">
        <v>138</v>
      </c>
      <c r="H141" s="202">
        <v>9.5800000000000001</v>
      </c>
      <c r="I141" s="203"/>
      <c r="J141" s="204">
        <f>ROUND(I141*H141,2)</f>
        <v>0</v>
      </c>
      <c r="K141" s="200" t="s">
        <v>122</v>
      </c>
      <c r="L141" s="45"/>
      <c r="M141" s="205" t="s">
        <v>19</v>
      </c>
      <c r="N141" s="206" t="s">
        <v>45</v>
      </c>
      <c r="O141" s="85"/>
      <c r="P141" s="207">
        <f>O141*H141</f>
        <v>0</v>
      </c>
      <c r="Q141" s="207">
        <v>0</v>
      </c>
      <c r="R141" s="207">
        <f>Q141*H141</f>
        <v>0</v>
      </c>
      <c r="S141" s="207">
        <v>2.2000000000000002</v>
      </c>
      <c r="T141" s="208">
        <f>S141*H141</f>
        <v>21.076000000000001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9" t="s">
        <v>123</v>
      </c>
      <c r="AT141" s="209" t="s">
        <v>118</v>
      </c>
      <c r="AU141" s="209" t="s">
        <v>81</v>
      </c>
      <c r="AY141" s="18" t="s">
        <v>115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8" t="s">
        <v>79</v>
      </c>
      <c r="BK141" s="210">
        <f>ROUND(I141*H141,2)</f>
        <v>0</v>
      </c>
      <c r="BL141" s="18" t="s">
        <v>123</v>
      </c>
      <c r="BM141" s="209" t="s">
        <v>211</v>
      </c>
    </row>
    <row r="142" s="2" customFormat="1">
      <c r="A142" s="39"/>
      <c r="B142" s="40"/>
      <c r="C142" s="41"/>
      <c r="D142" s="211" t="s">
        <v>125</v>
      </c>
      <c r="E142" s="41"/>
      <c r="F142" s="212" t="s">
        <v>212</v>
      </c>
      <c r="G142" s="41"/>
      <c r="H142" s="41"/>
      <c r="I142" s="213"/>
      <c r="J142" s="41"/>
      <c r="K142" s="41"/>
      <c r="L142" s="45"/>
      <c r="M142" s="214"/>
      <c r="N142" s="215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125</v>
      </c>
      <c r="AU142" s="18" t="s">
        <v>81</v>
      </c>
    </row>
    <row r="143" s="14" customFormat="1">
      <c r="A143" s="14"/>
      <c r="B143" s="227"/>
      <c r="C143" s="228"/>
      <c r="D143" s="218" t="s">
        <v>127</v>
      </c>
      <c r="E143" s="229" t="s">
        <v>19</v>
      </c>
      <c r="F143" s="230" t="s">
        <v>213</v>
      </c>
      <c r="G143" s="228"/>
      <c r="H143" s="231">
        <v>9.5800000000000001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7" t="s">
        <v>127</v>
      </c>
      <c r="AU143" s="237" t="s">
        <v>81</v>
      </c>
      <c r="AV143" s="14" t="s">
        <v>81</v>
      </c>
      <c r="AW143" s="14" t="s">
        <v>35</v>
      </c>
      <c r="AX143" s="14" t="s">
        <v>79</v>
      </c>
      <c r="AY143" s="237" t="s">
        <v>115</v>
      </c>
    </row>
    <row r="144" s="2" customFormat="1" ht="21.75" customHeight="1">
      <c r="A144" s="39"/>
      <c r="B144" s="40"/>
      <c r="C144" s="198" t="s">
        <v>214</v>
      </c>
      <c r="D144" s="198" t="s">
        <v>118</v>
      </c>
      <c r="E144" s="199" t="s">
        <v>215</v>
      </c>
      <c r="F144" s="200" t="s">
        <v>216</v>
      </c>
      <c r="G144" s="201" t="s">
        <v>138</v>
      </c>
      <c r="H144" s="202">
        <v>9.5800000000000001</v>
      </c>
      <c r="I144" s="203"/>
      <c r="J144" s="204">
        <f>ROUND(I144*H144,2)</f>
        <v>0</v>
      </c>
      <c r="K144" s="200" t="s">
        <v>122</v>
      </c>
      <c r="L144" s="45"/>
      <c r="M144" s="205" t="s">
        <v>19</v>
      </c>
      <c r="N144" s="206" t="s">
        <v>45</v>
      </c>
      <c r="O144" s="85"/>
      <c r="P144" s="207">
        <f>O144*H144</f>
        <v>0</v>
      </c>
      <c r="Q144" s="207">
        <v>0</v>
      </c>
      <c r="R144" s="207">
        <f>Q144*H144</f>
        <v>0</v>
      </c>
      <c r="S144" s="207">
        <v>0.043999999999999997</v>
      </c>
      <c r="T144" s="208">
        <f>S144*H144</f>
        <v>0.42152000000000001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9" t="s">
        <v>123</v>
      </c>
      <c r="AT144" s="209" t="s">
        <v>118</v>
      </c>
      <c r="AU144" s="209" t="s">
        <v>81</v>
      </c>
      <c r="AY144" s="18" t="s">
        <v>115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8" t="s">
        <v>79</v>
      </c>
      <c r="BK144" s="210">
        <f>ROUND(I144*H144,2)</f>
        <v>0</v>
      </c>
      <c r="BL144" s="18" t="s">
        <v>123</v>
      </c>
      <c r="BM144" s="209" t="s">
        <v>217</v>
      </c>
    </row>
    <row r="145" s="2" customFormat="1">
      <c r="A145" s="39"/>
      <c r="B145" s="40"/>
      <c r="C145" s="41"/>
      <c r="D145" s="211" t="s">
        <v>125</v>
      </c>
      <c r="E145" s="41"/>
      <c r="F145" s="212" t="s">
        <v>218</v>
      </c>
      <c r="G145" s="41"/>
      <c r="H145" s="41"/>
      <c r="I145" s="213"/>
      <c r="J145" s="41"/>
      <c r="K145" s="41"/>
      <c r="L145" s="45"/>
      <c r="M145" s="214"/>
      <c r="N145" s="21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125</v>
      </c>
      <c r="AU145" s="18" t="s">
        <v>81</v>
      </c>
    </row>
    <row r="146" s="14" customFormat="1">
      <c r="A146" s="14"/>
      <c r="B146" s="227"/>
      <c r="C146" s="228"/>
      <c r="D146" s="218" t="s">
        <v>127</v>
      </c>
      <c r="E146" s="229" t="s">
        <v>19</v>
      </c>
      <c r="F146" s="230" t="s">
        <v>213</v>
      </c>
      <c r="G146" s="228"/>
      <c r="H146" s="231">
        <v>9.5800000000000001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7" t="s">
        <v>127</v>
      </c>
      <c r="AU146" s="237" t="s">
        <v>81</v>
      </c>
      <c r="AV146" s="14" t="s">
        <v>81</v>
      </c>
      <c r="AW146" s="14" t="s">
        <v>35</v>
      </c>
      <c r="AX146" s="14" t="s">
        <v>79</v>
      </c>
      <c r="AY146" s="237" t="s">
        <v>115</v>
      </c>
    </row>
    <row r="147" s="2" customFormat="1" ht="24.15" customHeight="1">
      <c r="A147" s="39"/>
      <c r="B147" s="40"/>
      <c r="C147" s="198" t="s">
        <v>219</v>
      </c>
      <c r="D147" s="198" t="s">
        <v>118</v>
      </c>
      <c r="E147" s="199" t="s">
        <v>220</v>
      </c>
      <c r="F147" s="200" t="s">
        <v>221</v>
      </c>
      <c r="G147" s="201" t="s">
        <v>161</v>
      </c>
      <c r="H147" s="202">
        <v>5</v>
      </c>
      <c r="I147" s="203"/>
      <c r="J147" s="204">
        <f>ROUND(I147*H147,2)</f>
        <v>0</v>
      </c>
      <c r="K147" s="200" t="s">
        <v>122</v>
      </c>
      <c r="L147" s="45"/>
      <c r="M147" s="205" t="s">
        <v>19</v>
      </c>
      <c r="N147" s="206" t="s">
        <v>45</v>
      </c>
      <c r="O147" s="85"/>
      <c r="P147" s="207">
        <f>O147*H147</f>
        <v>0</v>
      </c>
      <c r="Q147" s="207">
        <v>0</v>
      </c>
      <c r="R147" s="207">
        <f>Q147*H147</f>
        <v>0</v>
      </c>
      <c r="S147" s="207">
        <v>0.031</v>
      </c>
      <c r="T147" s="208">
        <f>S147*H147</f>
        <v>0.155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9" t="s">
        <v>123</v>
      </c>
      <c r="AT147" s="209" t="s">
        <v>118</v>
      </c>
      <c r="AU147" s="209" t="s">
        <v>81</v>
      </c>
      <c r="AY147" s="18" t="s">
        <v>115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8" t="s">
        <v>79</v>
      </c>
      <c r="BK147" s="210">
        <f>ROUND(I147*H147,2)</f>
        <v>0</v>
      </c>
      <c r="BL147" s="18" t="s">
        <v>123</v>
      </c>
      <c r="BM147" s="209" t="s">
        <v>222</v>
      </c>
    </row>
    <row r="148" s="2" customFormat="1">
      <c r="A148" s="39"/>
      <c r="B148" s="40"/>
      <c r="C148" s="41"/>
      <c r="D148" s="211" t="s">
        <v>125</v>
      </c>
      <c r="E148" s="41"/>
      <c r="F148" s="212" t="s">
        <v>223</v>
      </c>
      <c r="G148" s="41"/>
      <c r="H148" s="41"/>
      <c r="I148" s="213"/>
      <c r="J148" s="41"/>
      <c r="K148" s="41"/>
      <c r="L148" s="45"/>
      <c r="M148" s="214"/>
      <c r="N148" s="21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125</v>
      </c>
      <c r="AU148" s="18" t="s">
        <v>81</v>
      </c>
    </row>
    <row r="149" s="2" customFormat="1" ht="16.5" customHeight="1">
      <c r="A149" s="39"/>
      <c r="B149" s="40"/>
      <c r="C149" s="198" t="s">
        <v>224</v>
      </c>
      <c r="D149" s="198" t="s">
        <v>118</v>
      </c>
      <c r="E149" s="199" t="s">
        <v>225</v>
      </c>
      <c r="F149" s="200" t="s">
        <v>226</v>
      </c>
      <c r="G149" s="201" t="s">
        <v>138</v>
      </c>
      <c r="H149" s="202">
        <v>80</v>
      </c>
      <c r="I149" s="203"/>
      <c r="J149" s="204">
        <f>ROUND(I149*H149,2)</f>
        <v>0</v>
      </c>
      <c r="K149" s="200" t="s">
        <v>122</v>
      </c>
      <c r="L149" s="45"/>
      <c r="M149" s="205" t="s">
        <v>19</v>
      </c>
      <c r="N149" s="206" t="s">
        <v>45</v>
      </c>
      <c r="O149" s="85"/>
      <c r="P149" s="207">
        <f>O149*H149</f>
        <v>0</v>
      </c>
      <c r="Q149" s="207">
        <v>0.00095</v>
      </c>
      <c r="R149" s="207">
        <f>Q149*H149</f>
        <v>0.075999999999999998</v>
      </c>
      <c r="S149" s="207">
        <v>1.8</v>
      </c>
      <c r="T149" s="208">
        <f>S149*H149</f>
        <v>144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9" t="s">
        <v>123</v>
      </c>
      <c r="AT149" s="209" t="s">
        <v>118</v>
      </c>
      <c r="AU149" s="209" t="s">
        <v>81</v>
      </c>
      <c r="AY149" s="18" t="s">
        <v>115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8" t="s">
        <v>79</v>
      </c>
      <c r="BK149" s="210">
        <f>ROUND(I149*H149,2)</f>
        <v>0</v>
      </c>
      <c r="BL149" s="18" t="s">
        <v>123</v>
      </c>
      <c r="BM149" s="209" t="s">
        <v>227</v>
      </c>
    </row>
    <row r="150" s="2" customFormat="1">
      <c r="A150" s="39"/>
      <c r="B150" s="40"/>
      <c r="C150" s="41"/>
      <c r="D150" s="211" t="s">
        <v>125</v>
      </c>
      <c r="E150" s="41"/>
      <c r="F150" s="212" t="s">
        <v>228</v>
      </c>
      <c r="G150" s="41"/>
      <c r="H150" s="41"/>
      <c r="I150" s="213"/>
      <c r="J150" s="41"/>
      <c r="K150" s="41"/>
      <c r="L150" s="45"/>
      <c r="M150" s="214"/>
      <c r="N150" s="215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125</v>
      </c>
      <c r="AU150" s="18" t="s">
        <v>81</v>
      </c>
    </row>
    <row r="151" s="14" customFormat="1">
      <c r="A151" s="14"/>
      <c r="B151" s="227"/>
      <c r="C151" s="228"/>
      <c r="D151" s="218" t="s">
        <v>127</v>
      </c>
      <c r="E151" s="229" t="s">
        <v>19</v>
      </c>
      <c r="F151" s="230" t="s">
        <v>229</v>
      </c>
      <c r="G151" s="228"/>
      <c r="H151" s="231">
        <v>80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7" t="s">
        <v>127</v>
      </c>
      <c r="AU151" s="237" t="s">
        <v>81</v>
      </c>
      <c r="AV151" s="14" t="s">
        <v>81</v>
      </c>
      <c r="AW151" s="14" t="s">
        <v>35</v>
      </c>
      <c r="AX151" s="14" t="s">
        <v>79</v>
      </c>
      <c r="AY151" s="237" t="s">
        <v>115</v>
      </c>
    </row>
    <row r="152" s="2" customFormat="1" ht="16.5" customHeight="1">
      <c r="A152" s="39"/>
      <c r="B152" s="40"/>
      <c r="C152" s="198" t="s">
        <v>230</v>
      </c>
      <c r="D152" s="198" t="s">
        <v>118</v>
      </c>
      <c r="E152" s="199" t="s">
        <v>231</v>
      </c>
      <c r="F152" s="200" t="s">
        <v>232</v>
      </c>
      <c r="G152" s="201" t="s">
        <v>138</v>
      </c>
      <c r="H152" s="202">
        <v>80</v>
      </c>
      <c r="I152" s="203"/>
      <c r="J152" s="204">
        <f>ROUND(I152*H152,2)</f>
        <v>0</v>
      </c>
      <c r="K152" s="200" t="s">
        <v>19</v>
      </c>
      <c r="L152" s="45"/>
      <c r="M152" s="205" t="s">
        <v>19</v>
      </c>
      <c r="N152" s="206" t="s">
        <v>45</v>
      </c>
      <c r="O152" s="85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9" t="s">
        <v>123</v>
      </c>
      <c r="AT152" s="209" t="s">
        <v>118</v>
      </c>
      <c r="AU152" s="209" t="s">
        <v>81</v>
      </c>
      <c r="AY152" s="18" t="s">
        <v>115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8" t="s">
        <v>79</v>
      </c>
      <c r="BK152" s="210">
        <f>ROUND(I152*H152,2)</f>
        <v>0</v>
      </c>
      <c r="BL152" s="18" t="s">
        <v>123</v>
      </c>
      <c r="BM152" s="209" t="s">
        <v>233</v>
      </c>
    </row>
    <row r="153" s="2" customFormat="1" ht="16.5" customHeight="1">
      <c r="A153" s="39"/>
      <c r="B153" s="40"/>
      <c r="C153" s="198" t="s">
        <v>234</v>
      </c>
      <c r="D153" s="198" t="s">
        <v>118</v>
      </c>
      <c r="E153" s="199" t="s">
        <v>235</v>
      </c>
      <c r="F153" s="200" t="s">
        <v>236</v>
      </c>
      <c r="G153" s="201" t="s">
        <v>237</v>
      </c>
      <c r="H153" s="202">
        <v>1</v>
      </c>
      <c r="I153" s="203"/>
      <c r="J153" s="204">
        <f>ROUND(I153*H153,2)</f>
        <v>0</v>
      </c>
      <c r="K153" s="200" t="s">
        <v>19</v>
      </c>
      <c r="L153" s="45"/>
      <c r="M153" s="205" t="s">
        <v>19</v>
      </c>
      <c r="N153" s="206" t="s">
        <v>45</v>
      </c>
      <c r="O153" s="85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9" t="s">
        <v>123</v>
      </c>
      <c r="AT153" s="209" t="s">
        <v>118</v>
      </c>
      <c r="AU153" s="209" t="s">
        <v>81</v>
      </c>
      <c r="AY153" s="18" t="s">
        <v>115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8" t="s">
        <v>79</v>
      </c>
      <c r="BK153" s="210">
        <f>ROUND(I153*H153,2)</f>
        <v>0</v>
      </c>
      <c r="BL153" s="18" t="s">
        <v>123</v>
      </c>
      <c r="BM153" s="209" t="s">
        <v>238</v>
      </c>
    </row>
    <row r="154" s="12" customFormat="1" ht="22.8" customHeight="1">
      <c r="A154" s="12"/>
      <c r="B154" s="182"/>
      <c r="C154" s="183"/>
      <c r="D154" s="184" t="s">
        <v>73</v>
      </c>
      <c r="E154" s="196" t="s">
        <v>239</v>
      </c>
      <c r="F154" s="196" t="s">
        <v>240</v>
      </c>
      <c r="G154" s="183"/>
      <c r="H154" s="183"/>
      <c r="I154" s="186"/>
      <c r="J154" s="197">
        <f>BK154</f>
        <v>0</v>
      </c>
      <c r="K154" s="183"/>
      <c r="L154" s="188"/>
      <c r="M154" s="189"/>
      <c r="N154" s="190"/>
      <c r="O154" s="190"/>
      <c r="P154" s="191">
        <f>SUM(P155:P175)</f>
        <v>0</v>
      </c>
      <c r="Q154" s="190"/>
      <c r="R154" s="191">
        <f>SUM(R155:R175)</f>
        <v>0</v>
      </c>
      <c r="S154" s="190"/>
      <c r="T154" s="192">
        <f>SUM(T155:T175)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3" t="s">
        <v>79</v>
      </c>
      <c r="AT154" s="194" t="s">
        <v>73</v>
      </c>
      <c r="AU154" s="194" t="s">
        <v>79</v>
      </c>
      <c r="AY154" s="193" t="s">
        <v>115</v>
      </c>
      <c r="BK154" s="195">
        <f>SUM(BK155:BK175)</f>
        <v>0</v>
      </c>
    </row>
    <row r="155" s="2" customFormat="1" ht="16.5" customHeight="1">
      <c r="A155" s="39"/>
      <c r="B155" s="40"/>
      <c r="C155" s="198" t="s">
        <v>241</v>
      </c>
      <c r="D155" s="198" t="s">
        <v>118</v>
      </c>
      <c r="E155" s="199" t="s">
        <v>242</v>
      </c>
      <c r="F155" s="200" t="s">
        <v>243</v>
      </c>
      <c r="G155" s="201" t="s">
        <v>201</v>
      </c>
      <c r="H155" s="202">
        <v>481.58999999999998</v>
      </c>
      <c r="I155" s="203"/>
      <c r="J155" s="204">
        <f>ROUND(I155*H155,2)</f>
        <v>0</v>
      </c>
      <c r="K155" s="200" t="s">
        <v>122</v>
      </c>
      <c r="L155" s="45"/>
      <c r="M155" s="205" t="s">
        <v>19</v>
      </c>
      <c r="N155" s="206" t="s">
        <v>45</v>
      </c>
      <c r="O155" s="85"/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123</v>
      </c>
      <c r="AT155" s="209" t="s">
        <v>118</v>
      </c>
      <c r="AU155" s="209" t="s">
        <v>81</v>
      </c>
      <c r="AY155" s="18" t="s">
        <v>115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79</v>
      </c>
      <c r="BK155" s="210">
        <f>ROUND(I155*H155,2)</f>
        <v>0</v>
      </c>
      <c r="BL155" s="18" t="s">
        <v>123</v>
      </c>
      <c r="BM155" s="209" t="s">
        <v>244</v>
      </c>
    </row>
    <row r="156" s="2" customFormat="1">
      <c r="A156" s="39"/>
      <c r="B156" s="40"/>
      <c r="C156" s="41"/>
      <c r="D156" s="211" t="s">
        <v>125</v>
      </c>
      <c r="E156" s="41"/>
      <c r="F156" s="212" t="s">
        <v>245</v>
      </c>
      <c r="G156" s="41"/>
      <c r="H156" s="41"/>
      <c r="I156" s="213"/>
      <c r="J156" s="41"/>
      <c r="K156" s="41"/>
      <c r="L156" s="45"/>
      <c r="M156" s="214"/>
      <c r="N156" s="215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125</v>
      </c>
      <c r="AU156" s="18" t="s">
        <v>81</v>
      </c>
    </row>
    <row r="157" s="2" customFormat="1" ht="24.15" customHeight="1">
      <c r="A157" s="39"/>
      <c r="B157" s="40"/>
      <c r="C157" s="198" t="s">
        <v>165</v>
      </c>
      <c r="D157" s="198" t="s">
        <v>118</v>
      </c>
      <c r="E157" s="199" t="s">
        <v>246</v>
      </c>
      <c r="F157" s="200" t="s">
        <v>247</v>
      </c>
      <c r="G157" s="201" t="s">
        <v>201</v>
      </c>
      <c r="H157" s="202">
        <v>481.58999999999998</v>
      </c>
      <c r="I157" s="203"/>
      <c r="J157" s="204">
        <f>ROUND(I157*H157,2)</f>
        <v>0</v>
      </c>
      <c r="K157" s="200" t="s">
        <v>122</v>
      </c>
      <c r="L157" s="45"/>
      <c r="M157" s="205" t="s">
        <v>19</v>
      </c>
      <c r="N157" s="206" t="s">
        <v>45</v>
      </c>
      <c r="O157" s="85"/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9" t="s">
        <v>123</v>
      </c>
      <c r="AT157" s="209" t="s">
        <v>118</v>
      </c>
      <c r="AU157" s="209" t="s">
        <v>81</v>
      </c>
      <c r="AY157" s="18" t="s">
        <v>115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8" t="s">
        <v>79</v>
      </c>
      <c r="BK157" s="210">
        <f>ROUND(I157*H157,2)</f>
        <v>0</v>
      </c>
      <c r="BL157" s="18" t="s">
        <v>123</v>
      </c>
      <c r="BM157" s="209" t="s">
        <v>248</v>
      </c>
    </row>
    <row r="158" s="2" customFormat="1">
      <c r="A158" s="39"/>
      <c r="B158" s="40"/>
      <c r="C158" s="41"/>
      <c r="D158" s="211" t="s">
        <v>125</v>
      </c>
      <c r="E158" s="41"/>
      <c r="F158" s="212" t="s">
        <v>249</v>
      </c>
      <c r="G158" s="41"/>
      <c r="H158" s="41"/>
      <c r="I158" s="213"/>
      <c r="J158" s="41"/>
      <c r="K158" s="41"/>
      <c r="L158" s="45"/>
      <c r="M158" s="214"/>
      <c r="N158" s="215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125</v>
      </c>
      <c r="AU158" s="18" t="s">
        <v>81</v>
      </c>
    </row>
    <row r="159" s="2" customFormat="1" ht="24.15" customHeight="1">
      <c r="A159" s="39"/>
      <c r="B159" s="40"/>
      <c r="C159" s="198" t="s">
        <v>250</v>
      </c>
      <c r="D159" s="198" t="s">
        <v>118</v>
      </c>
      <c r="E159" s="199" t="s">
        <v>251</v>
      </c>
      <c r="F159" s="200" t="s">
        <v>252</v>
      </c>
      <c r="G159" s="201" t="s">
        <v>201</v>
      </c>
      <c r="H159" s="202">
        <v>306.57900000000001</v>
      </c>
      <c r="I159" s="203"/>
      <c r="J159" s="204">
        <f>ROUND(I159*H159,2)</f>
        <v>0</v>
      </c>
      <c r="K159" s="200" t="s">
        <v>122</v>
      </c>
      <c r="L159" s="45"/>
      <c r="M159" s="205" t="s">
        <v>19</v>
      </c>
      <c r="N159" s="206" t="s">
        <v>45</v>
      </c>
      <c r="O159" s="85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9" t="s">
        <v>123</v>
      </c>
      <c r="AT159" s="209" t="s">
        <v>118</v>
      </c>
      <c r="AU159" s="209" t="s">
        <v>81</v>
      </c>
      <c r="AY159" s="18" t="s">
        <v>115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8" t="s">
        <v>79</v>
      </c>
      <c r="BK159" s="210">
        <f>ROUND(I159*H159,2)</f>
        <v>0</v>
      </c>
      <c r="BL159" s="18" t="s">
        <v>123</v>
      </c>
      <c r="BM159" s="209" t="s">
        <v>253</v>
      </c>
    </row>
    <row r="160" s="2" customFormat="1">
      <c r="A160" s="39"/>
      <c r="B160" s="40"/>
      <c r="C160" s="41"/>
      <c r="D160" s="211" t="s">
        <v>125</v>
      </c>
      <c r="E160" s="41"/>
      <c r="F160" s="212" t="s">
        <v>254</v>
      </c>
      <c r="G160" s="41"/>
      <c r="H160" s="41"/>
      <c r="I160" s="213"/>
      <c r="J160" s="41"/>
      <c r="K160" s="41"/>
      <c r="L160" s="45"/>
      <c r="M160" s="214"/>
      <c r="N160" s="21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125</v>
      </c>
      <c r="AU160" s="18" t="s">
        <v>81</v>
      </c>
    </row>
    <row r="161" s="14" customFormat="1">
      <c r="A161" s="14"/>
      <c r="B161" s="227"/>
      <c r="C161" s="228"/>
      <c r="D161" s="218" t="s">
        <v>127</v>
      </c>
      <c r="E161" s="229" t="s">
        <v>19</v>
      </c>
      <c r="F161" s="230" t="s">
        <v>255</v>
      </c>
      <c r="G161" s="228"/>
      <c r="H161" s="231">
        <v>306.57900000000001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7" t="s">
        <v>127</v>
      </c>
      <c r="AU161" s="237" t="s">
        <v>81</v>
      </c>
      <c r="AV161" s="14" t="s">
        <v>81</v>
      </c>
      <c r="AW161" s="14" t="s">
        <v>35</v>
      </c>
      <c r="AX161" s="14" t="s">
        <v>79</v>
      </c>
      <c r="AY161" s="237" t="s">
        <v>115</v>
      </c>
    </row>
    <row r="162" s="2" customFormat="1" ht="24.15" customHeight="1">
      <c r="A162" s="39"/>
      <c r="B162" s="40"/>
      <c r="C162" s="198" t="s">
        <v>256</v>
      </c>
      <c r="D162" s="198" t="s">
        <v>118</v>
      </c>
      <c r="E162" s="199" t="s">
        <v>257</v>
      </c>
      <c r="F162" s="200" t="s">
        <v>258</v>
      </c>
      <c r="G162" s="201" t="s">
        <v>201</v>
      </c>
      <c r="H162" s="202">
        <v>144</v>
      </c>
      <c r="I162" s="203"/>
      <c r="J162" s="204">
        <f>ROUND(I162*H162,2)</f>
        <v>0</v>
      </c>
      <c r="K162" s="200" t="s">
        <v>122</v>
      </c>
      <c r="L162" s="45"/>
      <c r="M162" s="205" t="s">
        <v>19</v>
      </c>
      <c r="N162" s="206" t="s">
        <v>45</v>
      </c>
      <c r="O162" s="85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9" t="s">
        <v>123</v>
      </c>
      <c r="AT162" s="209" t="s">
        <v>118</v>
      </c>
      <c r="AU162" s="209" t="s">
        <v>81</v>
      </c>
      <c r="AY162" s="18" t="s">
        <v>115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8" t="s">
        <v>79</v>
      </c>
      <c r="BK162" s="210">
        <f>ROUND(I162*H162,2)</f>
        <v>0</v>
      </c>
      <c r="BL162" s="18" t="s">
        <v>123</v>
      </c>
      <c r="BM162" s="209" t="s">
        <v>259</v>
      </c>
    </row>
    <row r="163" s="2" customFormat="1">
      <c r="A163" s="39"/>
      <c r="B163" s="40"/>
      <c r="C163" s="41"/>
      <c r="D163" s="211" t="s">
        <v>125</v>
      </c>
      <c r="E163" s="41"/>
      <c r="F163" s="212" t="s">
        <v>260</v>
      </c>
      <c r="G163" s="41"/>
      <c r="H163" s="41"/>
      <c r="I163" s="213"/>
      <c r="J163" s="41"/>
      <c r="K163" s="41"/>
      <c r="L163" s="45"/>
      <c r="M163" s="214"/>
      <c r="N163" s="215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125</v>
      </c>
      <c r="AU163" s="18" t="s">
        <v>81</v>
      </c>
    </row>
    <row r="164" s="14" customFormat="1">
      <c r="A164" s="14"/>
      <c r="B164" s="227"/>
      <c r="C164" s="228"/>
      <c r="D164" s="218" t="s">
        <v>127</v>
      </c>
      <c r="E164" s="229" t="s">
        <v>19</v>
      </c>
      <c r="F164" s="230" t="s">
        <v>261</v>
      </c>
      <c r="G164" s="228"/>
      <c r="H164" s="231">
        <v>144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7" t="s">
        <v>127</v>
      </c>
      <c r="AU164" s="237" t="s">
        <v>81</v>
      </c>
      <c r="AV164" s="14" t="s">
        <v>81</v>
      </c>
      <c r="AW164" s="14" t="s">
        <v>35</v>
      </c>
      <c r="AX164" s="14" t="s">
        <v>79</v>
      </c>
      <c r="AY164" s="237" t="s">
        <v>115</v>
      </c>
    </row>
    <row r="165" s="2" customFormat="1" ht="21.75" customHeight="1">
      <c r="A165" s="39"/>
      <c r="B165" s="40"/>
      <c r="C165" s="198" t="s">
        <v>262</v>
      </c>
      <c r="D165" s="198" t="s">
        <v>118</v>
      </c>
      <c r="E165" s="199" t="s">
        <v>263</v>
      </c>
      <c r="F165" s="200" t="s">
        <v>264</v>
      </c>
      <c r="G165" s="201" t="s">
        <v>201</v>
      </c>
      <c r="H165" s="202">
        <v>481.58999999999998</v>
      </c>
      <c r="I165" s="203"/>
      <c r="J165" s="204">
        <f>ROUND(I165*H165,2)</f>
        <v>0</v>
      </c>
      <c r="K165" s="200" t="s">
        <v>122</v>
      </c>
      <c r="L165" s="45"/>
      <c r="M165" s="205" t="s">
        <v>19</v>
      </c>
      <c r="N165" s="206" t="s">
        <v>45</v>
      </c>
      <c r="O165" s="85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9" t="s">
        <v>123</v>
      </c>
      <c r="AT165" s="209" t="s">
        <v>118</v>
      </c>
      <c r="AU165" s="209" t="s">
        <v>81</v>
      </c>
      <c r="AY165" s="18" t="s">
        <v>115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8" t="s">
        <v>79</v>
      </c>
      <c r="BK165" s="210">
        <f>ROUND(I165*H165,2)</f>
        <v>0</v>
      </c>
      <c r="BL165" s="18" t="s">
        <v>123</v>
      </c>
      <c r="BM165" s="209" t="s">
        <v>265</v>
      </c>
    </row>
    <row r="166" s="2" customFormat="1">
      <c r="A166" s="39"/>
      <c r="B166" s="40"/>
      <c r="C166" s="41"/>
      <c r="D166" s="211" t="s">
        <v>125</v>
      </c>
      <c r="E166" s="41"/>
      <c r="F166" s="212" t="s">
        <v>266</v>
      </c>
      <c r="G166" s="41"/>
      <c r="H166" s="41"/>
      <c r="I166" s="213"/>
      <c r="J166" s="41"/>
      <c r="K166" s="41"/>
      <c r="L166" s="45"/>
      <c r="M166" s="214"/>
      <c r="N166" s="215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125</v>
      </c>
      <c r="AU166" s="18" t="s">
        <v>81</v>
      </c>
    </row>
    <row r="167" s="2" customFormat="1" ht="24.15" customHeight="1">
      <c r="A167" s="39"/>
      <c r="B167" s="40"/>
      <c r="C167" s="198" t="s">
        <v>267</v>
      </c>
      <c r="D167" s="198" t="s">
        <v>118</v>
      </c>
      <c r="E167" s="199" t="s">
        <v>268</v>
      </c>
      <c r="F167" s="200" t="s">
        <v>269</v>
      </c>
      <c r="G167" s="201" t="s">
        <v>201</v>
      </c>
      <c r="H167" s="202">
        <v>98.256</v>
      </c>
      <c r="I167" s="203"/>
      <c r="J167" s="204">
        <f>ROUND(I167*H167,2)</f>
        <v>0</v>
      </c>
      <c r="K167" s="200" t="s">
        <v>122</v>
      </c>
      <c r="L167" s="45"/>
      <c r="M167" s="205" t="s">
        <v>19</v>
      </c>
      <c r="N167" s="206" t="s">
        <v>45</v>
      </c>
      <c r="O167" s="85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9" t="s">
        <v>123</v>
      </c>
      <c r="AT167" s="209" t="s">
        <v>118</v>
      </c>
      <c r="AU167" s="209" t="s">
        <v>81</v>
      </c>
      <c r="AY167" s="18" t="s">
        <v>115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8" t="s">
        <v>79</v>
      </c>
      <c r="BK167" s="210">
        <f>ROUND(I167*H167,2)</f>
        <v>0</v>
      </c>
      <c r="BL167" s="18" t="s">
        <v>123</v>
      </c>
      <c r="BM167" s="209" t="s">
        <v>270</v>
      </c>
    </row>
    <row r="168" s="2" customFormat="1">
      <c r="A168" s="39"/>
      <c r="B168" s="40"/>
      <c r="C168" s="41"/>
      <c r="D168" s="211" t="s">
        <v>125</v>
      </c>
      <c r="E168" s="41"/>
      <c r="F168" s="212" t="s">
        <v>271</v>
      </c>
      <c r="G168" s="41"/>
      <c r="H168" s="41"/>
      <c r="I168" s="213"/>
      <c r="J168" s="41"/>
      <c r="K168" s="41"/>
      <c r="L168" s="45"/>
      <c r="M168" s="214"/>
      <c r="N168" s="215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125</v>
      </c>
      <c r="AU168" s="18" t="s">
        <v>81</v>
      </c>
    </row>
    <row r="169" s="14" customFormat="1">
      <c r="A169" s="14"/>
      <c r="B169" s="227"/>
      <c r="C169" s="228"/>
      <c r="D169" s="218" t="s">
        <v>127</v>
      </c>
      <c r="E169" s="229" t="s">
        <v>19</v>
      </c>
      <c r="F169" s="230" t="s">
        <v>272</v>
      </c>
      <c r="G169" s="228"/>
      <c r="H169" s="231">
        <v>98.256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7" t="s">
        <v>127</v>
      </c>
      <c r="AU169" s="237" t="s">
        <v>81</v>
      </c>
      <c r="AV169" s="14" t="s">
        <v>81</v>
      </c>
      <c r="AW169" s="14" t="s">
        <v>35</v>
      </c>
      <c r="AX169" s="14" t="s">
        <v>79</v>
      </c>
      <c r="AY169" s="237" t="s">
        <v>115</v>
      </c>
    </row>
    <row r="170" s="2" customFormat="1" ht="24.15" customHeight="1">
      <c r="A170" s="39"/>
      <c r="B170" s="40"/>
      <c r="C170" s="198" t="s">
        <v>273</v>
      </c>
      <c r="D170" s="198" t="s">
        <v>118</v>
      </c>
      <c r="E170" s="199" t="s">
        <v>274</v>
      </c>
      <c r="F170" s="200" t="s">
        <v>275</v>
      </c>
      <c r="G170" s="201" t="s">
        <v>201</v>
      </c>
      <c r="H170" s="202">
        <v>352.32299999999998</v>
      </c>
      <c r="I170" s="203"/>
      <c r="J170" s="204">
        <f>ROUND(I170*H170,2)</f>
        <v>0</v>
      </c>
      <c r="K170" s="200" t="s">
        <v>122</v>
      </c>
      <c r="L170" s="45"/>
      <c r="M170" s="205" t="s">
        <v>19</v>
      </c>
      <c r="N170" s="206" t="s">
        <v>45</v>
      </c>
      <c r="O170" s="85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09" t="s">
        <v>123</v>
      </c>
      <c r="AT170" s="209" t="s">
        <v>118</v>
      </c>
      <c r="AU170" s="209" t="s">
        <v>81</v>
      </c>
      <c r="AY170" s="18" t="s">
        <v>115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8" t="s">
        <v>79</v>
      </c>
      <c r="BK170" s="210">
        <f>ROUND(I170*H170,2)</f>
        <v>0</v>
      </c>
      <c r="BL170" s="18" t="s">
        <v>123</v>
      </c>
      <c r="BM170" s="209" t="s">
        <v>276</v>
      </c>
    </row>
    <row r="171" s="2" customFormat="1">
      <c r="A171" s="39"/>
      <c r="B171" s="40"/>
      <c r="C171" s="41"/>
      <c r="D171" s="211" t="s">
        <v>125</v>
      </c>
      <c r="E171" s="41"/>
      <c r="F171" s="212" t="s">
        <v>277</v>
      </c>
      <c r="G171" s="41"/>
      <c r="H171" s="41"/>
      <c r="I171" s="213"/>
      <c r="J171" s="41"/>
      <c r="K171" s="41"/>
      <c r="L171" s="45"/>
      <c r="M171" s="214"/>
      <c r="N171" s="215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125</v>
      </c>
      <c r="AU171" s="18" t="s">
        <v>81</v>
      </c>
    </row>
    <row r="172" s="14" customFormat="1">
      <c r="A172" s="14"/>
      <c r="B172" s="227"/>
      <c r="C172" s="228"/>
      <c r="D172" s="218" t="s">
        <v>127</v>
      </c>
      <c r="E172" s="229" t="s">
        <v>19</v>
      </c>
      <c r="F172" s="230" t="s">
        <v>278</v>
      </c>
      <c r="G172" s="228"/>
      <c r="H172" s="231">
        <v>352.32299999999998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7" t="s">
        <v>127</v>
      </c>
      <c r="AU172" s="237" t="s">
        <v>81</v>
      </c>
      <c r="AV172" s="14" t="s">
        <v>81</v>
      </c>
      <c r="AW172" s="14" t="s">
        <v>35</v>
      </c>
      <c r="AX172" s="14" t="s">
        <v>79</v>
      </c>
      <c r="AY172" s="237" t="s">
        <v>115</v>
      </c>
    </row>
    <row r="173" s="2" customFormat="1" ht="24.15" customHeight="1">
      <c r="A173" s="39"/>
      <c r="B173" s="40"/>
      <c r="C173" s="198" t="s">
        <v>279</v>
      </c>
      <c r="D173" s="198" t="s">
        <v>118</v>
      </c>
      <c r="E173" s="199" t="s">
        <v>280</v>
      </c>
      <c r="F173" s="200" t="s">
        <v>281</v>
      </c>
      <c r="G173" s="201" t="s">
        <v>138</v>
      </c>
      <c r="H173" s="202">
        <v>6901.3950000000004</v>
      </c>
      <c r="I173" s="203"/>
      <c r="J173" s="204">
        <f>ROUND(I173*H173,2)</f>
        <v>0</v>
      </c>
      <c r="K173" s="200" t="s">
        <v>122</v>
      </c>
      <c r="L173" s="45"/>
      <c r="M173" s="205" t="s">
        <v>19</v>
      </c>
      <c r="N173" s="206" t="s">
        <v>45</v>
      </c>
      <c r="O173" s="85"/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9" t="s">
        <v>123</v>
      </c>
      <c r="AT173" s="209" t="s">
        <v>118</v>
      </c>
      <c r="AU173" s="209" t="s">
        <v>81</v>
      </c>
      <c r="AY173" s="18" t="s">
        <v>115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8" t="s">
        <v>79</v>
      </c>
      <c r="BK173" s="210">
        <f>ROUND(I173*H173,2)</f>
        <v>0</v>
      </c>
      <c r="BL173" s="18" t="s">
        <v>123</v>
      </c>
      <c r="BM173" s="209" t="s">
        <v>282</v>
      </c>
    </row>
    <row r="174" s="2" customFormat="1">
      <c r="A174" s="39"/>
      <c r="B174" s="40"/>
      <c r="C174" s="41"/>
      <c r="D174" s="211" t="s">
        <v>125</v>
      </c>
      <c r="E174" s="41"/>
      <c r="F174" s="212" t="s">
        <v>283</v>
      </c>
      <c r="G174" s="41"/>
      <c r="H174" s="41"/>
      <c r="I174" s="213"/>
      <c r="J174" s="41"/>
      <c r="K174" s="41"/>
      <c r="L174" s="45"/>
      <c r="M174" s="214"/>
      <c r="N174" s="215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125</v>
      </c>
      <c r="AU174" s="18" t="s">
        <v>81</v>
      </c>
    </row>
    <row r="175" s="14" customFormat="1">
      <c r="A175" s="14"/>
      <c r="B175" s="227"/>
      <c r="C175" s="228"/>
      <c r="D175" s="218" t="s">
        <v>127</v>
      </c>
      <c r="E175" s="228"/>
      <c r="F175" s="230" t="s">
        <v>284</v>
      </c>
      <c r="G175" s="228"/>
      <c r="H175" s="231">
        <v>6901.3950000000004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7" t="s">
        <v>127</v>
      </c>
      <c r="AU175" s="237" t="s">
        <v>81</v>
      </c>
      <c r="AV175" s="14" t="s">
        <v>81</v>
      </c>
      <c r="AW175" s="14" t="s">
        <v>4</v>
      </c>
      <c r="AX175" s="14" t="s">
        <v>79</v>
      </c>
      <c r="AY175" s="237" t="s">
        <v>115</v>
      </c>
    </row>
    <row r="176" s="12" customFormat="1" ht="25.92" customHeight="1">
      <c r="A176" s="12"/>
      <c r="B176" s="182"/>
      <c r="C176" s="183"/>
      <c r="D176" s="184" t="s">
        <v>73</v>
      </c>
      <c r="E176" s="185" t="s">
        <v>285</v>
      </c>
      <c r="F176" s="185" t="s">
        <v>286</v>
      </c>
      <c r="G176" s="183"/>
      <c r="H176" s="183"/>
      <c r="I176" s="186"/>
      <c r="J176" s="187">
        <f>BK176</f>
        <v>0</v>
      </c>
      <c r="K176" s="183"/>
      <c r="L176" s="188"/>
      <c r="M176" s="189"/>
      <c r="N176" s="190"/>
      <c r="O176" s="190"/>
      <c r="P176" s="191">
        <f>P177+P188+P191</f>
        <v>0</v>
      </c>
      <c r="Q176" s="190"/>
      <c r="R176" s="191">
        <f>R177+R188+R191</f>
        <v>0</v>
      </c>
      <c r="S176" s="190"/>
      <c r="T176" s="192">
        <f>T177+T188+T191</f>
        <v>8.371360000000001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3" t="s">
        <v>81</v>
      </c>
      <c r="AT176" s="194" t="s">
        <v>73</v>
      </c>
      <c r="AU176" s="194" t="s">
        <v>74</v>
      </c>
      <c r="AY176" s="193" t="s">
        <v>115</v>
      </c>
      <c r="BK176" s="195">
        <f>BK177+BK188+BK191</f>
        <v>0</v>
      </c>
    </row>
    <row r="177" s="12" customFormat="1" ht="22.8" customHeight="1">
      <c r="A177" s="12"/>
      <c r="B177" s="182"/>
      <c r="C177" s="183"/>
      <c r="D177" s="184" t="s">
        <v>73</v>
      </c>
      <c r="E177" s="196" t="s">
        <v>287</v>
      </c>
      <c r="F177" s="196" t="s">
        <v>288</v>
      </c>
      <c r="G177" s="183"/>
      <c r="H177" s="183"/>
      <c r="I177" s="186"/>
      <c r="J177" s="197">
        <f>BK177</f>
        <v>0</v>
      </c>
      <c r="K177" s="183"/>
      <c r="L177" s="188"/>
      <c r="M177" s="189"/>
      <c r="N177" s="190"/>
      <c r="O177" s="190"/>
      <c r="P177" s="191">
        <f>SUM(P178:P187)</f>
        <v>0</v>
      </c>
      <c r="Q177" s="190"/>
      <c r="R177" s="191">
        <f>SUM(R178:R187)</f>
        <v>0</v>
      </c>
      <c r="S177" s="190"/>
      <c r="T177" s="192">
        <f>SUM(T178:T187)</f>
        <v>0.10136000000000001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3" t="s">
        <v>81</v>
      </c>
      <c r="AT177" s="194" t="s">
        <v>73</v>
      </c>
      <c r="AU177" s="194" t="s">
        <v>79</v>
      </c>
      <c r="AY177" s="193" t="s">
        <v>115</v>
      </c>
      <c r="BK177" s="195">
        <f>SUM(BK178:BK187)</f>
        <v>0</v>
      </c>
    </row>
    <row r="178" s="2" customFormat="1" ht="16.5" customHeight="1">
      <c r="A178" s="39"/>
      <c r="B178" s="40"/>
      <c r="C178" s="198" t="s">
        <v>289</v>
      </c>
      <c r="D178" s="198" t="s">
        <v>118</v>
      </c>
      <c r="E178" s="199" t="s">
        <v>290</v>
      </c>
      <c r="F178" s="200" t="s">
        <v>291</v>
      </c>
      <c r="G178" s="201" t="s">
        <v>121</v>
      </c>
      <c r="H178" s="202">
        <v>13</v>
      </c>
      <c r="I178" s="203"/>
      <c r="J178" s="204">
        <f>ROUND(I178*H178,2)</f>
        <v>0</v>
      </c>
      <c r="K178" s="200" t="s">
        <v>122</v>
      </c>
      <c r="L178" s="45"/>
      <c r="M178" s="205" t="s">
        <v>19</v>
      </c>
      <c r="N178" s="206" t="s">
        <v>45</v>
      </c>
      <c r="O178" s="85"/>
      <c r="P178" s="207">
        <f>O178*H178</f>
        <v>0</v>
      </c>
      <c r="Q178" s="207">
        <v>0</v>
      </c>
      <c r="R178" s="207">
        <f>Q178*H178</f>
        <v>0</v>
      </c>
      <c r="S178" s="207">
        <v>0.0016999999999999999</v>
      </c>
      <c r="T178" s="208">
        <f>S178*H178</f>
        <v>0.022099999999999998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9" t="s">
        <v>292</v>
      </c>
      <c r="AT178" s="209" t="s">
        <v>118</v>
      </c>
      <c r="AU178" s="209" t="s">
        <v>81</v>
      </c>
      <c r="AY178" s="18" t="s">
        <v>115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8" t="s">
        <v>79</v>
      </c>
      <c r="BK178" s="210">
        <f>ROUND(I178*H178,2)</f>
        <v>0</v>
      </c>
      <c r="BL178" s="18" t="s">
        <v>292</v>
      </c>
      <c r="BM178" s="209" t="s">
        <v>293</v>
      </c>
    </row>
    <row r="179" s="2" customFormat="1">
      <c r="A179" s="39"/>
      <c r="B179" s="40"/>
      <c r="C179" s="41"/>
      <c r="D179" s="211" t="s">
        <v>125</v>
      </c>
      <c r="E179" s="41"/>
      <c r="F179" s="212" t="s">
        <v>294</v>
      </c>
      <c r="G179" s="41"/>
      <c r="H179" s="41"/>
      <c r="I179" s="213"/>
      <c r="J179" s="41"/>
      <c r="K179" s="41"/>
      <c r="L179" s="45"/>
      <c r="M179" s="214"/>
      <c r="N179" s="21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125</v>
      </c>
      <c r="AU179" s="18" t="s">
        <v>81</v>
      </c>
    </row>
    <row r="180" s="14" customFormat="1">
      <c r="A180" s="14"/>
      <c r="B180" s="227"/>
      <c r="C180" s="228"/>
      <c r="D180" s="218" t="s">
        <v>127</v>
      </c>
      <c r="E180" s="229" t="s">
        <v>19</v>
      </c>
      <c r="F180" s="230" t="s">
        <v>295</v>
      </c>
      <c r="G180" s="228"/>
      <c r="H180" s="231">
        <v>13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7" t="s">
        <v>127</v>
      </c>
      <c r="AU180" s="237" t="s">
        <v>81</v>
      </c>
      <c r="AV180" s="14" t="s">
        <v>81</v>
      </c>
      <c r="AW180" s="14" t="s">
        <v>35</v>
      </c>
      <c r="AX180" s="14" t="s">
        <v>79</v>
      </c>
      <c r="AY180" s="237" t="s">
        <v>115</v>
      </c>
    </row>
    <row r="181" s="2" customFormat="1" ht="16.5" customHeight="1">
      <c r="A181" s="39"/>
      <c r="B181" s="40"/>
      <c r="C181" s="198" t="s">
        <v>8</v>
      </c>
      <c r="D181" s="198" t="s">
        <v>118</v>
      </c>
      <c r="E181" s="199" t="s">
        <v>296</v>
      </c>
      <c r="F181" s="200" t="s">
        <v>297</v>
      </c>
      <c r="G181" s="201" t="s">
        <v>121</v>
      </c>
      <c r="H181" s="202">
        <v>17</v>
      </c>
      <c r="I181" s="203"/>
      <c r="J181" s="204">
        <f>ROUND(I181*H181,2)</f>
        <v>0</v>
      </c>
      <c r="K181" s="200" t="s">
        <v>122</v>
      </c>
      <c r="L181" s="45"/>
      <c r="M181" s="205" t="s">
        <v>19</v>
      </c>
      <c r="N181" s="206" t="s">
        <v>45</v>
      </c>
      <c r="O181" s="85"/>
      <c r="P181" s="207">
        <f>O181*H181</f>
        <v>0</v>
      </c>
      <c r="Q181" s="207">
        <v>0</v>
      </c>
      <c r="R181" s="207">
        <f>Q181*H181</f>
        <v>0</v>
      </c>
      <c r="S181" s="207">
        <v>0.0017700000000000001</v>
      </c>
      <c r="T181" s="208">
        <f>S181*H181</f>
        <v>0.030090000000000002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9" t="s">
        <v>292</v>
      </c>
      <c r="AT181" s="209" t="s">
        <v>118</v>
      </c>
      <c r="AU181" s="209" t="s">
        <v>81</v>
      </c>
      <c r="AY181" s="18" t="s">
        <v>115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8" t="s">
        <v>79</v>
      </c>
      <c r="BK181" s="210">
        <f>ROUND(I181*H181,2)</f>
        <v>0</v>
      </c>
      <c r="BL181" s="18" t="s">
        <v>292</v>
      </c>
      <c r="BM181" s="209" t="s">
        <v>298</v>
      </c>
    </row>
    <row r="182" s="2" customFormat="1">
      <c r="A182" s="39"/>
      <c r="B182" s="40"/>
      <c r="C182" s="41"/>
      <c r="D182" s="211" t="s">
        <v>125</v>
      </c>
      <c r="E182" s="41"/>
      <c r="F182" s="212" t="s">
        <v>299</v>
      </c>
      <c r="G182" s="41"/>
      <c r="H182" s="41"/>
      <c r="I182" s="213"/>
      <c r="J182" s="41"/>
      <c r="K182" s="41"/>
      <c r="L182" s="45"/>
      <c r="M182" s="214"/>
      <c r="N182" s="215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125</v>
      </c>
      <c r="AU182" s="18" t="s">
        <v>81</v>
      </c>
    </row>
    <row r="183" s="2" customFormat="1" ht="16.5" customHeight="1">
      <c r="A183" s="39"/>
      <c r="B183" s="40"/>
      <c r="C183" s="198" t="s">
        <v>292</v>
      </c>
      <c r="D183" s="198" t="s">
        <v>118</v>
      </c>
      <c r="E183" s="199" t="s">
        <v>300</v>
      </c>
      <c r="F183" s="200" t="s">
        <v>301</v>
      </c>
      <c r="G183" s="201" t="s">
        <v>121</v>
      </c>
      <c r="H183" s="202">
        <v>17</v>
      </c>
      <c r="I183" s="203"/>
      <c r="J183" s="204">
        <f>ROUND(I183*H183,2)</f>
        <v>0</v>
      </c>
      <c r="K183" s="200" t="s">
        <v>122</v>
      </c>
      <c r="L183" s="45"/>
      <c r="M183" s="205" t="s">
        <v>19</v>
      </c>
      <c r="N183" s="206" t="s">
        <v>45</v>
      </c>
      <c r="O183" s="85"/>
      <c r="P183" s="207">
        <f>O183*H183</f>
        <v>0</v>
      </c>
      <c r="Q183" s="207">
        <v>0</v>
      </c>
      <c r="R183" s="207">
        <f>Q183*H183</f>
        <v>0</v>
      </c>
      <c r="S183" s="207">
        <v>0.00191</v>
      </c>
      <c r="T183" s="208">
        <f>S183*H183</f>
        <v>0.032469999999999999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9" t="s">
        <v>292</v>
      </c>
      <c r="AT183" s="209" t="s">
        <v>118</v>
      </c>
      <c r="AU183" s="209" t="s">
        <v>81</v>
      </c>
      <c r="AY183" s="18" t="s">
        <v>115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8" t="s">
        <v>79</v>
      </c>
      <c r="BK183" s="210">
        <f>ROUND(I183*H183,2)</f>
        <v>0</v>
      </c>
      <c r="BL183" s="18" t="s">
        <v>292</v>
      </c>
      <c r="BM183" s="209" t="s">
        <v>302</v>
      </c>
    </row>
    <row r="184" s="2" customFormat="1">
      <c r="A184" s="39"/>
      <c r="B184" s="40"/>
      <c r="C184" s="41"/>
      <c r="D184" s="211" t="s">
        <v>125</v>
      </c>
      <c r="E184" s="41"/>
      <c r="F184" s="212" t="s">
        <v>303</v>
      </c>
      <c r="G184" s="41"/>
      <c r="H184" s="41"/>
      <c r="I184" s="213"/>
      <c r="J184" s="41"/>
      <c r="K184" s="41"/>
      <c r="L184" s="45"/>
      <c r="M184" s="214"/>
      <c r="N184" s="215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125</v>
      </c>
      <c r="AU184" s="18" t="s">
        <v>81</v>
      </c>
    </row>
    <row r="185" s="2" customFormat="1" ht="16.5" customHeight="1">
      <c r="A185" s="39"/>
      <c r="B185" s="40"/>
      <c r="C185" s="198" t="s">
        <v>304</v>
      </c>
      <c r="D185" s="198" t="s">
        <v>118</v>
      </c>
      <c r="E185" s="199" t="s">
        <v>305</v>
      </c>
      <c r="F185" s="200" t="s">
        <v>306</v>
      </c>
      <c r="G185" s="201" t="s">
        <v>121</v>
      </c>
      <c r="H185" s="202">
        <v>10</v>
      </c>
      <c r="I185" s="203"/>
      <c r="J185" s="204">
        <f>ROUND(I185*H185,2)</f>
        <v>0</v>
      </c>
      <c r="K185" s="200" t="s">
        <v>122</v>
      </c>
      <c r="L185" s="45"/>
      <c r="M185" s="205" t="s">
        <v>19</v>
      </c>
      <c r="N185" s="206" t="s">
        <v>45</v>
      </c>
      <c r="O185" s="85"/>
      <c r="P185" s="207">
        <f>O185*H185</f>
        <v>0</v>
      </c>
      <c r="Q185" s="207">
        <v>0</v>
      </c>
      <c r="R185" s="207">
        <f>Q185*H185</f>
        <v>0</v>
      </c>
      <c r="S185" s="207">
        <v>0.00167</v>
      </c>
      <c r="T185" s="208">
        <f>S185*H185</f>
        <v>0.0167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9" t="s">
        <v>292</v>
      </c>
      <c r="AT185" s="209" t="s">
        <v>118</v>
      </c>
      <c r="AU185" s="209" t="s">
        <v>81</v>
      </c>
      <c r="AY185" s="18" t="s">
        <v>115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8" t="s">
        <v>79</v>
      </c>
      <c r="BK185" s="210">
        <f>ROUND(I185*H185,2)</f>
        <v>0</v>
      </c>
      <c r="BL185" s="18" t="s">
        <v>292</v>
      </c>
      <c r="BM185" s="209" t="s">
        <v>307</v>
      </c>
    </row>
    <row r="186" s="2" customFormat="1">
      <c r="A186" s="39"/>
      <c r="B186" s="40"/>
      <c r="C186" s="41"/>
      <c r="D186" s="211" t="s">
        <v>125</v>
      </c>
      <c r="E186" s="41"/>
      <c r="F186" s="212" t="s">
        <v>308</v>
      </c>
      <c r="G186" s="41"/>
      <c r="H186" s="41"/>
      <c r="I186" s="213"/>
      <c r="J186" s="41"/>
      <c r="K186" s="41"/>
      <c r="L186" s="45"/>
      <c r="M186" s="214"/>
      <c r="N186" s="21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125</v>
      </c>
      <c r="AU186" s="18" t="s">
        <v>81</v>
      </c>
    </row>
    <row r="187" s="14" customFormat="1">
      <c r="A187" s="14"/>
      <c r="B187" s="227"/>
      <c r="C187" s="228"/>
      <c r="D187" s="218" t="s">
        <v>127</v>
      </c>
      <c r="E187" s="229" t="s">
        <v>19</v>
      </c>
      <c r="F187" s="230" t="s">
        <v>309</v>
      </c>
      <c r="G187" s="228"/>
      <c r="H187" s="231">
        <v>10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7" t="s">
        <v>127</v>
      </c>
      <c r="AU187" s="237" t="s">
        <v>81</v>
      </c>
      <c r="AV187" s="14" t="s">
        <v>81</v>
      </c>
      <c r="AW187" s="14" t="s">
        <v>35</v>
      </c>
      <c r="AX187" s="14" t="s">
        <v>79</v>
      </c>
      <c r="AY187" s="237" t="s">
        <v>115</v>
      </c>
    </row>
    <row r="188" s="12" customFormat="1" ht="22.8" customHeight="1">
      <c r="A188" s="12"/>
      <c r="B188" s="182"/>
      <c r="C188" s="183"/>
      <c r="D188" s="184" t="s">
        <v>73</v>
      </c>
      <c r="E188" s="196" t="s">
        <v>310</v>
      </c>
      <c r="F188" s="196" t="s">
        <v>311</v>
      </c>
      <c r="G188" s="183"/>
      <c r="H188" s="183"/>
      <c r="I188" s="186"/>
      <c r="J188" s="197">
        <f>BK188</f>
        <v>0</v>
      </c>
      <c r="K188" s="183"/>
      <c r="L188" s="188"/>
      <c r="M188" s="189"/>
      <c r="N188" s="190"/>
      <c r="O188" s="190"/>
      <c r="P188" s="191">
        <f>SUM(P189:P190)</f>
        <v>0</v>
      </c>
      <c r="Q188" s="190"/>
      <c r="R188" s="191">
        <f>SUM(R189:R190)</f>
        <v>0</v>
      </c>
      <c r="S188" s="190"/>
      <c r="T188" s="192">
        <f>SUM(T189:T190)</f>
        <v>0.085000000000000006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3" t="s">
        <v>81</v>
      </c>
      <c r="AT188" s="194" t="s">
        <v>73</v>
      </c>
      <c r="AU188" s="194" t="s">
        <v>79</v>
      </c>
      <c r="AY188" s="193" t="s">
        <v>115</v>
      </c>
      <c r="BK188" s="195">
        <f>SUM(BK189:BK190)</f>
        <v>0</v>
      </c>
    </row>
    <row r="189" s="2" customFormat="1" ht="24.15" customHeight="1">
      <c r="A189" s="39"/>
      <c r="B189" s="40"/>
      <c r="C189" s="198" t="s">
        <v>312</v>
      </c>
      <c r="D189" s="198" t="s">
        <v>118</v>
      </c>
      <c r="E189" s="199" t="s">
        <v>313</v>
      </c>
      <c r="F189" s="200" t="s">
        <v>314</v>
      </c>
      <c r="G189" s="201" t="s">
        <v>315</v>
      </c>
      <c r="H189" s="202">
        <v>5</v>
      </c>
      <c r="I189" s="203"/>
      <c r="J189" s="204">
        <f>ROUND(I189*H189,2)</f>
        <v>0</v>
      </c>
      <c r="K189" s="200" t="s">
        <v>122</v>
      </c>
      <c r="L189" s="45"/>
      <c r="M189" s="205" t="s">
        <v>19</v>
      </c>
      <c r="N189" s="206" t="s">
        <v>45</v>
      </c>
      <c r="O189" s="85"/>
      <c r="P189" s="207">
        <f>O189*H189</f>
        <v>0</v>
      </c>
      <c r="Q189" s="207">
        <v>0</v>
      </c>
      <c r="R189" s="207">
        <f>Q189*H189</f>
        <v>0</v>
      </c>
      <c r="S189" s="207">
        <v>0.017000000000000001</v>
      </c>
      <c r="T189" s="208">
        <f>S189*H189</f>
        <v>0.085000000000000006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09" t="s">
        <v>292</v>
      </c>
      <c r="AT189" s="209" t="s">
        <v>118</v>
      </c>
      <c r="AU189" s="209" t="s">
        <v>81</v>
      </c>
      <c r="AY189" s="18" t="s">
        <v>115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8" t="s">
        <v>79</v>
      </c>
      <c r="BK189" s="210">
        <f>ROUND(I189*H189,2)</f>
        <v>0</v>
      </c>
      <c r="BL189" s="18" t="s">
        <v>292</v>
      </c>
      <c r="BM189" s="209" t="s">
        <v>316</v>
      </c>
    </row>
    <row r="190" s="2" customFormat="1">
      <c r="A190" s="39"/>
      <c r="B190" s="40"/>
      <c r="C190" s="41"/>
      <c r="D190" s="211" t="s">
        <v>125</v>
      </c>
      <c r="E190" s="41"/>
      <c r="F190" s="212" t="s">
        <v>317</v>
      </c>
      <c r="G190" s="41"/>
      <c r="H190" s="41"/>
      <c r="I190" s="213"/>
      <c r="J190" s="41"/>
      <c r="K190" s="41"/>
      <c r="L190" s="45"/>
      <c r="M190" s="214"/>
      <c r="N190" s="215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125</v>
      </c>
      <c r="AU190" s="18" t="s">
        <v>81</v>
      </c>
    </row>
    <row r="191" s="12" customFormat="1" ht="22.8" customHeight="1">
      <c r="A191" s="12"/>
      <c r="B191" s="182"/>
      <c r="C191" s="183"/>
      <c r="D191" s="184" t="s">
        <v>73</v>
      </c>
      <c r="E191" s="196" t="s">
        <v>318</v>
      </c>
      <c r="F191" s="196" t="s">
        <v>319</v>
      </c>
      <c r="G191" s="183"/>
      <c r="H191" s="183"/>
      <c r="I191" s="186"/>
      <c r="J191" s="197">
        <f>BK191</f>
        <v>0</v>
      </c>
      <c r="K191" s="183"/>
      <c r="L191" s="188"/>
      <c r="M191" s="189"/>
      <c r="N191" s="190"/>
      <c r="O191" s="190"/>
      <c r="P191" s="191">
        <f>SUM(P192:P205)</f>
        <v>0</v>
      </c>
      <c r="Q191" s="190"/>
      <c r="R191" s="191">
        <f>SUM(R192:R205)</f>
        <v>0</v>
      </c>
      <c r="S191" s="190"/>
      <c r="T191" s="192">
        <f>SUM(T192:T205)</f>
        <v>8.1850000000000005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3" t="s">
        <v>81</v>
      </c>
      <c r="AT191" s="194" t="s">
        <v>73</v>
      </c>
      <c r="AU191" s="194" t="s">
        <v>79</v>
      </c>
      <c r="AY191" s="193" t="s">
        <v>115</v>
      </c>
      <c r="BK191" s="195">
        <f>SUM(BK192:BK205)</f>
        <v>0</v>
      </c>
    </row>
    <row r="192" s="2" customFormat="1" ht="16.5" customHeight="1">
      <c r="A192" s="39"/>
      <c r="B192" s="40"/>
      <c r="C192" s="198" t="s">
        <v>320</v>
      </c>
      <c r="D192" s="198" t="s">
        <v>118</v>
      </c>
      <c r="E192" s="199" t="s">
        <v>321</v>
      </c>
      <c r="F192" s="200" t="s">
        <v>322</v>
      </c>
      <c r="G192" s="201" t="s">
        <v>161</v>
      </c>
      <c r="H192" s="202">
        <v>110.5</v>
      </c>
      <c r="I192" s="203"/>
      <c r="J192" s="204">
        <f>ROUND(I192*H192,2)</f>
        <v>0</v>
      </c>
      <c r="K192" s="200" t="s">
        <v>122</v>
      </c>
      <c r="L192" s="45"/>
      <c r="M192" s="205" t="s">
        <v>19</v>
      </c>
      <c r="N192" s="206" t="s">
        <v>45</v>
      </c>
      <c r="O192" s="85"/>
      <c r="P192" s="207">
        <f>O192*H192</f>
        <v>0</v>
      </c>
      <c r="Q192" s="207">
        <v>0</v>
      </c>
      <c r="R192" s="207">
        <f>Q192*H192</f>
        <v>0</v>
      </c>
      <c r="S192" s="207">
        <v>0.0070000000000000001</v>
      </c>
      <c r="T192" s="208">
        <f>S192*H192</f>
        <v>0.77349999999999997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09" t="s">
        <v>292</v>
      </c>
      <c r="AT192" s="209" t="s">
        <v>118</v>
      </c>
      <c r="AU192" s="209" t="s">
        <v>81</v>
      </c>
      <c r="AY192" s="18" t="s">
        <v>115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8" t="s">
        <v>79</v>
      </c>
      <c r="BK192" s="210">
        <f>ROUND(I192*H192,2)</f>
        <v>0</v>
      </c>
      <c r="BL192" s="18" t="s">
        <v>292</v>
      </c>
      <c r="BM192" s="209" t="s">
        <v>323</v>
      </c>
    </row>
    <row r="193" s="2" customFormat="1">
      <c r="A193" s="39"/>
      <c r="B193" s="40"/>
      <c r="C193" s="41"/>
      <c r="D193" s="211" t="s">
        <v>125</v>
      </c>
      <c r="E193" s="41"/>
      <c r="F193" s="212" t="s">
        <v>324</v>
      </c>
      <c r="G193" s="41"/>
      <c r="H193" s="41"/>
      <c r="I193" s="213"/>
      <c r="J193" s="41"/>
      <c r="K193" s="41"/>
      <c r="L193" s="45"/>
      <c r="M193" s="214"/>
      <c r="N193" s="21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125</v>
      </c>
      <c r="AU193" s="18" t="s">
        <v>81</v>
      </c>
    </row>
    <row r="194" s="14" customFormat="1">
      <c r="A194" s="14"/>
      <c r="B194" s="227"/>
      <c r="C194" s="228"/>
      <c r="D194" s="218" t="s">
        <v>127</v>
      </c>
      <c r="E194" s="229" t="s">
        <v>19</v>
      </c>
      <c r="F194" s="230" t="s">
        <v>325</v>
      </c>
      <c r="G194" s="228"/>
      <c r="H194" s="231">
        <v>110.5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7" t="s">
        <v>127</v>
      </c>
      <c r="AU194" s="237" t="s">
        <v>81</v>
      </c>
      <c r="AV194" s="14" t="s">
        <v>81</v>
      </c>
      <c r="AW194" s="14" t="s">
        <v>35</v>
      </c>
      <c r="AX194" s="14" t="s">
        <v>79</v>
      </c>
      <c r="AY194" s="237" t="s">
        <v>115</v>
      </c>
    </row>
    <row r="195" s="2" customFormat="1" ht="16.5" customHeight="1">
      <c r="A195" s="39"/>
      <c r="B195" s="40"/>
      <c r="C195" s="198" t="s">
        <v>7</v>
      </c>
      <c r="D195" s="198" t="s">
        <v>118</v>
      </c>
      <c r="E195" s="199" t="s">
        <v>326</v>
      </c>
      <c r="F195" s="200" t="s">
        <v>327</v>
      </c>
      <c r="G195" s="201" t="s">
        <v>161</v>
      </c>
      <c r="H195" s="202">
        <v>96</v>
      </c>
      <c r="I195" s="203"/>
      <c r="J195" s="204">
        <f>ROUND(I195*H195,2)</f>
        <v>0</v>
      </c>
      <c r="K195" s="200" t="s">
        <v>122</v>
      </c>
      <c r="L195" s="45"/>
      <c r="M195" s="205" t="s">
        <v>19</v>
      </c>
      <c r="N195" s="206" t="s">
        <v>45</v>
      </c>
      <c r="O195" s="85"/>
      <c r="P195" s="207">
        <f>O195*H195</f>
        <v>0</v>
      </c>
      <c r="Q195" s="207">
        <v>0</v>
      </c>
      <c r="R195" s="207">
        <f>Q195*H195</f>
        <v>0</v>
      </c>
      <c r="S195" s="207">
        <v>0.055</v>
      </c>
      <c r="T195" s="208">
        <f>S195*H195</f>
        <v>5.2800000000000002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09" t="s">
        <v>292</v>
      </c>
      <c r="AT195" s="209" t="s">
        <v>118</v>
      </c>
      <c r="AU195" s="209" t="s">
        <v>81</v>
      </c>
      <c r="AY195" s="18" t="s">
        <v>115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8" t="s">
        <v>79</v>
      </c>
      <c r="BK195" s="210">
        <f>ROUND(I195*H195,2)</f>
        <v>0</v>
      </c>
      <c r="BL195" s="18" t="s">
        <v>292</v>
      </c>
      <c r="BM195" s="209" t="s">
        <v>328</v>
      </c>
    </row>
    <row r="196" s="2" customFormat="1">
      <c r="A196" s="39"/>
      <c r="B196" s="40"/>
      <c r="C196" s="41"/>
      <c r="D196" s="211" t="s">
        <v>125</v>
      </c>
      <c r="E196" s="41"/>
      <c r="F196" s="212" t="s">
        <v>329</v>
      </c>
      <c r="G196" s="41"/>
      <c r="H196" s="41"/>
      <c r="I196" s="213"/>
      <c r="J196" s="41"/>
      <c r="K196" s="41"/>
      <c r="L196" s="45"/>
      <c r="M196" s="214"/>
      <c r="N196" s="215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125</v>
      </c>
      <c r="AU196" s="18" t="s">
        <v>81</v>
      </c>
    </row>
    <row r="197" s="14" customFormat="1">
      <c r="A197" s="14"/>
      <c r="B197" s="227"/>
      <c r="C197" s="228"/>
      <c r="D197" s="218" t="s">
        <v>127</v>
      </c>
      <c r="E197" s="229" t="s">
        <v>19</v>
      </c>
      <c r="F197" s="230" t="s">
        <v>330</v>
      </c>
      <c r="G197" s="228"/>
      <c r="H197" s="231">
        <v>96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7" t="s">
        <v>127</v>
      </c>
      <c r="AU197" s="237" t="s">
        <v>81</v>
      </c>
      <c r="AV197" s="14" t="s">
        <v>81</v>
      </c>
      <c r="AW197" s="14" t="s">
        <v>35</v>
      </c>
      <c r="AX197" s="14" t="s">
        <v>79</v>
      </c>
      <c r="AY197" s="237" t="s">
        <v>115</v>
      </c>
    </row>
    <row r="198" s="2" customFormat="1" ht="16.5" customHeight="1">
      <c r="A198" s="39"/>
      <c r="B198" s="40"/>
      <c r="C198" s="198" t="s">
        <v>331</v>
      </c>
      <c r="D198" s="198" t="s">
        <v>118</v>
      </c>
      <c r="E198" s="199" t="s">
        <v>332</v>
      </c>
      <c r="F198" s="200" t="s">
        <v>333</v>
      </c>
      <c r="G198" s="201" t="s">
        <v>315</v>
      </c>
      <c r="H198" s="202">
        <v>1</v>
      </c>
      <c r="I198" s="203"/>
      <c r="J198" s="204">
        <f>ROUND(I198*H198,2)</f>
        <v>0</v>
      </c>
      <c r="K198" s="200" t="s">
        <v>122</v>
      </c>
      <c r="L198" s="45"/>
      <c r="M198" s="205" t="s">
        <v>19</v>
      </c>
      <c r="N198" s="206" t="s">
        <v>45</v>
      </c>
      <c r="O198" s="85"/>
      <c r="P198" s="207">
        <f>O198*H198</f>
        <v>0</v>
      </c>
      <c r="Q198" s="207">
        <v>0</v>
      </c>
      <c r="R198" s="207">
        <f>Q198*H198</f>
        <v>0</v>
      </c>
      <c r="S198" s="207">
        <v>0.035000000000000003</v>
      </c>
      <c r="T198" s="208">
        <f>S198*H198</f>
        <v>0.035000000000000003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9" t="s">
        <v>292</v>
      </c>
      <c r="AT198" s="209" t="s">
        <v>118</v>
      </c>
      <c r="AU198" s="209" t="s">
        <v>81</v>
      </c>
      <c r="AY198" s="18" t="s">
        <v>115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8" t="s">
        <v>79</v>
      </c>
      <c r="BK198" s="210">
        <f>ROUND(I198*H198,2)</f>
        <v>0</v>
      </c>
      <c r="BL198" s="18" t="s">
        <v>292</v>
      </c>
      <c r="BM198" s="209" t="s">
        <v>334</v>
      </c>
    </row>
    <row r="199" s="2" customFormat="1">
      <c r="A199" s="39"/>
      <c r="B199" s="40"/>
      <c r="C199" s="41"/>
      <c r="D199" s="211" t="s">
        <v>125</v>
      </c>
      <c r="E199" s="41"/>
      <c r="F199" s="212" t="s">
        <v>335</v>
      </c>
      <c r="G199" s="41"/>
      <c r="H199" s="41"/>
      <c r="I199" s="213"/>
      <c r="J199" s="41"/>
      <c r="K199" s="41"/>
      <c r="L199" s="45"/>
      <c r="M199" s="214"/>
      <c r="N199" s="21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125</v>
      </c>
      <c r="AU199" s="18" t="s">
        <v>81</v>
      </c>
    </row>
    <row r="200" s="2" customFormat="1" ht="16.5" customHeight="1">
      <c r="A200" s="39"/>
      <c r="B200" s="40"/>
      <c r="C200" s="198" t="s">
        <v>336</v>
      </c>
      <c r="D200" s="198" t="s">
        <v>118</v>
      </c>
      <c r="E200" s="199" t="s">
        <v>337</v>
      </c>
      <c r="F200" s="200" t="s">
        <v>338</v>
      </c>
      <c r="G200" s="201" t="s">
        <v>315</v>
      </c>
      <c r="H200" s="202">
        <v>1</v>
      </c>
      <c r="I200" s="203"/>
      <c r="J200" s="204">
        <f>ROUND(I200*H200,2)</f>
        <v>0</v>
      </c>
      <c r="K200" s="200" t="s">
        <v>122</v>
      </c>
      <c r="L200" s="45"/>
      <c r="M200" s="205" t="s">
        <v>19</v>
      </c>
      <c r="N200" s="206" t="s">
        <v>45</v>
      </c>
      <c r="O200" s="85"/>
      <c r="P200" s="207">
        <f>O200*H200</f>
        <v>0</v>
      </c>
      <c r="Q200" s="207">
        <v>0</v>
      </c>
      <c r="R200" s="207">
        <f>Q200*H200</f>
        <v>0</v>
      </c>
      <c r="S200" s="207">
        <v>0.17549999999999999</v>
      </c>
      <c r="T200" s="208">
        <f>S200*H200</f>
        <v>0.17549999999999999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9" t="s">
        <v>292</v>
      </c>
      <c r="AT200" s="209" t="s">
        <v>118</v>
      </c>
      <c r="AU200" s="209" t="s">
        <v>81</v>
      </c>
      <c r="AY200" s="18" t="s">
        <v>115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8" t="s">
        <v>79</v>
      </c>
      <c r="BK200" s="210">
        <f>ROUND(I200*H200,2)</f>
        <v>0</v>
      </c>
      <c r="BL200" s="18" t="s">
        <v>292</v>
      </c>
      <c r="BM200" s="209" t="s">
        <v>339</v>
      </c>
    </row>
    <row r="201" s="2" customFormat="1">
      <c r="A201" s="39"/>
      <c r="B201" s="40"/>
      <c r="C201" s="41"/>
      <c r="D201" s="211" t="s">
        <v>125</v>
      </c>
      <c r="E201" s="41"/>
      <c r="F201" s="212" t="s">
        <v>340</v>
      </c>
      <c r="G201" s="41"/>
      <c r="H201" s="41"/>
      <c r="I201" s="213"/>
      <c r="J201" s="41"/>
      <c r="K201" s="41"/>
      <c r="L201" s="45"/>
      <c r="M201" s="214"/>
      <c r="N201" s="215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125</v>
      </c>
      <c r="AU201" s="18" t="s">
        <v>81</v>
      </c>
    </row>
    <row r="202" s="2" customFormat="1" ht="21.75" customHeight="1">
      <c r="A202" s="39"/>
      <c r="B202" s="40"/>
      <c r="C202" s="198" t="s">
        <v>341</v>
      </c>
      <c r="D202" s="198" t="s">
        <v>118</v>
      </c>
      <c r="E202" s="199" t="s">
        <v>342</v>
      </c>
      <c r="F202" s="200" t="s">
        <v>343</v>
      </c>
      <c r="G202" s="201" t="s">
        <v>344</v>
      </c>
      <c r="H202" s="202">
        <v>1921</v>
      </c>
      <c r="I202" s="203"/>
      <c r="J202" s="204">
        <f>ROUND(I202*H202,2)</f>
        <v>0</v>
      </c>
      <c r="K202" s="200" t="s">
        <v>122</v>
      </c>
      <c r="L202" s="45"/>
      <c r="M202" s="205" t="s">
        <v>19</v>
      </c>
      <c r="N202" s="206" t="s">
        <v>45</v>
      </c>
      <c r="O202" s="85"/>
      <c r="P202" s="207">
        <f>O202*H202</f>
        <v>0</v>
      </c>
      <c r="Q202" s="207">
        <v>0</v>
      </c>
      <c r="R202" s="207">
        <f>Q202*H202</f>
        <v>0</v>
      </c>
      <c r="S202" s="207">
        <v>0.001</v>
      </c>
      <c r="T202" s="208">
        <f>S202*H202</f>
        <v>1.921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09" t="s">
        <v>292</v>
      </c>
      <c r="AT202" s="209" t="s">
        <v>118</v>
      </c>
      <c r="AU202" s="209" t="s">
        <v>81</v>
      </c>
      <c r="AY202" s="18" t="s">
        <v>115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8" t="s">
        <v>79</v>
      </c>
      <c r="BK202" s="210">
        <f>ROUND(I202*H202,2)</f>
        <v>0</v>
      </c>
      <c r="BL202" s="18" t="s">
        <v>292</v>
      </c>
      <c r="BM202" s="209" t="s">
        <v>345</v>
      </c>
    </row>
    <row r="203" s="2" customFormat="1">
      <c r="A203" s="39"/>
      <c r="B203" s="40"/>
      <c r="C203" s="41"/>
      <c r="D203" s="211" t="s">
        <v>125</v>
      </c>
      <c r="E203" s="41"/>
      <c r="F203" s="212" t="s">
        <v>346</v>
      </c>
      <c r="G203" s="41"/>
      <c r="H203" s="41"/>
      <c r="I203" s="213"/>
      <c r="J203" s="41"/>
      <c r="K203" s="41"/>
      <c r="L203" s="45"/>
      <c r="M203" s="214"/>
      <c r="N203" s="215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125</v>
      </c>
      <c r="AU203" s="18" t="s">
        <v>81</v>
      </c>
    </row>
    <row r="204" s="13" customFormat="1">
      <c r="A204" s="13"/>
      <c r="B204" s="216"/>
      <c r="C204" s="217"/>
      <c r="D204" s="218" t="s">
        <v>127</v>
      </c>
      <c r="E204" s="219" t="s">
        <v>19</v>
      </c>
      <c r="F204" s="220" t="s">
        <v>347</v>
      </c>
      <c r="G204" s="217"/>
      <c r="H204" s="219" t="s">
        <v>19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6" t="s">
        <v>127</v>
      </c>
      <c r="AU204" s="226" t="s">
        <v>81</v>
      </c>
      <c r="AV204" s="13" t="s">
        <v>79</v>
      </c>
      <c r="AW204" s="13" t="s">
        <v>35</v>
      </c>
      <c r="AX204" s="13" t="s">
        <v>74</v>
      </c>
      <c r="AY204" s="226" t="s">
        <v>115</v>
      </c>
    </row>
    <row r="205" s="14" customFormat="1">
      <c r="A205" s="14"/>
      <c r="B205" s="227"/>
      <c r="C205" s="228"/>
      <c r="D205" s="218" t="s">
        <v>127</v>
      </c>
      <c r="E205" s="229" t="s">
        <v>19</v>
      </c>
      <c r="F205" s="230" t="s">
        <v>348</v>
      </c>
      <c r="G205" s="228"/>
      <c r="H205" s="231">
        <v>1921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7" t="s">
        <v>127</v>
      </c>
      <c r="AU205" s="237" t="s">
        <v>81</v>
      </c>
      <c r="AV205" s="14" t="s">
        <v>81</v>
      </c>
      <c r="AW205" s="14" t="s">
        <v>35</v>
      </c>
      <c r="AX205" s="14" t="s">
        <v>79</v>
      </c>
      <c r="AY205" s="237" t="s">
        <v>115</v>
      </c>
    </row>
    <row r="206" s="12" customFormat="1" ht="25.92" customHeight="1">
      <c r="A206" s="12"/>
      <c r="B206" s="182"/>
      <c r="C206" s="183"/>
      <c r="D206" s="184" t="s">
        <v>73</v>
      </c>
      <c r="E206" s="185" t="s">
        <v>349</v>
      </c>
      <c r="F206" s="185" t="s">
        <v>350</v>
      </c>
      <c r="G206" s="183"/>
      <c r="H206" s="183"/>
      <c r="I206" s="186"/>
      <c r="J206" s="187">
        <f>BK206</f>
        <v>0</v>
      </c>
      <c r="K206" s="183"/>
      <c r="L206" s="188"/>
      <c r="M206" s="189"/>
      <c r="N206" s="190"/>
      <c r="O206" s="190"/>
      <c r="P206" s="191">
        <f>P207</f>
        <v>0</v>
      </c>
      <c r="Q206" s="190"/>
      <c r="R206" s="191">
        <f>R207</f>
        <v>0</v>
      </c>
      <c r="S206" s="190"/>
      <c r="T206" s="192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3" t="s">
        <v>154</v>
      </c>
      <c r="AT206" s="194" t="s">
        <v>73</v>
      </c>
      <c r="AU206" s="194" t="s">
        <v>74</v>
      </c>
      <c r="AY206" s="193" t="s">
        <v>115</v>
      </c>
      <c r="BK206" s="195">
        <f>BK207</f>
        <v>0</v>
      </c>
    </row>
    <row r="207" s="12" customFormat="1" ht="22.8" customHeight="1">
      <c r="A207" s="12"/>
      <c r="B207" s="182"/>
      <c r="C207" s="183"/>
      <c r="D207" s="184" t="s">
        <v>73</v>
      </c>
      <c r="E207" s="196" t="s">
        <v>351</v>
      </c>
      <c r="F207" s="196" t="s">
        <v>352</v>
      </c>
      <c r="G207" s="183"/>
      <c r="H207" s="183"/>
      <c r="I207" s="186"/>
      <c r="J207" s="197">
        <f>BK207</f>
        <v>0</v>
      </c>
      <c r="K207" s="183"/>
      <c r="L207" s="188"/>
      <c r="M207" s="189"/>
      <c r="N207" s="190"/>
      <c r="O207" s="190"/>
      <c r="P207" s="191">
        <f>P208</f>
        <v>0</v>
      </c>
      <c r="Q207" s="190"/>
      <c r="R207" s="191">
        <f>R208</f>
        <v>0</v>
      </c>
      <c r="S207" s="190"/>
      <c r="T207" s="192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93" t="s">
        <v>154</v>
      </c>
      <c r="AT207" s="194" t="s">
        <v>73</v>
      </c>
      <c r="AU207" s="194" t="s">
        <v>79</v>
      </c>
      <c r="AY207" s="193" t="s">
        <v>115</v>
      </c>
      <c r="BK207" s="195">
        <f>BK208</f>
        <v>0</v>
      </c>
    </row>
    <row r="208" s="2" customFormat="1" ht="16.5" customHeight="1">
      <c r="A208" s="39"/>
      <c r="B208" s="40"/>
      <c r="C208" s="198" t="s">
        <v>353</v>
      </c>
      <c r="D208" s="198" t="s">
        <v>118</v>
      </c>
      <c r="E208" s="199" t="s">
        <v>354</v>
      </c>
      <c r="F208" s="200" t="s">
        <v>355</v>
      </c>
      <c r="G208" s="201" t="s">
        <v>237</v>
      </c>
      <c r="H208" s="202">
        <v>1</v>
      </c>
      <c r="I208" s="203"/>
      <c r="J208" s="204">
        <f>ROUND(I208*H208,2)</f>
        <v>0</v>
      </c>
      <c r="K208" s="200" t="s">
        <v>19</v>
      </c>
      <c r="L208" s="45"/>
      <c r="M208" s="205" t="s">
        <v>19</v>
      </c>
      <c r="N208" s="206" t="s">
        <v>45</v>
      </c>
      <c r="O208" s="85"/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9" t="s">
        <v>356</v>
      </c>
      <c r="AT208" s="209" t="s">
        <v>118</v>
      </c>
      <c r="AU208" s="209" t="s">
        <v>81</v>
      </c>
      <c r="AY208" s="18" t="s">
        <v>115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8" t="s">
        <v>79</v>
      </c>
      <c r="BK208" s="210">
        <f>ROUND(I208*H208,2)</f>
        <v>0</v>
      </c>
      <c r="BL208" s="18" t="s">
        <v>356</v>
      </c>
      <c r="BM208" s="209" t="s">
        <v>357</v>
      </c>
    </row>
    <row r="209" s="12" customFormat="1" ht="25.92" customHeight="1">
      <c r="A209" s="12"/>
      <c r="B209" s="182"/>
      <c r="C209" s="183"/>
      <c r="D209" s="184" t="s">
        <v>73</v>
      </c>
      <c r="E209" s="185" t="s">
        <v>358</v>
      </c>
      <c r="F209" s="185" t="s">
        <v>359</v>
      </c>
      <c r="G209" s="183"/>
      <c r="H209" s="183"/>
      <c r="I209" s="186"/>
      <c r="J209" s="187">
        <f>BK209</f>
        <v>0</v>
      </c>
      <c r="K209" s="183"/>
      <c r="L209" s="188"/>
      <c r="M209" s="189"/>
      <c r="N209" s="190"/>
      <c r="O209" s="190"/>
      <c r="P209" s="191">
        <f>P210+P217</f>
        <v>0</v>
      </c>
      <c r="Q209" s="190"/>
      <c r="R209" s="191">
        <f>R210+R217</f>
        <v>0</v>
      </c>
      <c r="S209" s="190"/>
      <c r="T209" s="192">
        <f>T210+T217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3" t="s">
        <v>167</v>
      </c>
      <c r="AT209" s="194" t="s">
        <v>73</v>
      </c>
      <c r="AU209" s="194" t="s">
        <v>74</v>
      </c>
      <c r="AY209" s="193" t="s">
        <v>115</v>
      </c>
      <c r="BK209" s="195">
        <f>BK210+BK217</f>
        <v>0</v>
      </c>
    </row>
    <row r="210" s="12" customFormat="1" ht="22.8" customHeight="1">
      <c r="A210" s="12"/>
      <c r="B210" s="182"/>
      <c r="C210" s="183"/>
      <c r="D210" s="184" t="s">
        <v>73</v>
      </c>
      <c r="E210" s="196" t="s">
        <v>360</v>
      </c>
      <c r="F210" s="196" t="s">
        <v>361</v>
      </c>
      <c r="G210" s="183"/>
      <c r="H210" s="183"/>
      <c r="I210" s="186"/>
      <c r="J210" s="197">
        <f>BK210</f>
        <v>0</v>
      </c>
      <c r="K210" s="183"/>
      <c r="L210" s="188"/>
      <c r="M210" s="189"/>
      <c r="N210" s="190"/>
      <c r="O210" s="190"/>
      <c r="P210" s="191">
        <f>SUM(P211:P216)</f>
        <v>0</v>
      </c>
      <c r="Q210" s="190"/>
      <c r="R210" s="191">
        <f>SUM(R211:R216)</f>
        <v>0</v>
      </c>
      <c r="S210" s="190"/>
      <c r="T210" s="192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3" t="s">
        <v>167</v>
      </c>
      <c r="AT210" s="194" t="s">
        <v>73</v>
      </c>
      <c r="AU210" s="194" t="s">
        <v>79</v>
      </c>
      <c r="AY210" s="193" t="s">
        <v>115</v>
      </c>
      <c r="BK210" s="195">
        <f>SUM(BK211:BK216)</f>
        <v>0</v>
      </c>
    </row>
    <row r="211" s="2" customFormat="1" ht="16.5" customHeight="1">
      <c r="A211" s="39"/>
      <c r="B211" s="40"/>
      <c r="C211" s="198" t="s">
        <v>362</v>
      </c>
      <c r="D211" s="198" t="s">
        <v>118</v>
      </c>
      <c r="E211" s="199" t="s">
        <v>363</v>
      </c>
      <c r="F211" s="200" t="s">
        <v>364</v>
      </c>
      <c r="G211" s="201" t="s">
        <v>237</v>
      </c>
      <c r="H211" s="202">
        <v>1</v>
      </c>
      <c r="I211" s="203"/>
      <c r="J211" s="204">
        <f>ROUND(I211*H211,2)</f>
        <v>0</v>
      </c>
      <c r="K211" s="200" t="s">
        <v>122</v>
      </c>
      <c r="L211" s="45"/>
      <c r="M211" s="205" t="s">
        <v>19</v>
      </c>
      <c r="N211" s="206" t="s">
        <v>45</v>
      </c>
      <c r="O211" s="85"/>
      <c r="P211" s="207">
        <f>O211*H211</f>
        <v>0</v>
      </c>
      <c r="Q211" s="207">
        <v>0</v>
      </c>
      <c r="R211" s="207">
        <f>Q211*H211</f>
        <v>0</v>
      </c>
      <c r="S211" s="207">
        <v>0</v>
      </c>
      <c r="T211" s="20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09" t="s">
        <v>365</v>
      </c>
      <c r="AT211" s="209" t="s">
        <v>118</v>
      </c>
      <c r="AU211" s="209" t="s">
        <v>81</v>
      </c>
      <c r="AY211" s="18" t="s">
        <v>115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8" t="s">
        <v>79</v>
      </c>
      <c r="BK211" s="210">
        <f>ROUND(I211*H211,2)</f>
        <v>0</v>
      </c>
      <c r="BL211" s="18" t="s">
        <v>365</v>
      </c>
      <c r="BM211" s="209" t="s">
        <v>366</v>
      </c>
    </row>
    <row r="212" s="2" customFormat="1">
      <c r="A212" s="39"/>
      <c r="B212" s="40"/>
      <c r="C212" s="41"/>
      <c r="D212" s="211" t="s">
        <v>125</v>
      </c>
      <c r="E212" s="41"/>
      <c r="F212" s="212" t="s">
        <v>367</v>
      </c>
      <c r="G212" s="41"/>
      <c r="H212" s="41"/>
      <c r="I212" s="213"/>
      <c r="J212" s="41"/>
      <c r="K212" s="41"/>
      <c r="L212" s="45"/>
      <c r="M212" s="214"/>
      <c r="N212" s="215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125</v>
      </c>
      <c r="AU212" s="18" t="s">
        <v>81</v>
      </c>
    </row>
    <row r="213" s="2" customFormat="1" ht="16.5" customHeight="1">
      <c r="A213" s="39"/>
      <c r="B213" s="40"/>
      <c r="C213" s="198" t="s">
        <v>368</v>
      </c>
      <c r="D213" s="198" t="s">
        <v>118</v>
      </c>
      <c r="E213" s="199" t="s">
        <v>369</v>
      </c>
      <c r="F213" s="200" t="s">
        <v>370</v>
      </c>
      <c r="G213" s="201" t="s">
        <v>237</v>
      </c>
      <c r="H213" s="202">
        <v>1</v>
      </c>
      <c r="I213" s="203"/>
      <c r="J213" s="204">
        <f>ROUND(I213*H213,2)</f>
        <v>0</v>
      </c>
      <c r="K213" s="200" t="s">
        <v>122</v>
      </c>
      <c r="L213" s="45"/>
      <c r="M213" s="205" t="s">
        <v>19</v>
      </c>
      <c r="N213" s="206" t="s">
        <v>45</v>
      </c>
      <c r="O213" s="85"/>
      <c r="P213" s="207">
        <f>O213*H213</f>
        <v>0</v>
      </c>
      <c r="Q213" s="207">
        <v>0</v>
      </c>
      <c r="R213" s="207">
        <f>Q213*H213</f>
        <v>0</v>
      </c>
      <c r="S213" s="207">
        <v>0</v>
      </c>
      <c r="T213" s="20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09" t="s">
        <v>365</v>
      </c>
      <c r="AT213" s="209" t="s">
        <v>118</v>
      </c>
      <c r="AU213" s="209" t="s">
        <v>81</v>
      </c>
      <c r="AY213" s="18" t="s">
        <v>115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8" t="s">
        <v>79</v>
      </c>
      <c r="BK213" s="210">
        <f>ROUND(I213*H213,2)</f>
        <v>0</v>
      </c>
      <c r="BL213" s="18" t="s">
        <v>365</v>
      </c>
      <c r="BM213" s="209" t="s">
        <v>371</v>
      </c>
    </row>
    <row r="214" s="2" customFormat="1">
      <c r="A214" s="39"/>
      <c r="B214" s="40"/>
      <c r="C214" s="41"/>
      <c r="D214" s="211" t="s">
        <v>125</v>
      </c>
      <c r="E214" s="41"/>
      <c r="F214" s="212" t="s">
        <v>372</v>
      </c>
      <c r="G214" s="41"/>
      <c r="H214" s="41"/>
      <c r="I214" s="213"/>
      <c r="J214" s="41"/>
      <c r="K214" s="41"/>
      <c r="L214" s="45"/>
      <c r="M214" s="214"/>
      <c r="N214" s="215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125</v>
      </c>
      <c r="AU214" s="18" t="s">
        <v>81</v>
      </c>
    </row>
    <row r="215" s="2" customFormat="1" ht="16.5" customHeight="1">
      <c r="A215" s="39"/>
      <c r="B215" s="40"/>
      <c r="C215" s="198" t="s">
        <v>373</v>
      </c>
      <c r="D215" s="198" t="s">
        <v>118</v>
      </c>
      <c r="E215" s="199" t="s">
        <v>374</v>
      </c>
      <c r="F215" s="200" t="s">
        <v>375</v>
      </c>
      <c r="G215" s="201" t="s">
        <v>237</v>
      </c>
      <c r="H215" s="202">
        <v>1</v>
      </c>
      <c r="I215" s="203"/>
      <c r="J215" s="204">
        <f>ROUND(I215*H215,2)</f>
        <v>0</v>
      </c>
      <c r="K215" s="200" t="s">
        <v>122</v>
      </c>
      <c r="L215" s="45"/>
      <c r="M215" s="205" t="s">
        <v>19</v>
      </c>
      <c r="N215" s="206" t="s">
        <v>45</v>
      </c>
      <c r="O215" s="85"/>
      <c r="P215" s="207">
        <f>O215*H215</f>
        <v>0</v>
      </c>
      <c r="Q215" s="207">
        <v>0</v>
      </c>
      <c r="R215" s="207">
        <f>Q215*H215</f>
        <v>0</v>
      </c>
      <c r="S215" s="207">
        <v>0</v>
      </c>
      <c r="T215" s="20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09" t="s">
        <v>365</v>
      </c>
      <c r="AT215" s="209" t="s">
        <v>118</v>
      </c>
      <c r="AU215" s="209" t="s">
        <v>81</v>
      </c>
      <c r="AY215" s="18" t="s">
        <v>115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8" t="s">
        <v>79</v>
      </c>
      <c r="BK215" s="210">
        <f>ROUND(I215*H215,2)</f>
        <v>0</v>
      </c>
      <c r="BL215" s="18" t="s">
        <v>365</v>
      </c>
      <c r="BM215" s="209" t="s">
        <v>376</v>
      </c>
    </row>
    <row r="216" s="2" customFormat="1">
      <c r="A216" s="39"/>
      <c r="B216" s="40"/>
      <c r="C216" s="41"/>
      <c r="D216" s="211" t="s">
        <v>125</v>
      </c>
      <c r="E216" s="41"/>
      <c r="F216" s="212" t="s">
        <v>377</v>
      </c>
      <c r="G216" s="41"/>
      <c r="H216" s="41"/>
      <c r="I216" s="213"/>
      <c r="J216" s="41"/>
      <c r="K216" s="41"/>
      <c r="L216" s="45"/>
      <c r="M216" s="214"/>
      <c r="N216" s="215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125</v>
      </c>
      <c r="AU216" s="18" t="s">
        <v>81</v>
      </c>
    </row>
    <row r="217" s="12" customFormat="1" ht="22.8" customHeight="1">
      <c r="A217" s="12"/>
      <c r="B217" s="182"/>
      <c r="C217" s="183"/>
      <c r="D217" s="184" t="s">
        <v>73</v>
      </c>
      <c r="E217" s="196" t="s">
        <v>378</v>
      </c>
      <c r="F217" s="196" t="s">
        <v>379</v>
      </c>
      <c r="G217" s="183"/>
      <c r="H217" s="183"/>
      <c r="I217" s="186"/>
      <c r="J217" s="197">
        <f>BK217</f>
        <v>0</v>
      </c>
      <c r="K217" s="183"/>
      <c r="L217" s="188"/>
      <c r="M217" s="189"/>
      <c r="N217" s="190"/>
      <c r="O217" s="190"/>
      <c r="P217" s="191">
        <f>SUM(P218:P221)</f>
        <v>0</v>
      </c>
      <c r="Q217" s="190"/>
      <c r="R217" s="191">
        <f>SUM(R218:R221)</f>
        <v>0</v>
      </c>
      <c r="S217" s="190"/>
      <c r="T217" s="192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3" t="s">
        <v>167</v>
      </c>
      <c r="AT217" s="194" t="s">
        <v>73</v>
      </c>
      <c r="AU217" s="194" t="s">
        <v>79</v>
      </c>
      <c r="AY217" s="193" t="s">
        <v>115</v>
      </c>
      <c r="BK217" s="195">
        <f>SUM(BK218:BK221)</f>
        <v>0</v>
      </c>
    </row>
    <row r="218" s="2" customFormat="1" ht="16.5" customHeight="1">
      <c r="A218" s="39"/>
      <c r="B218" s="40"/>
      <c r="C218" s="198" t="s">
        <v>380</v>
      </c>
      <c r="D218" s="198" t="s">
        <v>118</v>
      </c>
      <c r="E218" s="199" t="s">
        <v>381</v>
      </c>
      <c r="F218" s="200" t="s">
        <v>382</v>
      </c>
      <c r="G218" s="201" t="s">
        <v>237</v>
      </c>
      <c r="H218" s="202">
        <v>1</v>
      </c>
      <c r="I218" s="203"/>
      <c r="J218" s="204">
        <f>ROUND(I218*H218,2)</f>
        <v>0</v>
      </c>
      <c r="K218" s="200" t="s">
        <v>122</v>
      </c>
      <c r="L218" s="45"/>
      <c r="M218" s="205" t="s">
        <v>19</v>
      </c>
      <c r="N218" s="206" t="s">
        <v>45</v>
      </c>
      <c r="O218" s="85"/>
      <c r="P218" s="207">
        <f>O218*H218</f>
        <v>0</v>
      </c>
      <c r="Q218" s="207">
        <v>0</v>
      </c>
      <c r="R218" s="207">
        <f>Q218*H218</f>
        <v>0</v>
      </c>
      <c r="S218" s="207">
        <v>0</v>
      </c>
      <c r="T218" s="20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09" t="s">
        <v>365</v>
      </c>
      <c r="AT218" s="209" t="s">
        <v>118</v>
      </c>
      <c r="AU218" s="209" t="s">
        <v>81</v>
      </c>
      <c r="AY218" s="18" t="s">
        <v>115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8" t="s">
        <v>79</v>
      </c>
      <c r="BK218" s="210">
        <f>ROUND(I218*H218,2)</f>
        <v>0</v>
      </c>
      <c r="BL218" s="18" t="s">
        <v>365</v>
      </c>
      <c r="BM218" s="209" t="s">
        <v>383</v>
      </c>
    </row>
    <row r="219" s="2" customFormat="1">
      <c r="A219" s="39"/>
      <c r="B219" s="40"/>
      <c r="C219" s="41"/>
      <c r="D219" s="211" t="s">
        <v>125</v>
      </c>
      <c r="E219" s="41"/>
      <c r="F219" s="212" t="s">
        <v>384</v>
      </c>
      <c r="G219" s="41"/>
      <c r="H219" s="41"/>
      <c r="I219" s="213"/>
      <c r="J219" s="41"/>
      <c r="K219" s="41"/>
      <c r="L219" s="45"/>
      <c r="M219" s="214"/>
      <c r="N219" s="215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125</v>
      </c>
      <c r="AU219" s="18" t="s">
        <v>81</v>
      </c>
    </row>
    <row r="220" s="13" customFormat="1">
      <c r="A220" s="13"/>
      <c r="B220" s="216"/>
      <c r="C220" s="217"/>
      <c r="D220" s="218" t="s">
        <v>127</v>
      </c>
      <c r="E220" s="219" t="s">
        <v>19</v>
      </c>
      <c r="F220" s="220" t="s">
        <v>385</v>
      </c>
      <c r="G220" s="217"/>
      <c r="H220" s="219" t="s">
        <v>19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6" t="s">
        <v>127</v>
      </c>
      <c r="AU220" s="226" t="s">
        <v>81</v>
      </c>
      <c r="AV220" s="13" t="s">
        <v>79</v>
      </c>
      <c r="AW220" s="13" t="s">
        <v>35</v>
      </c>
      <c r="AX220" s="13" t="s">
        <v>74</v>
      </c>
      <c r="AY220" s="226" t="s">
        <v>115</v>
      </c>
    </row>
    <row r="221" s="14" customFormat="1">
      <c r="A221" s="14"/>
      <c r="B221" s="227"/>
      <c r="C221" s="228"/>
      <c r="D221" s="218" t="s">
        <v>127</v>
      </c>
      <c r="E221" s="229" t="s">
        <v>19</v>
      </c>
      <c r="F221" s="230" t="s">
        <v>79</v>
      </c>
      <c r="G221" s="228"/>
      <c r="H221" s="231">
        <v>1</v>
      </c>
      <c r="I221" s="232"/>
      <c r="J221" s="228"/>
      <c r="K221" s="228"/>
      <c r="L221" s="233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7" t="s">
        <v>127</v>
      </c>
      <c r="AU221" s="237" t="s">
        <v>81</v>
      </c>
      <c r="AV221" s="14" t="s">
        <v>81</v>
      </c>
      <c r="AW221" s="14" t="s">
        <v>35</v>
      </c>
      <c r="AX221" s="14" t="s">
        <v>79</v>
      </c>
      <c r="AY221" s="237" t="s">
        <v>115</v>
      </c>
    </row>
    <row r="222" s="2" customFormat="1" ht="6.96" customHeight="1">
      <c r="A222" s="39"/>
      <c r="B222" s="60"/>
      <c r="C222" s="61"/>
      <c r="D222" s="61"/>
      <c r="E222" s="61"/>
      <c r="F222" s="61"/>
      <c r="G222" s="61"/>
      <c r="H222" s="61"/>
      <c r="I222" s="61"/>
      <c r="J222" s="61"/>
      <c r="K222" s="61"/>
      <c r="L222" s="45"/>
      <c r="M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</sheetData>
  <sheetProtection sheet="1" autoFilter="0" formatColumns="0" formatRows="0" objects="1" scenarios="1" spinCount="100000" saltValue="pJwmCi6TCz8WSykjQlBX2QLEIxFEYTXCxfqDKMuW6hHWgH3xej9PLBnLIA+oL2YBZbm66RUsY9aR64d3IK+oaA==" hashValue="mmkUhDW/9Rc91qTzGpU79pOFQdEUYlMg9W/oAJmUZ2wSbsh0yqs/PVx5tYTCKf6qeYjENgxdu974yeqhoiBsfQ==" algorithmName="SHA-512" password="CC35"/>
  <autoFilter ref="C85:K221"/>
  <mergeCells count="6">
    <mergeCell ref="E7:H7"/>
    <mergeCell ref="E16:H16"/>
    <mergeCell ref="E25:H25"/>
    <mergeCell ref="E46:H46"/>
    <mergeCell ref="E78:H78"/>
    <mergeCell ref="L2:V2"/>
  </mergeCells>
  <hyperlinks>
    <hyperlink ref="F90" r:id="rId1" display="https://podminky.urs.cz/item/CS_URS_2021_02/119003223"/>
    <hyperlink ref="F94" r:id="rId2" display="https://podminky.urs.cz/item/CS_URS_2021_02/119003224"/>
    <hyperlink ref="F96" r:id="rId3" display="https://podminky.urs.cz/item/CS_URS_2021_02/132212212"/>
    <hyperlink ref="F100" r:id="rId4" display="https://podminky.urs.cz/item/CS_URS_2021_02/174111101"/>
    <hyperlink ref="F109" r:id="rId5" display="https://podminky.urs.cz/item/CS_URS_2021_02/181101122"/>
    <hyperlink ref="F111" r:id="rId6" display="https://podminky.urs.cz/item/CS_URS_2021_02/181951114"/>
    <hyperlink ref="F115" r:id="rId7" display="https://podminky.urs.cz/item/CS_URS_2021_02/961044111"/>
    <hyperlink ref="F119" r:id="rId8" display="https://podminky.urs.cz/item/CS_URS_2021_02/961055111"/>
    <hyperlink ref="F123" r:id="rId9" display="https://podminky.urs.cz/item/CS_URS_2021_02/962023491"/>
    <hyperlink ref="F127" r:id="rId10" display="https://podminky.urs.cz/item/CS_URS_2021_02/962032241"/>
    <hyperlink ref="F131" r:id="rId11" display="https://podminky.urs.cz/item/CS_URS_2021_02/962081131"/>
    <hyperlink ref="F135" r:id="rId12" display="https://podminky.urs.cz/item/CS_URS_2021_02/964072221"/>
    <hyperlink ref="F142" r:id="rId13" display="https://podminky.urs.cz/item/CS_URS_2021_02/965042141"/>
    <hyperlink ref="F145" r:id="rId14" display="https://podminky.urs.cz/item/CS_URS_2021_02/965049111"/>
    <hyperlink ref="F148" r:id="rId15" display="https://podminky.urs.cz/item/CS_URS_2021_02/968062245"/>
    <hyperlink ref="F150" r:id="rId16" display="https://podminky.urs.cz/item/CS_URS_2021_02/981331111"/>
    <hyperlink ref="F156" r:id="rId17" display="https://podminky.urs.cz/item/CS_URS_2021_02/997002611"/>
    <hyperlink ref="F158" r:id="rId18" display="https://podminky.urs.cz/item/CS_URS_2021_02/997006007"/>
    <hyperlink ref="F160" r:id="rId19" display="https://podminky.urs.cz/item/CS_URS_2021_02/997013111"/>
    <hyperlink ref="F163" r:id="rId20" display="https://podminky.urs.cz/item/CS_URS_2021_02/997013119"/>
    <hyperlink ref="F166" r:id="rId21" display="https://podminky.urs.cz/item/CS_URS_2021_02/997013501"/>
    <hyperlink ref="F168" r:id="rId22" display="https://podminky.urs.cz/item/CS_URS_2021_02/997013602"/>
    <hyperlink ref="F171" r:id="rId23" display="https://podminky.urs.cz/item/CS_URS_2021_02/997013603"/>
    <hyperlink ref="F174" r:id="rId24" display="https://podminky.urs.cz/item/CS_URS_2021_02/997131519"/>
    <hyperlink ref="F179" r:id="rId25" display="https://podminky.urs.cz/item/CS_URS_2021_02/764002801"/>
    <hyperlink ref="F182" r:id="rId26" display="https://podminky.urs.cz/item/CS_URS_2021_02/764002812"/>
    <hyperlink ref="F184" r:id="rId27" display="https://podminky.urs.cz/item/CS_URS_2021_02/764002841"/>
    <hyperlink ref="F186" r:id="rId28" display="https://podminky.urs.cz/item/CS_URS_2021_02/764002851"/>
    <hyperlink ref="F190" r:id="rId29" display="https://podminky.urs.cz/item/CS_URS_2021_02/766691912"/>
    <hyperlink ref="F193" r:id="rId30" display="https://podminky.urs.cz/item/CS_URS_2021_02/767392802"/>
    <hyperlink ref="F196" r:id="rId31" display="https://podminky.urs.cz/item/CS_URS_2021_02/767581803"/>
    <hyperlink ref="F199" r:id="rId32" display="https://podminky.urs.cz/item/CS_URS_2021_02/767651805"/>
    <hyperlink ref="F201" r:id="rId33" display="https://podminky.urs.cz/item/CS_URS_2021_02/767651823"/>
    <hyperlink ref="F203" r:id="rId34" display="https://podminky.urs.cz/item/CS_URS_2021_02/767996703"/>
    <hyperlink ref="F212" r:id="rId35" display="https://podminky.urs.cz/item/CS_URS_2021_02/032002000"/>
    <hyperlink ref="F214" r:id="rId36" display="https://podminky.urs.cz/item/CS_URS_2021_02/034002000"/>
    <hyperlink ref="F216" r:id="rId37" display="https://podminky.urs.cz/item/CS_URS_2021_02/039002000"/>
    <hyperlink ref="F219" r:id="rId38" display="https://podminky.urs.cz/item/CS_URS_2021_02/09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2" customWidth="1"/>
    <col min="2" max="2" width="1.667969" style="252" customWidth="1"/>
    <col min="3" max="4" width="5" style="252" customWidth="1"/>
    <col min="5" max="5" width="11.66016" style="252" customWidth="1"/>
    <col min="6" max="6" width="9.160156" style="252" customWidth="1"/>
    <col min="7" max="7" width="5" style="252" customWidth="1"/>
    <col min="8" max="8" width="77.83203" style="252" customWidth="1"/>
    <col min="9" max="10" width="20" style="252" customWidth="1"/>
    <col min="11" max="11" width="1.667969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6" customFormat="1" ht="45" customHeight="1">
      <c r="B3" s="256"/>
      <c r="C3" s="257" t="s">
        <v>386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387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388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389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390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391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392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393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394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395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396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78</v>
      </c>
      <c r="F18" s="263" t="s">
        <v>397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398</v>
      </c>
      <c r="F19" s="263" t="s">
        <v>399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400</v>
      </c>
      <c r="F20" s="263" t="s">
        <v>401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402</v>
      </c>
      <c r="F21" s="263" t="s">
        <v>403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404</v>
      </c>
      <c r="F22" s="263" t="s">
        <v>405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406</v>
      </c>
      <c r="F23" s="263" t="s">
        <v>407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408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409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410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411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412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413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414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415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416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101</v>
      </c>
      <c r="F36" s="263"/>
      <c r="G36" s="263" t="s">
        <v>417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418</v>
      </c>
      <c r="F37" s="263"/>
      <c r="G37" s="263" t="s">
        <v>419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55</v>
      </c>
      <c r="F38" s="263"/>
      <c r="G38" s="263" t="s">
        <v>420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56</v>
      </c>
      <c r="F39" s="263"/>
      <c r="G39" s="263" t="s">
        <v>421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102</v>
      </c>
      <c r="F40" s="263"/>
      <c r="G40" s="263" t="s">
        <v>422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103</v>
      </c>
      <c r="F41" s="263"/>
      <c r="G41" s="263" t="s">
        <v>423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424</v>
      </c>
      <c r="F42" s="263"/>
      <c r="G42" s="263" t="s">
        <v>425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426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427</v>
      </c>
      <c r="F44" s="263"/>
      <c r="G44" s="263" t="s">
        <v>428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105</v>
      </c>
      <c r="F45" s="263"/>
      <c r="G45" s="263" t="s">
        <v>429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430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431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432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433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434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435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436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437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438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439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440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441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442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443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444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445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446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447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448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449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450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451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452</v>
      </c>
      <c r="D76" s="281"/>
      <c r="E76" s="281"/>
      <c r="F76" s="281" t="s">
        <v>453</v>
      </c>
      <c r="G76" s="282"/>
      <c r="H76" s="281" t="s">
        <v>56</v>
      </c>
      <c r="I76" s="281" t="s">
        <v>59</v>
      </c>
      <c r="J76" s="281" t="s">
        <v>454</v>
      </c>
      <c r="K76" s="280"/>
    </row>
    <row r="77" s="1" customFormat="1" ht="17.25" customHeight="1">
      <c r="B77" s="278"/>
      <c r="C77" s="283" t="s">
        <v>455</v>
      </c>
      <c r="D77" s="283"/>
      <c r="E77" s="283"/>
      <c r="F77" s="284" t="s">
        <v>456</v>
      </c>
      <c r="G77" s="285"/>
      <c r="H77" s="283"/>
      <c r="I77" s="283"/>
      <c r="J77" s="283" t="s">
        <v>457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55</v>
      </c>
      <c r="D79" s="288"/>
      <c r="E79" s="288"/>
      <c r="F79" s="289" t="s">
        <v>458</v>
      </c>
      <c r="G79" s="290"/>
      <c r="H79" s="266" t="s">
        <v>459</v>
      </c>
      <c r="I79" s="266" t="s">
        <v>460</v>
      </c>
      <c r="J79" s="266">
        <v>20</v>
      </c>
      <c r="K79" s="280"/>
    </row>
    <row r="80" s="1" customFormat="1" ht="15" customHeight="1">
      <c r="B80" s="278"/>
      <c r="C80" s="266" t="s">
        <v>461</v>
      </c>
      <c r="D80" s="266"/>
      <c r="E80" s="266"/>
      <c r="F80" s="289" t="s">
        <v>458</v>
      </c>
      <c r="G80" s="290"/>
      <c r="H80" s="266" t="s">
        <v>462</v>
      </c>
      <c r="I80" s="266" t="s">
        <v>460</v>
      </c>
      <c r="J80" s="266">
        <v>120</v>
      </c>
      <c r="K80" s="280"/>
    </row>
    <row r="81" s="1" customFormat="1" ht="15" customHeight="1">
      <c r="B81" s="291"/>
      <c r="C81" s="266" t="s">
        <v>463</v>
      </c>
      <c r="D81" s="266"/>
      <c r="E81" s="266"/>
      <c r="F81" s="289" t="s">
        <v>464</v>
      </c>
      <c r="G81" s="290"/>
      <c r="H81" s="266" t="s">
        <v>465</v>
      </c>
      <c r="I81" s="266" t="s">
        <v>460</v>
      </c>
      <c r="J81" s="266">
        <v>50</v>
      </c>
      <c r="K81" s="280"/>
    </row>
    <row r="82" s="1" customFormat="1" ht="15" customHeight="1">
      <c r="B82" s="291"/>
      <c r="C82" s="266" t="s">
        <v>466</v>
      </c>
      <c r="D82" s="266"/>
      <c r="E82" s="266"/>
      <c r="F82" s="289" t="s">
        <v>458</v>
      </c>
      <c r="G82" s="290"/>
      <c r="H82" s="266" t="s">
        <v>467</v>
      </c>
      <c r="I82" s="266" t="s">
        <v>468</v>
      </c>
      <c r="J82" s="266"/>
      <c r="K82" s="280"/>
    </row>
    <row r="83" s="1" customFormat="1" ht="15" customHeight="1">
      <c r="B83" s="291"/>
      <c r="C83" s="292" t="s">
        <v>469</v>
      </c>
      <c r="D83" s="292"/>
      <c r="E83" s="292"/>
      <c r="F83" s="293" t="s">
        <v>464</v>
      </c>
      <c r="G83" s="292"/>
      <c r="H83" s="292" t="s">
        <v>470</v>
      </c>
      <c r="I83" s="292" t="s">
        <v>460</v>
      </c>
      <c r="J83" s="292">
        <v>15</v>
      </c>
      <c r="K83" s="280"/>
    </row>
    <row r="84" s="1" customFormat="1" ht="15" customHeight="1">
      <c r="B84" s="291"/>
      <c r="C84" s="292" t="s">
        <v>471</v>
      </c>
      <c r="D84" s="292"/>
      <c r="E84" s="292"/>
      <c r="F84" s="293" t="s">
        <v>464</v>
      </c>
      <c r="G84" s="292"/>
      <c r="H84" s="292" t="s">
        <v>472</v>
      </c>
      <c r="I84" s="292" t="s">
        <v>460</v>
      </c>
      <c r="J84" s="292">
        <v>15</v>
      </c>
      <c r="K84" s="280"/>
    </row>
    <row r="85" s="1" customFormat="1" ht="15" customHeight="1">
      <c r="B85" s="291"/>
      <c r="C85" s="292" t="s">
        <v>473</v>
      </c>
      <c r="D85" s="292"/>
      <c r="E85" s="292"/>
      <c r="F85" s="293" t="s">
        <v>464</v>
      </c>
      <c r="G85" s="292"/>
      <c r="H85" s="292" t="s">
        <v>474</v>
      </c>
      <c r="I85" s="292" t="s">
        <v>460</v>
      </c>
      <c r="J85" s="292">
        <v>20</v>
      </c>
      <c r="K85" s="280"/>
    </row>
    <row r="86" s="1" customFormat="1" ht="15" customHeight="1">
      <c r="B86" s="291"/>
      <c r="C86" s="292" t="s">
        <v>475</v>
      </c>
      <c r="D86" s="292"/>
      <c r="E86" s="292"/>
      <c r="F86" s="293" t="s">
        <v>464</v>
      </c>
      <c r="G86" s="292"/>
      <c r="H86" s="292" t="s">
        <v>476</v>
      </c>
      <c r="I86" s="292" t="s">
        <v>460</v>
      </c>
      <c r="J86" s="292">
        <v>20</v>
      </c>
      <c r="K86" s="280"/>
    </row>
    <row r="87" s="1" customFormat="1" ht="15" customHeight="1">
      <c r="B87" s="291"/>
      <c r="C87" s="266" t="s">
        <v>477</v>
      </c>
      <c r="D87" s="266"/>
      <c r="E87" s="266"/>
      <c r="F87" s="289" t="s">
        <v>464</v>
      </c>
      <c r="G87" s="290"/>
      <c r="H87" s="266" t="s">
        <v>478</v>
      </c>
      <c r="I87" s="266" t="s">
        <v>460</v>
      </c>
      <c r="J87" s="266">
        <v>50</v>
      </c>
      <c r="K87" s="280"/>
    </row>
    <row r="88" s="1" customFormat="1" ht="15" customHeight="1">
      <c r="B88" s="291"/>
      <c r="C88" s="266" t="s">
        <v>479</v>
      </c>
      <c r="D88" s="266"/>
      <c r="E88" s="266"/>
      <c r="F88" s="289" t="s">
        <v>464</v>
      </c>
      <c r="G88" s="290"/>
      <c r="H88" s="266" t="s">
        <v>480</v>
      </c>
      <c r="I88" s="266" t="s">
        <v>460</v>
      </c>
      <c r="J88" s="266">
        <v>20</v>
      </c>
      <c r="K88" s="280"/>
    </row>
    <row r="89" s="1" customFormat="1" ht="15" customHeight="1">
      <c r="B89" s="291"/>
      <c r="C89" s="266" t="s">
        <v>481</v>
      </c>
      <c r="D89" s="266"/>
      <c r="E89" s="266"/>
      <c r="F89" s="289" t="s">
        <v>464</v>
      </c>
      <c r="G89" s="290"/>
      <c r="H89" s="266" t="s">
        <v>482</v>
      </c>
      <c r="I89" s="266" t="s">
        <v>460</v>
      </c>
      <c r="J89" s="266">
        <v>20</v>
      </c>
      <c r="K89" s="280"/>
    </row>
    <row r="90" s="1" customFormat="1" ht="15" customHeight="1">
      <c r="B90" s="291"/>
      <c r="C90" s="266" t="s">
        <v>483</v>
      </c>
      <c r="D90" s="266"/>
      <c r="E90" s="266"/>
      <c r="F90" s="289" t="s">
        <v>464</v>
      </c>
      <c r="G90" s="290"/>
      <c r="H90" s="266" t="s">
        <v>484</v>
      </c>
      <c r="I90" s="266" t="s">
        <v>460</v>
      </c>
      <c r="J90" s="266">
        <v>50</v>
      </c>
      <c r="K90" s="280"/>
    </row>
    <row r="91" s="1" customFormat="1" ht="15" customHeight="1">
      <c r="B91" s="291"/>
      <c r="C91" s="266" t="s">
        <v>485</v>
      </c>
      <c r="D91" s="266"/>
      <c r="E91" s="266"/>
      <c r="F91" s="289" t="s">
        <v>464</v>
      </c>
      <c r="G91" s="290"/>
      <c r="H91" s="266" t="s">
        <v>485</v>
      </c>
      <c r="I91" s="266" t="s">
        <v>460</v>
      </c>
      <c r="J91" s="266">
        <v>50</v>
      </c>
      <c r="K91" s="280"/>
    </row>
    <row r="92" s="1" customFormat="1" ht="15" customHeight="1">
      <c r="B92" s="291"/>
      <c r="C92" s="266" t="s">
        <v>486</v>
      </c>
      <c r="D92" s="266"/>
      <c r="E92" s="266"/>
      <c r="F92" s="289" t="s">
        <v>464</v>
      </c>
      <c r="G92" s="290"/>
      <c r="H92" s="266" t="s">
        <v>487</v>
      </c>
      <c r="I92" s="266" t="s">
        <v>460</v>
      </c>
      <c r="J92" s="266">
        <v>255</v>
      </c>
      <c r="K92" s="280"/>
    </row>
    <row r="93" s="1" customFormat="1" ht="15" customHeight="1">
      <c r="B93" s="291"/>
      <c r="C93" s="266" t="s">
        <v>488</v>
      </c>
      <c r="D93" s="266"/>
      <c r="E93" s="266"/>
      <c r="F93" s="289" t="s">
        <v>458</v>
      </c>
      <c r="G93" s="290"/>
      <c r="H93" s="266" t="s">
        <v>489</v>
      </c>
      <c r="I93" s="266" t="s">
        <v>490</v>
      </c>
      <c r="J93" s="266"/>
      <c r="K93" s="280"/>
    </row>
    <row r="94" s="1" customFormat="1" ht="15" customHeight="1">
      <c r="B94" s="291"/>
      <c r="C94" s="266" t="s">
        <v>491</v>
      </c>
      <c r="D94" s="266"/>
      <c r="E94" s="266"/>
      <c r="F94" s="289" t="s">
        <v>458</v>
      </c>
      <c r="G94" s="290"/>
      <c r="H94" s="266" t="s">
        <v>492</v>
      </c>
      <c r="I94" s="266" t="s">
        <v>493</v>
      </c>
      <c r="J94" s="266"/>
      <c r="K94" s="280"/>
    </row>
    <row r="95" s="1" customFormat="1" ht="15" customHeight="1">
      <c r="B95" s="291"/>
      <c r="C95" s="266" t="s">
        <v>494</v>
      </c>
      <c r="D95" s="266"/>
      <c r="E95" s="266"/>
      <c r="F95" s="289" t="s">
        <v>458</v>
      </c>
      <c r="G95" s="290"/>
      <c r="H95" s="266" t="s">
        <v>494</v>
      </c>
      <c r="I95" s="266" t="s">
        <v>493</v>
      </c>
      <c r="J95" s="266"/>
      <c r="K95" s="280"/>
    </row>
    <row r="96" s="1" customFormat="1" ht="15" customHeight="1">
      <c r="B96" s="291"/>
      <c r="C96" s="266" t="s">
        <v>40</v>
      </c>
      <c r="D96" s="266"/>
      <c r="E96" s="266"/>
      <c r="F96" s="289" t="s">
        <v>458</v>
      </c>
      <c r="G96" s="290"/>
      <c r="H96" s="266" t="s">
        <v>495</v>
      </c>
      <c r="I96" s="266" t="s">
        <v>493</v>
      </c>
      <c r="J96" s="266"/>
      <c r="K96" s="280"/>
    </row>
    <row r="97" s="1" customFormat="1" ht="15" customHeight="1">
      <c r="B97" s="291"/>
      <c r="C97" s="266" t="s">
        <v>50</v>
      </c>
      <c r="D97" s="266"/>
      <c r="E97" s="266"/>
      <c r="F97" s="289" t="s">
        <v>458</v>
      </c>
      <c r="G97" s="290"/>
      <c r="H97" s="266" t="s">
        <v>496</v>
      </c>
      <c r="I97" s="266" t="s">
        <v>493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497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452</v>
      </c>
      <c r="D103" s="281"/>
      <c r="E103" s="281"/>
      <c r="F103" s="281" t="s">
        <v>453</v>
      </c>
      <c r="G103" s="282"/>
      <c r="H103" s="281" t="s">
        <v>56</v>
      </c>
      <c r="I103" s="281" t="s">
        <v>59</v>
      </c>
      <c r="J103" s="281" t="s">
        <v>454</v>
      </c>
      <c r="K103" s="280"/>
    </row>
    <row r="104" s="1" customFormat="1" ht="17.25" customHeight="1">
      <c r="B104" s="278"/>
      <c r="C104" s="283" t="s">
        <v>455</v>
      </c>
      <c r="D104" s="283"/>
      <c r="E104" s="283"/>
      <c r="F104" s="284" t="s">
        <v>456</v>
      </c>
      <c r="G104" s="285"/>
      <c r="H104" s="283"/>
      <c r="I104" s="283"/>
      <c r="J104" s="283" t="s">
        <v>457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55</v>
      </c>
      <c r="D106" s="288"/>
      <c r="E106" s="288"/>
      <c r="F106" s="289" t="s">
        <v>458</v>
      </c>
      <c r="G106" s="266"/>
      <c r="H106" s="266" t="s">
        <v>498</v>
      </c>
      <c r="I106" s="266" t="s">
        <v>460</v>
      </c>
      <c r="J106" s="266">
        <v>20</v>
      </c>
      <c r="K106" s="280"/>
    </row>
    <row r="107" s="1" customFormat="1" ht="15" customHeight="1">
      <c r="B107" s="278"/>
      <c r="C107" s="266" t="s">
        <v>461</v>
      </c>
      <c r="D107" s="266"/>
      <c r="E107" s="266"/>
      <c r="F107" s="289" t="s">
        <v>458</v>
      </c>
      <c r="G107" s="266"/>
      <c r="H107" s="266" t="s">
        <v>498</v>
      </c>
      <c r="I107" s="266" t="s">
        <v>460</v>
      </c>
      <c r="J107" s="266">
        <v>120</v>
      </c>
      <c r="K107" s="280"/>
    </row>
    <row r="108" s="1" customFormat="1" ht="15" customHeight="1">
      <c r="B108" s="291"/>
      <c r="C108" s="266" t="s">
        <v>463</v>
      </c>
      <c r="D108" s="266"/>
      <c r="E108" s="266"/>
      <c r="F108" s="289" t="s">
        <v>464</v>
      </c>
      <c r="G108" s="266"/>
      <c r="H108" s="266" t="s">
        <v>498</v>
      </c>
      <c r="I108" s="266" t="s">
        <v>460</v>
      </c>
      <c r="J108" s="266">
        <v>50</v>
      </c>
      <c r="K108" s="280"/>
    </row>
    <row r="109" s="1" customFormat="1" ht="15" customHeight="1">
      <c r="B109" s="291"/>
      <c r="C109" s="266" t="s">
        <v>466</v>
      </c>
      <c r="D109" s="266"/>
      <c r="E109" s="266"/>
      <c r="F109" s="289" t="s">
        <v>458</v>
      </c>
      <c r="G109" s="266"/>
      <c r="H109" s="266" t="s">
        <v>498</v>
      </c>
      <c r="I109" s="266" t="s">
        <v>468</v>
      </c>
      <c r="J109" s="266"/>
      <c r="K109" s="280"/>
    </row>
    <row r="110" s="1" customFormat="1" ht="15" customHeight="1">
      <c r="B110" s="291"/>
      <c r="C110" s="266" t="s">
        <v>477</v>
      </c>
      <c r="D110" s="266"/>
      <c r="E110" s="266"/>
      <c r="F110" s="289" t="s">
        <v>464</v>
      </c>
      <c r="G110" s="266"/>
      <c r="H110" s="266" t="s">
        <v>498</v>
      </c>
      <c r="I110" s="266" t="s">
        <v>460</v>
      </c>
      <c r="J110" s="266">
        <v>50</v>
      </c>
      <c r="K110" s="280"/>
    </row>
    <row r="111" s="1" customFormat="1" ht="15" customHeight="1">
      <c r="B111" s="291"/>
      <c r="C111" s="266" t="s">
        <v>485</v>
      </c>
      <c r="D111" s="266"/>
      <c r="E111" s="266"/>
      <c r="F111" s="289" t="s">
        <v>464</v>
      </c>
      <c r="G111" s="266"/>
      <c r="H111" s="266" t="s">
        <v>498</v>
      </c>
      <c r="I111" s="266" t="s">
        <v>460</v>
      </c>
      <c r="J111" s="266">
        <v>50</v>
      </c>
      <c r="K111" s="280"/>
    </row>
    <row r="112" s="1" customFormat="1" ht="15" customHeight="1">
      <c r="B112" s="291"/>
      <c r="C112" s="266" t="s">
        <v>483</v>
      </c>
      <c r="D112" s="266"/>
      <c r="E112" s="266"/>
      <c r="F112" s="289" t="s">
        <v>464</v>
      </c>
      <c r="G112" s="266"/>
      <c r="H112" s="266" t="s">
        <v>498</v>
      </c>
      <c r="I112" s="266" t="s">
        <v>460</v>
      </c>
      <c r="J112" s="266">
        <v>50</v>
      </c>
      <c r="K112" s="280"/>
    </row>
    <row r="113" s="1" customFormat="1" ht="15" customHeight="1">
      <c r="B113" s="291"/>
      <c r="C113" s="266" t="s">
        <v>55</v>
      </c>
      <c r="D113" s="266"/>
      <c r="E113" s="266"/>
      <c r="F113" s="289" t="s">
        <v>458</v>
      </c>
      <c r="G113" s="266"/>
      <c r="H113" s="266" t="s">
        <v>499</v>
      </c>
      <c r="I113" s="266" t="s">
        <v>460</v>
      </c>
      <c r="J113" s="266">
        <v>20</v>
      </c>
      <c r="K113" s="280"/>
    </row>
    <row r="114" s="1" customFormat="1" ht="15" customHeight="1">
      <c r="B114" s="291"/>
      <c r="C114" s="266" t="s">
        <v>500</v>
      </c>
      <c r="D114" s="266"/>
      <c r="E114" s="266"/>
      <c r="F114" s="289" t="s">
        <v>458</v>
      </c>
      <c r="G114" s="266"/>
      <c r="H114" s="266" t="s">
        <v>501</v>
      </c>
      <c r="I114" s="266" t="s">
        <v>460</v>
      </c>
      <c r="J114" s="266">
        <v>120</v>
      </c>
      <c r="K114" s="280"/>
    </row>
    <row r="115" s="1" customFormat="1" ht="15" customHeight="1">
      <c r="B115" s="291"/>
      <c r="C115" s="266" t="s">
        <v>40</v>
      </c>
      <c r="D115" s="266"/>
      <c r="E115" s="266"/>
      <c r="F115" s="289" t="s">
        <v>458</v>
      </c>
      <c r="G115" s="266"/>
      <c r="H115" s="266" t="s">
        <v>502</v>
      </c>
      <c r="I115" s="266" t="s">
        <v>493</v>
      </c>
      <c r="J115" s="266"/>
      <c r="K115" s="280"/>
    </row>
    <row r="116" s="1" customFormat="1" ht="15" customHeight="1">
      <c r="B116" s="291"/>
      <c r="C116" s="266" t="s">
        <v>50</v>
      </c>
      <c r="D116" s="266"/>
      <c r="E116" s="266"/>
      <c r="F116" s="289" t="s">
        <v>458</v>
      </c>
      <c r="G116" s="266"/>
      <c r="H116" s="266" t="s">
        <v>503</v>
      </c>
      <c r="I116" s="266" t="s">
        <v>493</v>
      </c>
      <c r="J116" s="266"/>
      <c r="K116" s="280"/>
    </row>
    <row r="117" s="1" customFormat="1" ht="15" customHeight="1">
      <c r="B117" s="291"/>
      <c r="C117" s="266" t="s">
        <v>59</v>
      </c>
      <c r="D117" s="266"/>
      <c r="E117" s="266"/>
      <c r="F117" s="289" t="s">
        <v>458</v>
      </c>
      <c r="G117" s="266"/>
      <c r="H117" s="266" t="s">
        <v>504</v>
      </c>
      <c r="I117" s="266" t="s">
        <v>505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506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452</v>
      </c>
      <c r="D123" s="281"/>
      <c r="E123" s="281"/>
      <c r="F123" s="281" t="s">
        <v>453</v>
      </c>
      <c r="G123" s="282"/>
      <c r="H123" s="281" t="s">
        <v>56</v>
      </c>
      <c r="I123" s="281" t="s">
        <v>59</v>
      </c>
      <c r="J123" s="281" t="s">
        <v>454</v>
      </c>
      <c r="K123" s="310"/>
    </row>
    <row r="124" s="1" customFormat="1" ht="17.25" customHeight="1">
      <c r="B124" s="309"/>
      <c r="C124" s="283" t="s">
        <v>455</v>
      </c>
      <c r="D124" s="283"/>
      <c r="E124" s="283"/>
      <c r="F124" s="284" t="s">
        <v>456</v>
      </c>
      <c r="G124" s="285"/>
      <c r="H124" s="283"/>
      <c r="I124" s="283"/>
      <c r="J124" s="283" t="s">
        <v>457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461</v>
      </c>
      <c r="D126" s="288"/>
      <c r="E126" s="288"/>
      <c r="F126" s="289" t="s">
        <v>458</v>
      </c>
      <c r="G126" s="266"/>
      <c r="H126" s="266" t="s">
        <v>498</v>
      </c>
      <c r="I126" s="266" t="s">
        <v>460</v>
      </c>
      <c r="J126" s="266">
        <v>120</v>
      </c>
      <c r="K126" s="314"/>
    </row>
    <row r="127" s="1" customFormat="1" ht="15" customHeight="1">
      <c r="B127" s="311"/>
      <c r="C127" s="266" t="s">
        <v>507</v>
      </c>
      <c r="D127" s="266"/>
      <c r="E127" s="266"/>
      <c r="F127" s="289" t="s">
        <v>458</v>
      </c>
      <c r="G127" s="266"/>
      <c r="H127" s="266" t="s">
        <v>508</v>
      </c>
      <c r="I127" s="266" t="s">
        <v>460</v>
      </c>
      <c r="J127" s="266" t="s">
        <v>509</v>
      </c>
      <c r="K127" s="314"/>
    </row>
    <row r="128" s="1" customFormat="1" ht="15" customHeight="1">
      <c r="B128" s="311"/>
      <c r="C128" s="266" t="s">
        <v>406</v>
      </c>
      <c r="D128" s="266"/>
      <c r="E128" s="266"/>
      <c r="F128" s="289" t="s">
        <v>458</v>
      </c>
      <c r="G128" s="266"/>
      <c r="H128" s="266" t="s">
        <v>510</v>
      </c>
      <c r="I128" s="266" t="s">
        <v>460</v>
      </c>
      <c r="J128" s="266" t="s">
        <v>509</v>
      </c>
      <c r="K128" s="314"/>
    </row>
    <row r="129" s="1" customFormat="1" ht="15" customHeight="1">
      <c r="B129" s="311"/>
      <c r="C129" s="266" t="s">
        <v>469</v>
      </c>
      <c r="D129" s="266"/>
      <c r="E129" s="266"/>
      <c r="F129" s="289" t="s">
        <v>464</v>
      </c>
      <c r="G129" s="266"/>
      <c r="H129" s="266" t="s">
        <v>470</v>
      </c>
      <c r="I129" s="266" t="s">
        <v>460</v>
      </c>
      <c r="J129" s="266">
        <v>15</v>
      </c>
      <c r="K129" s="314"/>
    </row>
    <row r="130" s="1" customFormat="1" ht="15" customHeight="1">
      <c r="B130" s="311"/>
      <c r="C130" s="292" t="s">
        <v>471</v>
      </c>
      <c r="D130" s="292"/>
      <c r="E130" s="292"/>
      <c r="F130" s="293" t="s">
        <v>464</v>
      </c>
      <c r="G130" s="292"/>
      <c r="H130" s="292" t="s">
        <v>472</v>
      </c>
      <c r="I130" s="292" t="s">
        <v>460</v>
      </c>
      <c r="J130" s="292">
        <v>15</v>
      </c>
      <c r="K130" s="314"/>
    </row>
    <row r="131" s="1" customFormat="1" ht="15" customHeight="1">
      <c r="B131" s="311"/>
      <c r="C131" s="292" t="s">
        <v>473</v>
      </c>
      <c r="D131" s="292"/>
      <c r="E131" s="292"/>
      <c r="F131" s="293" t="s">
        <v>464</v>
      </c>
      <c r="G131" s="292"/>
      <c r="H131" s="292" t="s">
        <v>474</v>
      </c>
      <c r="I131" s="292" t="s">
        <v>460</v>
      </c>
      <c r="J131" s="292">
        <v>20</v>
      </c>
      <c r="K131" s="314"/>
    </row>
    <row r="132" s="1" customFormat="1" ht="15" customHeight="1">
      <c r="B132" s="311"/>
      <c r="C132" s="292" t="s">
        <v>475</v>
      </c>
      <c r="D132" s="292"/>
      <c r="E132" s="292"/>
      <c r="F132" s="293" t="s">
        <v>464</v>
      </c>
      <c r="G132" s="292"/>
      <c r="H132" s="292" t="s">
        <v>476</v>
      </c>
      <c r="I132" s="292" t="s">
        <v>460</v>
      </c>
      <c r="J132" s="292">
        <v>20</v>
      </c>
      <c r="K132" s="314"/>
    </row>
    <row r="133" s="1" customFormat="1" ht="15" customHeight="1">
      <c r="B133" s="311"/>
      <c r="C133" s="266" t="s">
        <v>463</v>
      </c>
      <c r="D133" s="266"/>
      <c r="E133" s="266"/>
      <c r="F133" s="289" t="s">
        <v>464</v>
      </c>
      <c r="G133" s="266"/>
      <c r="H133" s="266" t="s">
        <v>498</v>
      </c>
      <c r="I133" s="266" t="s">
        <v>460</v>
      </c>
      <c r="J133" s="266">
        <v>50</v>
      </c>
      <c r="K133" s="314"/>
    </row>
    <row r="134" s="1" customFormat="1" ht="15" customHeight="1">
      <c r="B134" s="311"/>
      <c r="C134" s="266" t="s">
        <v>477</v>
      </c>
      <c r="D134" s="266"/>
      <c r="E134" s="266"/>
      <c r="F134" s="289" t="s">
        <v>464</v>
      </c>
      <c r="G134" s="266"/>
      <c r="H134" s="266" t="s">
        <v>498</v>
      </c>
      <c r="I134" s="266" t="s">
        <v>460</v>
      </c>
      <c r="J134" s="266">
        <v>50</v>
      </c>
      <c r="K134" s="314"/>
    </row>
    <row r="135" s="1" customFormat="1" ht="15" customHeight="1">
      <c r="B135" s="311"/>
      <c r="C135" s="266" t="s">
        <v>483</v>
      </c>
      <c r="D135" s="266"/>
      <c r="E135" s="266"/>
      <c r="F135" s="289" t="s">
        <v>464</v>
      </c>
      <c r="G135" s="266"/>
      <c r="H135" s="266" t="s">
        <v>498</v>
      </c>
      <c r="I135" s="266" t="s">
        <v>460</v>
      </c>
      <c r="J135" s="266">
        <v>50</v>
      </c>
      <c r="K135" s="314"/>
    </row>
    <row r="136" s="1" customFormat="1" ht="15" customHeight="1">
      <c r="B136" s="311"/>
      <c r="C136" s="266" t="s">
        <v>485</v>
      </c>
      <c r="D136" s="266"/>
      <c r="E136" s="266"/>
      <c r="F136" s="289" t="s">
        <v>464</v>
      </c>
      <c r="G136" s="266"/>
      <c r="H136" s="266" t="s">
        <v>498</v>
      </c>
      <c r="I136" s="266" t="s">
        <v>460</v>
      </c>
      <c r="J136" s="266">
        <v>50</v>
      </c>
      <c r="K136" s="314"/>
    </row>
    <row r="137" s="1" customFormat="1" ht="15" customHeight="1">
      <c r="B137" s="311"/>
      <c r="C137" s="266" t="s">
        <v>486</v>
      </c>
      <c r="D137" s="266"/>
      <c r="E137" s="266"/>
      <c r="F137" s="289" t="s">
        <v>464</v>
      </c>
      <c r="G137" s="266"/>
      <c r="H137" s="266" t="s">
        <v>511</v>
      </c>
      <c r="I137" s="266" t="s">
        <v>460</v>
      </c>
      <c r="J137" s="266">
        <v>255</v>
      </c>
      <c r="K137" s="314"/>
    </row>
    <row r="138" s="1" customFormat="1" ht="15" customHeight="1">
      <c r="B138" s="311"/>
      <c r="C138" s="266" t="s">
        <v>488</v>
      </c>
      <c r="D138" s="266"/>
      <c r="E138" s="266"/>
      <c r="F138" s="289" t="s">
        <v>458</v>
      </c>
      <c r="G138" s="266"/>
      <c r="H138" s="266" t="s">
        <v>512</v>
      </c>
      <c r="I138" s="266" t="s">
        <v>490</v>
      </c>
      <c r="J138" s="266"/>
      <c r="K138" s="314"/>
    </row>
    <row r="139" s="1" customFormat="1" ht="15" customHeight="1">
      <c r="B139" s="311"/>
      <c r="C139" s="266" t="s">
        <v>491</v>
      </c>
      <c r="D139" s="266"/>
      <c r="E139" s="266"/>
      <c r="F139" s="289" t="s">
        <v>458</v>
      </c>
      <c r="G139" s="266"/>
      <c r="H139" s="266" t="s">
        <v>513</v>
      </c>
      <c r="I139" s="266" t="s">
        <v>493</v>
      </c>
      <c r="J139" s="266"/>
      <c r="K139" s="314"/>
    </row>
    <row r="140" s="1" customFormat="1" ht="15" customHeight="1">
      <c r="B140" s="311"/>
      <c r="C140" s="266" t="s">
        <v>494</v>
      </c>
      <c r="D140" s="266"/>
      <c r="E140" s="266"/>
      <c r="F140" s="289" t="s">
        <v>458</v>
      </c>
      <c r="G140" s="266"/>
      <c r="H140" s="266" t="s">
        <v>494</v>
      </c>
      <c r="I140" s="266" t="s">
        <v>493</v>
      </c>
      <c r="J140" s="266"/>
      <c r="K140" s="314"/>
    </row>
    <row r="141" s="1" customFormat="1" ht="15" customHeight="1">
      <c r="B141" s="311"/>
      <c r="C141" s="266" t="s">
        <v>40</v>
      </c>
      <c r="D141" s="266"/>
      <c r="E141" s="266"/>
      <c r="F141" s="289" t="s">
        <v>458</v>
      </c>
      <c r="G141" s="266"/>
      <c r="H141" s="266" t="s">
        <v>514</v>
      </c>
      <c r="I141" s="266" t="s">
        <v>493</v>
      </c>
      <c r="J141" s="266"/>
      <c r="K141" s="314"/>
    </row>
    <row r="142" s="1" customFormat="1" ht="15" customHeight="1">
      <c r="B142" s="311"/>
      <c r="C142" s="266" t="s">
        <v>515</v>
      </c>
      <c r="D142" s="266"/>
      <c r="E142" s="266"/>
      <c r="F142" s="289" t="s">
        <v>458</v>
      </c>
      <c r="G142" s="266"/>
      <c r="H142" s="266" t="s">
        <v>516</v>
      </c>
      <c r="I142" s="266" t="s">
        <v>493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517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452</v>
      </c>
      <c r="D148" s="281"/>
      <c r="E148" s="281"/>
      <c r="F148" s="281" t="s">
        <v>453</v>
      </c>
      <c r="G148" s="282"/>
      <c r="H148" s="281" t="s">
        <v>56</v>
      </c>
      <c r="I148" s="281" t="s">
        <v>59</v>
      </c>
      <c r="J148" s="281" t="s">
        <v>454</v>
      </c>
      <c r="K148" s="280"/>
    </row>
    <row r="149" s="1" customFormat="1" ht="17.25" customHeight="1">
      <c r="B149" s="278"/>
      <c r="C149" s="283" t="s">
        <v>455</v>
      </c>
      <c r="D149" s="283"/>
      <c r="E149" s="283"/>
      <c r="F149" s="284" t="s">
        <v>456</v>
      </c>
      <c r="G149" s="285"/>
      <c r="H149" s="283"/>
      <c r="I149" s="283"/>
      <c r="J149" s="283" t="s">
        <v>457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461</v>
      </c>
      <c r="D151" s="266"/>
      <c r="E151" s="266"/>
      <c r="F151" s="319" t="s">
        <v>458</v>
      </c>
      <c r="G151" s="266"/>
      <c r="H151" s="318" t="s">
        <v>498</v>
      </c>
      <c r="I151" s="318" t="s">
        <v>460</v>
      </c>
      <c r="J151" s="318">
        <v>120</v>
      </c>
      <c r="K151" s="314"/>
    </row>
    <row r="152" s="1" customFormat="1" ht="15" customHeight="1">
      <c r="B152" s="291"/>
      <c r="C152" s="318" t="s">
        <v>507</v>
      </c>
      <c r="D152" s="266"/>
      <c r="E152" s="266"/>
      <c r="F152" s="319" t="s">
        <v>458</v>
      </c>
      <c r="G152" s="266"/>
      <c r="H152" s="318" t="s">
        <v>518</v>
      </c>
      <c r="I152" s="318" t="s">
        <v>460</v>
      </c>
      <c r="J152" s="318" t="s">
        <v>509</v>
      </c>
      <c r="K152" s="314"/>
    </row>
    <row r="153" s="1" customFormat="1" ht="15" customHeight="1">
      <c r="B153" s="291"/>
      <c r="C153" s="318" t="s">
        <v>406</v>
      </c>
      <c r="D153" s="266"/>
      <c r="E153" s="266"/>
      <c r="F153" s="319" t="s">
        <v>458</v>
      </c>
      <c r="G153" s="266"/>
      <c r="H153" s="318" t="s">
        <v>519</v>
      </c>
      <c r="I153" s="318" t="s">
        <v>460</v>
      </c>
      <c r="J153" s="318" t="s">
        <v>509</v>
      </c>
      <c r="K153" s="314"/>
    </row>
    <row r="154" s="1" customFormat="1" ht="15" customHeight="1">
      <c r="B154" s="291"/>
      <c r="C154" s="318" t="s">
        <v>463</v>
      </c>
      <c r="D154" s="266"/>
      <c r="E154" s="266"/>
      <c r="F154" s="319" t="s">
        <v>464</v>
      </c>
      <c r="G154" s="266"/>
      <c r="H154" s="318" t="s">
        <v>498</v>
      </c>
      <c r="I154" s="318" t="s">
        <v>460</v>
      </c>
      <c r="J154" s="318">
        <v>50</v>
      </c>
      <c r="K154" s="314"/>
    </row>
    <row r="155" s="1" customFormat="1" ht="15" customHeight="1">
      <c r="B155" s="291"/>
      <c r="C155" s="318" t="s">
        <v>466</v>
      </c>
      <c r="D155" s="266"/>
      <c r="E155" s="266"/>
      <c r="F155" s="319" t="s">
        <v>458</v>
      </c>
      <c r="G155" s="266"/>
      <c r="H155" s="318" t="s">
        <v>498</v>
      </c>
      <c r="I155" s="318" t="s">
        <v>468</v>
      </c>
      <c r="J155" s="318"/>
      <c r="K155" s="314"/>
    </row>
    <row r="156" s="1" customFormat="1" ht="15" customHeight="1">
      <c r="B156" s="291"/>
      <c r="C156" s="318" t="s">
        <v>477</v>
      </c>
      <c r="D156" s="266"/>
      <c r="E156" s="266"/>
      <c r="F156" s="319" t="s">
        <v>464</v>
      </c>
      <c r="G156" s="266"/>
      <c r="H156" s="318" t="s">
        <v>498</v>
      </c>
      <c r="I156" s="318" t="s">
        <v>460</v>
      </c>
      <c r="J156" s="318">
        <v>50</v>
      </c>
      <c r="K156" s="314"/>
    </row>
    <row r="157" s="1" customFormat="1" ht="15" customHeight="1">
      <c r="B157" s="291"/>
      <c r="C157" s="318" t="s">
        <v>485</v>
      </c>
      <c r="D157" s="266"/>
      <c r="E157" s="266"/>
      <c r="F157" s="319" t="s">
        <v>464</v>
      </c>
      <c r="G157" s="266"/>
      <c r="H157" s="318" t="s">
        <v>498</v>
      </c>
      <c r="I157" s="318" t="s">
        <v>460</v>
      </c>
      <c r="J157" s="318">
        <v>50</v>
      </c>
      <c r="K157" s="314"/>
    </row>
    <row r="158" s="1" customFormat="1" ht="15" customHeight="1">
      <c r="B158" s="291"/>
      <c r="C158" s="318" t="s">
        <v>483</v>
      </c>
      <c r="D158" s="266"/>
      <c r="E158" s="266"/>
      <c r="F158" s="319" t="s">
        <v>464</v>
      </c>
      <c r="G158" s="266"/>
      <c r="H158" s="318" t="s">
        <v>498</v>
      </c>
      <c r="I158" s="318" t="s">
        <v>460</v>
      </c>
      <c r="J158" s="318">
        <v>50</v>
      </c>
      <c r="K158" s="314"/>
    </row>
    <row r="159" s="1" customFormat="1" ht="15" customHeight="1">
      <c r="B159" s="291"/>
      <c r="C159" s="318" t="s">
        <v>84</v>
      </c>
      <c r="D159" s="266"/>
      <c r="E159" s="266"/>
      <c r="F159" s="319" t="s">
        <v>458</v>
      </c>
      <c r="G159" s="266"/>
      <c r="H159" s="318" t="s">
        <v>520</v>
      </c>
      <c r="I159" s="318" t="s">
        <v>460</v>
      </c>
      <c r="J159" s="318" t="s">
        <v>521</v>
      </c>
      <c r="K159" s="314"/>
    </row>
    <row r="160" s="1" customFormat="1" ht="15" customHeight="1">
      <c r="B160" s="291"/>
      <c r="C160" s="318" t="s">
        <v>522</v>
      </c>
      <c r="D160" s="266"/>
      <c r="E160" s="266"/>
      <c r="F160" s="319" t="s">
        <v>458</v>
      </c>
      <c r="G160" s="266"/>
      <c r="H160" s="318" t="s">
        <v>523</v>
      </c>
      <c r="I160" s="318" t="s">
        <v>493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524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452</v>
      </c>
      <c r="D166" s="281"/>
      <c r="E166" s="281"/>
      <c r="F166" s="281" t="s">
        <v>453</v>
      </c>
      <c r="G166" s="323"/>
      <c r="H166" s="324" t="s">
        <v>56</v>
      </c>
      <c r="I166" s="324" t="s">
        <v>59</v>
      </c>
      <c r="J166" s="281" t="s">
        <v>454</v>
      </c>
      <c r="K166" s="258"/>
    </row>
    <row r="167" s="1" customFormat="1" ht="17.25" customHeight="1">
      <c r="B167" s="259"/>
      <c r="C167" s="283" t="s">
        <v>455</v>
      </c>
      <c r="D167" s="283"/>
      <c r="E167" s="283"/>
      <c r="F167" s="284" t="s">
        <v>456</v>
      </c>
      <c r="G167" s="325"/>
      <c r="H167" s="326"/>
      <c r="I167" s="326"/>
      <c r="J167" s="283" t="s">
        <v>457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461</v>
      </c>
      <c r="D169" s="266"/>
      <c r="E169" s="266"/>
      <c r="F169" s="289" t="s">
        <v>458</v>
      </c>
      <c r="G169" s="266"/>
      <c r="H169" s="266" t="s">
        <v>498</v>
      </c>
      <c r="I169" s="266" t="s">
        <v>460</v>
      </c>
      <c r="J169" s="266">
        <v>120</v>
      </c>
      <c r="K169" s="314"/>
    </row>
    <row r="170" s="1" customFormat="1" ht="15" customHeight="1">
      <c r="B170" s="291"/>
      <c r="C170" s="266" t="s">
        <v>507</v>
      </c>
      <c r="D170" s="266"/>
      <c r="E170" s="266"/>
      <c r="F170" s="289" t="s">
        <v>458</v>
      </c>
      <c r="G170" s="266"/>
      <c r="H170" s="266" t="s">
        <v>508</v>
      </c>
      <c r="I170" s="266" t="s">
        <v>460</v>
      </c>
      <c r="J170" s="266" t="s">
        <v>509</v>
      </c>
      <c r="K170" s="314"/>
    </row>
    <row r="171" s="1" customFormat="1" ht="15" customHeight="1">
      <c r="B171" s="291"/>
      <c r="C171" s="266" t="s">
        <v>406</v>
      </c>
      <c r="D171" s="266"/>
      <c r="E171" s="266"/>
      <c r="F171" s="289" t="s">
        <v>458</v>
      </c>
      <c r="G171" s="266"/>
      <c r="H171" s="266" t="s">
        <v>525</v>
      </c>
      <c r="I171" s="266" t="s">
        <v>460</v>
      </c>
      <c r="J171" s="266" t="s">
        <v>509</v>
      </c>
      <c r="K171" s="314"/>
    </row>
    <row r="172" s="1" customFormat="1" ht="15" customHeight="1">
      <c r="B172" s="291"/>
      <c r="C172" s="266" t="s">
        <v>463</v>
      </c>
      <c r="D172" s="266"/>
      <c r="E172" s="266"/>
      <c r="F172" s="289" t="s">
        <v>464</v>
      </c>
      <c r="G172" s="266"/>
      <c r="H172" s="266" t="s">
        <v>525</v>
      </c>
      <c r="I172" s="266" t="s">
        <v>460</v>
      </c>
      <c r="J172" s="266">
        <v>50</v>
      </c>
      <c r="K172" s="314"/>
    </row>
    <row r="173" s="1" customFormat="1" ht="15" customHeight="1">
      <c r="B173" s="291"/>
      <c r="C173" s="266" t="s">
        <v>466</v>
      </c>
      <c r="D173" s="266"/>
      <c r="E173" s="266"/>
      <c r="F173" s="289" t="s">
        <v>458</v>
      </c>
      <c r="G173" s="266"/>
      <c r="H173" s="266" t="s">
        <v>525</v>
      </c>
      <c r="I173" s="266" t="s">
        <v>468</v>
      </c>
      <c r="J173" s="266"/>
      <c r="K173" s="314"/>
    </row>
    <row r="174" s="1" customFormat="1" ht="15" customHeight="1">
      <c r="B174" s="291"/>
      <c r="C174" s="266" t="s">
        <v>477</v>
      </c>
      <c r="D174" s="266"/>
      <c r="E174" s="266"/>
      <c r="F174" s="289" t="s">
        <v>464</v>
      </c>
      <c r="G174" s="266"/>
      <c r="H174" s="266" t="s">
        <v>525</v>
      </c>
      <c r="I174" s="266" t="s">
        <v>460</v>
      </c>
      <c r="J174" s="266">
        <v>50</v>
      </c>
      <c r="K174" s="314"/>
    </row>
    <row r="175" s="1" customFormat="1" ht="15" customHeight="1">
      <c r="B175" s="291"/>
      <c r="C175" s="266" t="s">
        <v>485</v>
      </c>
      <c r="D175" s="266"/>
      <c r="E175" s="266"/>
      <c r="F175" s="289" t="s">
        <v>464</v>
      </c>
      <c r="G175" s="266"/>
      <c r="H175" s="266" t="s">
        <v>525</v>
      </c>
      <c r="I175" s="266" t="s">
        <v>460</v>
      </c>
      <c r="J175" s="266">
        <v>50</v>
      </c>
      <c r="K175" s="314"/>
    </row>
    <row r="176" s="1" customFormat="1" ht="15" customHeight="1">
      <c r="B176" s="291"/>
      <c r="C176" s="266" t="s">
        <v>483</v>
      </c>
      <c r="D176" s="266"/>
      <c r="E176" s="266"/>
      <c r="F176" s="289" t="s">
        <v>464</v>
      </c>
      <c r="G176" s="266"/>
      <c r="H176" s="266" t="s">
        <v>525</v>
      </c>
      <c r="I176" s="266" t="s">
        <v>460</v>
      </c>
      <c r="J176" s="266">
        <v>50</v>
      </c>
      <c r="K176" s="314"/>
    </row>
    <row r="177" s="1" customFormat="1" ht="15" customHeight="1">
      <c r="B177" s="291"/>
      <c r="C177" s="266" t="s">
        <v>101</v>
      </c>
      <c r="D177" s="266"/>
      <c r="E177" s="266"/>
      <c r="F177" s="289" t="s">
        <v>458</v>
      </c>
      <c r="G177" s="266"/>
      <c r="H177" s="266" t="s">
        <v>526</v>
      </c>
      <c r="I177" s="266" t="s">
        <v>527</v>
      </c>
      <c r="J177" s="266"/>
      <c r="K177" s="314"/>
    </row>
    <row r="178" s="1" customFormat="1" ht="15" customHeight="1">
      <c r="B178" s="291"/>
      <c r="C178" s="266" t="s">
        <v>59</v>
      </c>
      <c r="D178" s="266"/>
      <c r="E178" s="266"/>
      <c r="F178" s="289" t="s">
        <v>458</v>
      </c>
      <c r="G178" s="266"/>
      <c r="H178" s="266" t="s">
        <v>528</v>
      </c>
      <c r="I178" s="266" t="s">
        <v>529</v>
      </c>
      <c r="J178" s="266">
        <v>1</v>
      </c>
      <c r="K178" s="314"/>
    </row>
    <row r="179" s="1" customFormat="1" ht="15" customHeight="1">
      <c r="B179" s="291"/>
      <c r="C179" s="266" t="s">
        <v>55</v>
      </c>
      <c r="D179" s="266"/>
      <c r="E179" s="266"/>
      <c r="F179" s="289" t="s">
        <v>458</v>
      </c>
      <c r="G179" s="266"/>
      <c r="H179" s="266" t="s">
        <v>530</v>
      </c>
      <c r="I179" s="266" t="s">
        <v>460</v>
      </c>
      <c r="J179" s="266">
        <v>20</v>
      </c>
      <c r="K179" s="314"/>
    </row>
    <row r="180" s="1" customFormat="1" ht="15" customHeight="1">
      <c r="B180" s="291"/>
      <c r="C180" s="266" t="s">
        <v>56</v>
      </c>
      <c r="D180" s="266"/>
      <c r="E180" s="266"/>
      <c r="F180" s="289" t="s">
        <v>458</v>
      </c>
      <c r="G180" s="266"/>
      <c r="H180" s="266" t="s">
        <v>531</v>
      </c>
      <c r="I180" s="266" t="s">
        <v>460</v>
      </c>
      <c r="J180" s="266">
        <v>255</v>
      </c>
      <c r="K180" s="314"/>
    </row>
    <row r="181" s="1" customFormat="1" ht="15" customHeight="1">
      <c r="B181" s="291"/>
      <c r="C181" s="266" t="s">
        <v>102</v>
      </c>
      <c r="D181" s="266"/>
      <c r="E181" s="266"/>
      <c r="F181" s="289" t="s">
        <v>458</v>
      </c>
      <c r="G181" s="266"/>
      <c r="H181" s="266" t="s">
        <v>422</v>
      </c>
      <c r="I181" s="266" t="s">
        <v>460</v>
      </c>
      <c r="J181" s="266">
        <v>10</v>
      </c>
      <c r="K181" s="314"/>
    </row>
    <row r="182" s="1" customFormat="1" ht="15" customHeight="1">
      <c r="B182" s="291"/>
      <c r="C182" s="266" t="s">
        <v>103</v>
      </c>
      <c r="D182" s="266"/>
      <c r="E182" s="266"/>
      <c r="F182" s="289" t="s">
        <v>458</v>
      </c>
      <c r="G182" s="266"/>
      <c r="H182" s="266" t="s">
        <v>532</v>
      </c>
      <c r="I182" s="266" t="s">
        <v>493</v>
      </c>
      <c r="J182" s="266"/>
      <c r="K182" s="314"/>
    </row>
    <row r="183" s="1" customFormat="1" ht="15" customHeight="1">
      <c r="B183" s="291"/>
      <c r="C183" s="266" t="s">
        <v>533</v>
      </c>
      <c r="D183" s="266"/>
      <c r="E183" s="266"/>
      <c r="F183" s="289" t="s">
        <v>458</v>
      </c>
      <c r="G183" s="266"/>
      <c r="H183" s="266" t="s">
        <v>534</v>
      </c>
      <c r="I183" s="266" t="s">
        <v>493</v>
      </c>
      <c r="J183" s="266"/>
      <c r="K183" s="314"/>
    </row>
    <row r="184" s="1" customFormat="1" ht="15" customHeight="1">
      <c r="B184" s="291"/>
      <c r="C184" s="266" t="s">
        <v>522</v>
      </c>
      <c r="D184" s="266"/>
      <c r="E184" s="266"/>
      <c r="F184" s="289" t="s">
        <v>458</v>
      </c>
      <c r="G184" s="266"/>
      <c r="H184" s="266" t="s">
        <v>535</v>
      </c>
      <c r="I184" s="266" t="s">
        <v>493</v>
      </c>
      <c r="J184" s="266"/>
      <c r="K184" s="314"/>
    </row>
    <row r="185" s="1" customFormat="1" ht="15" customHeight="1">
      <c r="B185" s="291"/>
      <c r="C185" s="266" t="s">
        <v>105</v>
      </c>
      <c r="D185" s="266"/>
      <c r="E185" s="266"/>
      <c r="F185" s="289" t="s">
        <v>464</v>
      </c>
      <c r="G185" s="266"/>
      <c r="H185" s="266" t="s">
        <v>536</v>
      </c>
      <c r="I185" s="266" t="s">
        <v>460</v>
      </c>
      <c r="J185" s="266">
        <v>50</v>
      </c>
      <c r="K185" s="314"/>
    </row>
    <row r="186" s="1" customFormat="1" ht="15" customHeight="1">
      <c r="B186" s="291"/>
      <c r="C186" s="266" t="s">
        <v>537</v>
      </c>
      <c r="D186" s="266"/>
      <c r="E186" s="266"/>
      <c r="F186" s="289" t="s">
        <v>464</v>
      </c>
      <c r="G186" s="266"/>
      <c r="H186" s="266" t="s">
        <v>538</v>
      </c>
      <c r="I186" s="266" t="s">
        <v>539</v>
      </c>
      <c r="J186" s="266"/>
      <c r="K186" s="314"/>
    </row>
    <row r="187" s="1" customFormat="1" ht="15" customHeight="1">
      <c r="B187" s="291"/>
      <c r="C187" s="266" t="s">
        <v>540</v>
      </c>
      <c r="D187" s="266"/>
      <c r="E187" s="266"/>
      <c r="F187" s="289" t="s">
        <v>464</v>
      </c>
      <c r="G187" s="266"/>
      <c r="H187" s="266" t="s">
        <v>541</v>
      </c>
      <c r="I187" s="266" t="s">
        <v>539</v>
      </c>
      <c r="J187" s="266"/>
      <c r="K187" s="314"/>
    </row>
    <row r="188" s="1" customFormat="1" ht="15" customHeight="1">
      <c r="B188" s="291"/>
      <c r="C188" s="266" t="s">
        <v>542</v>
      </c>
      <c r="D188" s="266"/>
      <c r="E188" s="266"/>
      <c r="F188" s="289" t="s">
        <v>464</v>
      </c>
      <c r="G188" s="266"/>
      <c r="H188" s="266" t="s">
        <v>543</v>
      </c>
      <c r="I188" s="266" t="s">
        <v>539</v>
      </c>
      <c r="J188" s="266"/>
      <c r="K188" s="314"/>
    </row>
    <row r="189" s="1" customFormat="1" ht="15" customHeight="1">
      <c r="B189" s="291"/>
      <c r="C189" s="327" t="s">
        <v>544</v>
      </c>
      <c r="D189" s="266"/>
      <c r="E189" s="266"/>
      <c r="F189" s="289" t="s">
        <v>464</v>
      </c>
      <c r="G189" s="266"/>
      <c r="H189" s="266" t="s">
        <v>545</v>
      </c>
      <c r="I189" s="266" t="s">
        <v>546</v>
      </c>
      <c r="J189" s="328" t="s">
        <v>547</v>
      </c>
      <c r="K189" s="314"/>
    </row>
    <row r="190" s="1" customFormat="1" ht="15" customHeight="1">
      <c r="B190" s="291"/>
      <c r="C190" s="327" t="s">
        <v>44</v>
      </c>
      <c r="D190" s="266"/>
      <c r="E190" s="266"/>
      <c r="F190" s="289" t="s">
        <v>458</v>
      </c>
      <c r="G190" s="266"/>
      <c r="H190" s="263" t="s">
        <v>548</v>
      </c>
      <c r="I190" s="266" t="s">
        <v>549</v>
      </c>
      <c r="J190" s="266"/>
      <c r="K190" s="314"/>
    </row>
    <row r="191" s="1" customFormat="1" ht="15" customHeight="1">
      <c r="B191" s="291"/>
      <c r="C191" s="327" t="s">
        <v>550</v>
      </c>
      <c r="D191" s="266"/>
      <c r="E191" s="266"/>
      <c r="F191" s="289" t="s">
        <v>458</v>
      </c>
      <c r="G191" s="266"/>
      <c r="H191" s="266" t="s">
        <v>551</v>
      </c>
      <c r="I191" s="266" t="s">
        <v>493</v>
      </c>
      <c r="J191" s="266"/>
      <c r="K191" s="314"/>
    </row>
    <row r="192" s="1" customFormat="1" ht="15" customHeight="1">
      <c r="B192" s="291"/>
      <c r="C192" s="327" t="s">
        <v>552</v>
      </c>
      <c r="D192" s="266"/>
      <c r="E192" s="266"/>
      <c r="F192" s="289" t="s">
        <v>458</v>
      </c>
      <c r="G192" s="266"/>
      <c r="H192" s="266" t="s">
        <v>553</v>
      </c>
      <c r="I192" s="266" t="s">
        <v>493</v>
      </c>
      <c r="J192" s="266"/>
      <c r="K192" s="314"/>
    </row>
    <row r="193" s="1" customFormat="1" ht="15" customHeight="1">
      <c r="B193" s="291"/>
      <c r="C193" s="327" t="s">
        <v>554</v>
      </c>
      <c r="D193" s="266"/>
      <c r="E193" s="266"/>
      <c r="F193" s="289" t="s">
        <v>464</v>
      </c>
      <c r="G193" s="266"/>
      <c r="H193" s="266" t="s">
        <v>555</v>
      </c>
      <c r="I193" s="266" t="s">
        <v>493</v>
      </c>
      <c r="J193" s="266"/>
      <c r="K193" s="314"/>
    </row>
    <row r="194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="1" customFormat="1" ht="13.5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="1" customFormat="1" ht="21">
      <c r="B199" s="256"/>
      <c r="C199" s="257" t="s">
        <v>556</v>
      </c>
      <c r="D199" s="257"/>
      <c r="E199" s="257"/>
      <c r="F199" s="257"/>
      <c r="G199" s="257"/>
      <c r="H199" s="257"/>
      <c r="I199" s="257"/>
      <c r="J199" s="257"/>
      <c r="K199" s="258"/>
    </row>
    <row r="200" s="1" customFormat="1" ht="25.5" customHeight="1">
      <c r="B200" s="256"/>
      <c r="C200" s="330" t="s">
        <v>557</v>
      </c>
      <c r="D200" s="330"/>
      <c r="E200" s="330"/>
      <c r="F200" s="330" t="s">
        <v>558</v>
      </c>
      <c r="G200" s="331"/>
      <c r="H200" s="330" t="s">
        <v>559</v>
      </c>
      <c r="I200" s="330"/>
      <c r="J200" s="330"/>
      <c r="K200" s="258"/>
    </row>
    <row r="20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="1" customFormat="1" ht="15" customHeight="1">
      <c r="B202" s="291"/>
      <c r="C202" s="266" t="s">
        <v>549</v>
      </c>
      <c r="D202" s="266"/>
      <c r="E202" s="266"/>
      <c r="F202" s="289" t="s">
        <v>45</v>
      </c>
      <c r="G202" s="266"/>
      <c r="H202" s="266" t="s">
        <v>560</v>
      </c>
      <c r="I202" s="266"/>
      <c r="J202" s="266"/>
      <c r="K202" s="314"/>
    </row>
    <row r="203" s="1" customFormat="1" ht="15" customHeight="1">
      <c r="B203" s="291"/>
      <c r="C203" s="266"/>
      <c r="D203" s="266"/>
      <c r="E203" s="266"/>
      <c r="F203" s="289" t="s">
        <v>46</v>
      </c>
      <c r="G203" s="266"/>
      <c r="H203" s="266" t="s">
        <v>561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49</v>
      </c>
      <c r="G204" s="266"/>
      <c r="H204" s="266" t="s">
        <v>562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47</v>
      </c>
      <c r="G205" s="266"/>
      <c r="H205" s="266" t="s">
        <v>563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48</v>
      </c>
      <c r="G206" s="266"/>
      <c r="H206" s="266" t="s">
        <v>564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/>
      <c r="G207" s="266"/>
      <c r="H207" s="266"/>
      <c r="I207" s="266"/>
      <c r="J207" s="266"/>
      <c r="K207" s="314"/>
    </row>
    <row r="208" s="1" customFormat="1" ht="15" customHeight="1">
      <c r="B208" s="291"/>
      <c r="C208" s="266" t="s">
        <v>505</v>
      </c>
      <c r="D208" s="266"/>
      <c r="E208" s="266"/>
      <c r="F208" s="289" t="s">
        <v>78</v>
      </c>
      <c r="G208" s="266"/>
      <c r="H208" s="266" t="s">
        <v>565</v>
      </c>
      <c r="I208" s="266"/>
      <c r="J208" s="266"/>
      <c r="K208" s="314"/>
    </row>
    <row r="209" s="1" customFormat="1" ht="15" customHeight="1">
      <c r="B209" s="291"/>
      <c r="C209" s="266"/>
      <c r="D209" s="266"/>
      <c r="E209" s="266"/>
      <c r="F209" s="289" t="s">
        <v>400</v>
      </c>
      <c r="G209" s="266"/>
      <c r="H209" s="266" t="s">
        <v>401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398</v>
      </c>
      <c r="G210" s="266"/>
      <c r="H210" s="266" t="s">
        <v>566</v>
      </c>
      <c r="I210" s="266"/>
      <c r="J210" s="266"/>
      <c r="K210" s="314"/>
    </row>
    <row r="211" s="1" customFormat="1" ht="15" customHeight="1">
      <c r="B211" s="332"/>
      <c r="C211" s="266"/>
      <c r="D211" s="266"/>
      <c r="E211" s="266"/>
      <c r="F211" s="289" t="s">
        <v>402</v>
      </c>
      <c r="G211" s="327"/>
      <c r="H211" s="318" t="s">
        <v>403</v>
      </c>
      <c r="I211" s="318"/>
      <c r="J211" s="318"/>
      <c r="K211" s="333"/>
    </row>
    <row r="212" s="1" customFormat="1" ht="15" customHeight="1">
      <c r="B212" s="332"/>
      <c r="C212" s="266"/>
      <c r="D212" s="266"/>
      <c r="E212" s="266"/>
      <c r="F212" s="289" t="s">
        <v>404</v>
      </c>
      <c r="G212" s="327"/>
      <c r="H212" s="318" t="s">
        <v>379</v>
      </c>
      <c r="I212" s="318"/>
      <c r="J212" s="318"/>
      <c r="K212" s="333"/>
    </row>
    <row r="213" s="1" customFormat="1" ht="15" customHeight="1">
      <c r="B213" s="332"/>
      <c r="C213" s="266"/>
      <c r="D213" s="266"/>
      <c r="E213" s="266"/>
      <c r="F213" s="289"/>
      <c r="G213" s="327"/>
      <c r="H213" s="318"/>
      <c r="I213" s="318"/>
      <c r="J213" s="318"/>
      <c r="K213" s="333"/>
    </row>
    <row r="214" s="1" customFormat="1" ht="15" customHeight="1">
      <c r="B214" s="332"/>
      <c r="C214" s="266" t="s">
        <v>529</v>
      </c>
      <c r="D214" s="266"/>
      <c r="E214" s="266"/>
      <c r="F214" s="289">
        <v>1</v>
      </c>
      <c r="G214" s="327"/>
      <c r="H214" s="318" t="s">
        <v>567</v>
      </c>
      <c r="I214" s="318"/>
      <c r="J214" s="318"/>
      <c r="K214" s="333"/>
    </row>
    <row r="215" s="1" customFormat="1" ht="15" customHeight="1">
      <c r="B215" s="332"/>
      <c r="C215" s="266"/>
      <c r="D215" s="266"/>
      <c r="E215" s="266"/>
      <c r="F215" s="289">
        <v>2</v>
      </c>
      <c r="G215" s="327"/>
      <c r="H215" s="318" t="s">
        <v>568</v>
      </c>
      <c r="I215" s="318"/>
      <c r="J215" s="318"/>
      <c r="K215" s="333"/>
    </row>
    <row r="216" s="1" customFormat="1" ht="15" customHeight="1">
      <c r="B216" s="332"/>
      <c r="C216" s="266"/>
      <c r="D216" s="266"/>
      <c r="E216" s="266"/>
      <c r="F216" s="289">
        <v>3</v>
      </c>
      <c r="G216" s="327"/>
      <c r="H216" s="318" t="s">
        <v>569</v>
      </c>
      <c r="I216" s="318"/>
      <c r="J216" s="318"/>
      <c r="K216" s="333"/>
    </row>
    <row r="217" s="1" customFormat="1" ht="15" customHeight="1">
      <c r="B217" s="332"/>
      <c r="C217" s="266"/>
      <c r="D217" s="266"/>
      <c r="E217" s="266"/>
      <c r="F217" s="289">
        <v>4</v>
      </c>
      <c r="G217" s="327"/>
      <c r="H217" s="318" t="s">
        <v>570</v>
      </c>
      <c r="I217" s="318"/>
      <c r="J217" s="318"/>
      <c r="K217" s="333"/>
    </row>
    <row r="218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PCPAVEL\Pavel Kolar</dc:creator>
  <cp:lastModifiedBy>PCPAVEL\Pavel Kolar</cp:lastModifiedBy>
  <dcterms:created xsi:type="dcterms:W3CDTF">2021-10-18T09:32:33Z</dcterms:created>
  <dcterms:modified xsi:type="dcterms:W3CDTF">2021-10-18T09:32:35Z</dcterms:modified>
</cp:coreProperties>
</file>