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1-školní rok 2022-2023\Organizacni\nakupy\VYP\"/>
    </mc:Choice>
  </mc:AlternateContent>
  <xr:revisionPtr revIDLastSave="0" documentId="13_ncr:1_{40BD629C-464B-4AA6-9AEA-949A8C638AB8}" xr6:coauthVersionLast="47" xr6:coauthVersionMax="47" xr10:uidLastSave="{00000000-0000-0000-0000-000000000000}"/>
  <bookViews>
    <workbookView xWindow="-120" yWindow="-120" windowWidth="29040" windowHeight="15840" xr2:uid="{EAA5EEC0-B945-4F6F-B318-48F788974EDB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I11" i="1"/>
  <c r="J11" i="1"/>
  <c r="K11" i="1"/>
  <c r="E11" i="1"/>
  <c r="I10" i="1"/>
  <c r="J10" i="1" s="1"/>
  <c r="E10" i="1"/>
  <c r="K10" i="1" s="1"/>
  <c r="E6" i="1"/>
  <c r="K6" i="1" s="1"/>
  <c r="E7" i="1"/>
  <c r="K7" i="1" s="1"/>
  <c r="E8" i="1"/>
  <c r="I9" i="1"/>
  <c r="J9" i="1" s="1"/>
  <c r="I8" i="1"/>
  <c r="J8" i="1" s="1"/>
  <c r="K8" i="1"/>
  <c r="I7" i="1"/>
  <c r="J7" i="1" s="1"/>
  <c r="I6" i="1" l="1"/>
  <c r="J6" i="1" s="1"/>
  <c r="J15" i="1" l="1"/>
  <c r="J16" i="1"/>
  <c r="E9" i="1" l="1"/>
  <c r="K9" i="1" s="1"/>
  <c r="K16" i="1" s="1"/>
</calcChain>
</file>

<file path=xl/sharedStrings.xml><?xml version="1.0" encoding="utf-8"?>
<sst xmlns="http://schemas.openxmlformats.org/spreadsheetml/2006/main" count="45" uniqueCount="41">
  <si>
    <t>Nákup počítačévého vybavení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</si>
  <si>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</si>
  <si>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</si>
  <si>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</si>
  <si>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</si>
  <si>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</si>
  <si>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</si>
  <si>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</si>
  <si>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</si>
  <si>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</si>
  <si>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</si>
  <si>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ks</t>
  </si>
  <si>
    <t>1x notebook pro Hlaváčka – inovace</t>
  </si>
  <si>
    <t>7 tabletů – inovace</t>
  </si>
  <si>
    <t>5 notebooků - 33088 – knihovna</t>
  </si>
  <si>
    <t>1x notebook – Bára</t>
  </si>
  <si>
    <t>1x PC – Raduš</t>
  </si>
  <si>
    <t>2x PC – Kasafírková, Landová – inovace – pokud zbude</t>
  </si>
  <si>
    <t>HP AMD Radeon RX-550X, 4GB,1xDP/1xHDMI, LowProfile</t>
  </si>
  <si>
    <t>https://www.hpmarket.cz/productOpt.asp?konfId=5LH79AA</t>
  </si>
  <si>
    <t> Lenovo ThinkPad E15 Gen 2 - ITU:</t>
  </si>
  <si>
    <t>Intel Core i5 1135G7 Tiger Lake, 15.6" IPS antireflexní 1920x1080, RAM 16 GB DDR4, NVIDIA GeForce MX450 2GB, SSD 512 GB, webkamera, USB 3.2 Gen 1, Windows 10 Pro</t>
  </si>
  <si>
    <t>Cena 24 990,-  Kč s DPH</t>
  </si>
  <si>
    <r>
      <t>doporučená konfigurace (použitelnost cca 10 let)</t>
    </r>
    <r>
      <rPr>
        <sz val="12"/>
        <color rgb="FF000000"/>
        <rFont val="Roboto"/>
        <charset val="238"/>
      </rPr>
      <t>:</t>
    </r>
  </si>
  <si>
    <t>procesor i7</t>
  </si>
  <si>
    <t>32 GB RAM (možnost rozšíření na 64 GB)</t>
  </si>
  <si>
    <t>Grafická karta pro CAD značky WX5100 s 8 GB RAM</t>
  </si>
  <si>
    <t>NVMe disk 500 GB</t>
  </si>
  <si>
    <t>notebook 1</t>
  </si>
  <si>
    <t>notebook 2</t>
  </si>
  <si>
    <t>notebook 3</t>
  </si>
  <si>
    <t>PC-standard2</t>
  </si>
  <si>
    <t>PC-standard1</t>
  </si>
  <si>
    <t>1xPC studio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</si>
  <si>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Procesor: CPU: min. 10000 bodů Average CPU Mark (dle www.cpubenchmark.net), podpora vpro
Operační paměť: minimálně </t>
    </r>
    <r>
      <rPr>
        <b/>
        <sz val="8"/>
        <rFont val="Arial"/>
        <family val="2"/>
        <charset val="238"/>
      </rPr>
      <t>8 GB</t>
    </r>
    <r>
      <rPr>
        <sz val="8"/>
        <rFont val="Arial"/>
        <family val="2"/>
        <charset val="238"/>
      </rPr>
      <t xml:space="preserve"> DDR4 min. 3200MHz
Displej: Min. 15,6" LCD s antireflexivní úpravou, rozlišení min. 1920x1080px
Pevný disk: Min. 500 GB SSD Nvme M
Multimédia: Stereo reproduktory; Webová kamera min. HD
Komunikace: Ethernet LAN 1Gbit/s; Wifi + BT 5.0
Rozhraní: Min. 3x USB, z toho alespoň 2x USB 3.2, 1x USB-C;1x HDMI; 1x RJ-45; 
Záruční podmínky: 24 měsíců
Operační systém: operační systém Windows v nejnovější verzi s možností připojení do domény (z důvodu kompatibility s již používanými programy)
Příslušenství: napájecí adaptér, USB optická myš</t>
    </r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</si>
  <si>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Procesor: CPU: min. 10 000 bodů Average CPU Mark (dle www.cpubenchmark.net), podpora vpro
Operační paměť: minimálně </t>
    </r>
    <r>
      <rPr>
        <b/>
        <sz val="8"/>
        <rFont val="Arial"/>
        <family val="2"/>
        <charset val="238"/>
      </rPr>
      <t>16 GB</t>
    </r>
    <r>
      <rPr>
        <sz val="8"/>
        <rFont val="Arial"/>
        <family val="2"/>
        <charset val="238"/>
      </rPr>
      <t xml:space="preserve"> DDR4 min. 3200MHz
Displej: Min. 15,6" LCD s antireflexivní úpravou, rozlišení min. 1920x1080px
Pevný disk: Min. 500 GB SSD Nvme M
Multimédia: Stereo reproduktory; Webová kamera min. HD
Komunikace: Ethernet LAN 1Gbit/s; Wifi + BT 5.0
Rozhraní: Min. 3x USB, z toho alespoň 2x USB 3.2, 1x USB-C;1x HDMI; 1x RJ-45; 
Záruční podmínky: 24 měsíců
Operační systém: operační systém Windows v nejnovější verzi s možností připojení do domény (z důvodu kompatibility s již používanými programy)
Příslušenství: napájecí adaptér, USB optická myš; brašna pro notebook</t>
    </r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</si>
  <si>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Procesor: CPU: min. </t>
    </r>
    <r>
      <rPr>
        <b/>
        <sz val="8"/>
        <rFont val="Arial"/>
        <family val="2"/>
        <charset val="238"/>
      </rPr>
      <t xml:space="preserve">15 000 </t>
    </r>
    <r>
      <rPr>
        <sz val="8"/>
        <rFont val="Arial"/>
        <family val="2"/>
        <charset val="238"/>
      </rPr>
      <t xml:space="preserve">bodů Average CPU Mark (dle www.cpubenchmark.net), podpora vpro
Operační paměť: minimálně </t>
    </r>
    <r>
      <rPr>
        <b/>
        <sz val="8"/>
        <rFont val="Arial"/>
        <family val="2"/>
        <charset val="238"/>
      </rPr>
      <t xml:space="preserve">16 GB </t>
    </r>
    <r>
      <rPr>
        <sz val="8"/>
        <rFont val="Arial"/>
        <family val="2"/>
        <charset val="238"/>
      </rPr>
      <t>DDR4 min. 3200MHz
Displej: Min. 15,6" LCD s antireflexivní úpravou, rozlišení min. 1920x1080px
Externí grafická karta: min. 2GB (NVIDIA GeForce MX450 2GB)
Pevný disk: Min. 500 GB SSD Nvme M
Multimédia: Stereo reproduktory; Webová kamera min. HD
Komunikace: Ethernet LAN 1Gbit/s; Wifi + BT 5.0
Rozhraní: Min. 3x USB, z toho alespoň 2x USB 3.2, 1x USB-C;1x HDMI; 1x RJ-45; 
Záruční podmínky: 24 měsíců
Operační systém: operační systém Windows v nejnovější verzi s možností připojení do domény (z důvodu kompatibility s již používanými programy)
Příslušenství: napájecí adaptér, USB optická myš; brašna pro notebook</t>
    </r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</si>
  <si>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Procesor: CPU: min. 19000 bodů v sekci Average CPU Mark  (dle www.cpubenchmark.net)
Operační paměť: minimálně 16 GB DDR4 s minimální frekvencí 3000 MHz 
Grafická karta: externí min. 3500 GPU Passmark. Grafická karta s podporou
DirectX 12, min. </t>
    </r>
    <r>
      <rPr>
        <b/>
        <sz val="8"/>
        <rFont val="Arial"/>
        <family val="2"/>
        <charset val="238"/>
      </rPr>
      <t xml:space="preserve">8 GB </t>
    </r>
    <r>
      <rPr>
        <sz val="8"/>
        <rFont val="Arial"/>
        <family val="2"/>
        <charset val="238"/>
      </rPr>
      <t xml:space="preserve">paměti GPU
Pevný disk: Min. 1000 GB - SSD
Komunikace: Ethernet LAN 1Gbit/s,
Rozhraní: Min. 2x USB vepředu (min. 2x USB 3.2, min. 1x USB-C), min. 2x USB zadní (min. 2x USB 3.2); min. 2x digitální video výstup (HDMI nebo DP, pro připojení nabízeného monitoru); 
1x RJ-45; 1x Vstup pro mikrofon (přední); 1x Výstup na sluchátka (přední); 
Záruční podmínky: 36 měsíců
Operační systém: operační systém Windows v nejnovější verzi s možností připojení do domény (z důvodu kompatibility s již používanými programy), licence součástí BIOSu
Příslušenství: optická myš; klávesnice,
</t>
    </r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</si>
  <si>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Procesor: CPU: min. 17000 bodů v sekci Average CPU Mark  (dle www.cpubenchmark.net)
Operační paměť: minimálně 16 GB DDR4 s minimální frekvencí 3000 MHz 
Grafická karta: Integrovaná nebo externí. U externí min. 2000 GPU Passmark. Grafická karta s podporou
DirectX 12, min. 2 GB paměti GPU
Pevný disk: Min. 500 GB - SSD
Komunikace: Ethernet LAN 1Gbit/s,
Rozhraní: Min. 2x USB vepředu (min. 2x USB 3.2, min. 1x USB-C), min. 2x USB zadní (min. 2x USB 3.2); min. 2x digitální video výstup (HDMI nebo DP, pro připojení nabízeného monitoru); 
1x RJ-45; 1x Vstup pro mikrofon (přední); 1x Výstup na sluchátka (přední); 
Záruční podmínky: 36 měsíců
Operační systém: operační systém Windows v nejnovější verzi s možností připojení do domény (z důvodu kompatibility s již používanými programy), licence součástí BIOSu
Příslušenství: optická myš; klávesnice,
Monitor:
Typ: LCD s LED podsvícením
Úhlopříčka: min. 24" 
Rozlišení: 1920 x 1080 bodů (Full HD) (16:9)
Doba odezvy: 5 ms; 
Obnovovací frekvence: 75 Hz
Povrch displeje: Antireflexní
Poměr stran: 16:9
Ostatní: Podpora VESA 100 x 100 mm; Reproduktory
Rozhraní: 2x digitální výstup (HDMI, DP nebo kombinace), Sluchátka (3,5 mm jack)
Záruční podmínky: 24 měsíců
Příslušenství: Audio kabel; Napájecí kabel, digitální video kabel vhodný k připojení k nabízenému PC</t>
    </r>
  </si>
  <si>
    <t xml:space="preserve">Laserová tiskárna multifunkční, černobílá, A4
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</si>
  <si>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Barva tisku Černobílá
Technologie tisku Laserová
Funkce AirPrint, Automatický oboustranný tisk (duplex), Kopírování a skenování
Připojení USB, LAN
Standardní formáty papíru A4, A5, A6
Tiskové parametry
Tiskové rozlišení 1200 x 1200 DPI
Rychlost tisku černobíle - maximum 38 str./min.
Vstupní zásobník 250 listů
Doba tisku první strany (čb tisk) 6,5 s
Maximální měsíční vytížení 100 000 str./měsíc
Výstupní zásobník 150 listů
Záruční podmínky: 24 měsíců
Další toner na 10 000 stránek součástí dodávky.
Zadavatel požaduje stroj: HP LaserJet Enterprise MFP M430f All-in-One a to z důvodu kompatibility s ekonomickým programem školy.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</si>
</sst>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9"/>
      <color rgb="FF00438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Roboto"/>
      <charset val="238"/>
    </font>
    <font>
      <sz val="12"/>
      <color rgb="FF000000"/>
      <name val="Roboto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5" fillId="0" borderId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3" borderId="0" xfId="0" applyFont="1" applyFill="1" applyProtection="1">
      <protection locked="0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vertical="center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164" fontId="9" fillId="3" borderId="11" xfId="0" applyNumberFormat="1" applyFont="1" applyFill="1" applyBorder="1" applyAlignment="1">
      <alignment horizontal="center" vertical="center" wrapText="1"/>
    </xf>
    <xf numFmtId="44" fontId="0" fillId="4" borderId="11" xfId="0" applyNumberFormat="1" applyFill="1" applyBorder="1" applyAlignment="1" applyProtection="1">
      <alignment vertical="center"/>
      <protection locked="0"/>
    </xf>
    <xf numFmtId="44" fontId="0" fillId="4" borderId="12" xfId="0" applyNumberFormat="1" applyFill="1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7" fillId="0" borderId="10" xfId="0" applyFont="1" applyBorder="1" applyAlignment="1">
      <alignment horizontal="left" wrapText="1"/>
    </xf>
    <xf numFmtId="164" fontId="8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4" borderId="10" xfId="0" applyFill="1" applyBorder="1" applyAlignment="1" applyProtection="1">
      <alignment horizontal="right" vertical="center"/>
      <protection locked="0"/>
    </xf>
    <xf numFmtId="0" fontId="6" fillId="0" borderId="13" xfId="1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44" fontId="0" fillId="0" borderId="0" xfId="0" applyNumberFormat="1" applyProtection="1"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1" fillId="4" borderId="3" xfId="0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44" fontId="0" fillId="0" borderId="0" xfId="2" applyFont="1" applyProtection="1"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3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</cellXfs>
  <cellStyles count="4">
    <cellStyle name="Hypertextový odkaz" xfId="3" builtinId="8"/>
    <cellStyle name="Měna" xfId="2" builtinId="4"/>
    <cellStyle name="Normální" xfId="0" builtinId="0"/>
    <cellStyle name="Normální 2 5 2" xfId="1" xr:uid="{CB4D0647-12FB-48D3-8A7C-B3F758FF9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pmarket.cz/productOpt.asp?konfId=5LH79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052-C054-47F8-896B-87C32AEC9B64}">
  <dimension ref="B1:L18"/>
  <sheetViews>
    <sheetView tabSelected="1" topLeftCell="A10" zoomScaleNormal="100" workbookViewId="0">
      <selection activeCell="K10" sqref="K1:K1048576"/>
    </sheetView>
  </sheetViews>
  <sheetFormatPr defaultRowHeight="15" x14ac:dyDescent="0.25"/>
  <cols>
    <col min="1" max="1" width="5.7109375" style="1" customWidth="1"/>
    <col min="2" max="2" width="30.5703125" style="1" customWidth="1"/>
    <col min="3" max="3" width="77.140625" style="1" customWidth="1"/>
    <col min="4" max="4" width="23.85546875" style="1" customWidth="1"/>
    <col min="5" max="5" width="23" style="1" customWidth="1"/>
    <col min="6" max="7" width="9.140625" style="1"/>
    <col min="8" max="8" width="17.140625" style="1" customWidth="1"/>
    <col min="9" max="9" width="18.140625" style="1" customWidth="1"/>
    <col min="10" max="10" width="19.7109375" style="1" customWidth="1"/>
    <col min="11" max="11" width="11.5703125" style="1" hidden="1" customWidth="1"/>
    <col min="12" max="12" width="14.7109375" style="1" bestFit="1" customWidth="1"/>
    <col min="13" max="16384" width="9.140625" style="1"/>
  </cols>
  <sheetData>
    <row r="1" spans="2:12" ht="15.75" thickBot="1" x14ac:dyDescent="0.3"/>
    <row r="2" spans="2:12" ht="18.75" thickBot="1" x14ac:dyDescent="0.3">
      <c r="B2" s="2"/>
      <c r="C2" s="33" t="s">
        <v>0</v>
      </c>
      <c r="D2" s="33"/>
      <c r="E2" s="33"/>
      <c r="F2" s="33"/>
      <c r="G2" s="33"/>
      <c r="H2" s="33"/>
      <c r="I2" s="33"/>
      <c r="J2" s="34"/>
    </row>
    <row r="3" spans="2:12" ht="15.75" thickBot="1" x14ac:dyDescent="0.3"/>
    <row r="4" spans="2:12" ht="15.75" thickBot="1" x14ac:dyDescent="0.3">
      <c r="F4" s="3"/>
      <c r="G4" s="3"/>
      <c r="H4" s="35" t="s">
        <v>1</v>
      </c>
      <c r="I4" s="36"/>
      <c r="J4" s="37"/>
    </row>
    <row r="5" spans="2:12" ht="30.75" thickBot="1" x14ac:dyDescent="0.3">
      <c r="B5" s="4" t="s">
        <v>2</v>
      </c>
      <c r="C5" s="5" t="s">
        <v>3</v>
      </c>
      <c r="D5" s="6" t="s">
        <v>4</v>
      </c>
      <c r="E5" s="6" t="s">
        <v>5</v>
      </c>
      <c r="F5" s="7" t="s">
        <v>6</v>
      </c>
      <c r="G5" s="7" t="s">
        <v>7</v>
      </c>
      <c r="H5" s="8" t="s">
        <v>8</v>
      </c>
      <c r="I5" s="8" t="s">
        <v>9</v>
      </c>
      <c r="J5" s="9" t="s">
        <v>10</v>
      </c>
    </row>
    <row r="6" spans="2:12" ht="150" customHeight="1" x14ac:dyDescent="0.25">
      <c r="B6" s="18" t="s">
        <v>28</v>
      </c>
      <c r="C6" s="14" t="s">
        <v>35</v>
      </c>
      <c r="D6" s="15">
        <v>14000</v>
      </c>
      <c r="E6" s="10">
        <f t="shared" ref="E6:E11" si="0">D6*1.21</f>
        <v>16940</v>
      </c>
      <c r="F6" s="16">
        <v>1</v>
      </c>
      <c r="G6" s="16" t="s">
        <v>11</v>
      </c>
      <c r="H6" s="17"/>
      <c r="I6" s="11">
        <f t="shared" ref="I6" si="1">H6*F6</f>
        <v>0</v>
      </c>
      <c r="J6" s="12">
        <f t="shared" ref="J6" si="2">I6*1.21</f>
        <v>0</v>
      </c>
      <c r="K6" s="13">
        <f t="shared" ref="K6:K11" si="3">E6*F6</f>
        <v>16940</v>
      </c>
    </row>
    <row r="7" spans="2:12" ht="142.5" customHeight="1" x14ac:dyDescent="0.25">
      <c r="B7" s="18" t="s">
        <v>29</v>
      </c>
      <c r="C7" s="14" t="s">
        <v>34</v>
      </c>
      <c r="D7" s="15">
        <v>12000</v>
      </c>
      <c r="E7" s="10">
        <f t="shared" si="0"/>
        <v>14520</v>
      </c>
      <c r="F7" s="16">
        <v>6</v>
      </c>
      <c r="G7" s="16" t="s">
        <v>11</v>
      </c>
      <c r="H7" s="17"/>
      <c r="I7" s="11">
        <f t="shared" ref="I7:I9" si="4">H7*F7</f>
        <v>0</v>
      </c>
      <c r="J7" s="12">
        <f t="shared" ref="J7:J9" si="5">I7*1.21</f>
        <v>0</v>
      </c>
      <c r="K7" s="13">
        <f t="shared" si="3"/>
        <v>87120</v>
      </c>
    </row>
    <row r="8" spans="2:12" ht="165" customHeight="1" x14ac:dyDescent="0.25">
      <c r="B8" s="18" t="s">
        <v>30</v>
      </c>
      <c r="C8" s="14" t="s">
        <v>36</v>
      </c>
      <c r="D8" s="15">
        <v>22500</v>
      </c>
      <c r="E8" s="10">
        <f t="shared" si="0"/>
        <v>27225</v>
      </c>
      <c r="F8" s="16">
        <v>1</v>
      </c>
      <c r="G8" s="16" t="s">
        <v>11</v>
      </c>
      <c r="H8" s="17"/>
      <c r="I8" s="11">
        <f t="shared" si="4"/>
        <v>0</v>
      </c>
      <c r="J8" s="12">
        <f t="shared" si="5"/>
        <v>0</v>
      </c>
      <c r="K8" s="13">
        <f t="shared" si="3"/>
        <v>27225</v>
      </c>
    </row>
    <row r="9" spans="2:12" ht="312.75" customHeight="1" x14ac:dyDescent="0.25">
      <c r="B9" s="18" t="s">
        <v>32</v>
      </c>
      <c r="C9" s="19" t="s">
        <v>38</v>
      </c>
      <c r="D9" s="15">
        <v>18000</v>
      </c>
      <c r="E9" s="10">
        <f t="shared" si="0"/>
        <v>21780</v>
      </c>
      <c r="F9" s="16">
        <v>2</v>
      </c>
      <c r="G9" s="16"/>
      <c r="H9" s="17"/>
      <c r="I9" s="11">
        <f t="shared" si="4"/>
        <v>0</v>
      </c>
      <c r="J9" s="12">
        <f t="shared" si="5"/>
        <v>0</v>
      </c>
      <c r="K9" s="13">
        <f t="shared" si="3"/>
        <v>43560</v>
      </c>
    </row>
    <row r="10" spans="2:12" ht="183" customHeight="1" x14ac:dyDescent="0.25">
      <c r="B10" s="18" t="s">
        <v>31</v>
      </c>
      <c r="C10" s="19" t="s">
        <v>37</v>
      </c>
      <c r="D10" s="15">
        <v>21000</v>
      </c>
      <c r="E10" s="10">
        <f t="shared" si="0"/>
        <v>25410</v>
      </c>
      <c r="F10" s="16">
        <v>17</v>
      </c>
      <c r="G10" s="16"/>
      <c r="H10" s="17"/>
      <c r="I10" s="11">
        <f t="shared" ref="I10:I11" si="6">H10*F10</f>
        <v>0</v>
      </c>
      <c r="J10" s="12">
        <f t="shared" ref="J10:J11" si="7">I10*1.21</f>
        <v>0</v>
      </c>
      <c r="K10" s="13">
        <f t="shared" si="3"/>
        <v>431970</v>
      </c>
    </row>
    <row r="11" spans="2:12" ht="198" customHeight="1" x14ac:dyDescent="0.25">
      <c r="B11" s="18" t="s">
        <v>39</v>
      </c>
      <c r="C11" s="19" t="s">
        <v>40</v>
      </c>
      <c r="D11" s="15">
        <v>17000</v>
      </c>
      <c r="E11" s="10">
        <f t="shared" si="0"/>
        <v>20570</v>
      </c>
      <c r="F11" s="16">
        <v>1</v>
      </c>
      <c r="G11" s="16"/>
      <c r="H11" s="17"/>
      <c r="I11" s="11">
        <f t="shared" si="6"/>
        <v>0</v>
      </c>
      <c r="J11" s="12">
        <f t="shared" si="7"/>
        <v>0</v>
      </c>
      <c r="K11" s="13">
        <f t="shared" si="3"/>
        <v>20570</v>
      </c>
    </row>
    <row r="12" spans="2:12" x14ac:dyDescent="0.25">
      <c r="B12" s="18"/>
      <c r="C12" s="19"/>
      <c r="D12" s="15"/>
      <c r="E12" s="10"/>
      <c r="F12" s="16"/>
      <c r="G12" s="16"/>
      <c r="H12" s="17"/>
      <c r="I12" s="11"/>
      <c r="J12" s="12"/>
      <c r="K12" s="13"/>
    </row>
    <row r="13" spans="2:12" x14ac:dyDescent="0.25">
      <c r="B13" s="18"/>
      <c r="C13" s="14"/>
      <c r="D13" s="15"/>
      <c r="E13" s="10"/>
      <c r="F13" s="16"/>
      <c r="G13" s="16"/>
      <c r="H13" s="17"/>
      <c r="I13" s="11"/>
      <c r="J13" s="12"/>
      <c r="K13" s="13"/>
    </row>
    <row r="14" spans="2:12" ht="15.75" thickBot="1" x14ac:dyDescent="0.3">
      <c r="I14" s="20"/>
      <c r="J14" s="20"/>
    </row>
    <row r="15" spans="2:12" ht="15.75" thickBot="1" x14ac:dyDescent="0.3">
      <c r="F15" s="21" t="s">
        <v>9</v>
      </c>
      <c r="G15" s="22"/>
      <c r="H15" s="23"/>
      <c r="I15" s="23"/>
      <c r="J15" s="24">
        <f>SUM(I6:I13)</f>
        <v>0</v>
      </c>
      <c r="L15" s="25"/>
    </row>
    <row r="16" spans="2:12" ht="15.75" thickBot="1" x14ac:dyDescent="0.3">
      <c r="F16" s="21" t="s">
        <v>10</v>
      </c>
      <c r="G16" s="22"/>
      <c r="H16" s="23"/>
      <c r="I16" s="23"/>
      <c r="J16" s="24">
        <f>SUM(J6:J13)</f>
        <v>0</v>
      </c>
      <c r="K16" s="13">
        <f>SUM(K6:K13)</f>
        <v>627385</v>
      </c>
      <c r="L16" s="26"/>
    </row>
    <row r="17" spans="11:12" x14ac:dyDescent="0.25">
      <c r="K17" s="13">
        <f>K16/1.21</f>
        <v>518500</v>
      </c>
      <c r="L17" s="26"/>
    </row>
    <row r="18" spans="11:12" x14ac:dyDescent="0.25">
      <c r="K18" s="13"/>
      <c r="L18" s="13"/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7B50-5C23-4B43-BDBE-397C5F9BF945}">
  <dimension ref="A1:A22"/>
  <sheetViews>
    <sheetView workbookViewId="0">
      <selection activeCell="A8" sqref="A8"/>
    </sheetView>
  </sheetViews>
  <sheetFormatPr defaultRowHeight="15" x14ac:dyDescent="0.25"/>
  <sheetData>
    <row r="1" spans="1:1" x14ac:dyDescent="0.25">
      <c r="A1" s="27" t="s">
        <v>12</v>
      </c>
    </row>
    <row r="2" spans="1:1" x14ac:dyDescent="0.25">
      <c r="A2" s="27" t="s">
        <v>13</v>
      </c>
    </row>
    <row r="3" spans="1:1" x14ac:dyDescent="0.25">
      <c r="A3" s="27" t="s">
        <v>14</v>
      </c>
    </row>
    <row r="4" spans="1:1" x14ac:dyDescent="0.25">
      <c r="A4" s="27" t="s">
        <v>15</v>
      </c>
    </row>
    <row r="5" spans="1:1" x14ac:dyDescent="0.25">
      <c r="A5" s="27" t="s">
        <v>16</v>
      </c>
    </row>
    <row r="6" spans="1:1" x14ac:dyDescent="0.25">
      <c r="A6" s="27" t="s">
        <v>17</v>
      </c>
    </row>
    <row r="7" spans="1:1" x14ac:dyDescent="0.25">
      <c r="A7" s="27" t="s">
        <v>33</v>
      </c>
    </row>
    <row r="9" spans="1:1" x14ac:dyDescent="0.25">
      <c r="A9">
        <v>17</v>
      </c>
    </row>
    <row r="10" spans="1:1" ht="24.75" x14ac:dyDescent="0.25">
      <c r="A10" s="28" t="s">
        <v>18</v>
      </c>
    </row>
    <row r="11" spans="1:1" x14ac:dyDescent="0.25">
      <c r="A11" s="29" t="s">
        <v>19</v>
      </c>
    </row>
    <row r="14" spans="1:1" ht="15.75" x14ac:dyDescent="0.25">
      <c r="A14" s="30" t="s">
        <v>20</v>
      </c>
    </row>
    <row r="15" spans="1:1" ht="15.75" x14ac:dyDescent="0.25">
      <c r="A15" s="30" t="s">
        <v>21</v>
      </c>
    </row>
    <row r="16" spans="1:1" ht="15.75" x14ac:dyDescent="0.25">
      <c r="A16" s="30" t="s">
        <v>22</v>
      </c>
    </row>
    <row r="18" spans="1:1" ht="15.75" x14ac:dyDescent="0.25">
      <c r="A18" s="31" t="s">
        <v>23</v>
      </c>
    </row>
    <row r="19" spans="1:1" ht="15.75" x14ac:dyDescent="0.25">
      <c r="A19" s="32" t="s">
        <v>24</v>
      </c>
    </row>
    <row r="20" spans="1:1" ht="15.75" x14ac:dyDescent="0.25">
      <c r="A20" s="32" t="s">
        <v>25</v>
      </c>
    </row>
    <row r="21" spans="1:1" ht="15.75" x14ac:dyDescent="0.25">
      <c r="A21" s="32" t="s">
        <v>26</v>
      </c>
    </row>
    <row r="22" spans="1:1" ht="15.75" x14ac:dyDescent="0.25">
      <c r="A22" s="32" t="s">
        <v>27</v>
      </c>
    </row>
  </sheetData>
  <hyperlinks>
    <hyperlink ref="A11" r:id="rId1" xr:uid="{3D35180C-BBB6-46CF-B129-B0C3BC2B0092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dcterms:created xsi:type="dcterms:W3CDTF">2021-11-22T09:54:08Z</dcterms:created>
  <dcterms:modified xsi:type="dcterms:W3CDTF">2022-11-28T00:13:10Z</dcterms:modified>
</cp:coreProperties>
</file>