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ndr.REDITEL-LENOVO\Documents\IKAP II_rozpočet\VR_blazickova\VR_5_změny\"/>
    </mc:Choice>
  </mc:AlternateContent>
  <bookViews>
    <workbookView xWindow="0" yWindow="0" windowWidth="28800" windowHeight="12990"/>
  </bookViews>
  <sheets>
    <sheet name="VZ0013" sheetId="13"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13" l="1"/>
  <c r="J7" i="13"/>
  <c r="I10" i="13" l="1"/>
  <c r="I9" i="13"/>
  <c r="I8" i="13"/>
  <c r="J8" i="13" s="1"/>
  <c r="D8" i="13" l="1"/>
  <c r="D7" i="13"/>
  <c r="D6" i="13"/>
  <c r="J10" i="13" l="1"/>
  <c r="J9" i="13"/>
  <c r="I6" i="13"/>
  <c r="J6" i="13" l="1"/>
  <c r="J13" i="13"/>
  <c r="I11" i="13"/>
  <c r="D10" i="13"/>
  <c r="D9" i="13"/>
  <c r="J14" i="13" l="1"/>
  <c r="J11" i="13"/>
</calcChain>
</file>

<file path=xl/sharedStrings.xml><?xml version="1.0" encoding="utf-8"?>
<sst xmlns="http://schemas.openxmlformats.org/spreadsheetml/2006/main" count="29" uniqueCount="24">
  <si>
    <t>Název požadovaného výrobku</t>
  </si>
  <si>
    <t>technická specifikace požadovaného výrobku</t>
  </si>
  <si>
    <t>množství</t>
  </si>
  <si>
    <t>jednotka</t>
  </si>
  <si>
    <t>cena celkem včetně DPH</t>
  </si>
  <si>
    <t>NABÍDKA</t>
  </si>
  <si>
    <t>ks</t>
  </si>
  <si>
    <t>maximální možná cena včetně DPH/jednotka</t>
  </si>
  <si>
    <t>P_04</t>
  </si>
  <si>
    <t>Ks</t>
  </si>
  <si>
    <t>jednotková cena bez DPH</t>
  </si>
  <si>
    <t>cena celkem bez DPH</t>
  </si>
  <si>
    <t>maximální možná cena bez DPH/jednotka</t>
  </si>
  <si>
    <t>Mechatronická laboratorní stanice dopravníková</t>
  </si>
  <si>
    <t>Mechatronická laboratorní stanice zásobníková</t>
  </si>
  <si>
    <t xml:space="preserve">Mechatronická laboratorní stanice manipulační </t>
  </si>
  <si>
    <t>Kompaktní automat v didaktickém provedení</t>
  </si>
  <si>
    <r>
      <t>Minimální požadované parametry:
Tato stanice musí být kompatibilní s mechatronickou laboratorní stanicí manipulační a zásobníkovou tak, že se z nich dá sestavit jedna souvislá funkční linka řízená jedním kompaktním automatem v didaktickém provedení, všechny 3 stanice však mohou pracovat i zcela samostatně, každá je pak řízena svým kompaktním automatem v didaktickém provedení.</t>
    </r>
    <r>
      <rPr>
        <b/>
        <sz val="8"/>
        <rFont val="Arial"/>
        <family val="2"/>
        <charset val="238"/>
      </rPr>
      <t xml:space="preserve"> </t>
    </r>
    <r>
      <rPr>
        <sz val="8"/>
        <rFont val="Arial"/>
        <family val="2"/>
        <charset val="238"/>
      </rPr>
      <t xml:space="preserve">Všechny komponenty stanice budou pevně namontovány na profilové hliníkové desce. Stanice budou manipulovat s kulatými obrobky různých barev a materiálů o průměru přibližně 40 mm. Alespoň jeden typ obrobků musí mít metalickou povrchovou úpravu, tak aby ho bylo možné detekovat indukčním senzorem.                                 
Stanice bude zajišťovat manipulaci obrobků mezi stanicemi pomocí dopravníkového pásu. Dopravník musí být schopný pohybu oběma směry a snímání polohy obrobku. Stanice musí být vybavena senzory pro rozpoznání materiálu a barvy obrobku. Na dopravníku bude umístěná řiditelná zarážka pro oddělování obrobků nebo jejich vyřazování z dopravníku na skluz. 
• Kompatibilní s kompaktním automatem v didaktickém provedení, který je součástí této nabídky viz. níže;
• Řídící signály jednotlivých prvků 24 V;
• Komunikační rozhraní
• Profilové deska max 250 x 350 mm
• Pásový dopravník
• Stejnosměrný motor dopravníku
• Optický senzor pro rozpoznání barvy
• Indukční senzor
• Skluz pro vyřazené obrobky
</t>
    </r>
  </si>
  <si>
    <r>
      <t>Minimální požadované parametry:
Tato stanice musí být kompatibilní s mechatronickou laboratorní stanicí dopravníkovou a zásobníkovou tak, že se z nich dá sestavit jedna souvislá funkční linka řízená jedním kompaktním automatem v didaktickém provedení, všechny 3 stanice však mohou pracovat i zcela samostatně, každá je pak řízena svým kompaktním automatem v didaktickém provedení.</t>
    </r>
    <r>
      <rPr>
        <b/>
        <sz val="8"/>
        <rFont val="Arial"/>
        <family val="2"/>
        <charset val="238"/>
      </rPr>
      <t xml:space="preserve"> </t>
    </r>
    <r>
      <rPr>
        <sz val="8"/>
        <rFont val="Arial"/>
        <family val="2"/>
        <charset val="238"/>
      </rPr>
      <t xml:space="preserve">Všechny komponenty stanice budou pevně namontovány na profilové hliníkové desce. Stanice budou manipulovat s kulatými obrobky různých barev a materiálů o průměru přibližně 40 mm. Alespoň jeden typ obrobků musí mít metalickou povrchovou úpravu, tak aby ho bylo možné detekovat indukčním senzorem.                                 Stanice bude vybavená dvouosým manipulátorem s vakuovým chapadlem pro manipulaci s obrobky mezi montážními pozicemi. Pomocí manipulátoru bude také možné kompletovat obrobky z více částí. Manipulátor bude složený z pneumatických pohonů řízených pomocí elektromagnetických ventilů. Polohy válců bude možné hlídat koncovými spínači s montáží na válec.
• kompaktní automat v didaktickém provedení, který je součástí této nabídky viz. níže
• Řídící signály jednotlivých prvků 24 V;
• Provozní tlak max. 6 bar
• Komunikační rozhraní
• Profilové deska max 250 x 350 mm
• Vakuový generátor (ejektor)
• 3x Solenoidový ventil
</t>
    </r>
  </si>
  <si>
    <r>
      <t>Minimální požadované parametry:
Tato stanice musí být kompatibilní s mechatronickou laboratorní stanicí manipulační a dopravníkovou tak, že se z nich dá sestavit jedna souvislá funkční linka řízená jedním kompaktním automatem v didaktickém provedení, všechny 3 stanice však mohou pracovat i zcela samostatně, každá je pak řízena svým kompaktním automatem v didaktickém provedení.</t>
    </r>
    <r>
      <rPr>
        <b/>
        <sz val="8"/>
        <rFont val="Arial"/>
        <family val="2"/>
        <charset val="238"/>
      </rPr>
      <t xml:space="preserve"> </t>
    </r>
    <r>
      <rPr>
        <sz val="8"/>
        <rFont val="Arial"/>
        <family val="2"/>
        <charset val="238"/>
      </rPr>
      <t xml:space="preserve">Všechny komponenty stanice budou pevně namontovány na profilové hliníkové desce. Stanice budou manipulovat s kulatými obrobky různých barev a materiálů o průměru přibližně 40 mm. Alespoň jeden typ obrobků musí mít metalickou povrchovou úpravu, tak aby ho bylo možné detekovat indukčním senzorem.                                 Stanice bude vybavená dvouosým manipulátorem s vakuovým chapadlem pro manipulaci s obrobky mezi montážními pozicemi. Pomocí manipulátoru bude také možné kompletovat obrobky z více částí. Manipulátor bude složený z pneumatických pohonů řízených pomocí elektromagnetických ventilů. Polohy válců bude možné hlídat koncovými spínači s montáží na válec.
• Kompatibilní s kompaktním automatem v didaktickém provedení, který je součástí této nabídky viz. níže;
• Řídící signály jednotlivých prvků 24 V;
• Provozní tlak 6 bar
• Komunikační rozhraní
• Profilové deska max 250 x 350 mm
• Vakuový generátor (ejektor)
• 3x Solenoidový ventil
• 4x Magnetický koncový spínač
• Přísavka
• 2x Dvojčinný pneumatický pohon
</t>
    </r>
  </si>
  <si>
    <r>
      <t xml:space="preserve">Minimální technické požadavky:     
</t>
    </r>
    <r>
      <rPr>
        <sz val="8"/>
        <color theme="1"/>
        <rFont val="Arial"/>
        <family val="2"/>
        <charset val="238"/>
      </rPr>
      <t>dodávka včetně vývojového prostředí a školení                                                                       min. 12 digitálních vstupů, min. 8 digitálních výstupů a min. 2 rychlé digitální vstupy. Napájení 24V není součástí dodávky.                                                                                                                              škála rozhraní, mezi nimi:                                                                                                                                      – 4 x IO-Link Master
– 1 x IO-Link zařízení
– Ethernetové připojení
– USB připojení
– CANopen
kompatibilní s mechatronickými laboratorními stanicemi</t>
    </r>
    <r>
      <rPr>
        <b/>
        <sz val="8"/>
        <color theme="1"/>
        <rFont val="Arial"/>
        <family val="2"/>
        <charset val="238"/>
      </rPr>
      <t xml:space="preserve">
</t>
    </r>
  </si>
  <si>
    <t>Sada regulace</t>
  </si>
  <si>
    <r>
      <t xml:space="preserve">Minimální požadované parametry:     
</t>
    </r>
    <r>
      <rPr>
        <sz val="8"/>
        <rFont val="Arial"/>
        <family val="2"/>
        <charset val="238"/>
      </rPr>
      <t>možnost ovládání tlaku a polohy
možnost sekvence řídicího obvodu
možnost činnosti a časování řídicích jednotek: nespojité a spojité regulace, P, I, D, PI, PD, PID regulace, stavové regulace
možnost nastavení, zprovoznění a optimalizace regulačních sestav</t>
    </r>
    <r>
      <rPr>
        <b/>
        <sz val="8"/>
        <rFont val="Arial"/>
        <family val="2"/>
        <charset val="238"/>
      </rPr>
      <t xml:space="preserve">
</t>
    </r>
    <r>
      <rPr>
        <sz val="8"/>
        <rFont val="Arial"/>
        <family val="2"/>
        <charset val="238"/>
      </rPr>
      <t xml:space="preserve">kompatibilita s regulovano soustavou - elektropneumatickou stavebnicí FESTO, kterou škola disponuje
</t>
    </r>
    <r>
      <rPr>
        <b/>
        <sz val="8"/>
        <rFont val="Arial"/>
        <family val="2"/>
        <charset val="238"/>
      </rPr>
      <t>Sada musí obsahovat:</t>
    </r>
    <r>
      <rPr>
        <sz val="8"/>
        <rFont val="Arial"/>
        <family val="2"/>
        <charset val="238"/>
      </rPr>
      <t xml:space="preserve">                                                                                                       Elektrický vstup signálu, 3/2-cestný panel namontovaný s tlačítkovým ovladačem, normálně zavřený, 2 x 3/2cestný elektromagnetický ventil s LED, normálně zavřený, Tlakoměr, Jednocestný regulační ventil průtoku, On-off ventil s filtrem/regulátorem
Rozdělovač, Plastovou hadice průměr 4mm, PID regulátor, Komparátor, Senzor tlaku, analogový, 5/3cestný solenoidový ventil, střední poloha uzavřena, 5/3cestný proporcionální ventil, Tlakový zásobník vzduchu, 0,4 l, Stavový ovladač, Lineární pohon, pneumatický, s vedením a příslušenstvím, Lineární potenciometr (kodér polohy), Pravítko, Hmotnost, 5 kg, pro lineární pohon, Tlumič, Propojovací kabel pro lineární potenciometr, Adaptér pro osu Y nebo závaží, Montážní příslušenství pro snímač polohy 
</t>
    </r>
  </si>
  <si>
    <t>„Nákup vybavení pro laboratoř automatizační techniky – 2 etapa"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</si>
</sst>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č&quot;_-;\-* #,##0.00\ &quot;Kč&quot;_-;_-* &quot;-&quot;??\ &quot;Kč&quot;_-;_-@_-"/>
    <numFmt numFmtId="164" formatCode="#,##0\ &quot;Kč&quot;"/>
  </numFmts>
  <fonts count="14" x14ac:knownFonts="1">
    <font>
      <sz val="11"/>
      <color theme="1"/>
      <name val="Calibri"/>
      <family val="2"/>
      <charset val="238"/>
      <scheme val="minor"/>
    </font>
    <font>
      <b/>
      <sz val="9"/>
      <color theme="1"/>
      <name val="Arial"/>
      <family val="2"/>
      <charset val="238"/>
    </font>
    <font>
      <sz val="8"/>
      <name val="Arial"/>
      <family val="2"/>
      <charset val="238"/>
    </font>
    <font>
      <u/>
      <sz val="10"/>
      <color indexed="12"/>
      <name val="Arial"/>
      <family val="2"/>
      <charset val="238"/>
    </font>
    <font>
      <sz val="10"/>
      <name val="Arial"/>
      <family val="2"/>
      <charset val="238"/>
    </font>
    <font>
      <sz val="8"/>
      <name val="MS Sans Serif"/>
      <family val="2"/>
      <charset val="238"/>
    </font>
    <font>
      <b/>
      <sz val="10"/>
      <color theme="1"/>
      <name val="Arial"/>
      <family val="2"/>
      <charset val="238"/>
    </font>
    <font>
      <b/>
      <sz val="14"/>
      <color theme="1"/>
      <name val="Arial"/>
      <family val="2"/>
      <charset val="238"/>
    </font>
    <font>
      <b/>
      <sz val="8"/>
      <name val="Arial"/>
      <family val="2"/>
      <charset val="238"/>
    </font>
    <font>
      <b/>
      <sz val="11"/>
      <color theme="1"/>
      <name val="Calibri"/>
      <family val="2"/>
      <charset val="238"/>
      <scheme val="minor"/>
    </font>
    <font>
      <sz val="8"/>
      <color theme="1"/>
      <name val="Arial"/>
      <family val="2"/>
      <charset val="238"/>
    </font>
    <font>
      <b/>
      <sz val="10"/>
      <color rgb="FF0070C0"/>
      <name val="Arial"/>
      <family val="2"/>
      <charset val="238"/>
    </font>
    <font>
      <b/>
      <sz val="9"/>
      <name val="Arial"/>
      <family val="2"/>
      <charset val="238"/>
    </font>
    <font>
      <b/>
      <sz val="8"/>
      <color theme="1"/>
      <name val="Arial"/>
      <family val="2"/>
      <charset val="238"/>
    </font>
  </fonts>
  <fills count="5">
    <fill>
      <patternFill patternType="none"/>
    </fill>
    <fill>
      <patternFill patternType="gray125"/>
    </fill>
    <fill>
      <patternFill patternType="solid">
        <fgColor theme="4" tint="0.39997558519241921"/>
        <bgColor indexed="64"/>
      </patternFill>
    </fill>
    <fill>
      <patternFill patternType="solid">
        <fgColor rgb="FF92D050"/>
        <bgColor indexed="64"/>
      </patternFill>
    </fill>
    <fill>
      <patternFill patternType="solid">
        <fgColor theme="0" tint="-0.14999847407452621"/>
        <bgColor indexed="64"/>
      </patternFill>
    </fill>
  </fills>
  <borders count="19">
    <border>
      <left/>
      <right/>
      <top/>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 fillId="0" borderId="0" applyNumberFormat="0" applyFill="0" applyBorder="0" applyAlignment="0" applyProtection="0">
      <alignment vertical="top"/>
      <protection locked="0"/>
    </xf>
    <xf numFmtId="0" fontId="4" fillId="0" borderId="0"/>
    <xf numFmtId="0" fontId="4" fillId="0" borderId="0"/>
    <xf numFmtId="0" fontId="5" fillId="0" borderId="0" applyAlignment="0">
      <alignment vertical="top" wrapText="1"/>
      <protection locked="0"/>
    </xf>
  </cellStyleXfs>
  <cellXfs count="39">
    <xf numFmtId="0" fontId="0" fillId="0" borderId="0" xfId="0"/>
    <xf numFmtId="44" fontId="0" fillId="0" borderId="0" xfId="0" applyNumberFormat="1"/>
    <xf numFmtId="0" fontId="6" fillId="4" borderId="8" xfId="0" applyFont="1" applyFill="1" applyBorder="1" applyAlignment="1">
      <alignment horizontal="center" vertical="center"/>
    </xf>
    <xf numFmtId="0" fontId="9" fillId="4" borderId="8" xfId="0" applyFont="1" applyFill="1" applyBorder="1" applyAlignment="1">
      <alignment vertical="center"/>
    </xf>
    <xf numFmtId="0" fontId="11" fillId="4" borderId="8" xfId="0" applyFont="1" applyFill="1" applyBorder="1" applyAlignment="1">
      <alignment horizontal="center" vertical="center" wrapText="1"/>
    </xf>
    <xf numFmtId="0" fontId="6" fillId="4" borderId="7" xfId="0" applyFont="1" applyFill="1" applyBorder="1" applyAlignment="1">
      <alignment vertical="center"/>
    </xf>
    <xf numFmtId="44" fontId="0" fillId="3" borderId="11" xfId="0" applyNumberFormat="1" applyFill="1" applyBorder="1" applyAlignment="1">
      <alignment vertical="center"/>
    </xf>
    <xf numFmtId="44" fontId="0" fillId="3" borderId="12" xfId="0" applyNumberFormat="1" applyFill="1" applyBorder="1" applyAlignment="1">
      <alignment vertical="center"/>
    </xf>
    <xf numFmtId="44" fontId="0" fillId="3" borderId="13" xfId="0" applyNumberFormat="1" applyFill="1" applyBorder="1" applyAlignment="1">
      <alignment vertical="center"/>
    </xf>
    <xf numFmtId="0" fontId="0" fillId="0" borderId="11" xfId="0" applyBorder="1" applyAlignment="1">
      <alignment horizontal="right" vertical="center"/>
    </xf>
    <xf numFmtId="0" fontId="13" fillId="0" borderId="11" xfId="0" applyFont="1" applyFill="1" applyBorder="1" applyAlignment="1">
      <alignment horizontal="left" vertical="top" wrapText="1"/>
    </xf>
    <xf numFmtId="0" fontId="7" fillId="2" borderId="1" xfId="0" applyFont="1" applyFill="1" applyBorder="1" applyAlignment="1">
      <alignment vertical="center"/>
    </xf>
    <xf numFmtId="0" fontId="2" fillId="0" borderId="14" xfId="0" applyFont="1" applyFill="1" applyBorder="1" applyAlignment="1">
      <alignment horizontal="left" vertical="top" wrapText="1"/>
    </xf>
    <xf numFmtId="44" fontId="0" fillId="3" borderId="15" xfId="0" applyNumberFormat="1" applyFill="1" applyBorder="1" applyAlignment="1">
      <alignment vertical="center"/>
    </xf>
    <xf numFmtId="164" fontId="12" fillId="2" borderId="11" xfId="0" applyNumberFormat="1" applyFont="1" applyFill="1" applyBorder="1" applyAlignment="1">
      <alignment horizontal="center" vertical="center" wrapText="1"/>
    </xf>
    <xf numFmtId="164" fontId="1" fillId="0" borderId="11" xfId="0" applyNumberFormat="1" applyFont="1" applyFill="1" applyBorder="1" applyAlignment="1">
      <alignment horizontal="center" vertical="center" wrapText="1"/>
    </xf>
    <xf numFmtId="0" fontId="9" fillId="4" borderId="8" xfId="0" applyFont="1" applyFill="1" applyBorder="1" applyAlignment="1" applyProtection="1">
      <alignment vertical="center" wrapText="1"/>
      <protection locked="0"/>
    </xf>
    <xf numFmtId="0" fontId="9" fillId="4" borderId="9" xfId="0" applyFont="1" applyFill="1" applyBorder="1" applyAlignment="1" applyProtection="1">
      <alignment vertical="center" wrapText="1"/>
      <protection locked="0"/>
    </xf>
    <xf numFmtId="0" fontId="1" fillId="0" borderId="10" xfId="0" applyFont="1" applyFill="1" applyBorder="1" applyAlignment="1">
      <alignment horizontal="left" vertical="top" wrapText="1"/>
    </xf>
    <xf numFmtId="0" fontId="8" fillId="0" borderId="11" xfId="0" applyFont="1" applyFill="1" applyBorder="1" applyAlignment="1">
      <alignment horizontal="left" vertical="top" wrapText="1"/>
    </xf>
    <xf numFmtId="164" fontId="12" fillId="2" borderId="11" xfId="0" applyNumberFormat="1" applyFont="1" applyFill="1" applyBorder="1" applyAlignment="1">
      <alignment horizontal="center" vertical="center" wrapText="1"/>
    </xf>
    <xf numFmtId="0" fontId="1" fillId="0" borderId="10" xfId="0" applyFont="1" applyFill="1" applyBorder="1" applyAlignment="1">
      <alignment horizontal="left" vertical="top" wrapText="1"/>
    </xf>
    <xf numFmtId="44" fontId="0" fillId="3" borderId="12" xfId="0" applyNumberFormat="1" applyFill="1" applyBorder="1" applyAlignment="1">
      <alignment horizontal="center" vertical="center"/>
    </xf>
    <xf numFmtId="0" fontId="1" fillId="0" borderId="10" xfId="0" applyFont="1" applyFill="1" applyBorder="1" applyAlignment="1">
      <alignment horizontal="left" vertical="top" wrapText="1"/>
    </xf>
    <xf numFmtId="164" fontId="12" fillId="2" borderId="11" xfId="0" applyNumberFormat="1" applyFont="1" applyFill="1" applyBorder="1" applyAlignment="1">
      <alignment horizontal="center" vertical="center" wrapText="1"/>
    </xf>
    <xf numFmtId="164" fontId="12" fillId="0" borderId="11" xfId="0" applyNumberFormat="1" applyFont="1" applyFill="1" applyBorder="1" applyAlignment="1">
      <alignment horizontal="center" vertical="center" wrapText="1"/>
    </xf>
    <xf numFmtId="44" fontId="0" fillId="3" borderId="11" xfId="0" applyNumberFormat="1" applyFill="1" applyBorder="1" applyAlignment="1">
      <alignment horizontal="center" vertical="center"/>
    </xf>
    <xf numFmtId="0" fontId="0" fillId="0" borderId="11" xfId="0" applyBorder="1" applyAlignment="1">
      <alignment horizontal="center" vertical="center"/>
    </xf>
    <xf numFmtId="0" fontId="9" fillId="0" borderId="0" xfId="0" applyFont="1" applyBorder="1"/>
    <xf numFmtId="0" fontId="0" fillId="0" borderId="0" xfId="0" applyBorder="1"/>
    <xf numFmtId="0" fontId="9" fillId="0" borderId="16" xfId="0" applyFont="1" applyBorder="1"/>
    <xf numFmtId="0" fontId="0" fillId="0" borderId="17" xfId="0" applyBorder="1"/>
    <xf numFmtId="44" fontId="0" fillId="0" borderId="17" xfId="0" applyNumberFormat="1" applyBorder="1"/>
    <xf numFmtId="44" fontId="9" fillId="3" borderId="18" xfId="0" applyNumberFormat="1" applyFont="1" applyFill="1" applyBorder="1"/>
    <xf numFmtId="0" fontId="9" fillId="3" borderId="4" xfId="0" applyFont="1" applyFill="1" applyBorder="1" applyAlignment="1">
      <alignment horizontal="center"/>
    </xf>
    <xf numFmtId="0" fontId="9" fillId="3" borderId="5" xfId="0" applyFont="1" applyFill="1" applyBorder="1" applyAlignment="1">
      <alignment horizontal="center"/>
    </xf>
    <xf numFmtId="0" fontId="9" fillId="3" borderId="6" xfId="0" applyFont="1" applyFill="1" applyBorder="1" applyAlignment="1">
      <alignment horizont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cellXfs>
  <cellStyles count="5">
    <cellStyle name="Hypertextový odkaz 2" xfId="1"/>
    <cellStyle name="Normální" xfId="0" builtinId="0"/>
    <cellStyle name="Normální 2" xfId="3"/>
    <cellStyle name="Normální 3" xfId="2"/>
    <cellStyle name="normální 4" xfId="4"/>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4"/>
  <sheetViews>
    <sheetView tabSelected="1" topLeftCell="D1" zoomScale="175" zoomScaleNormal="175" workbookViewId="0">
      <selection activeCell="D6" sqref="D6"/>
    </sheetView>
  </sheetViews>
  <sheetFormatPr defaultRowHeight="15" x14ac:dyDescent="0.25"/>
  <cols>
    <col min="1" max="1" width="5.5703125" customWidth="1"/>
    <col min="2" max="2" width="30.5703125" customWidth="1"/>
    <col min="3" max="3" width="61.140625" customWidth="1"/>
    <col min="4" max="5" width="25" customWidth="1"/>
    <col min="8" max="9" width="15.140625" customWidth="1"/>
    <col min="10" max="10" width="19.5703125" customWidth="1"/>
  </cols>
  <sheetData>
    <row r="1" spans="2:10" ht="15.75" thickBot="1" x14ac:dyDescent="0.3"/>
    <row r="2" spans="2:10" ht="18.75" thickBot="1" x14ac:dyDescent="0.3">
      <c r="B2" s="11" t="s">
        <v>8</v>
      </c>
      <c r="C2" s="37" t="s">
        <v>23</v>
      </c>
      <c r="D2" s="37"/>
      <c r="E2" s="37"/>
      <c r="F2" s="37"/>
      <c r="G2" s="37"/>
      <c r="H2" s="37"/>
      <c r="I2" s="37"/>
      <c r="J2" s="38"/>
    </row>
    <row r="3" spans="2:10" ht="15.75" thickBot="1" x14ac:dyDescent="0.3"/>
    <row r="4" spans="2:10" ht="15.75" thickBot="1" x14ac:dyDescent="0.3">
      <c r="F4" s="34" t="s">
        <v>5</v>
      </c>
      <c r="G4" s="35"/>
      <c r="H4" s="35"/>
      <c r="I4" s="35"/>
      <c r="J4" s="36"/>
    </row>
    <row r="5" spans="2:10" ht="30" x14ac:dyDescent="0.25">
      <c r="B5" s="5" t="s">
        <v>0</v>
      </c>
      <c r="C5" s="2" t="s">
        <v>1</v>
      </c>
      <c r="D5" s="4" t="s">
        <v>12</v>
      </c>
      <c r="E5" s="4" t="s">
        <v>7</v>
      </c>
      <c r="F5" s="3" t="s">
        <v>2</v>
      </c>
      <c r="G5" s="3" t="s">
        <v>3</v>
      </c>
      <c r="H5" s="16" t="s">
        <v>10</v>
      </c>
      <c r="I5" s="16" t="s">
        <v>11</v>
      </c>
      <c r="J5" s="17" t="s">
        <v>4</v>
      </c>
    </row>
    <row r="6" spans="2:10" ht="253.5" customHeight="1" x14ac:dyDescent="0.25">
      <c r="B6" s="23" t="s">
        <v>15</v>
      </c>
      <c r="C6" s="12" t="s">
        <v>18</v>
      </c>
      <c r="D6" s="24">
        <f>E6/1.21</f>
        <v>35800</v>
      </c>
      <c r="E6" s="25">
        <v>43318</v>
      </c>
      <c r="F6" s="27">
        <v>1</v>
      </c>
      <c r="G6" s="27" t="s">
        <v>6</v>
      </c>
      <c r="H6" s="26">
        <v>35800</v>
      </c>
      <c r="I6" s="26">
        <f>F6*H6</f>
        <v>35800</v>
      </c>
      <c r="J6" s="22">
        <f>I6*1.21</f>
        <v>43318</v>
      </c>
    </row>
    <row r="7" spans="2:10" ht="287.25" customHeight="1" x14ac:dyDescent="0.25">
      <c r="B7" s="23" t="s">
        <v>13</v>
      </c>
      <c r="C7" s="12" t="s">
        <v>17</v>
      </c>
      <c r="D7" s="24">
        <f>E7/1.21</f>
        <v>30600</v>
      </c>
      <c r="E7" s="25">
        <v>37026</v>
      </c>
      <c r="F7" s="27">
        <v>1</v>
      </c>
      <c r="G7" s="27" t="s">
        <v>6</v>
      </c>
      <c r="H7" s="26">
        <v>30600</v>
      </c>
      <c r="I7" s="26">
        <f>F7*H7</f>
        <v>30600</v>
      </c>
      <c r="J7" s="22">
        <f>I7*1.21</f>
        <v>37026</v>
      </c>
    </row>
    <row r="8" spans="2:10" ht="281.25" customHeight="1" x14ac:dyDescent="0.25">
      <c r="B8" s="23" t="s">
        <v>14</v>
      </c>
      <c r="C8" s="12" t="s">
        <v>19</v>
      </c>
      <c r="D8" s="24">
        <f>E8/1.21</f>
        <v>25100</v>
      </c>
      <c r="E8" s="25">
        <v>30371</v>
      </c>
      <c r="F8" s="27">
        <v>1</v>
      </c>
      <c r="G8" s="27" t="s">
        <v>6</v>
      </c>
      <c r="H8" s="26">
        <v>25100</v>
      </c>
      <c r="I8" s="26">
        <f>F8*H8</f>
        <v>25100</v>
      </c>
      <c r="J8" s="22">
        <f>I8*1.21</f>
        <v>30371</v>
      </c>
    </row>
    <row r="9" spans="2:10" ht="129.75" customHeight="1" x14ac:dyDescent="0.25">
      <c r="B9" s="21" t="s">
        <v>16</v>
      </c>
      <c r="C9" s="10" t="s">
        <v>20</v>
      </c>
      <c r="D9" s="20">
        <f t="shared" ref="D9" si="0">E9/1.21</f>
        <v>26600</v>
      </c>
      <c r="E9" s="15">
        <v>32186</v>
      </c>
      <c r="F9" s="9">
        <v>10</v>
      </c>
      <c r="G9" s="9" t="s">
        <v>6</v>
      </c>
      <c r="H9" s="6">
        <v>26600</v>
      </c>
      <c r="I9" s="6">
        <f>F9*H9</f>
        <v>266000</v>
      </c>
      <c r="J9" s="7">
        <f>I9*1.21</f>
        <v>321860</v>
      </c>
    </row>
    <row r="10" spans="2:10" ht="225" x14ac:dyDescent="0.25">
      <c r="B10" s="18" t="s">
        <v>21</v>
      </c>
      <c r="C10" s="19" t="s">
        <v>22</v>
      </c>
      <c r="D10" s="14">
        <f t="shared" ref="D10" si="1">E10/1.21</f>
        <v>171500</v>
      </c>
      <c r="E10" s="15">
        <v>207515</v>
      </c>
      <c r="F10" s="9">
        <v>1</v>
      </c>
      <c r="G10" s="9" t="s">
        <v>9</v>
      </c>
      <c r="H10" s="6">
        <v>171500</v>
      </c>
      <c r="I10" s="6">
        <f>F10*H10</f>
        <v>171500</v>
      </c>
      <c r="J10" s="7">
        <f t="shared" ref="J10" si="2">I10*1.21</f>
        <v>207515</v>
      </c>
    </row>
    <row r="11" spans="2:10" ht="15.75" thickBot="1" x14ac:dyDescent="0.3">
      <c r="H11" s="8"/>
      <c r="I11" s="8">
        <f>I6+I7+I8+I9+I10</f>
        <v>529000</v>
      </c>
      <c r="J11" s="13">
        <f>J6+J7+J8+J9+J10</f>
        <v>640090</v>
      </c>
    </row>
    <row r="12" spans="2:10" ht="15.75" thickBot="1" x14ac:dyDescent="0.3">
      <c r="F12" s="28"/>
      <c r="G12" s="29"/>
      <c r="H12" s="1"/>
      <c r="I12" s="1"/>
      <c r="J12" s="1"/>
    </row>
    <row r="13" spans="2:10" ht="15.75" thickBot="1" x14ac:dyDescent="0.3">
      <c r="F13" s="30" t="s">
        <v>11</v>
      </c>
      <c r="G13" s="31"/>
      <c r="H13" s="32"/>
      <c r="I13" s="32"/>
      <c r="J13" s="33">
        <f>SUM(I6:I10)</f>
        <v>529000</v>
      </c>
    </row>
    <row r="14" spans="2:10" ht="15.75" thickBot="1" x14ac:dyDescent="0.3">
      <c r="F14" s="30" t="s">
        <v>4</v>
      </c>
      <c r="G14" s="31"/>
      <c r="H14" s="32"/>
      <c r="I14" s="32"/>
      <c r="J14" s="33">
        <f>SUM(J6:J10)</f>
        <v>640090</v>
      </c>
    </row>
  </sheetData>
  <mergeCells count="2">
    <mergeCell ref="F4:J4"/>
    <mergeCell ref="C2:J2"/>
  </mergeCells>
  <pageMargins left="0.70866141732283472" right="0.70866141732283472" top="0.78740157480314965" bottom="0.78740157480314965" header="0.31496062992125984" footer="0.31496062992125984"/>
  <pageSetup paperSize="8"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VZ0013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Blažíčková Jolana</dc:creator>
  <cp:lastModifiedBy>Dundr</cp:lastModifiedBy>
  <cp:lastPrinted>2022-11-11T07:38:38Z</cp:lastPrinted>
  <dcterms:created xsi:type="dcterms:W3CDTF">2017-01-23T02:45:31Z</dcterms:created>
  <dcterms:modified xsi:type="dcterms:W3CDTF">2022-11-11T08:46:19Z</dcterms:modified>
</cp:coreProperties>
</file>