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5576" windowHeight="8196" tabRatio="500" activeTab="0"/>
  </bookViews>
  <sheets>
    <sheet name="Rekapitulace" sheetId="1" r:id="rId1"/>
    <sheet name="Materiál" sheetId="2" r:id="rId2"/>
    <sheet name="Hromosvod" sheetId="3" r:id="rId3"/>
    <sheet name="Zemní práce" sheetId="4" r:id="rId4"/>
    <sheet name="Dodávky" sheetId="5" r:id="rId5"/>
  </sheets>
  <definedNames>
    <definedName name="Excel_BuiltIn_Print_Area" localSheetId="1">'Materiál'!$A$2:$H$71</definedName>
    <definedName name="Excel_BuiltIn_Print_Area_2_1">'Materiál'!$A$2:$H$57</definedName>
    <definedName name="Excel_BuiltIn_Print_Area_2_1_1">'Materiál'!$A$2:$G$57</definedName>
    <definedName name="Excel_BuiltIn_Print_Titles" localSheetId="1">'Materiál'!$3:$3</definedName>
    <definedName name="Excel_BuiltIn_Print_Titles_2">'Materiál'!$A$2:$IU$3</definedName>
    <definedName name="Excel_BuiltIn_Print_Titles_3">'Hromosvod'!$A$2:$IU$3</definedName>
    <definedName name="Excel_BuiltIn_Print_Titles_5">'Dodávky'!$A$2:$IU$3</definedName>
    <definedName name="_xlnm.Print_Area" localSheetId="1">'Materiál'!$A$1:$H$71</definedName>
    <definedName name="_xlnm.Print_Titles" localSheetId="1">'Materiál'!$1:$3</definedName>
    <definedName name="_xlnm.Print_Titles" localSheetId="2">'Hromosvod'!$3:$3</definedName>
    <definedName name="_xlnm.Print_Titles" localSheetId="4">'Dodávky'!$3:$3</definedName>
  </definedNames>
  <calcPr calcId="145621"/>
  <extLst/>
</workbook>
</file>

<file path=xl/sharedStrings.xml><?xml version="1.0" encoding="utf-8"?>
<sst xmlns="http://schemas.openxmlformats.org/spreadsheetml/2006/main" count="249" uniqueCount="128">
  <si>
    <t>Výkaz výměr  -  Rekapitulace</t>
  </si>
  <si>
    <t>DS VIDIM</t>
  </si>
  <si>
    <t xml:space="preserve"> ELEKTROINSTALACE</t>
  </si>
  <si>
    <t>Materiál</t>
  </si>
  <si>
    <t>Montáž</t>
  </si>
  <si>
    <t>Dodávky</t>
  </si>
  <si>
    <t>Montážní materiál</t>
  </si>
  <si>
    <t>Hromosvod</t>
  </si>
  <si>
    <t>Zemní a zednické práce</t>
  </si>
  <si>
    <t>Mezisoučet</t>
  </si>
  <si>
    <t>Mimostavební doprava</t>
  </si>
  <si>
    <t>%</t>
  </si>
  <si>
    <t>Náklady na přesun</t>
  </si>
  <si>
    <t xml:space="preserve">PPV </t>
  </si>
  <si>
    <t>Součet - ZRN celkem</t>
  </si>
  <si>
    <t>HZS - Výchozí revize</t>
  </si>
  <si>
    <t>hod /</t>
  </si>
  <si>
    <t>HZS – Demontáže</t>
  </si>
  <si>
    <t>HZS – Přepojení rozváděče RH</t>
  </si>
  <si>
    <t>HZS – Dopravné, stravné ubytování</t>
  </si>
  <si>
    <t>den /</t>
  </si>
  <si>
    <t>HZS – Autorský dozor projektanta</t>
  </si>
  <si>
    <t>kpl  /</t>
  </si>
  <si>
    <t>HZS – Stanovisko TIČR</t>
  </si>
  <si>
    <t>HZS – Realizační projektová dokumentace</t>
  </si>
  <si>
    <t>HZS – Projekt skutečného provedení</t>
  </si>
  <si>
    <t>CELKEM bez DPH</t>
  </si>
  <si>
    <t>cena s DPH</t>
  </si>
  <si>
    <t xml:space="preserve">  MONTÁŽNÍ MATERIÁL</t>
  </si>
  <si>
    <t xml:space="preserve">  Popis </t>
  </si>
  <si>
    <t>ks</t>
  </si>
  <si>
    <t>mj</t>
  </si>
  <si>
    <t>Kč/mj</t>
  </si>
  <si>
    <t>Kč/mat</t>
  </si>
  <si>
    <t>mont/mj</t>
  </si>
  <si>
    <t>Kč/mont</t>
  </si>
  <si>
    <t>Kč/celkem</t>
  </si>
  <si>
    <t>Vodič CY 6 ZŽ</t>
  </si>
  <si>
    <t>m</t>
  </si>
  <si>
    <t>Vodič CY 10 ZŽ</t>
  </si>
  <si>
    <t>Vodič CY 25 ZŽ</t>
  </si>
  <si>
    <t>Kabel CYKY-O 3x1,5</t>
  </si>
  <si>
    <t>Kabel CYKY-J 3x1,5</t>
  </si>
  <si>
    <t>Kabel CYKY-J 3x2,5</t>
  </si>
  <si>
    <t>Kabel CYKY-J 5x1,5</t>
  </si>
  <si>
    <t>Kabel CYKY-J 5x6</t>
  </si>
  <si>
    <t>Kabel CYKY-J 5x10</t>
  </si>
  <si>
    <t>Kabel CYKY-J 5x16</t>
  </si>
  <si>
    <t>Kabel CYKY-J 7x1,5</t>
  </si>
  <si>
    <t>Šnůra KV H05VV-F 3x1,5</t>
  </si>
  <si>
    <t>Ukončení vodiče do 6 mm2</t>
  </si>
  <si>
    <t>Ukončení vodiče do 16 mm2</t>
  </si>
  <si>
    <t>Ukončení vodiče do 50 mm2</t>
  </si>
  <si>
    <t>Ukončení kabelu do 3x4 mm2</t>
  </si>
  <si>
    <t>Ukončení kabelu do 5x6 mm2</t>
  </si>
  <si>
    <t>Ukončení kabelu do 5x16 mm2</t>
  </si>
  <si>
    <t>Ukončení kabelu do 5x50 mm2</t>
  </si>
  <si>
    <t>Krabice přístrojová KU 68-1901</t>
  </si>
  <si>
    <t>Krabice přístrojová KU 68-1903</t>
  </si>
  <si>
    <t>Tlačítko ř.1/0, IP20 – komplet, 250V, 10A</t>
  </si>
  <si>
    <t>Spínač jednopólový ř.1, IP20 – komplet, 250V, 10A</t>
  </si>
  <si>
    <t>Přepínač sériový ř.5, IP20 – komplet, 250V, 10A</t>
  </si>
  <si>
    <t>Přepínač střídavý ř.6, IP20 – komplet, 250V, 10A</t>
  </si>
  <si>
    <t>Přepínač sériový stř. ř.6+1, IP20 – komplet, 250V, 10A</t>
  </si>
  <si>
    <t>Přepínač křížový ř.7, IP20 – komplet, 250V, 10A</t>
  </si>
  <si>
    <t>Spínač jednopólový ř.1, 6, IP55 – komplet, 250V, 10A</t>
  </si>
  <si>
    <t>Přepínač sériový ř.5,  IP55 – komplet, 250V, 10A</t>
  </si>
  <si>
    <t>Přepínač sériový ř., 6, IP55 – komplet, 250V, 10A</t>
  </si>
  <si>
    <t>Vypínač třípólový v plastové skříni 400V,63A, IP65</t>
  </si>
  <si>
    <t>Zásuvka jednonásobná, IP20 – komplet, 250V, 16A</t>
  </si>
  <si>
    <t>Zásuvka dvojnásobná, IP20 – komplet, 250V, 16A</t>
  </si>
  <si>
    <t>Zásuvka dvojnásobná s přep.ochr., IP20 – komplet, 250V, 16A</t>
  </si>
  <si>
    <t>Zásuvka jednonásobná, IP55, 250V, 16A</t>
  </si>
  <si>
    <t>Zásuvka jednonásobná, IP55 v plastové skříňce, 250V, 16A</t>
  </si>
  <si>
    <t>Ekvipotencionální přípojnice</t>
  </si>
  <si>
    <t>Zemnící svorka s Cu páskem</t>
  </si>
  <si>
    <t xml:space="preserve">Jistič 20B/3, </t>
  </si>
  <si>
    <t xml:space="preserve">Jistič 40B/3, </t>
  </si>
  <si>
    <t xml:space="preserve"> Venkovní LED  svítidlo se senzorem pohybu 6W, 680Lm, 4000K, IP44 ozn.“A“</t>
  </si>
  <si>
    <t>Prachotěsné LED svítidlo 1200 mm, 30W, 4200 lm, 4000K IP66 ozn. „B“</t>
  </si>
  <si>
    <t>LED panel 600x600, 27W, 3800 lm, 4000K, IP20 ozn.“D“</t>
  </si>
  <si>
    <t>LED panel 600x600, 40W, 3800 lm, 4000K, IP20 s nouzovým modulem ozn.“E“</t>
  </si>
  <si>
    <t>Kruhové LED svítidlo fí 400 mm, 24W, 1920lm, 4000K, IP44, ozn. „F“</t>
  </si>
  <si>
    <t>Kruhové LED svítidlo fí 560 mm, 48W, 3600lm, 4000K, IP20, ozn. „G“</t>
  </si>
  <si>
    <t>Kruhové LED svítidlo fí 560 mm, 48W, 3600lm, 4000K, IP20, ozn. „H“ na stěně</t>
  </si>
  <si>
    <t>Nouzové LED svítidlo pro trvalé svícení 2W, 150lm,1hod, IP65 vč. piktogramu ozn. „N“</t>
  </si>
  <si>
    <t>Lišta vkládací 20x20 mm</t>
  </si>
  <si>
    <t>Lišta vkládací 40x20 mm</t>
  </si>
  <si>
    <t>Trubka ohebná plast fí20</t>
  </si>
  <si>
    <t>Trubka ohebná plast fí25</t>
  </si>
  <si>
    <t>Trubka ohebná plast fí32</t>
  </si>
  <si>
    <t>Sádra stavební</t>
  </si>
  <si>
    <t>kg</t>
  </si>
  <si>
    <t>Drobný instalační materiál</t>
  </si>
  <si>
    <t>Protipožární ucpávka</t>
  </si>
  <si>
    <t>Přirážka na prořez</t>
  </si>
  <si>
    <t>Přirážka na podružný materiál</t>
  </si>
  <si>
    <t>Součet</t>
  </si>
  <si>
    <t xml:space="preserve">  HROMOSVODNÍ MATERIÁL</t>
  </si>
  <si>
    <t>Svorka pomocná do 25 mm2</t>
  </si>
  <si>
    <t>Drát zemnící FeZn 8</t>
  </si>
  <si>
    <t xml:space="preserve">  ZEMNÍ PRÁCE</t>
  </si>
  <si>
    <t>Zazdění skříňky nn s vysekáním výklenku, začištěním omítky výšky do 60 cm, šířky do 40 cm</t>
  </si>
  <si>
    <t>Zazdění skříňky nn s vysekáním výklenku, začištěním omítky výšky do  105 cm, šířky 75 cm</t>
  </si>
  <si>
    <t>Vysekání rýh do hloubky 3cm šířky 3 cm</t>
  </si>
  <si>
    <t>Vysekání rýh do hloubky 3cm šířky 5 cm</t>
  </si>
  <si>
    <t>Vysekání rýh do hloubky 5cm šířky 15cm</t>
  </si>
  <si>
    <t xml:space="preserve">Položení dlažby z keramických dlaždic ručně </t>
  </si>
  <si>
    <t>m2</t>
  </si>
  <si>
    <t>Rozebrání dlažeb z keramických dlaždic ručně s vytříděním, očištěním a uložením</t>
  </si>
  <si>
    <t>Bourání podlah betonových do tloušťky 15 cm</t>
  </si>
  <si>
    <t>Vybourání otvorů ve zdivu cihelném 0,09 m2 do tloušťky 90 cm</t>
  </si>
  <si>
    <t>Vysekání otvorů pro instalační krabice do fí 90 mm</t>
  </si>
  <si>
    <t>Vyplnění a zaomítnutí rýh ve stropech a stěnách šířky 3 cm, hloubky 3 cm</t>
  </si>
  <si>
    <t>Vyplnění a zaomítnutí rýh ve stropech a stěnách šířky 5 cm, hloubky 3 cm</t>
  </si>
  <si>
    <t>Vyplnění a zaomítnutí rýh ve stropech a stěnách šířky 15 cm, hloubky 5 cm</t>
  </si>
  <si>
    <t>Doprava suti na skládky</t>
  </si>
  <si>
    <t>t</t>
  </si>
  <si>
    <t xml:space="preserve">  DODÁVKY</t>
  </si>
  <si>
    <t>Rozváděč RH</t>
  </si>
  <si>
    <t>Rozváděč RS1</t>
  </si>
  <si>
    <t>Rozváděč RS2</t>
  </si>
  <si>
    <t>Rozváděč RS3</t>
  </si>
  <si>
    <t>Rozváděč RS4</t>
  </si>
  <si>
    <t>Rozváděč RS5</t>
  </si>
  <si>
    <t>Rozváděč RS6</t>
  </si>
  <si>
    <t>Rozvaděč 4MJ1</t>
  </si>
  <si>
    <t>Osušovač rukou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</si>
</sst>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Kč-405];[Red]\-#,##0.00\ [$Kč-405]"/>
    <numFmt numFmtId="165" formatCode="0.0%"/>
    <numFmt numFmtId="166" formatCode="#,##0&quot;     &quot;"/>
    <numFmt numFmtId="167" formatCode="#,##0&quot; Kč&quot;"/>
    <numFmt numFmtId="168" formatCode="0\ %"/>
  </numFmts>
  <fonts count="6">
    <font>
      <sz val="10"/>
      <name val="Arial CE"/>
      <family val="2"/>
    </font>
    <font>
      <sz val="10"/>
      <name val="Arial"/>
      <family val="2"/>
    </font>
    <font>
      <b/>
      <i/>
      <u val="single"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 style="thick"/>
      <right style="thick"/>
      <top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</cellStyleXfs>
  <cellXfs count="72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" fontId="3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1" fontId="3" fillId="0" borderId="5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6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6" fontId="3" fillId="0" borderId="5" xfId="0" applyNumberFormat="1" applyFont="1" applyBorder="1" applyAlignment="1">
      <alignment vertical="center"/>
    </xf>
    <xf numFmtId="166" fontId="3" fillId="0" borderId="7" xfId="0" applyNumberFormat="1" applyFon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7" fontId="3" fillId="0" borderId="2" xfId="0" applyNumberFormat="1" applyFont="1" applyBorder="1" applyAlignment="1">
      <alignment horizontal="left" vertical="center"/>
    </xf>
    <xf numFmtId="166" fontId="3" fillId="0" borderId="4" xfId="0" applyNumberFormat="1" applyFont="1" applyBorder="1" applyAlignment="1">
      <alignment horizontal="right" vertical="center"/>
    </xf>
    <xf numFmtId="167" fontId="3" fillId="0" borderId="5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" fontId="4" fillId="0" borderId="5" xfId="0" applyNumberFormat="1" applyFont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7" fontId="4" fillId="0" borderId="4" xfId="0" applyNumberFormat="1" applyFont="1" applyBorder="1" applyAlignment="1">
      <alignment vertical="center"/>
    </xf>
    <xf numFmtId="168" fontId="3" fillId="0" borderId="0" xfId="0" applyNumberFormat="1" applyFont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center"/>
    </xf>
    <xf numFmtId="0" fontId="0" fillId="2" borderId="0" xfId="0" applyFill="1"/>
    <xf numFmtId="0" fontId="0" fillId="0" borderId="0" xfId="0" applyFont="1" applyBorder="1" applyAlignment="1">
      <alignment wrapText="1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2" xfId="0" applyBorder="1"/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/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ledek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 topLeftCell="A1">
      <selection activeCell="B2" sqref="B2"/>
    </sheetView>
  </sheetViews>
  <sheetFormatPr defaultColWidth="11.50390625" defaultRowHeight="12.75"/>
  <cols>
    <col min="1" max="1" width="5.00390625" style="3" customWidth="1"/>
    <col min="2" max="2" width="39.375" style="3" customWidth="1"/>
    <col min="3" max="3" width="5.625" style="4" customWidth="1"/>
    <col min="4" max="4" width="5.50390625" style="5" customWidth="1"/>
    <col min="5" max="5" width="15.625" style="3" customWidth="1"/>
    <col min="6" max="6" width="15.50390625" style="3" customWidth="1"/>
    <col min="7" max="257" width="9.125" style="3" customWidth="1"/>
  </cols>
  <sheetData>
    <row r="1" spans="2:9" ht="21.75" customHeight="1">
      <c r="B1" s="2" t="s">
        <v>0</v>
      </c>
      <c r="C1" s="2"/>
      <c r="D1" s="2"/>
      <c r="E1" s="2"/>
      <c r="F1" s="2"/>
      <c r="G1" s="6"/>
      <c r="H1" s="6"/>
      <c r="I1" s="6"/>
    </row>
    <row r="2" spans="2:9" ht="21.75" customHeight="1">
      <c r="B2" s="6" t="s">
        <v>1</v>
      </c>
      <c r="C2" s="7"/>
      <c r="D2" s="7"/>
      <c r="E2" s="8"/>
      <c r="F2" s="8"/>
      <c r="G2" s="6"/>
      <c r="H2" s="6"/>
      <c r="I2" s="6"/>
    </row>
    <row r="3" spans="1:9" ht="16.5" customHeight="1">
      <c r="A3" s="9"/>
      <c r="B3" s="6" t="s">
        <v>2</v>
      </c>
      <c r="C3" s="10"/>
      <c r="D3" s="11"/>
      <c r="E3" s="6"/>
      <c r="F3" s="6"/>
      <c r="G3" s="6"/>
      <c r="H3" s="6"/>
      <c r="I3" s="6"/>
    </row>
    <row r="4" spans="3:6" ht="16.5" customHeight="1">
      <c r="C4" s="12"/>
      <c r="E4" s="13" t="s">
        <v>3</v>
      </c>
      <c r="F4" s="14" t="s">
        <v>4</v>
      </c>
    </row>
    <row r="5" spans="1:6" ht="16.5" customHeight="1">
      <c r="A5" s="15"/>
      <c r="B5" s="16" t="s">
        <v>5</v>
      </c>
      <c r="C5" s="17"/>
      <c r="D5" s="18"/>
      <c r="E5" s="19">
        <f>Dodávky!E15</f>
        <v>0</v>
      </c>
      <c r="F5" s="20">
        <f>Dodávky!G15</f>
        <v>0</v>
      </c>
    </row>
    <row r="6" spans="1:6" ht="16.5" customHeight="1">
      <c r="A6" s="15"/>
      <c r="B6" s="16" t="s">
        <v>6</v>
      </c>
      <c r="C6" s="17"/>
      <c r="D6" s="18"/>
      <c r="E6" s="19">
        <f>Materiál!E70</f>
        <v>0</v>
      </c>
      <c r="F6" s="20">
        <f>Materiál!G70</f>
        <v>0</v>
      </c>
    </row>
    <row r="7" spans="1:6" ht="16.5" customHeight="1">
      <c r="A7" s="15"/>
      <c r="B7" s="16" t="s">
        <v>7</v>
      </c>
      <c r="C7" s="17"/>
      <c r="D7" s="18"/>
      <c r="E7" s="19">
        <f>Hromosvod!E11</f>
        <v>0</v>
      </c>
      <c r="F7" s="20">
        <f>Hromosvod!G11</f>
        <v>0</v>
      </c>
    </row>
    <row r="8" spans="1:6" ht="16.5" customHeight="1">
      <c r="A8" s="15"/>
      <c r="B8" s="16" t="s">
        <v>8</v>
      </c>
      <c r="C8" s="17"/>
      <c r="D8" s="18"/>
      <c r="E8" s="20">
        <f>'Zemní práce'!E22</f>
        <v>0</v>
      </c>
      <c r="F8" s="20">
        <f>'Zemní práce'!G20</f>
        <v>0</v>
      </c>
    </row>
    <row r="9" spans="1:6" ht="6" customHeight="1">
      <c r="A9" s="15"/>
      <c r="B9" s="21"/>
      <c r="C9" s="12"/>
      <c r="E9" s="22"/>
      <c r="F9" s="23"/>
    </row>
    <row r="10" spans="1:6" ht="16.5" customHeight="1">
      <c r="A10" s="15"/>
      <c r="B10" s="16" t="s">
        <v>9</v>
      </c>
      <c r="C10" s="17"/>
      <c r="D10" s="18"/>
      <c r="E10" s="20">
        <f>SUM(E5:E8)</f>
        <v>0</v>
      </c>
      <c r="F10" s="20">
        <f>SUM(F5:F8)</f>
        <v>0</v>
      </c>
    </row>
    <row r="11" spans="1:6" ht="7.5" customHeight="1">
      <c r="A11" s="15"/>
      <c r="B11" s="21"/>
      <c r="C11" s="17"/>
      <c r="E11" s="22"/>
      <c r="F11" s="23"/>
    </row>
    <row r="12" spans="1:6" ht="16.5" customHeight="1">
      <c r="A12" s="15"/>
      <c r="B12" s="16" t="s">
        <v>10</v>
      </c>
      <c r="C12" s="17">
        <v>8</v>
      </c>
      <c r="D12" s="18" t="s">
        <v>11</v>
      </c>
      <c r="E12" s="24">
        <f>E5*C12/100</f>
        <v>0</v>
      </c>
      <c r="F12" s="20"/>
    </row>
    <row r="13" spans="1:6" ht="16.5" customHeight="1">
      <c r="A13" s="15"/>
      <c r="B13" s="16" t="s">
        <v>12</v>
      </c>
      <c r="C13" s="17">
        <v>5</v>
      </c>
      <c r="D13" s="18" t="s">
        <v>11</v>
      </c>
      <c r="E13" s="19"/>
      <c r="F13" s="20">
        <f>(E7+E6)*C13/100</f>
        <v>0</v>
      </c>
    </row>
    <row r="14" spans="1:6" ht="16.5" customHeight="1">
      <c r="A14" s="15"/>
      <c r="B14" s="16" t="s">
        <v>13</v>
      </c>
      <c r="C14" s="17">
        <v>10</v>
      </c>
      <c r="D14" s="18" t="s">
        <v>11</v>
      </c>
      <c r="E14" s="20"/>
      <c r="F14" s="20">
        <f>SUM(F5:F7,E6:E7)*C14/100</f>
        <v>0</v>
      </c>
    </row>
    <row r="15" spans="1:6" ht="6" customHeight="1">
      <c r="A15" s="15"/>
      <c r="B15" s="21"/>
      <c r="C15" s="17"/>
      <c r="E15" s="22"/>
      <c r="F15" s="23"/>
    </row>
    <row r="16" spans="1:6" ht="16.5" customHeight="1">
      <c r="A16" s="15"/>
      <c r="B16" s="16" t="s">
        <v>14</v>
      </c>
      <c r="C16" s="17"/>
      <c r="D16" s="18"/>
      <c r="E16" s="20">
        <f>SUM(E10,E12:E14)</f>
        <v>0</v>
      </c>
      <c r="F16" s="20">
        <f>SUM(F12:F14,F10)</f>
        <v>0</v>
      </c>
    </row>
    <row r="17" spans="1:6" ht="6" customHeight="1">
      <c r="A17" s="15"/>
      <c r="B17" s="21"/>
      <c r="C17" s="17"/>
      <c r="E17" s="25"/>
      <c r="F17" s="26"/>
    </row>
    <row r="18" spans="1:6" ht="16.5" customHeight="1">
      <c r="A18" s="15"/>
      <c r="B18" s="16" t="s">
        <v>15</v>
      </c>
      <c r="C18" s="12">
        <v>80</v>
      </c>
      <c r="D18" s="18" t="s">
        <v>16</v>
      </c>
      <c r="E18" s="27">
        <v>0</v>
      </c>
      <c r="F18" s="28">
        <f aca="true" t="shared" si="0" ref="F18:F25">C18*E18</f>
        <v>0</v>
      </c>
    </row>
    <row r="19" spans="1:6" ht="16.5" customHeight="1">
      <c r="A19" s="15"/>
      <c r="B19" s="16" t="s">
        <v>17</v>
      </c>
      <c r="C19" s="17">
        <v>200</v>
      </c>
      <c r="D19" s="18" t="s">
        <v>16</v>
      </c>
      <c r="E19" s="29">
        <v>0</v>
      </c>
      <c r="F19" s="28">
        <f t="shared" si="0"/>
        <v>0</v>
      </c>
    </row>
    <row r="20" spans="1:6" ht="16.5" customHeight="1">
      <c r="A20" s="15"/>
      <c r="B20" s="16" t="s">
        <v>18</v>
      </c>
      <c r="C20" s="17">
        <v>80</v>
      </c>
      <c r="D20" s="18" t="s">
        <v>16</v>
      </c>
      <c r="E20" s="29">
        <v>0</v>
      </c>
      <c r="F20" s="28">
        <f t="shared" si="0"/>
        <v>0</v>
      </c>
    </row>
    <row r="21" spans="1:6" ht="16.5" customHeight="1">
      <c r="A21" s="15"/>
      <c r="B21" s="16" t="s">
        <v>19</v>
      </c>
      <c r="C21" s="17">
        <v>30</v>
      </c>
      <c r="D21" s="18" t="s">
        <v>20</v>
      </c>
      <c r="E21" s="29">
        <v>0</v>
      </c>
      <c r="F21" s="28">
        <f t="shared" si="0"/>
        <v>0</v>
      </c>
    </row>
    <row r="22" spans="1:6" ht="16.5" customHeight="1">
      <c r="A22" s="15"/>
      <c r="B22" s="16" t="s">
        <v>21</v>
      </c>
      <c r="C22" s="17">
        <v>1</v>
      </c>
      <c r="D22" s="18" t="s">
        <v>22</v>
      </c>
      <c r="E22" s="29">
        <v>0</v>
      </c>
      <c r="F22" s="28">
        <f t="shared" si="0"/>
        <v>0</v>
      </c>
    </row>
    <row r="23" spans="1:6" ht="16.5" customHeight="1">
      <c r="A23" s="15"/>
      <c r="B23" s="16" t="s">
        <v>23</v>
      </c>
      <c r="C23" s="17">
        <v>1</v>
      </c>
      <c r="D23" s="18" t="s">
        <v>22</v>
      </c>
      <c r="E23" s="29">
        <v>0</v>
      </c>
      <c r="F23" s="28">
        <f t="shared" si="0"/>
        <v>0</v>
      </c>
    </row>
    <row r="24" spans="1:6" ht="16.5" customHeight="1">
      <c r="A24" s="15"/>
      <c r="B24" s="16" t="s">
        <v>24</v>
      </c>
      <c r="C24" s="17">
        <v>1</v>
      </c>
      <c r="D24" s="18" t="s">
        <v>22</v>
      </c>
      <c r="E24" s="29">
        <v>0</v>
      </c>
      <c r="F24" s="28">
        <f t="shared" si="0"/>
        <v>0</v>
      </c>
    </row>
    <row r="25" spans="1:6" ht="16.5" customHeight="1">
      <c r="A25" s="15"/>
      <c r="B25" s="16" t="s">
        <v>25</v>
      </c>
      <c r="C25" s="17">
        <v>1</v>
      </c>
      <c r="D25" s="18" t="s">
        <v>22</v>
      </c>
      <c r="E25" s="29">
        <v>0</v>
      </c>
      <c r="F25" s="28">
        <f t="shared" si="0"/>
        <v>0</v>
      </c>
    </row>
    <row r="26" ht="14.1" customHeight="1">
      <c r="F26" s="30"/>
    </row>
    <row r="27" ht="14.1" customHeight="1">
      <c r="F27" s="30"/>
    </row>
    <row r="28" ht="7.5" customHeight="1">
      <c r="F28" s="30"/>
    </row>
    <row r="29" spans="2:6" ht="21" customHeight="1">
      <c r="B29" s="31" t="s">
        <v>26</v>
      </c>
      <c r="C29" s="32"/>
      <c r="D29" s="33"/>
      <c r="E29" s="34"/>
      <c r="F29" s="35">
        <f>SUM(F18:F28,F16,E16)</f>
        <v>0</v>
      </c>
    </row>
    <row r="31" spans="2:6" ht="12.75" customHeight="1">
      <c r="B31" s="3" t="s">
        <v>27</v>
      </c>
      <c r="C31" s="36">
        <v>0.21</v>
      </c>
      <c r="F31" s="37">
        <f>F29*1.21</f>
        <v>0</v>
      </c>
    </row>
  </sheetData>
  <mergeCells count="1">
    <mergeCell ref="B1:F1"/>
  </mergeCells>
  <printOptions/>
  <pageMargins left="0.590277777777778" right="0.39375" top="0.984027777777778" bottom="0.984027777777778" header="0.511811023622047" footer="0.511811023622047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 topLeftCell="A49">
      <selection activeCell="K62" sqref="K62"/>
    </sheetView>
  </sheetViews>
  <sheetFormatPr defaultColWidth="9.125" defaultRowHeight="12.75"/>
  <cols>
    <col min="1" max="1" width="39.75390625" style="38" customWidth="1"/>
    <col min="2" max="2" width="8.875" style="39" customWidth="1"/>
    <col min="3" max="3" width="5.25390625" style="39" customWidth="1"/>
    <col min="4" max="4" width="13.125" style="39" customWidth="1"/>
    <col min="5" max="5" width="12.125" style="39" customWidth="1"/>
    <col min="6" max="6" width="10.25390625" style="0" customWidth="1"/>
    <col min="7" max="7" width="12.375" style="0" customWidth="1"/>
    <col min="8" max="8" width="12.00390625" style="0" customWidth="1"/>
  </cols>
  <sheetData>
    <row r="1" spans="1:8" s="40" customFormat="1" ht="19.5" customHeight="1">
      <c r="A1" s="1" t="s">
        <v>28</v>
      </c>
      <c r="B1" s="1"/>
      <c r="C1" s="1"/>
      <c r="D1" s="1"/>
      <c r="E1" s="1"/>
      <c r="F1" s="1"/>
      <c r="G1" s="1"/>
      <c r="H1" s="1"/>
    </row>
    <row r="2" spans="1:8" s="40" customFormat="1" ht="15" customHeight="1">
      <c r="A2" s="41" t="s">
        <v>29</v>
      </c>
      <c r="B2" s="42" t="s">
        <v>30</v>
      </c>
      <c r="C2" s="42" t="s">
        <v>31</v>
      </c>
      <c r="D2" s="42" t="s">
        <v>32</v>
      </c>
      <c r="E2" s="42" t="s">
        <v>33</v>
      </c>
      <c r="F2" s="42" t="s">
        <v>34</v>
      </c>
      <c r="G2" s="42" t="s">
        <v>35</v>
      </c>
      <c r="H2" s="42" t="s">
        <v>36</v>
      </c>
    </row>
    <row r="3" spans="1:7" ht="1.5" customHeight="1">
      <c r="A3" s="43"/>
      <c r="B3" s="44"/>
      <c r="C3" s="45"/>
      <c r="D3" s="45"/>
      <c r="E3" s="44"/>
      <c r="F3" s="46"/>
      <c r="G3" s="46"/>
    </row>
    <row r="4" spans="1:8" ht="14.85" customHeight="1">
      <c r="A4" s="47"/>
      <c r="B4" s="48"/>
      <c r="C4" s="49"/>
      <c r="D4" s="50"/>
      <c r="E4" s="50"/>
      <c r="F4" s="50"/>
      <c r="G4" s="50"/>
      <c r="H4" s="50"/>
    </row>
    <row r="5" spans="1:8" ht="13.35" customHeight="1">
      <c r="A5" s="47" t="s">
        <v>37</v>
      </c>
      <c r="B5" s="48">
        <v>260</v>
      </c>
      <c r="C5" s="49" t="s">
        <v>38</v>
      </c>
      <c r="D5" s="50"/>
      <c r="E5" s="50">
        <f>B5*D5</f>
        <v>0</v>
      </c>
      <c r="F5" s="50"/>
      <c r="G5" s="50">
        <f>B5*F5</f>
        <v>0</v>
      </c>
      <c r="H5" s="50">
        <f>E5+G5</f>
        <v>0</v>
      </c>
    </row>
    <row r="6" spans="1:8" ht="13.35" customHeight="1">
      <c r="A6" s="47" t="s">
        <v>39</v>
      </c>
      <c r="B6" s="48">
        <v>180</v>
      </c>
      <c r="C6" s="49" t="s">
        <v>38</v>
      </c>
      <c r="D6" s="50"/>
      <c r="E6" s="50">
        <f>B6*D6</f>
        <v>0</v>
      </c>
      <c r="F6" s="50"/>
      <c r="G6" s="50">
        <f>B6*F6</f>
        <v>0</v>
      </c>
      <c r="H6" s="50">
        <f>E6+G6</f>
        <v>0</v>
      </c>
    </row>
    <row r="7" spans="1:8" ht="14.85" customHeight="1">
      <c r="A7" s="47" t="s">
        <v>40</v>
      </c>
      <c r="B7" s="48">
        <v>95</v>
      </c>
      <c r="C7" s="49" t="s">
        <v>38</v>
      </c>
      <c r="D7" s="50"/>
      <c r="E7" s="50">
        <f>B7*D7</f>
        <v>0</v>
      </c>
      <c r="F7" s="50"/>
      <c r="G7" s="50">
        <f>B7*F7</f>
        <v>0</v>
      </c>
      <c r="H7" s="50">
        <f>E7+G7</f>
        <v>0</v>
      </c>
    </row>
    <row r="8" spans="1:8" ht="12.9" customHeight="1">
      <c r="A8" s="47"/>
      <c r="B8" s="48"/>
      <c r="C8" s="49"/>
      <c r="D8" s="50"/>
      <c r="E8" s="50"/>
      <c r="F8" s="50"/>
      <c r="G8" s="50"/>
      <c r="H8" s="50"/>
    </row>
    <row r="9" spans="1:8" ht="15" customHeight="1">
      <c r="A9" s="47" t="s">
        <v>41</v>
      </c>
      <c r="B9" s="48">
        <v>880</v>
      </c>
      <c r="C9" s="49" t="s">
        <v>38</v>
      </c>
      <c r="D9" s="50"/>
      <c r="E9" s="50">
        <f aca="true" t="shared" si="0" ref="E9:E17">B9*D9</f>
        <v>0</v>
      </c>
      <c r="F9" s="50"/>
      <c r="G9" s="50">
        <f aca="true" t="shared" si="1" ref="G9:G17">B9*F9</f>
        <v>0</v>
      </c>
      <c r="H9" s="50">
        <f aca="true" t="shared" si="2" ref="H9:H17">E9+G9</f>
        <v>0</v>
      </c>
    </row>
    <row r="10" spans="1:8" ht="13.35" customHeight="1">
      <c r="A10" s="47" t="s">
        <v>42</v>
      </c>
      <c r="B10" s="48">
        <v>2050</v>
      </c>
      <c r="C10" s="49" t="s">
        <v>38</v>
      </c>
      <c r="D10" s="50"/>
      <c r="E10" s="50">
        <f t="shared" si="0"/>
        <v>0</v>
      </c>
      <c r="F10" s="50"/>
      <c r="G10" s="50">
        <f t="shared" si="1"/>
        <v>0</v>
      </c>
      <c r="H10" s="50">
        <f t="shared" si="2"/>
        <v>0</v>
      </c>
    </row>
    <row r="11" spans="1:8" ht="13.35" customHeight="1">
      <c r="A11" s="47" t="s">
        <v>43</v>
      </c>
      <c r="B11" s="48">
        <v>3060</v>
      </c>
      <c r="C11" s="49" t="s">
        <v>38</v>
      </c>
      <c r="D11" s="50"/>
      <c r="E11" s="50">
        <f t="shared" si="0"/>
        <v>0</v>
      </c>
      <c r="F11" s="50"/>
      <c r="G11" s="50">
        <f t="shared" si="1"/>
        <v>0</v>
      </c>
      <c r="H11" s="50">
        <f t="shared" si="2"/>
        <v>0</v>
      </c>
    </row>
    <row r="12" spans="1:8" ht="14.85" customHeight="1">
      <c r="A12" s="51" t="s">
        <v>44</v>
      </c>
      <c r="B12" s="48">
        <v>1360</v>
      </c>
      <c r="C12" s="49" t="s">
        <v>38</v>
      </c>
      <c r="D12" s="50"/>
      <c r="E12" s="50">
        <f t="shared" si="0"/>
        <v>0</v>
      </c>
      <c r="F12" s="50"/>
      <c r="G12" s="50">
        <f t="shared" si="1"/>
        <v>0</v>
      </c>
      <c r="H12" s="50">
        <f t="shared" si="2"/>
        <v>0</v>
      </c>
    </row>
    <row r="13" spans="1:8" ht="13.35" customHeight="1">
      <c r="A13" s="51" t="s">
        <v>45</v>
      </c>
      <c r="B13" s="48">
        <v>50</v>
      </c>
      <c r="C13" s="49" t="s">
        <v>38</v>
      </c>
      <c r="D13" s="50"/>
      <c r="E13" s="50">
        <f t="shared" si="0"/>
        <v>0</v>
      </c>
      <c r="F13" s="50"/>
      <c r="G13" s="50">
        <f t="shared" si="1"/>
        <v>0</v>
      </c>
      <c r="H13" s="50">
        <f t="shared" si="2"/>
        <v>0</v>
      </c>
    </row>
    <row r="14" spans="1:8" ht="13.35" customHeight="1">
      <c r="A14" s="51" t="s">
        <v>46</v>
      </c>
      <c r="B14" s="48">
        <v>135</v>
      </c>
      <c r="C14" s="49" t="s">
        <v>38</v>
      </c>
      <c r="D14" s="50"/>
      <c r="E14" s="50">
        <f t="shared" si="0"/>
        <v>0</v>
      </c>
      <c r="F14" s="50"/>
      <c r="G14" s="50">
        <f t="shared" si="1"/>
        <v>0</v>
      </c>
      <c r="H14" s="50">
        <f t="shared" si="2"/>
        <v>0</v>
      </c>
    </row>
    <row r="15" spans="1:8" ht="13.35" customHeight="1">
      <c r="A15" s="51" t="s">
        <v>47</v>
      </c>
      <c r="B15" s="48">
        <v>220</v>
      </c>
      <c r="C15" s="49" t="s">
        <v>38</v>
      </c>
      <c r="D15" s="50"/>
      <c r="E15" s="50">
        <f t="shared" si="0"/>
        <v>0</v>
      </c>
      <c r="F15" s="50"/>
      <c r="G15" s="50">
        <f t="shared" si="1"/>
        <v>0</v>
      </c>
      <c r="H15" s="50">
        <f t="shared" si="2"/>
        <v>0</v>
      </c>
    </row>
    <row r="16" spans="1:8" ht="14.85" customHeight="1">
      <c r="A16" s="51" t="s">
        <v>48</v>
      </c>
      <c r="B16" s="48">
        <v>230</v>
      </c>
      <c r="C16" s="49" t="s">
        <v>38</v>
      </c>
      <c r="D16" s="50"/>
      <c r="E16" s="50">
        <f t="shared" si="0"/>
        <v>0</v>
      </c>
      <c r="F16" s="50"/>
      <c r="G16" s="50">
        <f t="shared" si="1"/>
        <v>0</v>
      </c>
      <c r="H16" s="50">
        <f t="shared" si="2"/>
        <v>0</v>
      </c>
    </row>
    <row r="17" spans="1:8" ht="15" customHeight="1">
      <c r="A17" s="51" t="s">
        <v>49</v>
      </c>
      <c r="B17" s="48">
        <v>220</v>
      </c>
      <c r="C17" s="49" t="s">
        <v>38</v>
      </c>
      <c r="D17" s="50"/>
      <c r="E17" s="50">
        <f t="shared" si="0"/>
        <v>0</v>
      </c>
      <c r="F17" s="50"/>
      <c r="G17" s="50">
        <f t="shared" si="1"/>
        <v>0</v>
      </c>
      <c r="H17" s="50">
        <f t="shared" si="2"/>
        <v>0</v>
      </c>
    </row>
    <row r="18" spans="1:8" ht="14.25" customHeight="1">
      <c r="A18" s="51"/>
      <c r="B18" s="48"/>
      <c r="C18" s="49"/>
      <c r="D18" s="50"/>
      <c r="E18" s="50"/>
      <c r="F18" s="50"/>
      <c r="G18" s="50"/>
      <c r="H18" s="50"/>
    </row>
    <row r="19" spans="1:8" ht="14.25" customHeight="1">
      <c r="A19" s="51" t="s">
        <v>50</v>
      </c>
      <c r="B19" s="48">
        <v>126</v>
      </c>
      <c r="C19" s="49" t="s">
        <v>30</v>
      </c>
      <c r="D19"/>
      <c r="E19" s="50">
        <f aca="true" t="shared" si="3" ref="E19:E25">B19*D19</f>
        <v>0</v>
      </c>
      <c r="F19" s="50"/>
      <c r="G19" s="50">
        <f aca="true" t="shared" si="4" ref="G19:G25">B19*F19</f>
        <v>0</v>
      </c>
      <c r="H19" s="50">
        <f aca="true" t="shared" si="5" ref="H19:H25">E19+G19</f>
        <v>0</v>
      </c>
    </row>
    <row r="20" spans="1:8" ht="14.25" customHeight="1">
      <c r="A20" s="51" t="s">
        <v>51</v>
      </c>
      <c r="B20" s="48">
        <v>88</v>
      </c>
      <c r="C20" s="49" t="s">
        <v>30</v>
      </c>
      <c r="D20"/>
      <c r="E20" s="50">
        <f t="shared" si="3"/>
        <v>0</v>
      </c>
      <c r="F20" s="50"/>
      <c r="G20" s="50">
        <f t="shared" si="4"/>
        <v>0</v>
      </c>
      <c r="H20" s="50">
        <f t="shared" si="5"/>
        <v>0</v>
      </c>
    </row>
    <row r="21" spans="1:8" ht="14.25" customHeight="1">
      <c r="A21" s="51" t="s">
        <v>52</v>
      </c>
      <c r="B21" s="48">
        <v>20</v>
      </c>
      <c r="C21" s="49" t="s">
        <v>30</v>
      </c>
      <c r="D21"/>
      <c r="E21" s="50">
        <f t="shared" si="3"/>
        <v>0</v>
      </c>
      <c r="F21" s="50"/>
      <c r="G21" s="50">
        <f t="shared" si="4"/>
        <v>0</v>
      </c>
      <c r="H21" s="50">
        <f t="shared" si="5"/>
        <v>0</v>
      </c>
    </row>
    <row r="22" spans="1:8" ht="12.9" customHeight="1">
      <c r="A22" s="51" t="s">
        <v>53</v>
      </c>
      <c r="B22" s="48">
        <v>68</v>
      </c>
      <c r="C22" s="49" t="s">
        <v>30</v>
      </c>
      <c r="D22"/>
      <c r="E22" s="50">
        <f t="shared" si="3"/>
        <v>0</v>
      </c>
      <c r="F22" s="50"/>
      <c r="G22" s="50">
        <f t="shared" si="4"/>
        <v>0</v>
      </c>
      <c r="H22" s="50">
        <f t="shared" si="5"/>
        <v>0</v>
      </c>
    </row>
    <row r="23" spans="1:8" ht="13.35" customHeight="1">
      <c r="A23" s="51" t="s">
        <v>54</v>
      </c>
      <c r="B23" s="48">
        <v>86</v>
      </c>
      <c r="C23" s="49" t="s">
        <v>30</v>
      </c>
      <c r="D23"/>
      <c r="E23" s="50">
        <f t="shared" si="3"/>
        <v>0</v>
      </c>
      <c r="F23" s="50"/>
      <c r="G23" s="50">
        <f t="shared" si="4"/>
        <v>0</v>
      </c>
      <c r="H23" s="50">
        <f t="shared" si="5"/>
        <v>0</v>
      </c>
    </row>
    <row r="24" spans="1:8" ht="14.85" customHeight="1">
      <c r="A24" s="51" t="s">
        <v>55</v>
      </c>
      <c r="B24" s="48">
        <v>62</v>
      </c>
      <c r="C24" s="49" t="s">
        <v>30</v>
      </c>
      <c r="D24"/>
      <c r="E24" s="50">
        <f t="shared" si="3"/>
        <v>0</v>
      </c>
      <c r="F24" s="50"/>
      <c r="G24" s="50">
        <f t="shared" si="4"/>
        <v>0</v>
      </c>
      <c r="H24" s="50">
        <f t="shared" si="5"/>
        <v>0</v>
      </c>
    </row>
    <row r="25" spans="1:8" ht="14.85" customHeight="1">
      <c r="A25" s="51" t="s">
        <v>56</v>
      </c>
      <c r="B25" s="48">
        <v>6</v>
      </c>
      <c r="C25" s="49" t="s">
        <v>30</v>
      </c>
      <c r="D25"/>
      <c r="E25" s="50">
        <f t="shared" si="3"/>
        <v>0</v>
      </c>
      <c r="F25" s="50"/>
      <c r="G25" s="50">
        <f t="shared" si="4"/>
        <v>0</v>
      </c>
      <c r="H25" s="50">
        <f t="shared" si="5"/>
        <v>0</v>
      </c>
    </row>
    <row r="26" spans="1:8" ht="12.9" customHeight="1">
      <c r="A26" s="51"/>
      <c r="B26" s="48"/>
      <c r="C26" s="49"/>
      <c r="D26" s="50"/>
      <c r="E26" s="50"/>
      <c r="F26" s="50"/>
      <c r="G26" s="50"/>
      <c r="H26" s="50"/>
    </row>
    <row r="27" spans="1:8" ht="15" customHeight="1">
      <c r="A27" s="51" t="s">
        <v>57</v>
      </c>
      <c r="B27" s="48">
        <v>505</v>
      </c>
      <c r="C27" s="49" t="s">
        <v>30</v>
      </c>
      <c r="D27" s="50"/>
      <c r="E27" s="50">
        <f aca="true" t="shared" si="6" ref="E27:E47">B27*D27</f>
        <v>0</v>
      </c>
      <c r="F27" s="50"/>
      <c r="G27" s="50">
        <f aca="true" t="shared" si="7" ref="G27:G47">B27*F27</f>
        <v>0</v>
      </c>
      <c r="H27" s="50">
        <f aca="true" t="shared" si="8" ref="H27:H47">E27+G27</f>
        <v>0</v>
      </c>
    </row>
    <row r="28" spans="1:8" ht="15" customHeight="1">
      <c r="A28" s="51" t="s">
        <v>58</v>
      </c>
      <c r="B28" s="48">
        <v>780</v>
      </c>
      <c r="C28" s="49" t="s">
        <v>30</v>
      </c>
      <c r="D28" s="50"/>
      <c r="E28" s="50">
        <f t="shared" si="6"/>
        <v>0</v>
      </c>
      <c r="F28" s="50"/>
      <c r="G28" s="50">
        <f t="shared" si="7"/>
        <v>0</v>
      </c>
      <c r="H28" s="50">
        <f t="shared" si="8"/>
        <v>0</v>
      </c>
    </row>
    <row r="29" spans="1:8" ht="14.85" customHeight="1">
      <c r="A29" s="51" t="s">
        <v>59</v>
      </c>
      <c r="B29" s="48">
        <v>60</v>
      </c>
      <c r="C29" s="49" t="s">
        <v>30</v>
      </c>
      <c r="D29" s="50"/>
      <c r="E29" s="50">
        <f t="shared" si="6"/>
        <v>0</v>
      </c>
      <c r="F29" s="50"/>
      <c r="G29" s="50">
        <f t="shared" si="7"/>
        <v>0</v>
      </c>
      <c r="H29" s="50">
        <f t="shared" si="8"/>
        <v>0</v>
      </c>
    </row>
    <row r="30" spans="1:8" ht="28.35" customHeight="1">
      <c r="A30" s="51" t="s">
        <v>60</v>
      </c>
      <c r="B30" s="48">
        <v>27</v>
      </c>
      <c r="C30" s="49" t="s">
        <v>30</v>
      </c>
      <c r="D30" s="50"/>
      <c r="E30" s="50">
        <f t="shared" si="6"/>
        <v>0</v>
      </c>
      <c r="F30" s="50"/>
      <c r="G30" s="50">
        <f t="shared" si="7"/>
        <v>0</v>
      </c>
      <c r="H30" s="50">
        <f t="shared" si="8"/>
        <v>0</v>
      </c>
    </row>
    <row r="31" spans="1:8" ht="28.35" customHeight="1">
      <c r="A31" s="51" t="s">
        <v>61</v>
      </c>
      <c r="B31" s="48">
        <v>40</v>
      </c>
      <c r="C31" s="49" t="s">
        <v>30</v>
      </c>
      <c r="D31" s="50"/>
      <c r="E31" s="50">
        <f t="shared" si="6"/>
        <v>0</v>
      </c>
      <c r="F31" s="50"/>
      <c r="G31" s="50">
        <f t="shared" si="7"/>
        <v>0</v>
      </c>
      <c r="H31" s="50">
        <f t="shared" si="8"/>
        <v>0</v>
      </c>
    </row>
    <row r="32" spans="1:8" ht="29.1" customHeight="1">
      <c r="A32" s="51" t="s">
        <v>62</v>
      </c>
      <c r="B32" s="48">
        <v>16</v>
      </c>
      <c r="C32" s="49" t="s">
        <v>30</v>
      </c>
      <c r="D32" s="50"/>
      <c r="E32" s="50">
        <f t="shared" si="6"/>
        <v>0</v>
      </c>
      <c r="F32" s="50"/>
      <c r="G32" s="50">
        <f t="shared" si="7"/>
        <v>0</v>
      </c>
      <c r="H32" s="50">
        <f t="shared" si="8"/>
        <v>0</v>
      </c>
    </row>
    <row r="33" spans="1:8" ht="29.1" customHeight="1">
      <c r="A33" s="51" t="s">
        <v>63</v>
      </c>
      <c r="B33" s="48">
        <v>10</v>
      </c>
      <c r="C33" s="49" t="s">
        <v>30</v>
      </c>
      <c r="D33" s="50"/>
      <c r="E33" s="50">
        <f t="shared" si="6"/>
        <v>0</v>
      </c>
      <c r="F33" s="50"/>
      <c r="G33" s="50">
        <f t="shared" si="7"/>
        <v>0</v>
      </c>
      <c r="H33" s="50">
        <f t="shared" si="8"/>
        <v>0</v>
      </c>
    </row>
    <row r="34" spans="1:8" ht="28.35" customHeight="1">
      <c r="A34" s="51" t="s">
        <v>64</v>
      </c>
      <c r="B34" s="48">
        <v>12</v>
      </c>
      <c r="C34" s="49" t="s">
        <v>30</v>
      </c>
      <c r="D34" s="50"/>
      <c r="E34" s="50">
        <f t="shared" si="6"/>
        <v>0</v>
      </c>
      <c r="F34" s="50"/>
      <c r="G34" s="50">
        <f t="shared" si="7"/>
        <v>0</v>
      </c>
      <c r="H34" s="50">
        <f t="shared" si="8"/>
        <v>0</v>
      </c>
    </row>
    <row r="35" spans="1:8" ht="27.6" customHeight="1">
      <c r="A35" s="51" t="s">
        <v>65</v>
      </c>
      <c r="B35" s="48">
        <v>10</v>
      </c>
      <c r="C35" s="49" t="s">
        <v>30</v>
      </c>
      <c r="D35" s="50"/>
      <c r="E35" s="50">
        <f t="shared" si="6"/>
        <v>0</v>
      </c>
      <c r="F35" s="50"/>
      <c r="G35" s="50">
        <f t="shared" si="7"/>
        <v>0</v>
      </c>
      <c r="H35" s="50">
        <f t="shared" si="8"/>
        <v>0</v>
      </c>
    </row>
    <row r="36" spans="1:8" ht="29.1" customHeight="1">
      <c r="A36" s="51" t="s">
        <v>66</v>
      </c>
      <c r="B36" s="48">
        <v>3</v>
      </c>
      <c r="C36" s="49" t="s">
        <v>30</v>
      </c>
      <c r="D36" s="50"/>
      <c r="E36" s="50">
        <f t="shared" si="6"/>
        <v>0</v>
      </c>
      <c r="F36" s="50"/>
      <c r="G36" s="50">
        <f t="shared" si="7"/>
        <v>0</v>
      </c>
      <c r="H36" s="50">
        <f t="shared" si="8"/>
        <v>0</v>
      </c>
    </row>
    <row r="37" spans="1:8" ht="29.85" customHeight="1">
      <c r="A37" s="51" t="s">
        <v>67</v>
      </c>
      <c r="B37" s="48">
        <v>4</v>
      </c>
      <c r="C37" s="49" t="s">
        <v>30</v>
      </c>
      <c r="D37" s="50"/>
      <c r="E37" s="50">
        <f t="shared" si="6"/>
        <v>0</v>
      </c>
      <c r="F37" s="50"/>
      <c r="G37" s="50">
        <f t="shared" si="7"/>
        <v>0</v>
      </c>
      <c r="H37" s="50">
        <f t="shared" si="8"/>
        <v>0</v>
      </c>
    </row>
    <row r="38" spans="1:8" ht="26.85" customHeight="1">
      <c r="A38" s="51" t="s">
        <v>68</v>
      </c>
      <c r="B38" s="48">
        <v>4</v>
      </c>
      <c r="C38" s="49" t="s">
        <v>30</v>
      </c>
      <c r="D38" s="50"/>
      <c r="E38" s="50">
        <f t="shared" si="6"/>
        <v>0</v>
      </c>
      <c r="F38" s="50"/>
      <c r="G38" s="50">
        <f t="shared" si="7"/>
        <v>0</v>
      </c>
      <c r="H38" s="50">
        <f t="shared" si="8"/>
        <v>0</v>
      </c>
    </row>
    <row r="39" spans="1:8" ht="26.1" customHeight="1">
      <c r="A39" s="51" t="s">
        <v>69</v>
      </c>
      <c r="B39" s="48">
        <v>64</v>
      </c>
      <c r="C39" s="49" t="s">
        <v>30</v>
      </c>
      <c r="D39" s="50"/>
      <c r="E39" s="50">
        <f t="shared" si="6"/>
        <v>0</v>
      </c>
      <c r="F39" s="50"/>
      <c r="G39" s="50">
        <f t="shared" si="7"/>
        <v>0</v>
      </c>
      <c r="H39" s="50">
        <f t="shared" si="8"/>
        <v>0</v>
      </c>
    </row>
    <row r="40" spans="1:8" ht="30.6" customHeight="1">
      <c r="A40" s="51" t="s">
        <v>70</v>
      </c>
      <c r="B40" s="48">
        <v>208</v>
      </c>
      <c r="C40" s="49" t="s">
        <v>30</v>
      </c>
      <c r="D40" s="50"/>
      <c r="E40" s="50">
        <f t="shared" si="6"/>
        <v>0</v>
      </c>
      <c r="F40" s="50"/>
      <c r="G40" s="50">
        <f t="shared" si="7"/>
        <v>0</v>
      </c>
      <c r="H40" s="50">
        <f t="shared" si="8"/>
        <v>0</v>
      </c>
    </row>
    <row r="41" spans="1:8" ht="26.85" customHeight="1">
      <c r="A41" s="51" t="s">
        <v>71</v>
      </c>
      <c r="B41" s="48">
        <v>30</v>
      </c>
      <c r="C41" s="49" t="s">
        <v>30</v>
      </c>
      <c r="D41" s="50"/>
      <c r="E41" s="50">
        <f t="shared" si="6"/>
        <v>0</v>
      </c>
      <c r="F41" s="50"/>
      <c r="G41" s="50">
        <f t="shared" si="7"/>
        <v>0</v>
      </c>
      <c r="H41" s="50">
        <f t="shared" si="8"/>
        <v>0</v>
      </c>
    </row>
    <row r="42" spans="1:8" ht="14.85" customHeight="1">
      <c r="A42" s="51" t="s">
        <v>72</v>
      </c>
      <c r="B42" s="48">
        <v>0</v>
      </c>
      <c r="C42" s="49" t="s">
        <v>30</v>
      </c>
      <c r="D42" s="50"/>
      <c r="E42" s="50">
        <f t="shared" si="6"/>
        <v>0</v>
      </c>
      <c r="F42" s="50"/>
      <c r="G42" s="50">
        <f t="shared" si="7"/>
        <v>0</v>
      </c>
      <c r="H42" s="50">
        <f t="shared" si="8"/>
        <v>0</v>
      </c>
    </row>
    <row r="43" spans="1:8" ht="28.35" customHeight="1">
      <c r="A43" s="51" t="s">
        <v>73</v>
      </c>
      <c r="B43" s="48">
        <v>6</v>
      </c>
      <c r="C43" s="49" t="s">
        <v>30</v>
      </c>
      <c r="D43" s="50"/>
      <c r="E43" s="50">
        <f t="shared" si="6"/>
        <v>0</v>
      </c>
      <c r="F43" s="50"/>
      <c r="G43" s="50">
        <f t="shared" si="7"/>
        <v>0</v>
      </c>
      <c r="H43" s="50">
        <f t="shared" si="8"/>
        <v>0</v>
      </c>
    </row>
    <row r="44" spans="1:8" ht="13.35" customHeight="1">
      <c r="A44" s="51" t="s">
        <v>74</v>
      </c>
      <c r="B44" s="48">
        <v>1</v>
      </c>
      <c r="C44" s="49" t="s">
        <v>30</v>
      </c>
      <c r="D44" s="50"/>
      <c r="E44" s="50">
        <f t="shared" si="6"/>
        <v>0</v>
      </c>
      <c r="F44" s="50"/>
      <c r="G44" s="50">
        <f t="shared" si="7"/>
        <v>0</v>
      </c>
      <c r="H44" s="50">
        <f t="shared" si="8"/>
        <v>0</v>
      </c>
    </row>
    <row r="45" spans="1:8" ht="13.35" customHeight="1">
      <c r="A45" s="51" t="s">
        <v>75</v>
      </c>
      <c r="B45" s="48">
        <v>20</v>
      </c>
      <c r="C45" s="49" t="s">
        <v>30</v>
      </c>
      <c r="D45" s="50"/>
      <c r="E45" s="50">
        <f t="shared" si="6"/>
        <v>0</v>
      </c>
      <c r="F45" s="50"/>
      <c r="G45" s="50">
        <f t="shared" si="7"/>
        <v>0</v>
      </c>
      <c r="H45" s="50">
        <f t="shared" si="8"/>
        <v>0</v>
      </c>
    </row>
    <row r="46" spans="1:8" ht="13.35" customHeight="1">
      <c r="A46" s="51" t="s">
        <v>76</v>
      </c>
      <c r="B46" s="48">
        <v>1</v>
      </c>
      <c r="C46" s="49" t="s">
        <v>30</v>
      </c>
      <c r="D46" s="50"/>
      <c r="E46" s="50">
        <f t="shared" si="6"/>
        <v>0</v>
      </c>
      <c r="F46" s="50"/>
      <c r="G46" s="50">
        <f t="shared" si="7"/>
        <v>0</v>
      </c>
      <c r="H46" s="50">
        <f t="shared" si="8"/>
        <v>0</v>
      </c>
    </row>
    <row r="47" spans="1:8" ht="13.35" customHeight="1">
      <c r="A47" s="51" t="s">
        <v>77</v>
      </c>
      <c r="B47" s="48">
        <v>1</v>
      </c>
      <c r="C47" s="49" t="s">
        <v>30</v>
      </c>
      <c r="D47" s="50"/>
      <c r="E47" s="50">
        <f t="shared" si="6"/>
        <v>0</v>
      </c>
      <c r="F47" s="50"/>
      <c r="G47" s="50">
        <f t="shared" si="7"/>
        <v>0</v>
      </c>
      <c r="H47" s="50">
        <f t="shared" si="8"/>
        <v>0</v>
      </c>
    </row>
    <row r="48" spans="1:8" ht="12.9" customHeight="1">
      <c r="A48" s="51"/>
      <c r="B48" s="48"/>
      <c r="C48" s="49"/>
      <c r="D48" s="50"/>
      <c r="E48" s="50"/>
      <c r="F48" s="50"/>
      <c r="G48" s="50"/>
      <c r="H48" s="50"/>
    </row>
    <row r="49" spans="1:8" ht="26.4">
      <c r="A49" s="51" t="s">
        <v>78</v>
      </c>
      <c r="B49" s="48">
        <v>3</v>
      </c>
      <c r="C49" s="49" t="s">
        <v>30</v>
      </c>
      <c r="D49" s="50"/>
      <c r="E49" s="50">
        <f aca="true" t="shared" si="9" ref="E49:E56">B49*D49</f>
        <v>0</v>
      </c>
      <c r="F49" s="50"/>
      <c r="G49" s="50">
        <f aca="true" t="shared" si="10" ref="G49:G56">B49*F49</f>
        <v>0</v>
      </c>
      <c r="H49" s="50">
        <f aca="true" t="shared" si="11" ref="H49:H56">E49+G49</f>
        <v>0</v>
      </c>
    </row>
    <row r="50" spans="1:8" ht="26.4">
      <c r="A50" s="51" t="s">
        <v>79</v>
      </c>
      <c r="B50" s="48">
        <v>1</v>
      </c>
      <c r="C50" s="49" t="s">
        <v>30</v>
      </c>
      <c r="D50" s="50"/>
      <c r="E50" s="50">
        <f t="shared" si="9"/>
        <v>0</v>
      </c>
      <c r="F50" s="50"/>
      <c r="G50" s="50">
        <f t="shared" si="10"/>
        <v>0</v>
      </c>
      <c r="H50" s="50">
        <f t="shared" si="11"/>
        <v>0</v>
      </c>
    </row>
    <row r="51" spans="1:8" ht="26.4">
      <c r="A51" s="51" t="s">
        <v>80</v>
      </c>
      <c r="B51" s="48">
        <v>24</v>
      </c>
      <c r="C51" s="49" t="s">
        <v>30</v>
      </c>
      <c r="D51" s="50"/>
      <c r="E51" s="50">
        <f t="shared" si="9"/>
        <v>0</v>
      </c>
      <c r="F51" s="50"/>
      <c r="G51" s="50">
        <f t="shared" si="10"/>
        <v>0</v>
      </c>
      <c r="H51" s="50">
        <f t="shared" si="11"/>
        <v>0</v>
      </c>
    </row>
    <row r="52" spans="1:8" ht="26.4">
      <c r="A52" s="51" t="s">
        <v>81</v>
      </c>
      <c r="B52" s="48">
        <v>21</v>
      </c>
      <c r="C52" s="49" t="s">
        <v>30</v>
      </c>
      <c r="D52" s="50"/>
      <c r="E52" s="50">
        <f t="shared" si="9"/>
        <v>0</v>
      </c>
      <c r="F52" s="50"/>
      <c r="G52" s="50">
        <f t="shared" si="10"/>
        <v>0</v>
      </c>
      <c r="H52" s="50">
        <f t="shared" si="11"/>
        <v>0</v>
      </c>
    </row>
    <row r="53" spans="1:8" ht="26.4">
      <c r="A53" s="51" t="s">
        <v>82</v>
      </c>
      <c r="B53" s="48">
        <v>48</v>
      </c>
      <c r="C53" s="49" t="s">
        <v>30</v>
      </c>
      <c r="D53" s="50"/>
      <c r="E53" s="50">
        <f t="shared" si="9"/>
        <v>0</v>
      </c>
      <c r="F53" s="50"/>
      <c r="G53" s="50">
        <f t="shared" si="10"/>
        <v>0</v>
      </c>
      <c r="H53" s="50">
        <f t="shared" si="11"/>
        <v>0</v>
      </c>
    </row>
    <row r="54" spans="1:8" ht="26.4">
      <c r="A54" s="51" t="s">
        <v>83</v>
      </c>
      <c r="B54" s="48">
        <v>16</v>
      </c>
      <c r="C54" s="49" t="s">
        <v>30</v>
      </c>
      <c r="D54" s="50"/>
      <c r="E54" s="50">
        <f t="shared" si="9"/>
        <v>0</v>
      </c>
      <c r="F54" s="50"/>
      <c r="G54" s="50">
        <f t="shared" si="10"/>
        <v>0</v>
      </c>
      <c r="H54" s="50">
        <f t="shared" si="11"/>
        <v>0</v>
      </c>
    </row>
    <row r="55" spans="1:8" ht="26.4">
      <c r="A55" s="51" t="s">
        <v>84</v>
      </c>
      <c r="B55" s="48">
        <v>204</v>
      </c>
      <c r="C55" s="49" t="s">
        <v>30</v>
      </c>
      <c r="D55" s="50"/>
      <c r="E55" s="50">
        <f t="shared" si="9"/>
        <v>0</v>
      </c>
      <c r="F55" s="50"/>
      <c r="G55" s="50">
        <f t="shared" si="10"/>
        <v>0</v>
      </c>
      <c r="H55" s="50">
        <f t="shared" si="11"/>
        <v>0</v>
      </c>
    </row>
    <row r="56" spans="1:8" s="56" customFormat="1" ht="26.4">
      <c r="A56" s="52" t="s">
        <v>85</v>
      </c>
      <c r="B56" s="53">
        <v>75</v>
      </c>
      <c r="C56" s="54" t="s">
        <v>30</v>
      </c>
      <c r="D56" s="55"/>
      <c r="E56" s="55">
        <f t="shared" si="9"/>
        <v>0</v>
      </c>
      <c r="F56" s="55"/>
      <c r="G56" s="55">
        <f t="shared" si="10"/>
        <v>0</v>
      </c>
      <c r="H56" s="55">
        <f t="shared" si="11"/>
        <v>0</v>
      </c>
    </row>
    <row r="57" spans="1:5" ht="12.9" customHeight="1">
      <c r="A57" s="51"/>
      <c r="B57"/>
      <c r="C57"/>
      <c r="D57"/>
      <c r="E57"/>
    </row>
    <row r="58" spans="1:8" ht="13.35" customHeight="1">
      <c r="A58" s="51" t="s">
        <v>86</v>
      </c>
      <c r="B58" s="48">
        <v>30</v>
      </c>
      <c r="C58" s="49" t="s">
        <v>38</v>
      </c>
      <c r="D58" s="50"/>
      <c r="E58" s="50">
        <f aca="true" t="shared" si="12" ref="E58:E65">B58*D58</f>
        <v>0</v>
      </c>
      <c r="F58" s="50"/>
      <c r="G58" s="50">
        <f aca="true" t="shared" si="13" ref="G58:G65">B58*F58</f>
        <v>0</v>
      </c>
      <c r="H58" s="50">
        <f aca="true" t="shared" si="14" ref="H58:H65">E58+G58</f>
        <v>0</v>
      </c>
    </row>
    <row r="59" spans="1:8" ht="13.35" customHeight="1">
      <c r="A59" s="51" t="s">
        <v>87</v>
      </c>
      <c r="B59" s="48">
        <v>30</v>
      </c>
      <c r="C59" s="49" t="s">
        <v>38</v>
      </c>
      <c r="D59" s="50"/>
      <c r="E59" s="50">
        <f t="shared" si="12"/>
        <v>0</v>
      </c>
      <c r="F59" s="50"/>
      <c r="G59" s="50">
        <f t="shared" si="13"/>
        <v>0</v>
      </c>
      <c r="H59" s="50">
        <f t="shared" si="14"/>
        <v>0</v>
      </c>
    </row>
    <row r="60" spans="1:8" ht="14.85" customHeight="1">
      <c r="A60" s="57" t="s">
        <v>88</v>
      </c>
      <c r="B60" s="48">
        <v>50</v>
      </c>
      <c r="C60" s="49" t="s">
        <v>38</v>
      </c>
      <c r="D60" s="50"/>
      <c r="E60" s="50">
        <f t="shared" si="12"/>
        <v>0</v>
      </c>
      <c r="F60" s="50"/>
      <c r="G60" s="50">
        <f t="shared" si="13"/>
        <v>0</v>
      </c>
      <c r="H60" s="50">
        <f t="shared" si="14"/>
        <v>0</v>
      </c>
    </row>
    <row r="61" spans="1:8" ht="14.85" customHeight="1">
      <c r="A61" s="57" t="s">
        <v>89</v>
      </c>
      <c r="B61" s="48">
        <v>60</v>
      </c>
      <c r="C61" s="49" t="s">
        <v>38</v>
      </c>
      <c r="D61" s="50"/>
      <c r="E61" s="50">
        <f t="shared" si="12"/>
        <v>0</v>
      </c>
      <c r="F61" s="50"/>
      <c r="G61" s="50">
        <f t="shared" si="13"/>
        <v>0</v>
      </c>
      <c r="H61" s="50">
        <f t="shared" si="14"/>
        <v>0</v>
      </c>
    </row>
    <row r="62" spans="1:8" ht="14.85" customHeight="1">
      <c r="A62" s="57" t="s">
        <v>90</v>
      </c>
      <c r="B62" s="48">
        <v>80</v>
      </c>
      <c r="C62" s="49" t="s">
        <v>38</v>
      </c>
      <c r="D62" s="50"/>
      <c r="E62" s="50">
        <f t="shared" si="12"/>
        <v>0</v>
      </c>
      <c r="F62" s="50"/>
      <c r="G62" s="50">
        <f t="shared" si="13"/>
        <v>0</v>
      </c>
      <c r="H62" s="50">
        <f t="shared" si="14"/>
        <v>0</v>
      </c>
    </row>
    <row r="63" spans="1:8" ht="14.85" customHeight="1">
      <c r="A63" s="51" t="s">
        <v>91</v>
      </c>
      <c r="B63" s="48">
        <v>300</v>
      </c>
      <c r="C63" s="49" t="s">
        <v>92</v>
      </c>
      <c r="D63" s="50"/>
      <c r="E63" s="50">
        <f t="shared" si="12"/>
        <v>0</v>
      </c>
      <c r="F63" s="50"/>
      <c r="G63" s="50">
        <f t="shared" si="13"/>
        <v>0</v>
      </c>
      <c r="H63" s="50">
        <f t="shared" si="14"/>
        <v>0</v>
      </c>
    </row>
    <row r="64" spans="1:8" ht="13.35" customHeight="1">
      <c r="A64" s="51" t="s">
        <v>93</v>
      </c>
      <c r="B64" s="48">
        <v>125</v>
      </c>
      <c r="C64" s="49" t="s">
        <v>92</v>
      </c>
      <c r="D64" s="50"/>
      <c r="E64" s="50">
        <f t="shared" si="12"/>
        <v>0</v>
      </c>
      <c r="F64" s="50"/>
      <c r="G64" s="50">
        <f t="shared" si="13"/>
        <v>0</v>
      </c>
      <c r="H64" s="50">
        <f t="shared" si="14"/>
        <v>0</v>
      </c>
    </row>
    <row r="65" spans="1:8" ht="13.35" customHeight="1">
      <c r="A65" s="51" t="s">
        <v>94</v>
      </c>
      <c r="B65" s="48">
        <v>136</v>
      </c>
      <c r="C65" s="49" t="s">
        <v>30</v>
      </c>
      <c r="D65" s="50"/>
      <c r="E65" s="50">
        <f t="shared" si="12"/>
        <v>0</v>
      </c>
      <c r="F65" s="50"/>
      <c r="G65" s="50">
        <f t="shared" si="13"/>
        <v>0</v>
      </c>
      <c r="H65" s="50">
        <f t="shared" si="14"/>
        <v>0</v>
      </c>
    </row>
    <row r="66" spans="1:8" ht="12.9" customHeight="1">
      <c r="A66" s="58"/>
      <c r="B66" s="59"/>
      <c r="C66" s="59"/>
      <c r="D66" s="60"/>
      <c r="E66" s="60"/>
      <c r="F66" s="60"/>
      <c r="G66" s="60"/>
      <c r="H66" s="60"/>
    </row>
    <row r="67" spans="1:8" ht="13.35" customHeight="1">
      <c r="A67" s="47" t="s">
        <v>9</v>
      </c>
      <c r="B67" s="49"/>
      <c r="C67" s="49"/>
      <c r="D67" s="50"/>
      <c r="E67" s="50">
        <f>SUM(E5:E66)</f>
        <v>0</v>
      </c>
      <c r="F67" s="50"/>
      <c r="G67" s="50">
        <f>SUM(G5:G66)</f>
        <v>0</v>
      </c>
      <c r="H67" s="50">
        <f>SUM(H5:H66)</f>
        <v>0</v>
      </c>
    </row>
    <row r="68" spans="1:8" ht="13.35" customHeight="1">
      <c r="A68" s="47" t="s">
        <v>95</v>
      </c>
      <c r="B68" s="61">
        <v>5</v>
      </c>
      <c r="C68" s="49" t="s">
        <v>11</v>
      </c>
      <c r="D68" s="50">
        <f>SUM(E5:E18,E58:E62)</f>
        <v>0</v>
      </c>
      <c r="E68">
        <f>D68*B68/100</f>
        <v>0</v>
      </c>
      <c r="F68" s="50"/>
      <c r="G68" s="50"/>
      <c r="H68" s="50">
        <f>E68</f>
        <v>0</v>
      </c>
    </row>
    <row r="69" spans="1:8" ht="13.35" customHeight="1">
      <c r="A69" s="58" t="s">
        <v>96</v>
      </c>
      <c r="B69" s="62">
        <v>3</v>
      </c>
      <c r="C69" s="59" t="s">
        <v>11</v>
      </c>
      <c r="D69" s="60">
        <f>SUM(E67:E68)</f>
        <v>0</v>
      </c>
      <c r="E69" s="60">
        <f>D69*B69/100</f>
        <v>0</v>
      </c>
      <c r="F69" s="60"/>
      <c r="G69" s="60"/>
      <c r="H69" s="60">
        <f>E69</f>
        <v>0</v>
      </c>
    </row>
    <row r="70" spans="1:8" ht="13.35" customHeight="1">
      <c r="A70" s="47" t="s">
        <v>97</v>
      </c>
      <c r="B70" s="49"/>
      <c r="C70" s="49"/>
      <c r="D70" s="50"/>
      <c r="E70" s="50">
        <f>SUM(E67:E69)</f>
        <v>0</v>
      </c>
      <c r="F70" s="50"/>
      <c r="G70" s="50">
        <f>SUM(G67:G69)</f>
        <v>0</v>
      </c>
      <c r="H70" s="50">
        <f>SUM(H67:H69)</f>
        <v>0</v>
      </c>
    </row>
    <row r="1048520" ht="12.75" customHeight="1"/>
    <row r="1048521" ht="12.75" customHeight="1"/>
    <row r="1048522" ht="12.75" customHeight="1"/>
    <row r="1048523" ht="12.75" customHeight="1"/>
    <row r="1048524" ht="12.75" customHeight="1"/>
    <row r="1048525" ht="12.75" customHeight="1"/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1">
    <mergeCell ref="A1:H1"/>
  </mergeCells>
  <printOptions gridLines="1"/>
  <pageMargins left="0.590277777777778" right="0.590277777777778" top="0.590277777777778" bottom="0.590277777777778" header="0.511811023622047" footer="0.511811023622047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 topLeftCell="A1">
      <selection activeCell="F4" sqref="F4"/>
    </sheetView>
  </sheetViews>
  <sheetFormatPr defaultColWidth="9.125" defaultRowHeight="12.75"/>
  <cols>
    <col min="1" max="1" width="31.125" style="39" customWidth="1"/>
    <col min="2" max="2" width="7.125" style="39" customWidth="1"/>
    <col min="3" max="3" width="6.875" style="39" customWidth="1"/>
    <col min="4" max="4" width="8.50390625" style="39" customWidth="1"/>
    <col min="5" max="5" width="9.625" style="39" customWidth="1"/>
    <col min="6" max="6" width="10.00390625" style="0" customWidth="1"/>
    <col min="7" max="7" width="10.875" style="0" customWidth="1"/>
    <col min="8" max="8" width="10.375" style="0" customWidth="1"/>
  </cols>
  <sheetData>
    <row r="1" spans="1:8" s="40" customFormat="1" ht="19.5" customHeight="1">
      <c r="A1" s="1" t="s">
        <v>98</v>
      </c>
      <c r="B1" s="1"/>
      <c r="C1" s="1"/>
      <c r="D1" s="1"/>
      <c r="E1" s="1"/>
      <c r="F1" s="1"/>
      <c r="G1" s="1"/>
      <c r="H1" s="1"/>
    </row>
    <row r="2" spans="1:8" s="40" customFormat="1" ht="15" customHeight="1">
      <c r="A2" s="41" t="s">
        <v>29</v>
      </c>
      <c r="B2" s="42" t="s">
        <v>30</v>
      </c>
      <c r="C2" s="42" t="s">
        <v>31</v>
      </c>
      <c r="D2" s="42" t="s">
        <v>32</v>
      </c>
      <c r="E2" s="42" t="s">
        <v>33</v>
      </c>
      <c r="F2" s="42" t="s">
        <v>34</v>
      </c>
      <c r="G2" s="42" t="s">
        <v>35</v>
      </c>
      <c r="H2" s="42" t="s">
        <v>36</v>
      </c>
    </row>
    <row r="3" spans="1:6" ht="1.5" customHeight="1">
      <c r="A3"/>
      <c r="D3" s="63"/>
      <c r="E3" s="63"/>
      <c r="F3" s="39"/>
    </row>
    <row r="4" spans="1:8" ht="14.85" customHeight="1">
      <c r="A4" s="57" t="s">
        <v>99</v>
      </c>
      <c r="B4" s="48">
        <v>20</v>
      </c>
      <c r="C4" s="49" t="s">
        <v>30</v>
      </c>
      <c r="D4" s="50"/>
      <c r="E4" s="50">
        <f>B4*D4</f>
        <v>0</v>
      </c>
      <c r="F4" s="50"/>
      <c r="G4" s="50">
        <f>B4*F4</f>
        <v>0</v>
      </c>
      <c r="H4" s="50">
        <f>E4+G4</f>
        <v>0</v>
      </c>
    </row>
    <row r="5" spans="1:8" ht="14.85" customHeight="1">
      <c r="A5" s="57" t="s">
        <v>100</v>
      </c>
      <c r="B5" s="48">
        <v>20</v>
      </c>
      <c r="C5" s="49" t="s">
        <v>92</v>
      </c>
      <c r="D5" s="50"/>
      <c r="E5" s="50">
        <f>B5*D5</f>
        <v>0</v>
      </c>
      <c r="F5" s="50"/>
      <c r="G5" s="50">
        <f>B5*F5</f>
        <v>0</v>
      </c>
      <c r="H5" s="50">
        <f>E5+G5</f>
        <v>0</v>
      </c>
    </row>
    <row r="6" spans="1:8" ht="14.85" customHeight="1">
      <c r="A6" s="57" t="s">
        <v>100</v>
      </c>
      <c r="B6" s="48">
        <v>40</v>
      </c>
      <c r="C6" s="49" t="s">
        <v>38</v>
      </c>
      <c r="D6" s="50"/>
      <c r="E6" s="50">
        <f>B6*D6</f>
        <v>0</v>
      </c>
      <c r="F6" s="50"/>
      <c r="G6" s="50">
        <f>B6*F6</f>
        <v>0</v>
      </c>
      <c r="H6" s="50">
        <f>E6+G6</f>
        <v>0</v>
      </c>
    </row>
    <row r="7" spans="1:8" ht="14.85" customHeight="1">
      <c r="A7" s="64"/>
      <c r="B7" s="59"/>
      <c r="C7" s="59"/>
      <c r="D7" s="65"/>
      <c r="E7" s="65"/>
      <c r="F7" s="65"/>
      <c r="G7" s="65"/>
      <c r="H7" s="65"/>
    </row>
    <row r="8" spans="1:8" ht="14.85" customHeight="1">
      <c r="A8" s="57" t="s">
        <v>9</v>
      </c>
      <c r="B8" s="49"/>
      <c r="C8" s="49"/>
      <c r="D8" s="66"/>
      <c r="E8" s="50">
        <f>SUM(E3:E7)</f>
        <v>0</v>
      </c>
      <c r="F8" s="66"/>
      <c r="G8" s="50">
        <f>SUM(G3:G7)</f>
        <v>0</v>
      </c>
      <c r="H8" s="50">
        <f>SUM(E8+G8)</f>
        <v>0</v>
      </c>
    </row>
    <row r="9" spans="1:8" ht="14.85" customHeight="1">
      <c r="A9" s="57" t="s">
        <v>95</v>
      </c>
      <c r="B9" s="61">
        <v>5</v>
      </c>
      <c r="C9" s="49" t="s">
        <v>11</v>
      </c>
      <c r="D9" s="66">
        <f>SUM(E5)</f>
        <v>0</v>
      </c>
      <c r="E9" s="50">
        <f>(D9*B9/100)</f>
        <v>0</v>
      </c>
      <c r="F9" s="66"/>
      <c r="G9" s="66"/>
      <c r="H9" s="66">
        <f>E9</f>
        <v>0</v>
      </c>
    </row>
    <row r="10" spans="1:8" ht="14.85" customHeight="1">
      <c r="A10" s="67" t="s">
        <v>96</v>
      </c>
      <c r="B10" s="68">
        <v>3</v>
      </c>
      <c r="C10" s="69" t="s">
        <v>11</v>
      </c>
      <c r="D10" s="70">
        <f>SUM(E9,E8)</f>
        <v>0</v>
      </c>
      <c r="E10" s="71">
        <f>(D10*B10/100)</f>
        <v>0</v>
      </c>
      <c r="F10" s="70"/>
      <c r="G10" s="70"/>
      <c r="H10" s="70">
        <f>E10</f>
        <v>0</v>
      </c>
    </row>
    <row r="11" spans="1:8" ht="14.85" customHeight="1">
      <c r="A11" s="57" t="s">
        <v>97</v>
      </c>
      <c r="B11" s="49"/>
      <c r="C11" s="49"/>
      <c r="D11" s="66"/>
      <c r="E11" s="50">
        <f>SUM(E8:E10)</f>
        <v>0</v>
      </c>
      <c r="F11" s="66"/>
      <c r="G11" s="50">
        <f>SUM(G8:G10)</f>
        <v>0</v>
      </c>
      <c r="H11" s="50">
        <f>SUM(H8:H10)</f>
        <v>0</v>
      </c>
    </row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1">
    <mergeCell ref="A1:H1"/>
  </mergeCells>
  <printOptions gridLines="1"/>
  <pageMargins left="0.590277777777778" right="0.39375" top="0.648611111111111" bottom="0.590277777777778" header="0.511811023622047" footer="0.511811023622047"/>
  <pageSetup horizontalDpi="300" verticalDpi="3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 topLeftCell="A10">
      <selection activeCell="F5" sqref="F5"/>
    </sheetView>
  </sheetViews>
  <sheetFormatPr defaultColWidth="9.125" defaultRowHeight="12.75"/>
  <cols>
    <col min="1" max="1" width="28.125" style="39" customWidth="1"/>
    <col min="2" max="2" width="5.75390625" style="39" customWidth="1"/>
    <col min="3" max="3" width="7.75390625" style="39" customWidth="1"/>
    <col min="4" max="4" width="9.25390625" style="39" customWidth="1"/>
    <col min="5" max="5" width="9.625" style="39" customWidth="1"/>
    <col min="6" max="6" width="12.00390625" style="0" customWidth="1"/>
    <col min="7" max="7" width="11.75390625" style="0" customWidth="1"/>
    <col min="8" max="8" width="12.875" style="0" customWidth="1"/>
  </cols>
  <sheetData>
    <row r="1" spans="1:8" s="40" customFormat="1" ht="19.5" customHeight="1">
      <c r="A1" s="1" t="s">
        <v>101</v>
      </c>
      <c r="B1" s="1"/>
      <c r="C1" s="1"/>
      <c r="D1" s="1"/>
      <c r="E1" s="1"/>
      <c r="F1" s="1"/>
      <c r="G1" s="1"/>
      <c r="H1" s="1"/>
    </row>
    <row r="2" spans="1:8" s="40" customFormat="1" ht="15" customHeight="1">
      <c r="A2" s="41" t="s">
        <v>29</v>
      </c>
      <c r="B2" s="42" t="s">
        <v>30</v>
      </c>
      <c r="C2" s="42" t="s">
        <v>31</v>
      </c>
      <c r="D2" s="42" t="s">
        <v>32</v>
      </c>
      <c r="E2" s="42" t="s">
        <v>33</v>
      </c>
      <c r="F2" s="42" t="s">
        <v>34</v>
      </c>
      <c r="G2" s="42" t="s">
        <v>35</v>
      </c>
      <c r="H2" s="42" t="s">
        <v>36</v>
      </c>
    </row>
    <row r="3" spans="1:6" ht="1.5" customHeight="1">
      <c r="A3"/>
      <c r="D3" s="63"/>
      <c r="E3" s="63"/>
      <c r="F3" s="39"/>
    </row>
    <row r="4" spans="1:8" ht="12.9" customHeight="1">
      <c r="A4" s="57"/>
      <c r="B4" s="48"/>
      <c r="C4" s="49"/>
      <c r="D4" s="50"/>
      <c r="E4" s="50"/>
      <c r="F4" s="50"/>
      <c r="G4" s="50"/>
      <c r="H4" s="50"/>
    </row>
    <row r="5" spans="1:8" ht="37.35" customHeight="1">
      <c r="A5" s="47" t="s">
        <v>102</v>
      </c>
      <c r="B5" s="48">
        <v>2</v>
      </c>
      <c r="C5" s="49" t="s">
        <v>30</v>
      </c>
      <c r="D5" s="50"/>
      <c r="E5" s="50"/>
      <c r="F5" s="50"/>
      <c r="G5" s="50">
        <f aca="true" t="shared" si="0" ref="G5:G18">B5*F5</f>
        <v>0</v>
      </c>
      <c r="H5" s="50">
        <f aca="true" t="shared" si="1" ref="H5:H18">E5+G5</f>
        <v>0</v>
      </c>
    </row>
    <row r="6" spans="1:8" ht="39.6" customHeight="1">
      <c r="A6" s="47" t="s">
        <v>103</v>
      </c>
      <c r="B6" s="48">
        <v>2</v>
      </c>
      <c r="C6" s="49" t="s">
        <v>30</v>
      </c>
      <c r="D6" s="50"/>
      <c r="E6" s="50"/>
      <c r="F6" s="50"/>
      <c r="G6" s="50">
        <f t="shared" si="0"/>
        <v>0</v>
      </c>
      <c r="H6" s="50">
        <f t="shared" si="1"/>
        <v>0</v>
      </c>
    </row>
    <row r="7" spans="1:8" ht="24.6" customHeight="1">
      <c r="A7" s="47" t="s">
        <v>104</v>
      </c>
      <c r="B7" s="48">
        <v>1850</v>
      </c>
      <c r="C7" s="49" t="s">
        <v>38</v>
      </c>
      <c r="D7" s="50"/>
      <c r="E7" s="50"/>
      <c r="F7" s="50"/>
      <c r="G7" s="50">
        <f t="shared" si="0"/>
        <v>0</v>
      </c>
      <c r="H7" s="50">
        <f t="shared" si="1"/>
        <v>0</v>
      </c>
    </row>
    <row r="8" spans="1:8" ht="25.35" customHeight="1">
      <c r="A8" s="47" t="s">
        <v>105</v>
      </c>
      <c r="B8" s="48">
        <v>1260</v>
      </c>
      <c r="C8" s="49" t="s">
        <v>38</v>
      </c>
      <c r="D8" s="50"/>
      <c r="E8" s="50"/>
      <c r="F8" s="50"/>
      <c r="G8" s="50">
        <f t="shared" si="0"/>
        <v>0</v>
      </c>
      <c r="H8" s="50">
        <f t="shared" si="1"/>
        <v>0</v>
      </c>
    </row>
    <row r="9" spans="1:8" ht="25.35" customHeight="1">
      <c r="A9" s="47" t="s">
        <v>106</v>
      </c>
      <c r="B9" s="48">
        <v>100</v>
      </c>
      <c r="C9" s="49" t="s">
        <v>38</v>
      </c>
      <c r="D9" s="50"/>
      <c r="E9" s="50"/>
      <c r="F9" s="50"/>
      <c r="G9" s="50">
        <f t="shared" si="0"/>
        <v>0</v>
      </c>
      <c r="H9" s="50">
        <f t="shared" si="1"/>
        <v>0</v>
      </c>
    </row>
    <row r="10" spans="1:8" ht="28.35" customHeight="1">
      <c r="A10" s="47" t="s">
        <v>107</v>
      </c>
      <c r="B10" s="48">
        <v>96</v>
      </c>
      <c r="C10" s="49" t="s">
        <v>108</v>
      </c>
      <c r="D10" s="50"/>
      <c r="E10" s="50"/>
      <c r="F10" s="50"/>
      <c r="G10" s="50">
        <f t="shared" si="0"/>
        <v>0</v>
      </c>
      <c r="H10" s="50">
        <f t="shared" si="1"/>
        <v>0</v>
      </c>
    </row>
    <row r="11" spans="1:8" ht="37.35" customHeight="1">
      <c r="A11" s="47" t="s">
        <v>109</v>
      </c>
      <c r="B11" s="48">
        <v>96</v>
      </c>
      <c r="C11" s="49" t="s">
        <v>108</v>
      </c>
      <c r="D11" s="50"/>
      <c r="E11" s="50"/>
      <c r="F11" s="50"/>
      <c r="G11" s="50">
        <f t="shared" si="0"/>
        <v>0</v>
      </c>
      <c r="H11" s="50">
        <f t="shared" si="1"/>
        <v>0</v>
      </c>
    </row>
    <row r="12" spans="1:8" ht="25.35" customHeight="1">
      <c r="A12" s="47" t="s">
        <v>110</v>
      </c>
      <c r="B12" s="48">
        <v>20</v>
      </c>
      <c r="C12" s="49" t="s">
        <v>108</v>
      </c>
      <c r="D12" s="50"/>
      <c r="E12" s="50"/>
      <c r="F12" s="50"/>
      <c r="G12" s="50">
        <f t="shared" si="0"/>
        <v>0</v>
      </c>
      <c r="H12" s="50">
        <f t="shared" si="1"/>
        <v>0</v>
      </c>
    </row>
    <row r="13" spans="1:8" ht="37.35" customHeight="1">
      <c r="A13" s="47" t="s">
        <v>111</v>
      </c>
      <c r="B13" s="48">
        <v>250</v>
      </c>
      <c r="C13" s="49" t="s">
        <v>30</v>
      </c>
      <c r="D13" s="50"/>
      <c r="E13" s="50"/>
      <c r="F13" s="50"/>
      <c r="G13" s="50">
        <f t="shared" si="0"/>
        <v>0</v>
      </c>
      <c r="H13" s="50">
        <f t="shared" si="1"/>
        <v>0</v>
      </c>
    </row>
    <row r="14" spans="1:8" ht="24.6" customHeight="1">
      <c r="A14" s="47" t="s">
        <v>112</v>
      </c>
      <c r="B14" s="48">
        <v>1345</v>
      </c>
      <c r="C14" s="49" t="s">
        <v>30</v>
      </c>
      <c r="D14" s="50"/>
      <c r="E14" s="50"/>
      <c r="F14" s="50"/>
      <c r="G14" s="50">
        <f t="shared" si="0"/>
        <v>0</v>
      </c>
      <c r="H14" s="50">
        <f t="shared" si="1"/>
        <v>0</v>
      </c>
    </row>
    <row r="15" spans="1:8" ht="37.35" customHeight="1">
      <c r="A15" s="47" t="s">
        <v>113</v>
      </c>
      <c r="B15" s="48">
        <v>1850</v>
      </c>
      <c r="C15" s="49" t="s">
        <v>38</v>
      </c>
      <c r="D15" s="50"/>
      <c r="E15" s="50"/>
      <c r="F15" s="50"/>
      <c r="G15" s="50">
        <f t="shared" si="0"/>
        <v>0</v>
      </c>
      <c r="H15" s="50">
        <f t="shared" si="1"/>
        <v>0</v>
      </c>
    </row>
    <row r="16" spans="1:8" ht="35.1" customHeight="1">
      <c r="A16" s="47" t="s">
        <v>114</v>
      </c>
      <c r="B16" s="48">
        <v>1260</v>
      </c>
      <c r="C16" s="49" t="s">
        <v>38</v>
      </c>
      <c r="D16" s="50"/>
      <c r="E16" s="50"/>
      <c r="F16" s="50"/>
      <c r="G16" s="50">
        <f t="shared" si="0"/>
        <v>0</v>
      </c>
      <c r="H16" s="50">
        <f t="shared" si="1"/>
        <v>0</v>
      </c>
    </row>
    <row r="17" spans="1:8" ht="37.35" customHeight="1">
      <c r="A17" s="47" t="s">
        <v>115</v>
      </c>
      <c r="B17" s="48">
        <v>100</v>
      </c>
      <c r="C17" s="49" t="s">
        <v>38</v>
      </c>
      <c r="D17" s="50"/>
      <c r="E17" s="50"/>
      <c r="F17" s="50"/>
      <c r="G17" s="50">
        <f t="shared" si="0"/>
        <v>0</v>
      </c>
      <c r="H17" s="50">
        <f t="shared" si="1"/>
        <v>0</v>
      </c>
    </row>
    <row r="18" spans="1:8" ht="25.35" customHeight="1">
      <c r="A18" s="47" t="s">
        <v>116</v>
      </c>
      <c r="B18" s="48">
        <v>24</v>
      </c>
      <c r="C18" s="49" t="s">
        <v>117</v>
      </c>
      <c r="D18" s="50"/>
      <c r="E18" s="50"/>
      <c r="F18" s="50"/>
      <c r="G18" s="50">
        <f t="shared" si="0"/>
        <v>0</v>
      </c>
      <c r="H18" s="50">
        <f t="shared" si="1"/>
        <v>0</v>
      </c>
    </row>
    <row r="19" spans="1:8" ht="25.35" customHeight="1">
      <c r="A19" s="64"/>
      <c r="B19" s="59"/>
      <c r="C19" s="59"/>
      <c r="D19" s="65"/>
      <c r="E19" s="65"/>
      <c r="F19" s="65"/>
      <c r="G19" s="65"/>
      <c r="H19" s="65"/>
    </row>
    <row r="20" spans="1:8" ht="12.9" customHeight="1">
      <c r="A20" s="57" t="s">
        <v>9</v>
      </c>
      <c r="B20" s="49"/>
      <c r="C20" s="49"/>
      <c r="D20" s="66"/>
      <c r="E20" s="50">
        <f>SUM(E4:E19)</f>
        <v>0</v>
      </c>
      <c r="F20" s="66"/>
      <c r="G20" s="50">
        <f>SUM(G4:G19)</f>
        <v>0</v>
      </c>
      <c r="H20" s="50">
        <f>SUM(H4:H19)</f>
        <v>0</v>
      </c>
    </row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1">
    <mergeCell ref="A1:H1"/>
  </mergeCells>
  <printOptions gridLines="1"/>
  <pageMargins left="0.590277777777778" right="0.39375" top="0.7875" bottom="0.590277777777778" header="0.511811023622047" footer="0.511811023622047"/>
  <pageSetup horizontalDpi="300" verticalDpi="3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 topLeftCell="A1">
      <selection activeCell="F4" sqref="F4"/>
    </sheetView>
  </sheetViews>
  <sheetFormatPr defaultColWidth="9.125" defaultRowHeight="12.75"/>
  <cols>
    <col min="1" max="1" width="34.00390625" style="0" customWidth="1"/>
    <col min="2" max="2" width="7.125" style="39" customWidth="1"/>
    <col min="3" max="3" width="4.375" style="39" customWidth="1"/>
    <col min="4" max="4" width="12.50390625" style="39" customWidth="1"/>
    <col min="5" max="5" width="14.00390625" style="39" customWidth="1"/>
    <col min="6" max="6" width="9.25390625" style="39" customWidth="1"/>
    <col min="7" max="7" width="11.00390625" style="0" customWidth="1"/>
    <col min="8" max="8" width="12.25390625" style="0" customWidth="1"/>
  </cols>
  <sheetData>
    <row r="1" spans="1:8" s="40" customFormat="1" ht="19.5" customHeight="1">
      <c r="A1" s="1" t="s">
        <v>118</v>
      </c>
      <c r="B1" s="1"/>
      <c r="C1" s="1"/>
      <c r="D1" s="1"/>
      <c r="E1" s="1"/>
      <c r="F1" s="1"/>
      <c r="G1" s="1"/>
      <c r="H1" s="1"/>
    </row>
    <row r="2" spans="1:8" s="40" customFormat="1" ht="15" customHeight="1">
      <c r="A2" s="41" t="s">
        <v>29</v>
      </c>
      <c r="B2" s="42" t="s">
        <v>30</v>
      </c>
      <c r="C2" s="42" t="s">
        <v>31</v>
      </c>
      <c r="D2" s="42" t="s">
        <v>32</v>
      </c>
      <c r="E2" s="42" t="s">
        <v>33</v>
      </c>
      <c r="F2" s="42" t="s">
        <v>34</v>
      </c>
      <c r="G2" s="42" t="s">
        <v>35</v>
      </c>
      <c r="H2" s="42" t="s">
        <v>36</v>
      </c>
    </row>
    <row r="3" spans="4:5" ht="1.5" customHeight="1">
      <c r="D3" s="63"/>
      <c r="E3" s="63"/>
    </row>
    <row r="4" spans="1:8" ht="12.9" customHeight="1">
      <c r="A4" s="57" t="s">
        <v>119</v>
      </c>
      <c r="B4" s="48">
        <v>1</v>
      </c>
      <c r="C4" s="49" t="s">
        <v>30</v>
      </c>
      <c r="D4" s="50"/>
      <c r="E4" s="50">
        <f aca="true" t="shared" si="0" ref="E4:E12">B4*D4</f>
        <v>0</v>
      </c>
      <c r="F4" s="50"/>
      <c r="G4" s="50">
        <f aca="true" t="shared" si="1" ref="G4:G12">B4*F4</f>
        <v>0</v>
      </c>
      <c r="H4" s="50">
        <f aca="true" t="shared" si="2" ref="H4:H12">E4+G4</f>
        <v>0</v>
      </c>
    </row>
    <row r="5" spans="1:8" ht="12.9" customHeight="1">
      <c r="A5" s="57" t="s">
        <v>120</v>
      </c>
      <c r="B5" s="48">
        <v>1</v>
      </c>
      <c r="C5" s="49" t="s">
        <v>30</v>
      </c>
      <c r="D5" s="50"/>
      <c r="E5" s="50">
        <f t="shared" si="0"/>
        <v>0</v>
      </c>
      <c r="F5" s="50"/>
      <c r="G5" s="50">
        <f t="shared" si="1"/>
        <v>0</v>
      </c>
      <c r="H5" s="50">
        <f t="shared" si="2"/>
        <v>0</v>
      </c>
    </row>
    <row r="6" spans="1:8" ht="12.9" customHeight="1">
      <c r="A6" s="57" t="s">
        <v>121</v>
      </c>
      <c r="B6" s="48">
        <v>1</v>
      </c>
      <c r="C6" s="49" t="s">
        <v>30</v>
      </c>
      <c r="D6" s="50"/>
      <c r="E6" s="50">
        <f t="shared" si="0"/>
        <v>0</v>
      </c>
      <c r="F6" s="50"/>
      <c r="G6" s="50">
        <f t="shared" si="1"/>
        <v>0</v>
      </c>
      <c r="H6" s="50">
        <f t="shared" si="2"/>
        <v>0</v>
      </c>
    </row>
    <row r="7" spans="1:8" ht="12.9" customHeight="1">
      <c r="A7" s="57" t="s">
        <v>122</v>
      </c>
      <c r="B7" s="48">
        <v>1</v>
      </c>
      <c r="C7" s="49" t="s">
        <v>30</v>
      </c>
      <c r="D7" s="50"/>
      <c r="E7" s="50">
        <f t="shared" si="0"/>
        <v>0</v>
      </c>
      <c r="F7" s="50"/>
      <c r="G7" s="50">
        <f t="shared" si="1"/>
        <v>0</v>
      </c>
      <c r="H7" s="50">
        <f t="shared" si="2"/>
        <v>0</v>
      </c>
    </row>
    <row r="8" spans="1:8" ht="12.9" customHeight="1">
      <c r="A8" s="57" t="s">
        <v>123</v>
      </c>
      <c r="B8" s="48">
        <v>1</v>
      </c>
      <c r="C8" s="49" t="s">
        <v>30</v>
      </c>
      <c r="D8" s="50"/>
      <c r="E8" s="50">
        <f t="shared" si="0"/>
        <v>0</v>
      </c>
      <c r="F8" s="50"/>
      <c r="G8" s="50">
        <f t="shared" si="1"/>
        <v>0</v>
      </c>
      <c r="H8" s="50">
        <f t="shared" si="2"/>
        <v>0</v>
      </c>
    </row>
    <row r="9" spans="1:8" ht="12.9" customHeight="1">
      <c r="A9" s="57" t="s">
        <v>124</v>
      </c>
      <c r="B9" s="48">
        <v>1</v>
      </c>
      <c r="C9" s="49" t="s">
        <v>30</v>
      </c>
      <c r="D9" s="50"/>
      <c r="E9" s="50">
        <f t="shared" si="0"/>
        <v>0</v>
      </c>
      <c r="F9" s="50"/>
      <c r="G9" s="50">
        <f t="shared" si="1"/>
        <v>0</v>
      </c>
      <c r="H9" s="50">
        <f t="shared" si="2"/>
        <v>0</v>
      </c>
    </row>
    <row r="10" spans="1:8" ht="12.9" customHeight="1">
      <c r="A10" s="57" t="s">
        <v>125</v>
      </c>
      <c r="B10" s="48">
        <v>1</v>
      </c>
      <c r="C10" s="49" t="s">
        <v>30</v>
      </c>
      <c r="D10" s="50"/>
      <c r="E10" s="50">
        <f t="shared" si="0"/>
        <v>0</v>
      </c>
      <c r="F10" s="50"/>
      <c r="G10" s="50">
        <f t="shared" si="1"/>
        <v>0</v>
      </c>
      <c r="H10" s="50">
        <f t="shared" si="2"/>
        <v>0</v>
      </c>
    </row>
    <row r="11" spans="1:8" ht="12.9" customHeight="1">
      <c r="A11" s="57" t="s">
        <v>126</v>
      </c>
      <c r="B11" s="48">
        <v>1</v>
      </c>
      <c r="C11" s="49" t="s">
        <v>30</v>
      </c>
      <c r="D11" s="50"/>
      <c r="E11" s="50">
        <f t="shared" si="0"/>
        <v>0</v>
      </c>
      <c r="F11" s="50"/>
      <c r="G11" s="50">
        <f t="shared" si="1"/>
        <v>0</v>
      </c>
      <c r="H11" s="50">
        <f t="shared" si="2"/>
        <v>0</v>
      </c>
    </row>
    <row r="12" spans="1:8" ht="12.9" customHeight="1">
      <c r="A12" s="57" t="s">
        <v>127</v>
      </c>
      <c r="B12" s="48">
        <v>5</v>
      </c>
      <c r="C12" s="49" t="s">
        <v>30</v>
      </c>
      <c r="D12" s="50"/>
      <c r="E12" s="50">
        <f t="shared" si="0"/>
        <v>0</v>
      </c>
      <c r="F12" s="50"/>
      <c r="G12" s="50">
        <f t="shared" si="1"/>
        <v>0</v>
      </c>
      <c r="H12" s="50">
        <f t="shared" si="2"/>
        <v>0</v>
      </c>
    </row>
    <row r="13" spans="1:8" ht="12.9" customHeight="1">
      <c r="A13" s="57"/>
      <c r="B13" s="48"/>
      <c r="C13" s="49"/>
      <c r="D13" s="50"/>
      <c r="E13" s="50"/>
      <c r="F13" s="50"/>
      <c r="G13" s="50"/>
      <c r="H13" s="50"/>
    </row>
    <row r="14" spans="1:8" ht="12.9" customHeight="1">
      <c r="A14" s="64"/>
      <c r="B14" s="59"/>
      <c r="C14" s="59"/>
      <c r="D14" s="60"/>
      <c r="E14" s="60"/>
      <c r="F14" s="60"/>
      <c r="G14" s="60"/>
      <c r="H14" s="60"/>
    </row>
    <row r="15" spans="1:8" ht="12.9" customHeight="1">
      <c r="A15" s="57" t="s">
        <v>9</v>
      </c>
      <c r="B15" s="49"/>
      <c r="C15" s="49"/>
      <c r="D15" s="50"/>
      <c r="E15" s="50">
        <f>SUM(E4:E14)</f>
        <v>0</v>
      </c>
      <c r="F15" s="50"/>
      <c r="G15" s="50">
        <f>SUM(G4:G14)</f>
        <v>0</v>
      </c>
      <c r="H15" s="50">
        <f>SUM(H4:H14)</f>
        <v>0</v>
      </c>
    </row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1">
    <mergeCell ref="A1:H1"/>
  </mergeCells>
  <printOptions gridLines="1"/>
  <pageMargins left="0.590277777777778" right="0.39375" top="0.648611111111111" bottom="0.590277777777778" header="0.511811023622047" footer="0.511811023622047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2017-10-24T16:24:44Z</cp:lastPrinted>
  <dcterms:created xsi:type="dcterms:W3CDTF">2004-04-30T10:05:14Z</dcterms:created>
  <dcterms:modified xsi:type="dcterms:W3CDTF">2022-11-20T16:57:27Z</dcterms:modified>
  <cp:category/>
  <cp:version/>
  <cp:contentType/>
  <cp:contentStatus/>
  <cp:revision>162</cp:revision>
</cp:coreProperties>
</file>