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1880" activeTab="0"/>
  </bookViews>
  <sheets>
    <sheet name="Rekapitulace" sheetId="1" r:id="rId1"/>
    <sheet name="II_116" sheetId="2" r:id="rId2"/>
  </sheets>
  <definedNames/>
  <calcPr calcId="162913"/>
</workbook>
</file>

<file path=xl/sharedStrings.xml><?xml version="1.0" encoding="utf-8"?>
<sst xmlns="http://schemas.openxmlformats.org/spreadsheetml/2006/main" count="275" uniqueCount="126">
  <si>
    <t>Firma: Firma</t>
  </si>
  <si>
    <t>Rekapitulace ceny</t>
  </si>
  <si>
    <t>Stavba: II_116 - Rovina - Třebáň, havárie skalního masivu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</si>
  <si>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</si>
  <si>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</si>
  <si>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</si>
  <si>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</si>
  <si>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</si>
  <si>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</si>
  <si>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</si>
  <si>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</si>
  <si>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</si>
  <si>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</si>
  <si>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</si>
  <si>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II_116</t>
  </si>
  <si>
    <t>Rovina - Třebáň, havárie skalního masivu</t>
  </si>
  <si>
    <t>O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</si>
  <si>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</si>
  <si>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</si>
  <si>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</si>
  <si>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</si>
  <si>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</si>
  <si>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</si>
  <si>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</si>
  <si>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</si>
  <si>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</si>
  <si>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</si>
  <si>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</si>
  <si>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</si>
  <si>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</si>
  <si>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</si>
  <si>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</si>
  <si>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</si>
  <si>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</si>
  <si>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</si>
  <si>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</si>
  <si>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</si>
  <si>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</si>
  <si>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</si>
  <si>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</si>
  <si>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</si>
  <si>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</si>
  <si>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</si>
  <si>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015113</t>
  </si>
  <si>
    <t>R</t>
  </si>
  <si>
    <t>POPLATKY ZA LIKVIDACI ODPADŮ NEKONTAMINOVANÝCH - 17 05 04 VYTĚŽENÉ ZEMINY A HORNINY - III. TŘÍDA TĚŽITELNOSTI</t>
  </si>
  <si>
    <t>T</t>
  </si>
  <si>
    <t>PP</t>
  </si>
  <si>
    <t/>
  </si>
  <si>
    <t>VV</t>
  </si>
  <si>
    <t>TS</t>
  </si>
  <si>
    <t>1. Položka obsahuje:   
 – veškeré poplatky provozovateli skládky, recyklační linky nebo jiného zařízení na zpracování nebo likvidaci odpadů související s převzetím, uložením, zpracováním nebo likvidací odpadu   
2. Položka neobsahuje:   
 – náklady spojené s dopravou odpadu z místa stavby na místo převzetí provozovatelem skládky, recyklační linky nebo jiného zařízení na zpracování nebo likvidaci odpadů   
3. Způsob měření:   
Tunou se rozumí hmotnost odpadu vytříděného v souladu se zákonem č. 541/2020 Sb., o nakládání s odpady, v platném znění.</t>
  </si>
  <si>
    <t>02720</t>
  </si>
  <si>
    <t>POMOC PRÁCE ZŘÍZ NEBO ZAJIŠŤ REGULACI A OCHRANU DOPRAVY</t>
  </si>
  <si>
    <t>KPL</t>
  </si>
  <si>
    <t>DIO</t>
  </si>
  <si>
    <t>zahrnuje veškeré náklady spojené s objednatelem požadovanými zařízeními</t>
  </si>
  <si>
    <t>02910</t>
  </si>
  <si>
    <t>OSTATNÍ POŽADAVKY - ZEMĚMĚŘIČSKÁ MĚŘENÍ</t>
  </si>
  <si>
    <t>KOMPLEXNÍ INŽENÝRSKOGEOLOGICKÝ PRŮZKUM CELÉHO SKALNÍHO MASÍVU</t>
  </si>
  <si>
    <t>zahrnuje veškeré náklady spojené s objednatelem požadovanými pracemi,    
- pro stanovení orientační investorské ceny určete jednotkovou cenu jako 1% odhadované ceny stavby</t>
  </si>
  <si>
    <t>02971</t>
  </si>
  <si>
    <t>OSTAT POŽADAVKY - GEOTECHNICKÝ MONITORING NA POVRCHU</t>
  </si>
  <si>
    <t>Geotechn. dozor hor. způsobem</t>
  </si>
  <si>
    <t>24hod=24,000 [A]</t>
  </si>
  <si>
    <t>zahrnuje veškeré náklady spojené s objednatelem požadovanými pracemi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</si>
  <si>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</si>
  <si>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</si>
  <si>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</si>
  <si>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Zemní práce</t>
  </si>
  <si>
    <t>112048</t>
  </si>
  <si>
    <t>KÁCENÍ STROMŮ D KMENE DO 0,3M S ODSTRANĚNÍM PAŘEZŮ, ODVOZ DO 20KM</t>
  </si>
  <si>
    <t>KUS</t>
  </si>
  <si>
    <t>s postupným spouštěním koruny a kmene D do 0,3 m</t>
  </si>
  <si>
    <t>Kácení stromů se měří v [ks] poražených stromů (průměr stromů se měří ve výšce 1,3m nad terénem) a zahrnuje zejména:   
- poražení stromu a osekání větví   
- spálení větví na hromadách nebo štěpkování   
- dopravu a uložení kmenů, případné další práce s nimi dle pokynů zadávací dokumentace   
Odstranění pařezů se měří v [ks] vytrhaných nebo vykopaných pařezů a zahrnuje zejména:   
- vytrhání nebo vykopání pařezů   
- veškeré zemní práce spojené s odstraněním pařezů   
- dopravu a uložení pařezů, případně další práce s nimi dle pokynů zadávací dokumentace   
- zásyp jam po pařezech</t>
  </si>
  <si>
    <t>16</t>
  </si>
  <si>
    <t>12293B</t>
  </si>
  <si>
    <t>ODKOPÁVKY A PROKOPÁVKY OBECNÉ TŘ. III - DOPRAVA</t>
  </si>
  <si>
    <t>DOPRAVA VYBOURANÝCH HMOT, KONSTRUKCÍ A SUTÍ, NALOŽENÍ A SLOŽENÍ VYBOURANÝCH HMOT NEBO KONSTRUKCÍ</t>
  </si>
  <si>
    <t>Položka zahrnuje samostatnou dopravu zeminy. Množství se určí jako součin kubatutry [m3] a požadované vzdálenosti [km].</t>
  </si>
  <si>
    <t>Základy</t>
  </si>
  <si>
    <t>7</t>
  </si>
  <si>
    <t>261315</t>
  </si>
  <si>
    <t>VRTY PRO KOTVENÍ A INJEKTÁŽ NA POVRCHU TŘ. III D DO 50MM</t>
  </si>
  <si>
    <t>M</t>
  </si>
  <si>
    <t>Vrty do skalních stěn vrtacími kladivy D 56 mm hor. tř. V a VI prováděné horolezeckou technikou</t>
  </si>
  <si>
    <t>položka zahrnuje:   
přemístění, montáž a demontáž vrtných souprav   
svislou dopravu zeminy z vrtu   
vodorovnou dopravu zeminy bez uložení na skládku   
případně nutné pažení dočasné (včetně odpažení) i trvalé</t>
  </si>
  <si>
    <t>8</t>
  </si>
  <si>
    <t>289940</t>
  </si>
  <si>
    <t>ODTĚŽENÍ NESTABILNÍCH HORNIN ZE SKALNÍCH PLOCH HOROLEZECKOU TECHNIKOU</t>
  </si>
  <si>
    <t>M3</t>
  </si>
  <si>
    <t>Položka zahrnuje:   
- dodávku předepsaných sítí   
- úpravu, očištění a ochranu podkladu   
- ukotvení sítě na skalní stěně horolezci   
- vrty pro kotvy   
- dodání a osazení kotev předepsané délky v předepsaném rastru   
- nutné přesahy   
- mimostaveništní a vnitrostaveništní dopravu</t>
  </si>
  <si>
    <t>289941</t>
  </si>
  <si>
    <t>ZPEVNĚNÍ SKALNÍCH PLOCH Z OCELOVÝCH SÍTÍ HOROLEZECKÝM ZPŮSOBEM</t>
  </si>
  <si>
    <t>M2</t>
  </si>
  <si>
    <t>289942</t>
  </si>
  <si>
    <t>OČIŠTĚNÍ SKALNÍCH PLOCH RUČNÍMI NÁSTROJI HOROLEZ.TECHNIKOU</t>
  </si>
  <si>
    <t>motyky, páčidla</t>
  </si>
  <si>
    <t>Přidružená stavební výroba</t>
  </si>
  <si>
    <t>11</t>
  </si>
  <si>
    <t>711234</t>
  </si>
  <si>
    <t>OCHRANA KOMUNIKACE GUMOVÝMI PÁSY</t>
  </si>
  <si>
    <t>SOUB</t>
  </si>
  <si>
    <t>položka zahrnuje:   
- dodání  předepsaného izolačního materiálu   
- očištění a ošetření podkladu, zadávací dokumentace může zahrnout i případné vyspravení   
- zřízení izolace jako kompletního povlaku, případně komplet. soustavy nebo systému podle příslušného  technolog. předpisu   
- zřízení izolace i jednotlivých vrstev po etapách, včetně pracovních spár a spojů   
- úprava u okrajů, rohů, hran, dilatačních i pracovních spojů, kotev, obrubníků, dilatačních zařízení, odvodnění, otvorů, neizolovaných míst a pod.   
- zajištění odvodnění povrchu izolace, včetně odvodnění nejnižších míst, pokud dokumentace pro zadání stavby nestanoví jinak   
- ochrana izolace do doby zřízení definitivní ochranné vrstvy nebo konstrukce   
- úprava, očištění a ošetření prostoru kolem izolace   
- provedení požadovaných zkoušek   
- nezahrnuje ochranné vrstvy, např. geotextilii</t>
  </si>
  <si>
    <t>12</t>
  </si>
  <si>
    <t>76291</t>
  </si>
  <si>
    <t>DŘEVĚNÉ OPLOCENÍ Z ŘEZIVA</t>
  </si>
  <si>
    <t>Záchytné ploty ve skalní stěně - montáž</t>
  </si>
  <si>
    <t>40=40,000 [A]</t>
  </si>
  <si>
    <t>- položky tesařských konstrukcí zahrnují kompletní konstrukci, včetně úprav řeziva (i impregnaci, povrchové úpravy a pod.), spojovací a ochranné prostředky, upevňovací prvky, lemování, lištování, spárování, není-li zahrnut v jiných položkách, i nátěr konstrukcí, včetně úpravy povrchu před nátěrem.</t>
  </si>
  <si>
    <t>13</t>
  </si>
  <si>
    <t>767911</t>
  </si>
  <si>
    <t>OPLOCENÍ Z DRÁTĚNÉHO PLETIVA POZINKOVANÉHO STANDARDNÍHO</t>
  </si>
  <si>
    <t>- položka zahrnuje vedle vlastního pletiva i rámy, rošty, lišty, kování, podpěrné, závěsné, upevňovací prvky, spojovací a těsnící materiál, pomocný materiál, kompletní povrchovou úpravu.   
- nejsou zahrnuty sloupky a vzpěry, které se vykazují v samostatných položkách 338**, není zahrnuta podezdívka (272**)   
- součástí položky je  případně i ostnatý drát, uvažovaná plocha se pak vypočítává po horní hranu drátu.</t>
  </si>
  <si>
    <t>Ostatní konstrukce a práce</t>
  </si>
  <si>
    <t>14</t>
  </si>
  <si>
    <t>966841</t>
  </si>
  <si>
    <t>ODSTRANĚNÍ OPLOCENÍ DŘEVĚNÉHO</t>
  </si>
  <si>
    <t>demontáž záchytného plotu</t>
  </si>
  <si>
    <t>40/1,5=26,667 [A]</t>
  </si>
  <si>
    <t>položka zahrnuje:   
- kompletní bourací práce včetně odstranění základových konstrukcí a nezbytného rozsahu zemních prací,   
- veškerou manipulaci s vybouranou sutí a hmotami včetně uložení na skládku,   
- veškeré další práce plynoucí z technologického předpisu a z platných předpisů,   
- odstranění sloupků z jiného materiálu, odstranění vrat a vrátek 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</si>
  <si>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15</t>
  </si>
  <si>
    <t>966842</t>
  </si>
  <si>
    <t>ODSTRANĚNÍ OPLOCENÍ Z DRÁT PLETIVA</t>
  </si>
  <si>
    <t>134/1,5=89,333 [A]</t>
  </si>
  <si>
    <t>Varianta ZŘ - Základní řešení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</si>
</sst>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ont="1" applyFill="1" applyBorder="1"/>
    <xf numFmtId="4" fontId="3" fillId="2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0" fillId="2" borderId="4" xfId="0" applyFont="1" applyFill="1" applyBorder="1"/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4" fontId="3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workbookViewId="0" topLeftCell="A1">
      <selection activeCell="B5" sqref="B5:D5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 t="s">
        <v>0</v>
      </c>
      <c r="C1" s="1"/>
      <c r="D1" s="1"/>
      <c r="E1" s="1"/>
    </row>
    <row r="2" spans="1:5" ht="12.75" customHeight="1">
      <c r="A2" s="33"/>
      <c r="B2" s="34" t="s">
        <v>1</v>
      </c>
      <c r="C2" s="1"/>
      <c r="D2" s="1"/>
      <c r="E2" s="1"/>
    </row>
    <row r="3" spans="1:5" ht="20.1" customHeight="1">
      <c r="A3" s="33"/>
      <c r="B3" s="33"/>
      <c r="C3" s="1"/>
      <c r="D3" s="1"/>
      <c r="E3" s="1"/>
    </row>
    <row r="4" spans="1:5" ht="20.1" customHeight="1">
      <c r="A4" s="1"/>
      <c r="B4" s="35" t="s">
        <v>2</v>
      </c>
      <c r="C4" s="33"/>
      <c r="D4" s="33"/>
      <c r="E4" s="1"/>
    </row>
    <row r="5" spans="1:5" ht="12.75" customHeight="1">
      <c r="A5" s="1"/>
      <c r="B5" s="33" t="s">
        <v>125</v>
      </c>
      <c r="C5" s="33"/>
      <c r="D5" s="33"/>
      <c r="E5" s="1"/>
    </row>
    <row r="6" spans="1:5" ht="12.75" customHeight="1">
      <c r="A6" s="1"/>
      <c r="B6" s="3" t="s">
        <v>3</v>
      </c>
      <c r="C6" s="6">
        <f>SUM(C10:C10)</f>
        <v>0</v>
      </c>
      <c r="D6" s="1"/>
      <c r="E6" s="1"/>
    </row>
    <row r="7" spans="1:5" ht="12.75" customHeight="1">
      <c r="A7" s="1"/>
      <c r="B7" s="3" t="s">
        <v>4</v>
      </c>
      <c r="C7" s="6">
        <f>SUM(E10:E10)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14</v>
      </c>
      <c r="B10" s="15" t="s">
        <v>15</v>
      </c>
      <c r="C10" s="16">
        <f>II_116!I3</f>
        <v>0</v>
      </c>
      <c r="D10" s="16">
        <f>II_116!O2</f>
        <v>0</v>
      </c>
      <c r="E10" s="16">
        <f>C10+D10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workbookViewId="0" topLeftCell="A1">
      <pane ySplit="7" topLeftCell="A8" activePane="bottomLeft" state="frozen"/>
      <selection pane="bottomLeft" activeCell="H73" sqref="H7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 t="s">
        <v>0</v>
      </c>
      <c r="F1" s="1"/>
      <c r="G1" s="1"/>
      <c r="H1" s="1"/>
      <c r="I1" s="1"/>
      <c r="P1" t="s">
        <v>21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0+O8+O29+O38+O55+O68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14</v>
      </c>
      <c r="I3" s="32">
        <f>0+I8+I29+I38+I55+I68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14</v>
      </c>
      <c r="D4" s="39"/>
      <c r="E4" s="13" t="s">
        <v>15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6" t="s">
        <v>23</v>
      </c>
      <c r="B5" s="36" t="s">
        <v>25</v>
      </c>
      <c r="C5" s="36" t="s">
        <v>27</v>
      </c>
      <c r="D5" s="36" t="s">
        <v>28</v>
      </c>
      <c r="E5" s="36" t="s">
        <v>29</v>
      </c>
      <c r="F5" s="36" t="s">
        <v>31</v>
      </c>
      <c r="G5" s="36" t="s">
        <v>33</v>
      </c>
      <c r="H5" s="36" t="s">
        <v>35</v>
      </c>
      <c r="I5" s="36"/>
      <c r="O5" t="s">
        <v>20</v>
      </c>
      <c r="P5" t="s">
        <v>22</v>
      </c>
    </row>
    <row r="6" spans="1:9" ht="12.75" customHeight="1">
      <c r="A6" s="36"/>
      <c r="B6" s="36"/>
      <c r="C6" s="36"/>
      <c r="D6" s="36"/>
      <c r="E6" s="36"/>
      <c r="F6" s="36"/>
      <c r="G6" s="36"/>
      <c r="H6" s="11" t="s">
        <v>36</v>
      </c>
      <c r="I6" s="11" t="s">
        <v>38</v>
      </c>
    </row>
    <row r="7" spans="1:9" ht="12.75" customHeight="1">
      <c r="A7" s="11" t="s">
        <v>24</v>
      </c>
      <c r="B7" s="11" t="s">
        <v>26</v>
      </c>
      <c r="C7" s="11" t="s">
        <v>22</v>
      </c>
      <c r="D7" s="11" t="s">
        <v>21</v>
      </c>
      <c r="E7" s="11" t="s">
        <v>30</v>
      </c>
      <c r="F7" s="11" t="s">
        <v>32</v>
      </c>
      <c r="G7" s="11" t="s">
        <v>34</v>
      </c>
      <c r="H7" s="11" t="s">
        <v>37</v>
      </c>
      <c r="I7" s="11" t="s">
        <v>39</v>
      </c>
    </row>
    <row r="8" spans="1:18" ht="12.75" customHeight="1">
      <c r="A8" s="14" t="s">
        <v>40</v>
      </c>
      <c r="B8" s="14"/>
      <c r="C8" s="18" t="s">
        <v>24</v>
      </c>
      <c r="D8" s="14"/>
      <c r="E8" s="19" t="s">
        <v>41</v>
      </c>
      <c r="F8" s="14"/>
      <c r="G8" s="14"/>
      <c r="H8" s="14"/>
      <c r="I8" s="20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25.5">
      <c r="A9" s="17" t="s">
        <v>42</v>
      </c>
      <c r="B9" s="21" t="s">
        <v>26</v>
      </c>
      <c r="C9" s="21" t="s">
        <v>43</v>
      </c>
      <c r="D9" s="17" t="s">
        <v>44</v>
      </c>
      <c r="E9" s="22" t="s">
        <v>45</v>
      </c>
      <c r="F9" s="23" t="s">
        <v>46</v>
      </c>
      <c r="G9" s="24">
        <v>145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47</v>
      </c>
      <c r="E10" s="27" t="s">
        <v>48</v>
      </c>
    </row>
    <row r="11" spans="1:5" ht="12.75">
      <c r="A11" s="28" t="s">
        <v>49</v>
      </c>
      <c r="E11" s="29" t="s">
        <v>48</v>
      </c>
    </row>
    <row r="12" spans="1:5" ht="140.25">
      <c r="A12" t="s">
        <v>50</v>
      </c>
      <c r="E12" s="27" t="s">
        <v>51</v>
      </c>
    </row>
    <row r="13" spans="1:16" ht="12.75">
      <c r="A13" s="17" t="s">
        <v>42</v>
      </c>
      <c r="B13" s="21" t="s">
        <v>22</v>
      </c>
      <c r="C13" s="21" t="s">
        <v>52</v>
      </c>
      <c r="D13" s="17" t="s">
        <v>48</v>
      </c>
      <c r="E13" s="22" t="s">
        <v>53</v>
      </c>
      <c r="F13" s="23" t="s">
        <v>54</v>
      </c>
      <c r="G13" s="24">
        <v>1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47</v>
      </c>
      <c r="E14" s="27" t="s">
        <v>55</v>
      </c>
    </row>
    <row r="15" spans="1:5" ht="12.75">
      <c r="A15" s="28" t="s">
        <v>49</v>
      </c>
      <c r="E15" s="29" t="s">
        <v>48</v>
      </c>
    </row>
    <row r="16" spans="1:5" ht="12.75">
      <c r="A16" t="s">
        <v>50</v>
      </c>
      <c r="E16" s="27" t="s">
        <v>56</v>
      </c>
    </row>
    <row r="17" spans="1:16" ht="12.75">
      <c r="A17" s="17" t="s">
        <v>42</v>
      </c>
      <c r="B17" s="21" t="s">
        <v>21</v>
      </c>
      <c r="C17" s="21" t="s">
        <v>57</v>
      </c>
      <c r="D17" s="17" t="s">
        <v>48</v>
      </c>
      <c r="E17" s="22" t="s">
        <v>58</v>
      </c>
      <c r="F17" s="23" t="s">
        <v>54</v>
      </c>
      <c r="G17" s="24">
        <v>1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25.5">
      <c r="A18" s="26" t="s">
        <v>47</v>
      </c>
      <c r="E18" s="27" t="s">
        <v>59</v>
      </c>
    </row>
    <row r="19" spans="1:5" ht="12.75">
      <c r="A19" s="28" t="s">
        <v>49</v>
      </c>
      <c r="E19" s="29" t="s">
        <v>48</v>
      </c>
    </row>
    <row r="20" spans="1:5" ht="38.25">
      <c r="A20" t="s">
        <v>50</v>
      </c>
      <c r="E20" s="27" t="s">
        <v>60</v>
      </c>
    </row>
    <row r="21" spans="1:16" ht="12.75">
      <c r="A21" s="17" t="s">
        <v>42</v>
      </c>
      <c r="B21" s="21" t="s">
        <v>30</v>
      </c>
      <c r="C21" s="21" t="s">
        <v>61</v>
      </c>
      <c r="D21" s="17" t="s">
        <v>48</v>
      </c>
      <c r="E21" s="22" t="s">
        <v>62</v>
      </c>
      <c r="F21" s="23" t="s">
        <v>54</v>
      </c>
      <c r="G21" s="24">
        <v>32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47</v>
      </c>
      <c r="E22" s="27" t="s">
        <v>63</v>
      </c>
    </row>
    <row r="23" spans="1:5" ht="12.75">
      <c r="A23" s="28" t="s">
        <v>49</v>
      </c>
      <c r="E23" s="29" t="s">
        <v>64</v>
      </c>
    </row>
    <row r="24" spans="1:5" ht="12.75">
      <c r="A24" t="s">
        <v>50</v>
      </c>
      <c r="E24" s="27" t="s">
        <v>65</v>
      </c>
    </row>
    <row r="25" spans="1:16" ht="12.75">
      <c r="A25" s="17" t="s">
        <v>42</v>
      </c>
      <c r="B25" s="21" t="s">
        <v>32</v>
      </c>
      <c r="C25" s="21" t="s">
        <v>66</v>
      </c>
      <c r="D25" s="17" t="s">
        <v>48</v>
      </c>
      <c r="E25" s="22" t="s">
        <v>67</v>
      </c>
      <c r="F25" s="23" t="s">
        <v>54</v>
      </c>
      <c r="G25" s="24">
        <v>1</v>
      </c>
      <c r="H25" s="25"/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47</v>
      </c>
      <c r="E26" s="27" t="s">
        <v>48</v>
      </c>
    </row>
    <row r="27" spans="1:5" ht="12.75">
      <c r="A27" s="28" t="s">
        <v>49</v>
      </c>
      <c r="E27" s="29" t="s">
        <v>48</v>
      </c>
    </row>
    <row r="28" spans="1:5" ht="25.5">
      <c r="A28" t="s">
        <v>50</v>
      </c>
      <c r="E28" s="27" t="s">
        <v>68</v>
      </c>
    </row>
    <row r="29" spans="1:18" ht="12.75" customHeight="1">
      <c r="A29" s="5" t="s">
        <v>40</v>
      </c>
      <c r="B29" s="5"/>
      <c r="C29" s="30" t="s">
        <v>26</v>
      </c>
      <c r="D29" s="5"/>
      <c r="E29" s="19" t="s">
        <v>69</v>
      </c>
      <c r="F29" s="5"/>
      <c r="G29" s="5"/>
      <c r="H29" s="5"/>
      <c r="I29" s="31">
        <f>0+Q29</f>
        <v>0</v>
      </c>
      <c r="O29">
        <f>0+R29</f>
        <v>0</v>
      </c>
      <c r="Q29">
        <f>0+I30+I34</f>
        <v>0</v>
      </c>
      <c r="R29">
        <f>0+O30+O34</f>
        <v>0</v>
      </c>
    </row>
    <row r="30" spans="1:16" ht="25.5">
      <c r="A30" s="17" t="s">
        <v>42</v>
      </c>
      <c r="B30" s="21" t="s">
        <v>34</v>
      </c>
      <c r="C30" s="21" t="s">
        <v>70</v>
      </c>
      <c r="D30" s="17" t="s">
        <v>48</v>
      </c>
      <c r="E30" s="22" t="s">
        <v>71</v>
      </c>
      <c r="F30" s="23" t="s">
        <v>72</v>
      </c>
      <c r="G30" s="24">
        <v>3</v>
      </c>
      <c r="H30" s="25"/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47</v>
      </c>
      <c r="E31" s="27" t="s">
        <v>73</v>
      </c>
    </row>
    <row r="32" spans="1:5" ht="12.75">
      <c r="A32" s="28" t="s">
        <v>49</v>
      </c>
      <c r="E32" s="29" t="s">
        <v>48</v>
      </c>
    </row>
    <row r="33" spans="1:5" ht="165.75">
      <c r="A33" t="s">
        <v>50</v>
      </c>
      <c r="E33" s="27" t="s">
        <v>74</v>
      </c>
    </row>
    <row r="34" spans="1:16" ht="12.75">
      <c r="A34" s="17" t="s">
        <v>42</v>
      </c>
      <c r="B34" s="21" t="s">
        <v>75</v>
      </c>
      <c r="C34" s="21" t="s">
        <v>76</v>
      </c>
      <c r="D34" s="17" t="s">
        <v>44</v>
      </c>
      <c r="E34" s="22" t="s">
        <v>77</v>
      </c>
      <c r="F34" s="23" t="s">
        <v>46</v>
      </c>
      <c r="G34" s="24">
        <v>145</v>
      </c>
      <c r="H34" s="25"/>
      <c r="I34" s="25">
        <f>ROUND(ROUND(H34,2)*ROUND(G34,3),2)</f>
        <v>0</v>
      </c>
      <c r="O34">
        <f>(I34*21)/100</f>
        <v>0</v>
      </c>
      <c r="P34" t="s">
        <v>22</v>
      </c>
    </row>
    <row r="35" spans="1:5" ht="25.5">
      <c r="A35" s="26" t="s">
        <v>47</v>
      </c>
      <c r="E35" s="27" t="s">
        <v>78</v>
      </c>
    </row>
    <row r="36" spans="1:5" ht="12.75">
      <c r="A36" s="28" t="s">
        <v>49</v>
      </c>
      <c r="E36" s="29" t="s">
        <v>48</v>
      </c>
    </row>
    <row r="37" spans="1:5" ht="25.5">
      <c r="A37" t="s">
        <v>50</v>
      </c>
      <c r="E37" s="27" t="s">
        <v>79</v>
      </c>
    </row>
    <row r="38" spans="1:18" ht="12.75" customHeight="1">
      <c r="A38" s="5" t="s">
        <v>40</v>
      </c>
      <c r="B38" s="5"/>
      <c r="C38" s="30" t="s">
        <v>22</v>
      </c>
      <c r="D38" s="5"/>
      <c r="E38" s="19" t="s">
        <v>80</v>
      </c>
      <c r="F38" s="5"/>
      <c r="G38" s="5"/>
      <c r="H38" s="5"/>
      <c r="I38" s="31">
        <f>0+Q38</f>
        <v>0</v>
      </c>
      <c r="O38">
        <f>0+R38</f>
        <v>0</v>
      </c>
      <c r="Q38">
        <f>0+I39+I43+I47+I51</f>
        <v>0</v>
      </c>
      <c r="R38">
        <f>0+O39+O43+O47+O51</f>
        <v>0</v>
      </c>
    </row>
    <row r="39" spans="1:16" ht="12.75">
      <c r="A39" s="17" t="s">
        <v>42</v>
      </c>
      <c r="B39" s="21" t="s">
        <v>81</v>
      </c>
      <c r="C39" s="21" t="s">
        <v>82</v>
      </c>
      <c r="D39" s="17" t="s">
        <v>48</v>
      </c>
      <c r="E39" s="22" t="s">
        <v>83</v>
      </c>
      <c r="F39" s="23" t="s">
        <v>84</v>
      </c>
      <c r="G39" s="24">
        <v>24</v>
      </c>
      <c r="H39" s="25"/>
      <c r="I39" s="25">
        <f>ROUND(ROUND(H39,2)*ROUND(G39,3),2)</f>
        <v>0</v>
      </c>
      <c r="O39">
        <f>(I39*21)/100</f>
        <v>0</v>
      </c>
      <c r="P39" t="s">
        <v>22</v>
      </c>
    </row>
    <row r="40" spans="1:5" ht="25.5">
      <c r="A40" s="26" t="s">
        <v>47</v>
      </c>
      <c r="E40" s="27" t="s">
        <v>85</v>
      </c>
    </row>
    <row r="41" spans="1:5" ht="12.75">
      <c r="A41" s="28" t="s">
        <v>49</v>
      </c>
      <c r="E41" s="29" t="s">
        <v>48</v>
      </c>
    </row>
    <row r="42" spans="1:5" ht="63.75">
      <c r="A42" t="s">
        <v>50</v>
      </c>
      <c r="E42" s="27" t="s">
        <v>86</v>
      </c>
    </row>
    <row r="43" spans="1:16" ht="25.5">
      <c r="A43" s="17" t="s">
        <v>42</v>
      </c>
      <c r="B43" s="21" t="s">
        <v>87</v>
      </c>
      <c r="C43" s="21" t="s">
        <v>88</v>
      </c>
      <c r="D43" s="17" t="s">
        <v>44</v>
      </c>
      <c r="E43" s="22" t="s">
        <v>89</v>
      </c>
      <c r="F43" s="23" t="s">
        <v>90</v>
      </c>
      <c r="G43" s="24">
        <v>12.4</v>
      </c>
      <c r="H43" s="25"/>
      <c r="I43" s="25">
        <f>ROUND(ROUND(H43,2)*ROUND(G43,3),2)</f>
        <v>0</v>
      </c>
      <c r="O43">
        <f>(I43*21)/100</f>
        <v>0</v>
      </c>
      <c r="P43" t="s">
        <v>22</v>
      </c>
    </row>
    <row r="44" spans="1:5" ht="12.75">
      <c r="A44" s="26" t="s">
        <v>47</v>
      </c>
      <c r="E44" s="27" t="s">
        <v>48</v>
      </c>
    </row>
    <row r="45" spans="1:5" ht="12.75">
      <c r="A45" s="28" t="s">
        <v>49</v>
      </c>
      <c r="E45" s="29" t="s">
        <v>48</v>
      </c>
    </row>
    <row r="46" spans="1:5" ht="102">
      <c r="A46" t="s">
        <v>50</v>
      </c>
      <c r="E46" s="27" t="s">
        <v>91</v>
      </c>
    </row>
    <row r="47" spans="1:16" ht="25.5">
      <c r="A47" s="17" t="s">
        <v>42</v>
      </c>
      <c r="B47" s="21" t="s">
        <v>37</v>
      </c>
      <c r="C47" s="21" t="s">
        <v>92</v>
      </c>
      <c r="D47" s="17" t="s">
        <v>48</v>
      </c>
      <c r="E47" s="22" t="s">
        <v>93</v>
      </c>
      <c r="F47" s="23" t="s">
        <v>94</v>
      </c>
      <c r="G47" s="24">
        <v>40</v>
      </c>
      <c r="H47" s="25"/>
      <c r="I47" s="25">
        <f>ROUND(ROUND(H47,2)*ROUND(G47,3),2)</f>
        <v>0</v>
      </c>
      <c r="O47">
        <f>(I47*21)/100</f>
        <v>0</v>
      </c>
      <c r="P47" t="s">
        <v>22</v>
      </c>
    </row>
    <row r="48" spans="1:5" ht="12.75">
      <c r="A48" s="26" t="s">
        <v>47</v>
      </c>
      <c r="E48" s="27" t="s">
        <v>48</v>
      </c>
    </row>
    <row r="49" spans="1:5" ht="12.75">
      <c r="A49" s="28" t="s">
        <v>49</v>
      </c>
      <c r="E49" s="29" t="s">
        <v>48</v>
      </c>
    </row>
    <row r="50" spans="1:5" ht="102">
      <c r="A50" t="s">
        <v>50</v>
      </c>
      <c r="E50" s="27" t="s">
        <v>91</v>
      </c>
    </row>
    <row r="51" spans="1:16" ht="12.75">
      <c r="A51" s="17" t="s">
        <v>42</v>
      </c>
      <c r="B51" s="21" t="s">
        <v>39</v>
      </c>
      <c r="C51" s="21" t="s">
        <v>95</v>
      </c>
      <c r="D51" s="17" t="s">
        <v>44</v>
      </c>
      <c r="E51" s="22" t="s">
        <v>96</v>
      </c>
      <c r="F51" s="23" t="s">
        <v>90</v>
      </c>
      <c r="G51" s="24">
        <v>80</v>
      </c>
      <c r="H51" s="25"/>
      <c r="I51" s="25">
        <f>ROUND(ROUND(H51,2)*ROUND(G51,3),2)</f>
        <v>0</v>
      </c>
      <c r="O51">
        <f>(I51*21)/100</f>
        <v>0</v>
      </c>
      <c r="P51" t="s">
        <v>22</v>
      </c>
    </row>
    <row r="52" spans="1:5" ht="12.75">
      <c r="A52" s="26" t="s">
        <v>47</v>
      </c>
      <c r="E52" s="27" t="s">
        <v>97</v>
      </c>
    </row>
    <row r="53" spans="1:5" ht="12.75">
      <c r="A53" s="28" t="s">
        <v>49</v>
      </c>
      <c r="E53" s="29" t="s">
        <v>48</v>
      </c>
    </row>
    <row r="54" spans="1:5" ht="102">
      <c r="A54" t="s">
        <v>50</v>
      </c>
      <c r="E54" s="27" t="s">
        <v>91</v>
      </c>
    </row>
    <row r="55" spans="1:18" ht="12.75" customHeight="1">
      <c r="A55" s="5" t="s">
        <v>40</v>
      </c>
      <c r="B55" s="5"/>
      <c r="C55" s="30" t="s">
        <v>81</v>
      </c>
      <c r="D55" s="5"/>
      <c r="E55" s="19" t="s">
        <v>98</v>
      </c>
      <c r="F55" s="5"/>
      <c r="G55" s="5"/>
      <c r="H55" s="5"/>
      <c r="I55" s="31">
        <f>0+Q55</f>
        <v>0</v>
      </c>
      <c r="O55">
        <f>0+R55</f>
        <v>0</v>
      </c>
      <c r="Q55">
        <f>0+I56+I60+I64</f>
        <v>0</v>
      </c>
      <c r="R55">
        <f>0+O56+O60+O64</f>
        <v>0</v>
      </c>
    </row>
    <row r="56" spans="1:16" ht="12.75">
      <c r="A56" s="17" t="s">
        <v>42</v>
      </c>
      <c r="B56" s="21" t="s">
        <v>99</v>
      </c>
      <c r="C56" s="21" t="s">
        <v>100</v>
      </c>
      <c r="D56" s="17" t="s">
        <v>44</v>
      </c>
      <c r="E56" s="22" t="s">
        <v>101</v>
      </c>
      <c r="F56" s="23" t="s">
        <v>102</v>
      </c>
      <c r="G56" s="24">
        <v>1</v>
      </c>
      <c r="H56" s="25"/>
      <c r="I56" s="25">
        <f>ROUND(ROUND(H56,2)*ROUND(G56,3),2)</f>
        <v>0</v>
      </c>
      <c r="O56">
        <f>(I56*21)/100</f>
        <v>0</v>
      </c>
      <c r="P56" t="s">
        <v>22</v>
      </c>
    </row>
    <row r="57" spans="1:5" ht="12.75">
      <c r="A57" s="26" t="s">
        <v>47</v>
      </c>
      <c r="E57" s="27" t="s">
        <v>48</v>
      </c>
    </row>
    <row r="58" spans="1:5" ht="12.75">
      <c r="A58" s="28" t="s">
        <v>49</v>
      </c>
      <c r="E58" s="29" t="s">
        <v>48</v>
      </c>
    </row>
    <row r="59" spans="1:5" ht="191.25">
      <c r="A59" t="s">
        <v>50</v>
      </c>
      <c r="E59" s="27" t="s">
        <v>103</v>
      </c>
    </row>
    <row r="60" spans="1:16" ht="12.75">
      <c r="A60" s="17" t="s">
        <v>42</v>
      </c>
      <c r="B60" s="21" t="s">
        <v>104</v>
      </c>
      <c r="C60" s="21" t="s">
        <v>105</v>
      </c>
      <c r="D60" s="17" t="s">
        <v>48</v>
      </c>
      <c r="E60" s="22" t="s">
        <v>106</v>
      </c>
      <c r="F60" s="23" t="s">
        <v>94</v>
      </c>
      <c r="G60" s="24">
        <v>40</v>
      </c>
      <c r="H60" s="25"/>
      <c r="I60" s="25">
        <f>ROUND(ROUND(H60,2)*ROUND(G60,3),2)</f>
        <v>0</v>
      </c>
      <c r="O60">
        <f>(I60*21)/100</f>
        <v>0</v>
      </c>
      <c r="P60" t="s">
        <v>22</v>
      </c>
    </row>
    <row r="61" spans="1:5" ht="12.75">
      <c r="A61" s="26" t="s">
        <v>47</v>
      </c>
      <c r="E61" s="27" t="s">
        <v>107</v>
      </c>
    </row>
    <row r="62" spans="1:5" ht="12.75">
      <c r="A62" s="28" t="s">
        <v>49</v>
      </c>
      <c r="E62" s="29" t="s">
        <v>108</v>
      </c>
    </row>
    <row r="63" spans="1:5" ht="51">
      <c r="A63" t="s">
        <v>50</v>
      </c>
      <c r="E63" s="27" t="s">
        <v>109</v>
      </c>
    </row>
    <row r="64" spans="1:16" ht="12.75">
      <c r="A64" s="17" t="s">
        <v>42</v>
      </c>
      <c r="B64" s="21" t="s">
        <v>110</v>
      </c>
      <c r="C64" s="21" t="s">
        <v>111</v>
      </c>
      <c r="D64" s="17" t="s">
        <v>48</v>
      </c>
      <c r="E64" s="22" t="s">
        <v>112</v>
      </c>
      <c r="F64" s="23" t="s">
        <v>94</v>
      </c>
      <c r="G64" s="24">
        <v>134</v>
      </c>
      <c r="H64" s="25"/>
      <c r="I64" s="25">
        <f>ROUND(ROUND(H64,2)*ROUND(G64,3),2)</f>
        <v>0</v>
      </c>
      <c r="O64">
        <f>(I64*21)/100</f>
        <v>0</v>
      </c>
      <c r="P64" t="s">
        <v>22</v>
      </c>
    </row>
    <row r="65" spans="1:5" ht="12.75">
      <c r="A65" s="26" t="s">
        <v>47</v>
      </c>
      <c r="E65" s="27" t="s">
        <v>48</v>
      </c>
    </row>
    <row r="66" spans="1:5" ht="12.75">
      <c r="A66" s="28" t="s">
        <v>49</v>
      </c>
      <c r="E66" s="29" t="s">
        <v>48</v>
      </c>
    </row>
    <row r="67" spans="1:5" ht="89.25">
      <c r="A67" t="s">
        <v>50</v>
      </c>
      <c r="E67" s="27" t="s">
        <v>113</v>
      </c>
    </row>
    <row r="68" spans="1:18" ht="12.75" customHeight="1">
      <c r="A68" s="5" t="s">
        <v>40</v>
      </c>
      <c r="B68" s="5"/>
      <c r="C68" s="30" t="s">
        <v>37</v>
      </c>
      <c r="D68" s="5"/>
      <c r="E68" s="19" t="s">
        <v>114</v>
      </c>
      <c r="F68" s="5"/>
      <c r="G68" s="5"/>
      <c r="H68" s="5"/>
      <c r="I68" s="31">
        <f>0+Q68</f>
        <v>0</v>
      </c>
      <c r="O68">
        <f>0+R68</f>
        <v>0</v>
      </c>
      <c r="Q68">
        <f>0+I69+I73</f>
        <v>0</v>
      </c>
      <c r="R68">
        <f>0+O69+O73</f>
        <v>0</v>
      </c>
    </row>
    <row r="69" spans="1:16" ht="12.75">
      <c r="A69" s="17" t="s">
        <v>42</v>
      </c>
      <c r="B69" s="21" t="s">
        <v>115</v>
      </c>
      <c r="C69" s="21" t="s">
        <v>116</v>
      </c>
      <c r="D69" s="17" t="s">
        <v>48</v>
      </c>
      <c r="E69" s="22" t="s">
        <v>117</v>
      </c>
      <c r="F69" s="23" t="s">
        <v>84</v>
      </c>
      <c r="G69" s="24">
        <v>26.667</v>
      </c>
      <c r="H69" s="25"/>
      <c r="I69" s="25">
        <f>ROUND(ROUND(H69,2)*ROUND(G69,3),2)</f>
        <v>0</v>
      </c>
      <c r="O69">
        <f>(I69*21)/100</f>
        <v>0</v>
      </c>
      <c r="P69" t="s">
        <v>22</v>
      </c>
    </row>
    <row r="70" spans="1:5" ht="12.75">
      <c r="A70" s="26" t="s">
        <v>47</v>
      </c>
      <c r="E70" s="27" t="s">
        <v>118</v>
      </c>
    </row>
    <row r="71" spans="1:5" ht="12.75">
      <c r="A71" s="28" t="s">
        <v>49</v>
      </c>
      <c r="E71" s="29" t="s">
        <v>119</v>
      </c>
    </row>
    <row r="72" spans="1:5" ht="127.5">
      <c r="A72" t="s">
        <v>50</v>
      </c>
      <c r="E72" s="27" t="s">
        <v>120</v>
      </c>
    </row>
    <row r="73" spans="1:16" ht="12.75">
      <c r="A73" s="17" t="s">
        <v>42</v>
      </c>
      <c r="B73" s="21" t="s">
        <v>121</v>
      </c>
      <c r="C73" s="21" t="s">
        <v>122</v>
      </c>
      <c r="D73" s="17" t="s">
        <v>48</v>
      </c>
      <c r="E73" s="22" t="s">
        <v>123</v>
      </c>
      <c r="F73" s="23" t="s">
        <v>84</v>
      </c>
      <c r="G73" s="24">
        <v>89.333</v>
      </c>
      <c r="H73" s="25"/>
      <c r="I73" s="25">
        <f>ROUND(ROUND(H73,2)*ROUND(G73,3),2)</f>
        <v>0</v>
      </c>
      <c r="O73">
        <f>(I73*21)/100</f>
        <v>0</v>
      </c>
      <c r="P73" t="s">
        <v>22</v>
      </c>
    </row>
    <row r="74" spans="1:5" ht="12.75">
      <c r="A74" s="26" t="s">
        <v>47</v>
      </c>
      <c r="E74" s="27" t="s">
        <v>48</v>
      </c>
    </row>
    <row r="75" spans="1:5" ht="12.75">
      <c r="A75" s="28" t="s">
        <v>49</v>
      </c>
      <c r="E75" s="29" t="s">
        <v>124</v>
      </c>
    </row>
    <row r="76" spans="1:5" ht="127.5">
      <c r="A76" t="s">
        <v>50</v>
      </c>
      <c r="E76" s="27" t="s">
        <v>120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Špaček Pavel</dc:creator>
  <cp:keywords/>
  <dc:description/>
  <cp:lastModifiedBy>Špaček Pavel</cp:lastModifiedBy>
  <cp:lastPrinted>2022-10-27T10:52:17Z</cp:lastPrinted>
  <dcterms:created xsi:type="dcterms:W3CDTF">2022-10-27T07:34:22Z</dcterms:created>
  <dcterms:modified xsi:type="dcterms:W3CDTF">2022-10-27T10:56:19Z</dcterms:modified>
  <cp:category/>
  <cp:version/>
  <cp:contentType/>
  <cp:contentStatus/>
</cp:coreProperties>
</file>