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 defaultThemeVersion="124226"/>
  <bookViews>
    <workbookView xWindow="38280" yWindow="65416" windowWidth="25440" windowHeight="15390" activeTab="0"/>
  </bookViews>
  <sheets>
    <sheet name="Výkaz výměr" sheetId="15" r:id="rId1"/>
  </sheets>
  <definedNames>
    <definedName name="_xlnm.Print_Area" localSheetId="0">'Výkaz výměr'!$A$1:$H$206</definedName>
    <definedName name="_xlnm.Print_Area">#REF!</definedName>
    <definedName name="_xlnm.Print_Titles">#REF!</definedName>
    <definedName name="VV" localSheetId="0">#REF!</definedName>
    <definedName name="VV">#REF!</definedName>
    <definedName name="_xlnm.Print_Titles" localSheetId="0">'Výkaz výměr'!$4:$5</definedName>
  </definedNames>
  <calcPr calcId="191029"/>
  <extLst/>
</workbook>
</file>

<file path=xl/sharedStrings.xml><?xml version="1.0" encoding="utf-8"?>
<sst xmlns="http://schemas.openxmlformats.org/spreadsheetml/2006/main" count="515" uniqueCount="209">
  <si>
    <t>Položka</t>
  </si>
  <si>
    <t>Výkon / dodávka prací</t>
  </si>
  <si>
    <t>jedn.</t>
  </si>
  <si>
    <t>cena</t>
  </si>
  <si>
    <t>Kč</t>
  </si>
  <si>
    <t>1.</t>
  </si>
  <si>
    <t xml:space="preserve">VRTÁNÍ  A  ODKRYVNÉ  PRÁCE </t>
  </si>
  <si>
    <t>1.1.</t>
  </si>
  <si>
    <t>bm</t>
  </si>
  <si>
    <t>1.2.</t>
  </si>
  <si>
    <t>km</t>
  </si>
  <si>
    <t>dílčí mezisoučet - pol. 1.</t>
  </si>
  <si>
    <t>bez DPH</t>
  </si>
  <si>
    <t>2.</t>
  </si>
  <si>
    <t xml:space="preserve">POLNÍ ZKOUŠKY </t>
  </si>
  <si>
    <t>zk.</t>
  </si>
  <si>
    <t>hod.</t>
  </si>
  <si>
    <t>dílčí mezisoučet - pol. 2.</t>
  </si>
  <si>
    <t>3.</t>
  </si>
  <si>
    <t>GEODETICKÉ PRÁCE</t>
  </si>
  <si>
    <t xml:space="preserve">Vytýčení sond a polních zkoušek </t>
  </si>
  <si>
    <t>Polohopisné a výškopisné zaměření sond a zk.  JTSK, Bpv</t>
  </si>
  <si>
    <t>Zaměření studní a vztažných objektů</t>
  </si>
  <si>
    <t>ks</t>
  </si>
  <si>
    <t xml:space="preserve">Doprava </t>
  </si>
  <si>
    <t>Vytyčení a ověření podzemních inž. sítí</t>
  </si>
  <si>
    <t>dílčí mezisoučet - pol. 3.</t>
  </si>
  <si>
    <t>4.</t>
  </si>
  <si>
    <t>m</t>
  </si>
  <si>
    <t>5.</t>
  </si>
  <si>
    <t>dílčí mezisoučet - pol. 5.</t>
  </si>
  <si>
    <t>6.</t>
  </si>
  <si>
    <t>VÝKONY GEOLOGICKÉ SLUŽBY</t>
  </si>
  <si>
    <t>Sled, řízení, koordinace sondážních prací, GT dozor</t>
  </si>
  <si>
    <t>dílčí mezisoučet - pol. 6.</t>
  </si>
  <si>
    <t>7.</t>
  </si>
  <si>
    <t>dílčí mezisoučet - pol. 7.</t>
  </si>
  <si>
    <t>8.</t>
  </si>
  <si>
    <t>dílčí mezisoučet - pol. 8.</t>
  </si>
  <si>
    <t>cena celkem bez DPH</t>
  </si>
  <si>
    <t xml:space="preserve">R E K A P I T U L A C E </t>
  </si>
  <si>
    <t>počet</t>
  </si>
  <si>
    <r>
      <t>A-</t>
    </r>
    <r>
      <rPr>
        <sz val="9"/>
        <rFont val="Arial CE"/>
        <family val="2"/>
      </rPr>
      <t xml:space="preserve"> VRTNÉ PRÁCE </t>
    </r>
  </si>
  <si>
    <r>
      <t>B-</t>
    </r>
    <r>
      <rPr>
        <sz val="9"/>
        <rFont val="Arial CE"/>
        <family val="2"/>
      </rPr>
      <t xml:space="preserve"> SOUVISEJÍCÍ PRÁCE </t>
    </r>
  </si>
  <si>
    <t>Komplexní vyhodnocení polních zkoušek</t>
  </si>
  <si>
    <t>Zpracování závěrečné zprávy (včetně graf. a digitálních výstupů, fotodokumentace)</t>
  </si>
  <si>
    <t>Přípravné práce - rešerše podkladů</t>
  </si>
  <si>
    <t>Dynamické penetrační zkoušky</t>
  </si>
  <si>
    <t>Zpracování předběžné zprávy</t>
  </si>
  <si>
    <t>dílčí mezisoučet - pol. 4.</t>
  </si>
  <si>
    <t>Vyhodnocení geotechnických vlastností zemin a hornin</t>
  </si>
  <si>
    <t>m.j.</t>
  </si>
  <si>
    <t>Provozní pažení a odpažení vrtů</t>
  </si>
  <si>
    <t>Osazení zhlaví vrtu (HG, inklino)</t>
  </si>
  <si>
    <t>Likvidace vrtů hutněným záhozem</t>
  </si>
  <si>
    <t>prac.</t>
  </si>
  <si>
    <t>Doprava penetrační soupravy</t>
  </si>
  <si>
    <t>Doprava presiometrické soupravy</t>
  </si>
  <si>
    <t>Presiometrické zkoušky</t>
  </si>
  <si>
    <t>Příprava a likvidace pracoviště a techniky pro penetrační zkoušku</t>
  </si>
  <si>
    <t>Příprava a likvidace pracoviště a techniky pro presiometrickou zkoušku</t>
  </si>
  <si>
    <t>LABORATORNÍ PRÁCE</t>
  </si>
  <si>
    <t>GEOFYZIKÁLNÍ PRÁCE</t>
  </si>
  <si>
    <t>Přípravné práce, rešerše</t>
  </si>
  <si>
    <t>bod</t>
  </si>
  <si>
    <t>Doprava měřící aparatury a měřící skupiny</t>
  </si>
  <si>
    <t>Vytyčení geofyzikálních profilů</t>
  </si>
  <si>
    <t>Zpracování dat, vypracování závěrečné zprávy</t>
  </si>
  <si>
    <t>Georadarové měření (GPR)</t>
  </si>
  <si>
    <t>Gravimetrie (tíhová měření)</t>
  </si>
  <si>
    <t>Odběr vzorků  zemin / hornin - porušené - třída 3B</t>
  </si>
  <si>
    <t>Odběr vzorků  zemin / hornin - technologické - třída 3B</t>
  </si>
  <si>
    <t>Odběr vzorků vody</t>
  </si>
  <si>
    <t>Doprava měřící aparatury a měřičské skupiny</t>
  </si>
  <si>
    <t>PEDOLOGICKÝ PRŮZKUM</t>
  </si>
  <si>
    <t>Likvidace vrtů jílocementovou suspenzí</t>
  </si>
  <si>
    <t>Skartace vrtného jádra</t>
  </si>
  <si>
    <t>Archivace vybraných částí vrtného jádra</t>
  </si>
  <si>
    <t>Doprava vrtné a doprovodné techniky</t>
  </si>
  <si>
    <t>Měření kapesním penetrometrem</t>
  </si>
  <si>
    <t>Pedologické terénní sondování</t>
  </si>
  <si>
    <t>Klasifikace půdních typů, zpracování mapy skrývkových oblastí, vypracování závěrečné zprávy</t>
  </si>
  <si>
    <t>soubor</t>
  </si>
  <si>
    <t>HYDROGEOLOGICKÉ PRÁCE</t>
  </si>
  <si>
    <t>Pasportizace - záměr hladin ve studních a vrtech po dobu realizace průzkumu</t>
  </si>
  <si>
    <t>Rekognoskace terénu</t>
  </si>
  <si>
    <t>Dopravní náklady</t>
  </si>
  <si>
    <t>Záměr průtoků - hydrologická měření</t>
  </si>
  <si>
    <t>profil</t>
  </si>
  <si>
    <t>Sled a řízení prací, hydrogeologická dokumentace</t>
  </si>
  <si>
    <t>dílčí mezisoučet - pol. 9.</t>
  </si>
  <si>
    <t>9.</t>
  </si>
  <si>
    <t>Doprava vzorků do laboratoře</t>
  </si>
  <si>
    <t xml:space="preserve">Základní klasifikační rozbory vzorku 3B ("porušený vzorek") </t>
  </si>
  <si>
    <t xml:space="preserve">Základní klasifikační rozbory vzorku 1 (2) A ("neporušený vzorek") </t>
  </si>
  <si>
    <t>Zkoušky vzorků 1 (2) A (neporušených vzorků) - stlačitelnost</t>
  </si>
  <si>
    <t>Zkoušky vzorků 1 (2) A (neporušených vzorků)  - prostý tlak</t>
  </si>
  <si>
    <t>Rozbor vody - stanovení agresivity na beton a ocelové konstrukce</t>
  </si>
  <si>
    <t>Stanovení agresivity zemin (hornin)</t>
  </si>
  <si>
    <t xml:space="preserve">Zkoušky vzorků 1 (2) A (neporušených vzorků)  - triaxiální zkouška UU </t>
  </si>
  <si>
    <t>Zkoušky vzorků 1 (2) A (neporušených vzorků) - stlačitelnost s časovým průběhem</t>
  </si>
  <si>
    <t>Stanovení obsahu organických látek</t>
  </si>
  <si>
    <t>Petrografický rozbor horniny</t>
  </si>
  <si>
    <t>Geologická dokumentace průzkumných sond</t>
  </si>
  <si>
    <t>Geologická dokumentace přirozených odkryvů a skalních výchozů</t>
  </si>
  <si>
    <t>Inženýrskogeologické mapování</t>
  </si>
  <si>
    <t>Hydrogeologické mapování</t>
  </si>
  <si>
    <t>Inženýrskogeologické a hydrogeologické zhodnocení zájmového území</t>
  </si>
  <si>
    <t>Geotechnické výpočty - násypy, zářezy, přechodové oblasti (stabilita, sedání)</t>
  </si>
  <si>
    <t>KOROZNÍ PRŮZKUM</t>
  </si>
  <si>
    <t>Měření intenzity bludných proudů a stanovení měrných odporů</t>
  </si>
  <si>
    <t>Zpracování a vyhodnocení naměřených dat, vypracování závěrečné zprávy</t>
  </si>
  <si>
    <t>Hydrogeologický monitoring - denní měření hladin</t>
  </si>
  <si>
    <t>DPH</t>
  </si>
  <si>
    <t>Celkem bez DPH</t>
  </si>
  <si>
    <t>Včetně DPH</t>
  </si>
  <si>
    <t>Seismické metody - mělká refrakční seismika (MRS)</t>
  </si>
  <si>
    <t>Doprava karotážní soupravy</t>
  </si>
  <si>
    <t>Celkem včetně DPH</t>
  </si>
  <si>
    <t xml:space="preserve">Jádrové vrty vrtané TK přenosnou vrtnou soupravou </t>
  </si>
  <si>
    <t xml:space="preserve">Jádrové vrty horizontální vrtané TK </t>
  </si>
  <si>
    <t>Kopané šachtice (do 3 m), včetně likvidace</t>
  </si>
  <si>
    <r>
      <t xml:space="preserve">Přibírka HG vrtu na </t>
    </r>
    <r>
      <rPr>
        <sz val="9"/>
        <rFont val="Symbol"/>
        <family val="1"/>
      </rPr>
      <t>Æ</t>
    </r>
    <r>
      <rPr>
        <sz val="9"/>
        <rFont val="Arial CE"/>
        <family val="2"/>
      </rPr>
      <t>165 mm</t>
    </r>
  </si>
  <si>
    <r>
      <t xml:space="preserve">Vystrojení HG vrtu PVC pažnicí </t>
    </r>
    <r>
      <rPr>
        <sz val="9"/>
        <rFont val="Symbol"/>
        <family val="1"/>
      </rPr>
      <t>Æ</t>
    </r>
    <r>
      <rPr>
        <sz val="9"/>
        <rFont val="Arial CE"/>
        <family val="2"/>
      </rPr>
      <t>125 mm, obsyp, těsnění</t>
    </r>
  </si>
  <si>
    <t>Příprava sondážního pracoviště pro vrty vrtané TK</t>
  </si>
  <si>
    <t>Příprava sondážního pracoviště pro vrty vrtané s výplachem</t>
  </si>
  <si>
    <r>
      <t>C-</t>
    </r>
    <r>
      <rPr>
        <sz val="9"/>
        <rFont val="Arial CE"/>
        <family val="2"/>
      </rPr>
      <t xml:space="preserve"> ODBĚR VZORKŮ</t>
    </r>
  </si>
  <si>
    <t>1.3.</t>
  </si>
  <si>
    <t>Odběr vzorků  zemin / hornin - neporušené -  třída 1 (2) A - vtlačným břitovým odběrákem</t>
  </si>
  <si>
    <t>Odběr vzorků  zemin / hornin - neporušené -  třída 1 (2) A - odvrtávacím odběrným přístrojem - Denison</t>
  </si>
  <si>
    <t>Zkoušky vzorků 1 (2) A (neporušených vzorků)  - krabicový smyk (4 krabice) - efektivní pevnost</t>
  </si>
  <si>
    <t xml:space="preserve">Zkoušky vzorků 1 (2) A (neporušených vzorků)  - krabicový smyk (4 krabice) - reziduální pevnost </t>
  </si>
  <si>
    <t>Zkoušky vzorků 1 (2) A (neporušených vzorků)  - stanovení propustnosti</t>
  </si>
  <si>
    <t>Vertikální elektrické sondování (VES)</t>
  </si>
  <si>
    <t>Odběry vzorků - dynamicky</t>
  </si>
  <si>
    <t>Placená meteorologická data ČHMÚ - srážkové úhrny, hladiny podzemních vod</t>
  </si>
  <si>
    <t>Rešerše archivních podkladů</t>
  </si>
  <si>
    <t>Stanovení obsahu jílových minerálů - RTG difrakce</t>
  </si>
  <si>
    <t>Měření Schmidtovým tvrdoměrem</t>
  </si>
  <si>
    <t>Vypracování realizační dokumentace průzkumu</t>
  </si>
  <si>
    <t>Příprava sondážního pracoviště pro vrty vrtané v obtížně přístupném terénu</t>
  </si>
  <si>
    <t>Odběr vzorků  hornin - neporušené -  třída 1 (2) A - z vrtného jádra vrtaného dvojitou jádrovkou</t>
  </si>
  <si>
    <t>základ</t>
  </si>
  <si>
    <t>Statické penetrační zkoušky CPT</t>
  </si>
  <si>
    <t>Statické penetrační zkoušky CPTU</t>
  </si>
  <si>
    <t>Karotážní měření ve vrtech (komplexní GT metody)</t>
  </si>
  <si>
    <t>Karotážní měření ve vrtech (komplexní HG metody)</t>
  </si>
  <si>
    <t>Inklinometrické měření</t>
  </si>
  <si>
    <t>Extenzometrické měření</t>
  </si>
  <si>
    <t>Doprava k inklinometrickému měření</t>
  </si>
  <si>
    <t>Doprava k extenzometrickému měření</t>
  </si>
  <si>
    <r>
      <t>Extenzometrické vrty se zabudováním extenzometru vč. zhlaví  (</t>
    </r>
    <r>
      <rPr>
        <sz val="9"/>
        <rFont val="Symbol"/>
        <family val="1"/>
      </rPr>
      <t>Æ</t>
    </r>
    <r>
      <rPr>
        <sz val="9"/>
        <rFont val="Arial"/>
        <family val="2"/>
      </rPr>
      <t>101 až 112 mm)</t>
    </r>
  </si>
  <si>
    <t>Zkoušky vzorků 1 (2) A (neporušených vzorků) - stanovení bobtnacího tlaku / prosedavosti</t>
  </si>
  <si>
    <t>Technologické rozbory (PS + CBR + CBRsat + IBI)</t>
  </si>
  <si>
    <t>Technologické rozbory s přidáním pojiva  (PS + CBR + CBR s aditivy + IBI s aditivy)</t>
  </si>
  <si>
    <t xml:space="preserve">Stanovení znečištění zemin v rozsahu dle Vyhl. 294/2005 Sb. </t>
  </si>
  <si>
    <t>Vsakovací zkoušky</t>
  </si>
  <si>
    <t>Zpracování souhrnné zprávy o laboratorních zkouškách</t>
  </si>
  <si>
    <t>Kopané šachtice (nad 3 m), včetně likvidace</t>
  </si>
  <si>
    <t>Měření odporovými tenzometry (modul pružnosti, přetvárnosti, Poissonova konst., pevnost v tlaku)</t>
  </si>
  <si>
    <t>Speciální technologické zkoušky hornin pro tunelové stavby</t>
  </si>
  <si>
    <t>Jádrové vrty vrtané TK v hloubkovém intervalu 0,0 - 10,0 m</t>
  </si>
  <si>
    <t xml:space="preserve">Jádrové vrty vrtané TK speciální soupravou do obtížně přístupných míst (např. pásový podvozek) v hloubkovém intervalu 0,0 - 10,0 m </t>
  </si>
  <si>
    <t xml:space="preserve">Jádrové vrty vrtané TK speciální soupravou do obtížně přístupných míst (např. pásový podvozek) v hloubce &gt; 10,0 m </t>
  </si>
  <si>
    <t>Jádrové vrty vrtané TK v hloubce &gt; 10,0 m</t>
  </si>
  <si>
    <t>Prostoje vrtné soupravy při realizaci presiometrických zkoušek a karotážního měření</t>
  </si>
  <si>
    <r>
      <t>Presiometrické vrty vrtané TK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</si>
  <si>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r>
      <t>Presiometrické vrty vrtané dvojitou jádrovkou s výplachem (</t>
    </r>
    <r>
      <rPr>
        <sz val="9"/>
        <rFont val="Symbol"/>
        <family val="1"/>
      </rPr>
      <t>Æ</t>
    </r>
    <r>
      <rPr>
        <sz val="9"/>
        <rFont val="Arial"/>
        <family val="2"/>
      </rPr>
      <t>76 mm) - příplatek za 1 m vrtu k jednotkovým cenám dle výše  uvedených hloubkových intervalů</t>
    </r>
  </si>
  <si>
    <t xml:space="preserve">Inklinometrické vrty vrtané TK se zabudováním inklinometrické pažnice </t>
  </si>
  <si>
    <t>Odporové profilování</t>
  </si>
  <si>
    <t>Elektomagnetické metody (VDV, DEMP)</t>
  </si>
  <si>
    <t>Odporová tomografie (ERT, MEM)</t>
  </si>
  <si>
    <t>Odběr vzorků  zemin - technologické velkoobjemové (odebírané bagrem) - třída 3B</t>
  </si>
  <si>
    <t>Magnetometrie</t>
  </si>
  <si>
    <t>Metoda spontání polarizace (SP)</t>
  </si>
  <si>
    <t>Odběr vzorků zemin pro rozbor kontaminace</t>
  </si>
  <si>
    <t>Speciální geofyzikální měření (např. GF měření v párových vrtech a pod.)</t>
  </si>
  <si>
    <t>Statická zatěžovací zkouška</t>
  </si>
  <si>
    <t>Rázová zatěžovací zkouška</t>
  </si>
  <si>
    <t>Doprava měřícího zařízení</t>
  </si>
  <si>
    <t>kpl</t>
  </si>
  <si>
    <t>Jádrové vrty vrtané dvojitou jádrovkou s výplachem v hloubkovém intervalu 0,0 - 30,0 m</t>
  </si>
  <si>
    <t>Jádrové vrty vrtané dvojitou jádrovkou s výplachem v hloubkovém intervalu 30,0 - 75,0 m</t>
  </si>
  <si>
    <t>Jádrové vrty vrtané dvojitou jádrovkou s výplachem v hloubkovém intervalu 75,0 - 150,0 m</t>
  </si>
  <si>
    <t>Jádrové vrty vrtané dvojitou jádrovkou  s výplachem v hloubce &gt; 150,0 m</t>
  </si>
  <si>
    <t>Jádrové vrty vrtané dvojitou jádrovkou  s výplachem, speciální soupravou do obtížně přístupných míst (např. pásový podvozek) v hloubkovém intervalu 0,0 - 30,0 m</t>
  </si>
  <si>
    <t>Jádrové vrty vrtané dvojitou jádrovkou  s výplachem, speciální soupravou do obtížně přístupných míst (např. pásový podvozek) příplatek za 1 m vrtu k jednotkovým cenám dle výše  uvedených hloubkových intervalů</t>
  </si>
  <si>
    <t>Jádrové vrty horizontální vrtané dvojitou jádrovkou v hloubkovém intervalu 0,00 - 30,0 m</t>
  </si>
  <si>
    <t>Jádrové vrty horizontální vrtané dvojitou jádrovkou v hloubce &gt; 30,0 m</t>
  </si>
  <si>
    <r>
      <t>Inklinometrické vrty vrtané dvojitou jádrovkou se zabudováním inklinometrické pažnice (</t>
    </r>
    <r>
      <rPr>
        <sz val="9"/>
        <rFont val="Symbol"/>
        <family val="1"/>
      </rPr>
      <t>Æ</t>
    </r>
    <r>
      <rPr>
        <sz val="9"/>
        <rFont val="Arial"/>
        <family val="2"/>
      </rPr>
      <t>112 mm)</t>
    </r>
  </si>
  <si>
    <t>Zajištění vstupu na pozemky</t>
  </si>
  <si>
    <t>Zajištění DIR a DIO</t>
  </si>
  <si>
    <t xml:space="preserve">Instalace měřidla pórového tlaku do vrtu </t>
  </si>
  <si>
    <t>Škody na pozemcích (odhad nákladů celkem)*)</t>
  </si>
  <si>
    <t>Vybudování přístupových cest, zajištění dopravních omezení a pronájmu dopravního značení *)</t>
  </si>
  <si>
    <t xml:space="preserve"> </t>
  </si>
  <si>
    <t>Osazení čidla s automatickým odečtem hladiny podzemní vody</t>
  </si>
  <si>
    <t>Zřízení, stabilizace a údržba geodetických bodů</t>
  </si>
  <si>
    <t>Měření geodetických bodů</t>
  </si>
  <si>
    <t>Hydrodynamické odběrové zkoušky</t>
  </si>
  <si>
    <t>Hydrodynamické nálevové zkoušky a Slug testy</t>
  </si>
  <si>
    <t>Provizorní vystrojení vrtů pro realizaci vsakovacích zkoušek a Slug testů</t>
  </si>
  <si>
    <t>Rozbor vody - pH, EC, t</t>
  </si>
  <si>
    <t>Seismické metody - reflexní seismika</t>
  </si>
  <si>
    <t>Elektromagnetické sondování (např. CSAMT, TDEM)</t>
  </si>
  <si>
    <t>Modře doplní dodavatel</t>
  </si>
  <si>
    <r>
      <t xml:space="preserve">Rozbor vody - ÚCHR, C10 - C40, </t>
    </r>
    <r>
      <rPr>
        <sz val="9"/>
        <rFont val="Arial"/>
        <family val="2"/>
      </rPr>
      <t>TOC,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agr. (Heyer)</t>
    </r>
  </si>
  <si>
    <t>VÝKAZ VÝMĚR
-
„II/246 CÍTOV OBCHVAT VČETNĚ ÚPRAVY SILNICE II/246 A III/24636 HORNÍ POČAPLY – OBCHVAT ETAPA I, 
A  III/24050, HORNÍ POČAPLY – OBCHVAT II. ETAPA, VČETNĚ NAPOJENÍ RIGIPS A ZEVO“</t>
  </si>
  <si>
    <r>
      <t>Celkem (</t>
    </r>
    <r>
      <rPr>
        <i/>
        <sz val="9"/>
        <color rgb="FF00B0F0"/>
        <rFont val="Arial CE"/>
        <family val="2"/>
      </rPr>
      <t>XX%</t>
    </r>
    <r>
      <rPr>
        <i/>
        <sz val="9"/>
        <rFont val="Arial CE"/>
        <family val="2"/>
      </rPr>
      <t xml:space="preserve"> ze základu položek 1-8)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</si>
</sst>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0"/>
    <numFmt numFmtId="166" formatCode="#,##0\ &quot;Kč&quot;"/>
  </numFmts>
  <fonts count="22">
    <font>
      <sz val="10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Times New Roman CE"/>
      <family val="2"/>
    </font>
    <font>
      <sz val="9"/>
      <color indexed="8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sz val="10"/>
      <name val="Times New Roman CE"/>
      <family val="2"/>
    </font>
    <font>
      <b/>
      <sz val="10"/>
      <name val="Times New Roman CE"/>
      <family val="2"/>
    </font>
    <font>
      <sz val="11"/>
      <name val="Times New Roman"/>
      <family val="1"/>
    </font>
    <font>
      <sz val="9"/>
      <name val="Symbol"/>
      <family val="1"/>
    </font>
    <font>
      <vertAlign val="subscript"/>
      <sz val="9"/>
      <name val="Arial"/>
      <family val="2"/>
    </font>
    <font>
      <i/>
      <sz val="9"/>
      <color rgb="FF00B0F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medium"/>
      <right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/>
      <right style="medium"/>
      <top style="thin"/>
      <bottom style="thin"/>
    </border>
    <border>
      <left style="thin"/>
      <right style="thin"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/>
      <bottom style="double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>
      <alignment/>
      <protection/>
    </xf>
    <xf numFmtId="0" fontId="1" fillId="0" borderId="0">
      <alignment/>
      <protection/>
    </xf>
  </cellStyleXfs>
  <cellXfs count="236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 quotePrefix="1">
      <alignment horizontal="right"/>
    </xf>
    <xf numFmtId="0" fontId="5" fillId="0" borderId="0" xfId="0" applyFont="1"/>
    <xf numFmtId="0" fontId="0" fillId="0" borderId="0" xfId="0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 applyAlignment="1" quotePrefix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/>
    <xf numFmtId="0" fontId="12" fillId="0" borderId="1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9" fillId="0" borderId="1" xfId="0" applyFont="1" applyBorder="1" applyAlignment="1" quotePrefix="1">
      <alignment horizontal="right"/>
    </xf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 quotePrefix="1">
      <alignment horizontal="left"/>
    </xf>
    <xf numFmtId="0" fontId="7" fillId="0" borderId="1" xfId="0" applyFont="1" applyBorder="1" applyAlignment="1" quotePrefix="1">
      <alignment horizontal="right"/>
    </xf>
    <xf numFmtId="0" fontId="7" fillId="0" borderId="0" xfId="0" applyFont="1" applyBorder="1" applyAlignment="1">
      <alignment horizontal="left"/>
    </xf>
    <xf numFmtId="0" fontId="14" fillId="0" borderId="2" xfId="0" applyFont="1" applyBorder="1" applyAlignment="1" quotePrefix="1">
      <alignment horizontal="right"/>
    </xf>
    <xf numFmtId="0" fontId="14" fillId="0" borderId="2" xfId="0" applyFont="1" applyBorder="1"/>
    <xf numFmtId="0" fontId="14" fillId="0" borderId="0" xfId="0" applyFont="1" applyBorder="1"/>
    <xf numFmtId="0" fontId="9" fillId="0" borderId="0" xfId="0" applyFont="1" applyFill="1" applyBorder="1" applyAlignment="1">
      <alignment horizontal="center"/>
    </xf>
    <xf numFmtId="0" fontId="10" fillId="0" borderId="0" xfId="0" applyFont="1"/>
    <xf numFmtId="0" fontId="7" fillId="0" borderId="0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0" fillId="0" borderId="0" xfId="0" applyFill="1"/>
    <xf numFmtId="164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2" fillId="0" borderId="4" xfId="0" applyFont="1" applyBorder="1" applyAlignment="1" quotePrefix="1">
      <alignment horizontal="left"/>
    </xf>
    <xf numFmtId="0" fontId="12" fillId="0" borderId="5" xfId="0" applyFont="1" applyBorder="1" applyAlignment="1" quotePrefix="1">
      <alignment horizontal="center"/>
    </xf>
    <xf numFmtId="0" fontId="12" fillId="0" borderId="5" xfId="0" applyFont="1" applyBorder="1" applyAlignment="1" quotePrefix="1">
      <alignment horizontal="left"/>
    </xf>
    <xf numFmtId="0" fontId="12" fillId="0" borderId="5" xfId="0" applyFont="1" applyBorder="1"/>
    <xf numFmtId="0" fontId="7" fillId="0" borderId="5" xfId="0" applyFont="1" applyBorder="1"/>
    <xf numFmtId="164" fontId="12" fillId="0" borderId="6" xfId="0" applyNumberFormat="1" applyFont="1" applyFill="1" applyBorder="1" applyAlignment="1">
      <alignment horizontal="center"/>
    </xf>
    <xf numFmtId="0" fontId="12" fillId="0" borderId="7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3" xfId="0" applyFont="1" applyBorder="1"/>
    <xf numFmtId="164" fontId="12" fillId="0" borderId="8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0" fontId="16" fillId="0" borderId="0" xfId="0" applyFo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0" xfId="0" applyFont="1" applyBorder="1"/>
    <xf numFmtId="0" fontId="12" fillId="0" borderId="1" xfId="0" applyFont="1" applyBorder="1" applyAlignment="1" quotePrefix="1">
      <alignment horizontal="right"/>
    </xf>
    <xf numFmtId="0" fontId="16" fillId="0" borderId="0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/>
    <xf numFmtId="164" fontId="7" fillId="0" borderId="9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0" fontId="15" fillId="0" borderId="0" xfId="0" applyFont="1" applyBorder="1" applyAlignment="1">
      <alignment horizontal="left"/>
    </xf>
    <xf numFmtId="0" fontId="7" fillId="0" borderId="7" xfId="0" applyFont="1" applyBorder="1" applyAlignment="1">
      <alignment horizontal="right"/>
    </xf>
    <xf numFmtId="0" fontId="17" fillId="0" borderId="0" xfId="0" applyFont="1"/>
    <xf numFmtId="0" fontId="12" fillId="0" borderId="1" xfId="0" applyFont="1" applyBorder="1" applyAlignment="1">
      <alignment horizontal="left"/>
    </xf>
    <xf numFmtId="0" fontId="12" fillId="0" borderId="1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4" fontId="12" fillId="0" borderId="9" xfId="0" applyNumberFormat="1" applyFont="1" applyFill="1" applyBorder="1" applyAlignment="1">
      <alignment horizontal="right"/>
    </xf>
    <xf numFmtId="0" fontId="4" fillId="0" borderId="0" xfId="0" applyFont="1" applyBorder="1"/>
    <xf numFmtId="0" fontId="18" fillId="0" borderId="0" xfId="0" applyFont="1" applyAlignment="1">
      <alignment horizontal="justify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8" fillId="0" borderId="0" xfId="0" applyFont="1" applyFill="1" applyAlignment="1">
      <alignment horizontal="justify"/>
    </xf>
    <xf numFmtId="49" fontId="2" fillId="0" borderId="1" xfId="0" applyNumberFormat="1" applyFont="1" applyBorder="1" applyAlignment="1">
      <alignment horizontal="right"/>
    </xf>
    <xf numFmtId="0" fontId="12" fillId="0" borderId="4" xfId="0" applyFont="1" applyFill="1" applyBorder="1" applyAlignment="1">
      <alignment horizontal="left"/>
    </xf>
    <xf numFmtId="2" fontId="7" fillId="0" borderId="5" xfId="0" applyNumberFormat="1" applyFont="1" applyBorder="1" applyAlignment="1">
      <alignment horizontal="center"/>
    </xf>
    <xf numFmtId="164" fontId="12" fillId="0" borderId="6" xfId="0" applyNumberFormat="1" applyFont="1" applyFill="1" applyBorder="1" applyAlignment="1">
      <alignment horizontal="right"/>
    </xf>
    <xf numFmtId="164" fontId="7" fillId="0" borderId="9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64" fontId="7" fillId="0" borderId="13" xfId="0" applyNumberFormat="1" applyFont="1" applyBorder="1" applyAlignment="1">
      <alignment horizontal="right"/>
    </xf>
    <xf numFmtId="0" fontId="12" fillId="0" borderId="1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right"/>
    </xf>
    <xf numFmtId="1" fontId="12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3" fontId="9" fillId="0" borderId="11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13" fillId="0" borderId="12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3" fontId="0" fillId="0" borderId="0" xfId="0" applyNumberFormat="1"/>
    <xf numFmtId="3" fontId="9" fillId="0" borderId="9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right"/>
    </xf>
    <xf numFmtId="3" fontId="7" fillId="0" borderId="8" xfId="0" applyNumberFormat="1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 quotePrefix="1">
      <alignment horizontal="right"/>
    </xf>
    <xf numFmtId="3" fontId="0" fillId="0" borderId="16" xfId="0" applyNumberFormat="1" applyFill="1" applyBorder="1"/>
    <xf numFmtId="166" fontId="4" fillId="0" borderId="17" xfId="0" applyNumberFormat="1" applyFont="1" applyFill="1" applyBorder="1" applyAlignment="1">
      <alignment horizontal="right"/>
    </xf>
    <xf numFmtId="1" fontId="7" fillId="0" borderId="18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0" fontId="7" fillId="0" borderId="19" xfId="0" applyFont="1" applyBorder="1" applyAlignment="1" quotePrefix="1">
      <alignment horizontal="right"/>
    </xf>
    <xf numFmtId="0" fontId="1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7" fillId="0" borderId="20" xfId="0" applyFont="1" applyBorder="1"/>
    <xf numFmtId="3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2" fillId="0" borderId="9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right"/>
    </xf>
    <xf numFmtId="0" fontId="12" fillId="0" borderId="24" xfId="0" applyFont="1" applyBorder="1" applyAlignment="1">
      <alignment horizontal="center"/>
    </xf>
    <xf numFmtId="0" fontId="12" fillId="0" borderId="24" xfId="0" applyFont="1" applyBorder="1"/>
    <xf numFmtId="165" fontId="12" fillId="0" borderId="24" xfId="0" applyNumberFormat="1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center"/>
    </xf>
    <xf numFmtId="0" fontId="14" fillId="0" borderId="25" xfId="0" applyFont="1" applyBorder="1" applyAlignment="1" quotePrefix="1">
      <alignment horizontal="right"/>
    </xf>
    <xf numFmtId="0" fontId="14" fillId="0" borderId="25" xfId="0" applyFont="1" applyBorder="1"/>
    <xf numFmtId="1" fontId="7" fillId="0" borderId="26" xfId="0" applyNumberFormat="1" applyFont="1" applyFill="1" applyBorder="1" applyAlignment="1" quotePrefix="1">
      <alignment horizontal="right"/>
    </xf>
    <xf numFmtId="166" fontId="4" fillId="0" borderId="27" xfId="0" applyNumberFormat="1" applyFont="1" applyFill="1" applyBorder="1" applyAlignment="1">
      <alignment horizontal="right"/>
    </xf>
    <xf numFmtId="0" fontId="7" fillId="0" borderId="5" xfId="0" applyFont="1" applyBorder="1" applyAlignment="1">
      <alignment horizontal="right"/>
    </xf>
    <xf numFmtId="3" fontId="0" fillId="0" borderId="5" xfId="0" applyNumberFormat="1" applyFill="1" applyBorder="1"/>
    <xf numFmtId="0" fontId="7" fillId="0" borderId="3" xfId="0" applyFont="1" applyBorder="1" applyAlignment="1">
      <alignment horizontal="right"/>
    </xf>
    <xf numFmtId="3" fontId="0" fillId="0" borderId="3" xfId="0" applyNumberFormat="1" applyFill="1" applyBorder="1"/>
    <xf numFmtId="0" fontId="3" fillId="0" borderId="1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3" fontId="3" fillId="0" borderId="9" xfId="0" applyNumberFormat="1" applyFont="1" applyFill="1" applyBorder="1" applyAlignment="1">
      <alignment horizontal="right" vertical="top"/>
    </xf>
    <xf numFmtId="0" fontId="3" fillId="0" borderId="0" xfId="20" applyFont="1" applyBorder="1" applyAlignment="1">
      <alignment horizontal="center"/>
      <protection/>
    </xf>
    <xf numFmtId="0" fontId="15" fillId="0" borderId="0" xfId="0" applyFont="1" applyBorder="1" applyAlignment="1">
      <alignment horizontal="left"/>
    </xf>
    <xf numFmtId="1" fontId="9" fillId="0" borderId="28" xfId="0" applyNumberFormat="1" applyFont="1" applyFill="1" applyBorder="1" applyAlignment="1">
      <alignment horizontal="right"/>
    </xf>
    <xf numFmtId="3" fontId="3" fillId="0" borderId="11" xfId="20" applyNumberFormat="1" applyFont="1" applyFill="1" applyBorder="1" applyAlignment="1">
      <alignment horizontal="right"/>
      <protection/>
    </xf>
    <xf numFmtId="1" fontId="3" fillId="0" borderId="11" xfId="0" applyNumberFormat="1" applyFont="1" applyFill="1" applyBorder="1" applyAlignment="1">
      <alignment horizontal="right" vertical="top"/>
    </xf>
    <xf numFmtId="1" fontId="9" fillId="0" borderId="11" xfId="0" applyNumberFormat="1" applyFont="1" applyFill="1" applyBorder="1" applyAlignment="1">
      <alignment horizontal="right" vertical="top"/>
    </xf>
    <xf numFmtId="166" fontId="12" fillId="0" borderId="29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vertical="top"/>
    </xf>
    <xf numFmtId="3" fontId="9" fillId="0" borderId="9" xfId="0" applyNumberFormat="1" applyFont="1" applyBorder="1" applyAlignment="1">
      <alignment horizontal="right"/>
    </xf>
    <xf numFmtId="0" fontId="0" fillId="0" borderId="0" xfId="0" applyFont="1"/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49" fontId="2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center"/>
    </xf>
    <xf numFmtId="1" fontId="12" fillId="0" borderId="14" xfId="0" applyNumberFormat="1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0" fontId="9" fillId="0" borderId="1" xfId="0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3" fontId="0" fillId="0" borderId="2" xfId="0" applyNumberFormat="1" applyFill="1" applyBorder="1"/>
    <xf numFmtId="3" fontId="13" fillId="0" borderId="0" xfId="0" applyNumberFormat="1" applyFont="1" applyBorder="1" applyAlignment="1">
      <alignment horizontal="right"/>
    </xf>
    <xf numFmtId="164" fontId="13" fillId="0" borderId="30" xfId="0" applyNumberFormat="1" applyFont="1" applyFill="1" applyBorder="1" applyAlignment="1">
      <alignment horizontal="right"/>
    </xf>
    <xf numFmtId="164" fontId="9" fillId="0" borderId="13" xfId="0" applyNumberFormat="1" applyFont="1" applyFill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3" fillId="0" borderId="0" xfId="20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12" fillId="0" borderId="14" xfId="0" applyNumberFormat="1" applyFont="1" applyFill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3" fontId="13" fillId="0" borderId="31" xfId="0" applyNumberFormat="1" applyFont="1" applyBorder="1" applyAlignment="1">
      <alignment horizontal="right"/>
    </xf>
    <xf numFmtId="3" fontId="13" fillId="0" borderId="32" xfId="0" applyNumberFormat="1" applyFont="1" applyBorder="1" applyAlignment="1">
      <alignment horizontal="right"/>
    </xf>
    <xf numFmtId="0" fontId="12" fillId="0" borderId="12" xfId="0" applyFont="1" applyBorder="1" applyAlignment="1" quotePrefix="1">
      <alignment horizontal="center"/>
    </xf>
    <xf numFmtId="0" fontId="7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6" xfId="0" applyBorder="1"/>
    <xf numFmtId="0" fontId="0" fillId="0" borderId="26" xfId="0" applyBorder="1"/>
    <xf numFmtId="0" fontId="3" fillId="0" borderId="11" xfId="20" applyFont="1" applyBorder="1" applyAlignment="1">
      <alignment horizontal="center"/>
      <protection/>
    </xf>
    <xf numFmtId="0" fontId="3" fillId="0" borderId="11" xfId="20" applyFont="1" applyFill="1" applyBorder="1" applyAlignment="1">
      <alignment horizontal="center"/>
      <protection/>
    </xf>
    <xf numFmtId="0" fontId="3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right" vertical="top"/>
    </xf>
    <xf numFmtId="3" fontId="11" fillId="3" borderId="11" xfId="0" applyNumberFormat="1" applyFont="1" applyFill="1" applyBorder="1" applyAlignment="1">
      <alignment horizontal="right"/>
    </xf>
    <xf numFmtId="3" fontId="0" fillId="0" borderId="26" xfId="0" applyNumberFormat="1" applyFill="1" applyBorder="1"/>
    <xf numFmtId="3" fontId="13" fillId="0" borderId="14" xfId="0" applyNumberFormat="1" applyFont="1" applyFill="1" applyBorder="1" applyAlignment="1">
      <alignment horizontal="right"/>
    </xf>
    <xf numFmtId="3" fontId="3" fillId="3" borderId="11" xfId="0" applyNumberFormat="1" applyFont="1" applyFill="1" applyBorder="1" applyAlignment="1">
      <alignment horizontal="right"/>
    </xf>
    <xf numFmtId="3" fontId="13" fillId="0" borderId="18" xfId="0" applyNumberFormat="1" applyFont="1" applyFill="1" applyBorder="1" applyAlignment="1">
      <alignment horizontal="right"/>
    </xf>
    <xf numFmtId="3" fontId="3" fillId="3" borderId="33" xfId="0" applyNumberFormat="1" applyFont="1" applyFill="1" applyBorder="1" applyAlignment="1">
      <alignment horizontal="right"/>
    </xf>
    <xf numFmtId="0" fontId="7" fillId="0" borderId="14" xfId="0" applyFont="1" applyBorder="1"/>
    <xf numFmtId="0" fontId="7" fillId="3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9" fillId="3" borderId="33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 vertical="top"/>
    </xf>
    <xf numFmtId="3" fontId="11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12" fillId="0" borderId="3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16" fillId="0" borderId="5" xfId="0" applyFont="1" applyBorder="1"/>
    <xf numFmtId="164" fontId="7" fillId="0" borderId="8" xfId="0" applyNumberFormat="1" applyFont="1" applyFill="1" applyBorder="1" applyAlignment="1">
      <alignment horizontal="center"/>
    </xf>
    <xf numFmtId="4" fontId="9" fillId="3" borderId="3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20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 quotePrefix="1">
      <alignment horizontal="left" vertical="top" wrapText="1"/>
    </xf>
    <xf numFmtId="0" fontId="3" fillId="0" borderId="0" xfId="20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0" fontId="12" fillId="0" borderId="1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D11-SGGT" xfId="20"/>
    <cellStyle name="Styl 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97"/>
  <sheetViews>
    <sheetView tabSelected="1" view="pageBreakPreview" zoomScaleSheetLayoutView="100" workbookViewId="0" topLeftCell="A169">
      <selection activeCell="D219" sqref="D219"/>
    </sheetView>
  </sheetViews>
  <sheetFormatPr defaultColWidth="9.33203125" defaultRowHeight="12.75"/>
  <cols>
    <col min="1" max="1" width="5.66015625" style="37" customWidth="1"/>
    <col min="2" max="2" width="5" style="170" customWidth="1"/>
    <col min="3" max="3" width="22.66015625" style="32" customWidth="1"/>
    <col min="4" max="4" width="82.83203125" style="32" customWidth="1"/>
    <col min="5" max="5" width="13.16015625" style="75" customWidth="1"/>
    <col min="6" max="6" width="13.16015625" style="170" customWidth="1"/>
    <col min="7" max="7" width="13.16015625" style="101" customWidth="1"/>
    <col min="8" max="8" width="16.83203125" style="36" customWidth="1"/>
  </cols>
  <sheetData>
    <row r="1" spans="1:8" ht="12.75">
      <c r="A1" s="85" t="s">
        <v>195</v>
      </c>
      <c r="B1" s="49"/>
      <c r="C1" s="42"/>
      <c r="D1" s="213" t="s">
        <v>205</v>
      </c>
      <c r="E1" s="81"/>
      <c r="F1" s="86"/>
      <c r="G1" s="100"/>
      <c r="H1" s="87"/>
    </row>
    <row r="2" spans="1:8" ht="60.75" customHeight="1">
      <c r="A2" s="235" t="s">
        <v>207</v>
      </c>
      <c r="B2" s="227"/>
      <c r="C2" s="227"/>
      <c r="D2" s="227"/>
      <c r="E2" s="227"/>
      <c r="F2" s="227"/>
      <c r="G2" s="227"/>
      <c r="H2" s="228"/>
    </row>
    <row r="3" spans="1:8" ht="13.8" thickBot="1">
      <c r="A3" s="60"/>
      <c r="E3" s="76"/>
      <c r="G3" s="105"/>
      <c r="H3" s="88"/>
    </row>
    <row r="4" spans="1:8" ht="12.75">
      <c r="A4" s="38" t="s">
        <v>0</v>
      </c>
      <c r="B4" s="39"/>
      <c r="C4" s="40" t="s">
        <v>1</v>
      </c>
      <c r="D4" s="41"/>
      <c r="E4" s="91" t="s">
        <v>41</v>
      </c>
      <c r="F4" s="212"/>
      <c r="G4" s="181" t="s">
        <v>2</v>
      </c>
      <c r="H4" s="43" t="s">
        <v>3</v>
      </c>
    </row>
    <row r="5" spans="1:8" ht="12" customHeight="1" thickBot="1">
      <c r="A5" s="44"/>
      <c r="B5" s="45"/>
      <c r="C5" s="46"/>
      <c r="D5" s="46"/>
      <c r="E5" s="92" t="s">
        <v>51</v>
      </c>
      <c r="F5" s="185" t="s">
        <v>2</v>
      </c>
      <c r="G5" s="182" t="s">
        <v>3</v>
      </c>
      <c r="H5" s="47" t="s">
        <v>4</v>
      </c>
    </row>
    <row r="6" spans="1:8" ht="6" customHeight="1">
      <c r="A6" s="48"/>
      <c r="B6" s="49"/>
      <c r="C6" s="42"/>
      <c r="D6" s="42"/>
      <c r="E6" s="93"/>
      <c r="F6" s="186"/>
      <c r="G6" s="203"/>
      <c r="H6" s="50"/>
    </row>
    <row r="7" spans="1:8" s="53" customFormat="1" ht="15.75" customHeight="1">
      <c r="A7" s="15" t="s">
        <v>5</v>
      </c>
      <c r="B7" s="51"/>
      <c r="C7" s="52" t="s">
        <v>6</v>
      </c>
      <c r="D7" s="16"/>
      <c r="E7" s="94"/>
      <c r="F7" s="187"/>
      <c r="G7" s="204"/>
      <c r="H7" s="107"/>
    </row>
    <row r="8" spans="1:8" s="31" customFormat="1" ht="12" customHeight="1">
      <c r="A8" s="18" t="s">
        <v>7</v>
      </c>
      <c r="B8" s="54"/>
      <c r="C8" s="13" t="s">
        <v>42</v>
      </c>
      <c r="D8" s="55"/>
      <c r="E8" s="77"/>
      <c r="F8" s="188"/>
      <c r="G8" s="99"/>
      <c r="H8" s="107"/>
    </row>
    <row r="9" spans="1:8" s="31" customFormat="1" ht="12" customHeight="1">
      <c r="A9" s="144" t="s">
        <v>7</v>
      </c>
      <c r="B9" s="145">
        <v>1</v>
      </c>
      <c r="C9" s="154" t="s">
        <v>161</v>
      </c>
      <c r="D9" s="155"/>
      <c r="E9" s="151">
        <v>862</v>
      </c>
      <c r="F9" s="189" t="s">
        <v>8</v>
      </c>
      <c r="G9" s="205"/>
      <c r="H9" s="146">
        <f aca="true" t="shared" si="0" ref="H9:H32">E9*(G9)</f>
        <v>0</v>
      </c>
    </row>
    <row r="10" spans="1:8" s="31" customFormat="1" ht="12" customHeight="1">
      <c r="A10" s="144" t="s">
        <v>7</v>
      </c>
      <c r="B10" s="145">
        <v>2</v>
      </c>
      <c r="C10" s="154" t="s">
        <v>164</v>
      </c>
      <c r="D10" s="155"/>
      <c r="E10" s="151">
        <v>159</v>
      </c>
      <c r="F10" s="189" t="s">
        <v>8</v>
      </c>
      <c r="G10" s="205"/>
      <c r="H10" s="146">
        <f t="shared" si="0"/>
        <v>0</v>
      </c>
    </row>
    <row r="11" spans="1:8" s="31" customFormat="1" ht="24" customHeight="1">
      <c r="A11" s="144" t="s">
        <v>7</v>
      </c>
      <c r="B11" s="145">
        <v>3</v>
      </c>
      <c r="C11" s="229" t="s">
        <v>162</v>
      </c>
      <c r="D11" s="229"/>
      <c r="E11" s="151"/>
      <c r="F11" s="189" t="s">
        <v>8</v>
      </c>
      <c r="G11" s="216"/>
      <c r="H11" s="146">
        <f t="shared" si="0"/>
        <v>0</v>
      </c>
    </row>
    <row r="12" spans="1:8" s="31" customFormat="1" ht="12">
      <c r="A12" s="144" t="s">
        <v>7</v>
      </c>
      <c r="B12" s="145">
        <v>4</v>
      </c>
      <c r="C12" s="229" t="s">
        <v>163</v>
      </c>
      <c r="D12" s="229"/>
      <c r="E12" s="151"/>
      <c r="F12" s="189" t="s">
        <v>8</v>
      </c>
      <c r="G12" s="216"/>
      <c r="H12" s="146">
        <f t="shared" si="0"/>
        <v>0</v>
      </c>
    </row>
    <row r="13" spans="1:8" s="31" customFormat="1" ht="12" customHeight="1">
      <c r="A13" s="144" t="s">
        <v>7</v>
      </c>
      <c r="B13" s="145">
        <v>5</v>
      </c>
      <c r="C13" s="154" t="s">
        <v>119</v>
      </c>
      <c r="D13" s="155"/>
      <c r="E13" s="151"/>
      <c r="F13" s="189" t="s">
        <v>8</v>
      </c>
      <c r="G13" s="216"/>
      <c r="H13" s="146">
        <f t="shared" si="0"/>
        <v>0</v>
      </c>
    </row>
    <row r="14" spans="1:8" s="31" customFormat="1" ht="12" customHeight="1">
      <c r="A14" s="144" t="s">
        <v>7</v>
      </c>
      <c r="B14" s="145">
        <v>6</v>
      </c>
      <c r="C14" s="154" t="s">
        <v>120</v>
      </c>
      <c r="D14" s="155"/>
      <c r="E14" s="151"/>
      <c r="F14" s="189" t="s">
        <v>8</v>
      </c>
      <c r="G14" s="216"/>
      <c r="H14" s="146">
        <f t="shared" si="0"/>
        <v>0</v>
      </c>
    </row>
    <row r="15" spans="1:8" s="31" customFormat="1" ht="12" customHeight="1">
      <c r="A15" s="144" t="s">
        <v>7</v>
      </c>
      <c r="B15" s="145">
        <v>7</v>
      </c>
      <c r="C15" s="226" t="s">
        <v>181</v>
      </c>
      <c r="D15" s="226"/>
      <c r="E15" s="151"/>
      <c r="F15" s="189" t="s">
        <v>8</v>
      </c>
      <c r="G15" s="216"/>
      <c r="H15" s="146">
        <f t="shared" si="0"/>
        <v>0</v>
      </c>
    </row>
    <row r="16" spans="1:8" s="31" customFormat="1" ht="12" customHeight="1">
      <c r="A16" s="144" t="s">
        <v>7</v>
      </c>
      <c r="B16" s="145">
        <v>8</v>
      </c>
      <c r="C16" s="226" t="s">
        <v>182</v>
      </c>
      <c r="D16" s="226"/>
      <c r="E16" s="151"/>
      <c r="F16" s="189" t="s">
        <v>8</v>
      </c>
      <c r="G16" s="216"/>
      <c r="H16" s="146">
        <f t="shared" si="0"/>
        <v>0</v>
      </c>
    </row>
    <row r="17" spans="1:8" s="31" customFormat="1" ht="12" customHeight="1">
      <c r="A17" s="144" t="s">
        <v>7</v>
      </c>
      <c r="B17" s="145">
        <v>9</v>
      </c>
      <c r="C17" s="226" t="s">
        <v>183</v>
      </c>
      <c r="D17" s="226"/>
      <c r="E17" s="151"/>
      <c r="F17" s="189" t="s">
        <v>8</v>
      </c>
      <c r="G17" s="216"/>
      <c r="H17" s="146">
        <f t="shared" si="0"/>
        <v>0</v>
      </c>
    </row>
    <row r="18" spans="1:8" s="31" customFormat="1" ht="12.75" customHeight="1">
      <c r="A18" s="144" t="s">
        <v>7</v>
      </c>
      <c r="B18" s="145">
        <v>10</v>
      </c>
      <c r="C18" s="226" t="s">
        <v>184</v>
      </c>
      <c r="D18" s="226"/>
      <c r="E18" s="151"/>
      <c r="F18" s="189" t="s">
        <v>8</v>
      </c>
      <c r="G18" s="216"/>
      <c r="H18" s="146">
        <f t="shared" si="0"/>
        <v>0</v>
      </c>
    </row>
    <row r="19" spans="1:8" s="31" customFormat="1" ht="24" customHeight="1">
      <c r="A19" s="144" t="s">
        <v>7</v>
      </c>
      <c r="B19" s="145">
        <v>11</v>
      </c>
      <c r="C19" s="226" t="s">
        <v>185</v>
      </c>
      <c r="D19" s="226"/>
      <c r="E19" s="151"/>
      <c r="F19" s="189" t="s">
        <v>8</v>
      </c>
      <c r="G19" s="216"/>
      <c r="H19" s="146">
        <f t="shared" si="0"/>
        <v>0</v>
      </c>
    </row>
    <row r="20" spans="1:8" s="31" customFormat="1" ht="26.25" customHeight="1">
      <c r="A20" s="144" t="s">
        <v>7</v>
      </c>
      <c r="B20" s="145">
        <v>12</v>
      </c>
      <c r="C20" s="226" t="s">
        <v>186</v>
      </c>
      <c r="D20" s="226"/>
      <c r="E20" s="151"/>
      <c r="F20" s="189" t="s">
        <v>8</v>
      </c>
      <c r="G20" s="216"/>
      <c r="H20" s="146">
        <f t="shared" si="0"/>
        <v>0</v>
      </c>
    </row>
    <row r="21" spans="1:8" s="31" customFormat="1" ht="12" customHeight="1">
      <c r="A21" s="144" t="s">
        <v>7</v>
      </c>
      <c r="B21" s="145">
        <v>13</v>
      </c>
      <c r="C21" s="226" t="s">
        <v>187</v>
      </c>
      <c r="D21" s="226"/>
      <c r="E21" s="151"/>
      <c r="F21" s="189" t="s">
        <v>8</v>
      </c>
      <c r="G21" s="216"/>
      <c r="H21" s="146">
        <f t="shared" si="0"/>
        <v>0</v>
      </c>
    </row>
    <row r="22" spans="1:8" s="31" customFormat="1" ht="12" customHeight="1">
      <c r="A22" s="144" t="s">
        <v>7</v>
      </c>
      <c r="B22" s="145">
        <v>14</v>
      </c>
      <c r="C22" s="226" t="s">
        <v>188</v>
      </c>
      <c r="D22" s="226"/>
      <c r="E22" s="151"/>
      <c r="F22" s="189" t="s">
        <v>8</v>
      </c>
      <c r="G22" s="216"/>
      <c r="H22" s="146">
        <f t="shared" si="0"/>
        <v>0</v>
      </c>
    </row>
    <row r="23" spans="1:8" s="31" customFormat="1" ht="24" customHeight="1">
      <c r="A23" s="144" t="s">
        <v>7</v>
      </c>
      <c r="B23" s="145">
        <v>15</v>
      </c>
      <c r="C23" s="226" t="s">
        <v>166</v>
      </c>
      <c r="D23" s="226"/>
      <c r="E23" s="151"/>
      <c r="F23" s="189" t="s">
        <v>8</v>
      </c>
      <c r="G23" s="216"/>
      <c r="H23" s="146">
        <f t="shared" si="0"/>
        <v>0</v>
      </c>
    </row>
    <row r="24" spans="1:8" s="31" customFormat="1" ht="24" customHeight="1">
      <c r="A24" s="144" t="s">
        <v>7</v>
      </c>
      <c r="B24" s="145">
        <v>16</v>
      </c>
      <c r="C24" s="232" t="s">
        <v>167</v>
      </c>
      <c r="D24" s="232"/>
      <c r="E24" s="152"/>
      <c r="F24" s="189" t="s">
        <v>8</v>
      </c>
      <c r="G24" s="216"/>
      <c r="H24" s="146">
        <f t="shared" si="0"/>
        <v>0</v>
      </c>
    </row>
    <row r="25" spans="1:8" s="31" customFormat="1" ht="12" customHeight="1">
      <c r="A25" s="144" t="s">
        <v>7</v>
      </c>
      <c r="B25" s="145">
        <v>17</v>
      </c>
      <c r="C25" s="162" t="s">
        <v>168</v>
      </c>
      <c r="D25" s="163"/>
      <c r="E25" s="152"/>
      <c r="F25" s="189" t="s">
        <v>8</v>
      </c>
      <c r="G25" s="216"/>
      <c r="H25" s="146">
        <f t="shared" si="0"/>
        <v>0</v>
      </c>
    </row>
    <row r="26" spans="1:8" s="31" customFormat="1" ht="15.75" customHeight="1">
      <c r="A26" s="144" t="s">
        <v>7</v>
      </c>
      <c r="B26" s="145">
        <v>18</v>
      </c>
      <c r="C26" s="226" t="s">
        <v>189</v>
      </c>
      <c r="D26" s="226"/>
      <c r="E26" s="151"/>
      <c r="F26" s="189" t="s">
        <v>8</v>
      </c>
      <c r="G26" s="216"/>
      <c r="H26" s="146">
        <f t="shared" si="0"/>
        <v>0</v>
      </c>
    </row>
    <row r="27" spans="1:8" s="31" customFormat="1" ht="12" customHeight="1">
      <c r="A27" s="144" t="s">
        <v>7</v>
      </c>
      <c r="B27" s="145">
        <v>19</v>
      </c>
      <c r="C27" s="226" t="s">
        <v>151</v>
      </c>
      <c r="D27" s="226"/>
      <c r="E27" s="151"/>
      <c r="F27" s="189" t="s">
        <v>8</v>
      </c>
      <c r="G27" s="216"/>
      <c r="H27" s="146">
        <f t="shared" si="0"/>
        <v>0</v>
      </c>
    </row>
    <row r="28" spans="1:8" s="31" customFormat="1" ht="12" customHeight="1">
      <c r="A28" s="160" t="s">
        <v>7</v>
      </c>
      <c r="B28" s="161">
        <v>20</v>
      </c>
      <c r="C28" s="226" t="s">
        <v>192</v>
      </c>
      <c r="D28" s="226"/>
      <c r="E28" s="151"/>
      <c r="F28" s="189" t="s">
        <v>23</v>
      </c>
      <c r="G28" s="216"/>
      <c r="H28" s="146">
        <f t="shared" si="0"/>
        <v>0</v>
      </c>
    </row>
    <row r="29" spans="1:8" s="31" customFormat="1" ht="12" customHeight="1">
      <c r="A29" s="144" t="s">
        <v>7</v>
      </c>
      <c r="B29" s="145">
        <v>21</v>
      </c>
      <c r="C29" s="156" t="s">
        <v>122</v>
      </c>
      <c r="D29" s="157"/>
      <c r="E29" s="152">
        <v>12</v>
      </c>
      <c r="F29" s="190" t="s">
        <v>8</v>
      </c>
      <c r="G29" s="205"/>
      <c r="H29" s="146">
        <f t="shared" si="0"/>
        <v>0</v>
      </c>
    </row>
    <row r="30" spans="1:8" s="31" customFormat="1" ht="12" customHeight="1">
      <c r="A30" s="144" t="s">
        <v>7</v>
      </c>
      <c r="B30" s="145">
        <v>22</v>
      </c>
      <c r="C30" s="156" t="s">
        <v>123</v>
      </c>
      <c r="D30" s="157"/>
      <c r="E30" s="152">
        <v>12</v>
      </c>
      <c r="F30" s="190" t="s">
        <v>8</v>
      </c>
      <c r="G30" s="205"/>
      <c r="H30" s="146">
        <f t="shared" si="0"/>
        <v>0</v>
      </c>
    </row>
    <row r="31" spans="1:8" s="31" customFormat="1" ht="12" customHeight="1">
      <c r="A31" s="144" t="s">
        <v>7</v>
      </c>
      <c r="B31" s="145">
        <v>23</v>
      </c>
      <c r="C31" s="154" t="s">
        <v>121</v>
      </c>
      <c r="D31" s="155"/>
      <c r="E31" s="151"/>
      <c r="F31" s="189" t="s">
        <v>23</v>
      </c>
      <c r="G31" s="216"/>
      <c r="H31" s="146">
        <f t="shared" si="0"/>
        <v>0</v>
      </c>
    </row>
    <row r="32" spans="1:8" s="31" customFormat="1" ht="12" customHeight="1">
      <c r="A32" s="144" t="s">
        <v>7</v>
      </c>
      <c r="B32" s="145">
        <v>24</v>
      </c>
      <c r="C32" s="154" t="s">
        <v>158</v>
      </c>
      <c r="D32" s="155"/>
      <c r="E32" s="151"/>
      <c r="F32" s="189" t="s">
        <v>8</v>
      </c>
      <c r="G32" s="216"/>
      <c r="H32" s="146">
        <f t="shared" si="0"/>
        <v>0</v>
      </c>
    </row>
    <row r="33" spans="1:8" s="31" customFormat="1" ht="12" customHeight="1">
      <c r="A33" s="56"/>
      <c r="B33" s="22"/>
      <c r="C33" s="19"/>
      <c r="D33" s="21"/>
      <c r="E33" s="95"/>
      <c r="F33" s="188"/>
      <c r="G33" s="99"/>
      <c r="H33" s="108"/>
    </row>
    <row r="34" spans="1:8" s="31" customFormat="1" ht="12" customHeight="1">
      <c r="A34" s="56" t="s">
        <v>9</v>
      </c>
      <c r="B34" s="22"/>
      <c r="C34" s="13" t="s">
        <v>43</v>
      </c>
      <c r="D34" s="57"/>
      <c r="E34" s="77"/>
      <c r="F34" s="191"/>
      <c r="G34" s="99"/>
      <c r="H34" s="108"/>
    </row>
    <row r="35" spans="1:8" s="31" customFormat="1" ht="12" customHeight="1">
      <c r="A35" s="56" t="s">
        <v>9</v>
      </c>
      <c r="B35" s="22">
        <v>1</v>
      </c>
      <c r="C35" s="19" t="s">
        <v>124</v>
      </c>
      <c r="D35" s="21"/>
      <c r="E35" s="77">
        <v>202</v>
      </c>
      <c r="F35" s="188" t="s">
        <v>55</v>
      </c>
      <c r="G35" s="180"/>
      <c r="H35" s="108">
        <f aca="true" t="shared" si="1" ref="H35:H58">E35*(G35)</f>
        <v>0</v>
      </c>
    </row>
    <row r="36" spans="1:8" s="31" customFormat="1" ht="12" customHeight="1">
      <c r="A36" s="56" t="s">
        <v>9</v>
      </c>
      <c r="B36" s="22">
        <v>2</v>
      </c>
      <c r="C36" s="19" t="s">
        <v>125</v>
      </c>
      <c r="D36" s="21"/>
      <c r="E36" s="77"/>
      <c r="F36" s="188" t="s">
        <v>55</v>
      </c>
      <c r="G36" s="99"/>
      <c r="H36" s="108">
        <f t="shared" si="1"/>
        <v>0</v>
      </c>
    </row>
    <row r="37" spans="1:8" s="31" customFormat="1" ht="12" customHeight="1">
      <c r="A37" s="56" t="s">
        <v>9</v>
      </c>
      <c r="B37" s="22">
        <v>3</v>
      </c>
      <c r="C37" s="64" t="s">
        <v>140</v>
      </c>
      <c r="D37" s="14"/>
      <c r="E37" s="77"/>
      <c r="F37" s="192" t="s">
        <v>55</v>
      </c>
      <c r="G37" s="99"/>
      <c r="H37" s="108">
        <f t="shared" si="1"/>
        <v>0</v>
      </c>
    </row>
    <row r="38" spans="1:8" s="31" customFormat="1" ht="12" customHeight="1">
      <c r="A38" s="56" t="s">
        <v>9</v>
      </c>
      <c r="B38" s="22">
        <v>4</v>
      </c>
      <c r="C38" s="64" t="s">
        <v>194</v>
      </c>
      <c r="D38" s="14"/>
      <c r="E38" s="77">
        <v>1</v>
      </c>
      <c r="F38" s="193" t="s">
        <v>180</v>
      </c>
      <c r="G38" s="180"/>
      <c r="H38" s="108">
        <f t="shared" si="1"/>
        <v>0</v>
      </c>
    </row>
    <row r="39" spans="1:8" s="31" customFormat="1" ht="12">
      <c r="A39" s="56" t="s">
        <v>9</v>
      </c>
      <c r="B39" s="22">
        <v>5</v>
      </c>
      <c r="C39" s="24" t="s">
        <v>52</v>
      </c>
      <c r="D39" s="21"/>
      <c r="E39" s="77">
        <v>350</v>
      </c>
      <c r="F39" s="188" t="s">
        <v>8</v>
      </c>
      <c r="G39" s="180"/>
      <c r="H39" s="108">
        <f t="shared" si="1"/>
        <v>0</v>
      </c>
    </row>
    <row r="40" spans="1:8" s="31" customFormat="1" ht="12">
      <c r="A40" s="56" t="s">
        <v>9</v>
      </c>
      <c r="B40" s="22">
        <v>6</v>
      </c>
      <c r="C40" s="19" t="s">
        <v>53</v>
      </c>
      <c r="D40" s="21"/>
      <c r="E40" s="77">
        <v>1</v>
      </c>
      <c r="F40" s="188" t="s">
        <v>23</v>
      </c>
      <c r="G40" s="180"/>
      <c r="H40" s="108">
        <f t="shared" si="1"/>
        <v>0</v>
      </c>
    </row>
    <row r="41" spans="1:8" s="31" customFormat="1" ht="12">
      <c r="A41" s="56" t="s">
        <v>9</v>
      </c>
      <c r="B41" s="22">
        <v>7</v>
      </c>
      <c r="C41" s="64" t="s">
        <v>165</v>
      </c>
      <c r="D41" s="14"/>
      <c r="E41" s="99"/>
      <c r="F41" s="192" t="s">
        <v>16</v>
      </c>
      <c r="G41" s="99"/>
      <c r="H41" s="108">
        <f t="shared" si="1"/>
        <v>0</v>
      </c>
    </row>
    <row r="42" spans="1:8" ht="12.75">
      <c r="A42" s="56" t="s">
        <v>9</v>
      </c>
      <c r="B42" s="22">
        <v>8</v>
      </c>
      <c r="C42" s="19" t="s">
        <v>54</v>
      </c>
      <c r="D42" s="21"/>
      <c r="E42" s="77">
        <v>1009</v>
      </c>
      <c r="F42" s="188" t="s">
        <v>28</v>
      </c>
      <c r="G42" s="180"/>
      <c r="H42" s="108">
        <f t="shared" si="1"/>
        <v>0</v>
      </c>
    </row>
    <row r="43" spans="1:8" ht="12.75">
      <c r="A43" s="56" t="s">
        <v>9</v>
      </c>
      <c r="B43" s="22">
        <v>9</v>
      </c>
      <c r="C43" s="19" t="s">
        <v>75</v>
      </c>
      <c r="D43" s="21"/>
      <c r="E43" s="77"/>
      <c r="F43" s="188" t="s">
        <v>28</v>
      </c>
      <c r="G43" s="99"/>
      <c r="H43" s="108">
        <f t="shared" si="1"/>
        <v>0</v>
      </c>
    </row>
    <row r="44" spans="1:8" ht="12.75">
      <c r="A44" s="56" t="s">
        <v>9</v>
      </c>
      <c r="B44" s="22">
        <v>10</v>
      </c>
      <c r="C44" s="19" t="s">
        <v>76</v>
      </c>
      <c r="D44" s="21"/>
      <c r="E44" s="77">
        <v>12</v>
      </c>
      <c r="F44" s="188" t="s">
        <v>28</v>
      </c>
      <c r="G44" s="180"/>
      <c r="H44" s="108">
        <f t="shared" si="1"/>
        <v>0</v>
      </c>
    </row>
    <row r="45" spans="1:8" ht="12.75">
      <c r="A45" s="56" t="s">
        <v>9</v>
      </c>
      <c r="B45" s="22">
        <v>11</v>
      </c>
      <c r="C45" s="19" t="s">
        <v>77</v>
      </c>
      <c r="D45" s="21"/>
      <c r="E45" s="77"/>
      <c r="F45" s="188" t="s">
        <v>28</v>
      </c>
      <c r="G45" s="99"/>
      <c r="H45" s="108">
        <f t="shared" si="1"/>
        <v>0</v>
      </c>
    </row>
    <row r="46" spans="1:8" s="53" customFormat="1" ht="13.95" customHeight="1">
      <c r="A46" s="56" t="s">
        <v>9</v>
      </c>
      <c r="B46" s="22">
        <v>12</v>
      </c>
      <c r="C46" s="19" t="s">
        <v>78</v>
      </c>
      <c r="D46" s="21"/>
      <c r="E46" s="180"/>
      <c r="F46" s="193" t="s">
        <v>10</v>
      </c>
      <c r="G46" s="180"/>
      <c r="H46" s="108">
        <f t="shared" si="1"/>
        <v>0</v>
      </c>
    </row>
    <row r="47" spans="1:8" s="53" customFormat="1" ht="13.95" customHeight="1">
      <c r="A47" s="56" t="s">
        <v>9</v>
      </c>
      <c r="B47" s="22">
        <v>13</v>
      </c>
      <c r="C47" s="2" t="s">
        <v>191</v>
      </c>
      <c r="D47" s="4"/>
      <c r="E47" s="78">
        <v>1</v>
      </c>
      <c r="F47" s="194" t="s">
        <v>23</v>
      </c>
      <c r="G47" s="180"/>
      <c r="H47" s="108">
        <f t="shared" si="1"/>
        <v>0</v>
      </c>
    </row>
    <row r="48" spans="1:8" s="53" customFormat="1" ht="13.95" customHeight="1">
      <c r="A48" s="56" t="s">
        <v>9</v>
      </c>
      <c r="B48" s="22">
        <v>14</v>
      </c>
      <c r="C48" s="19" t="s">
        <v>193</v>
      </c>
      <c r="D48" s="21"/>
      <c r="E48" s="77">
        <v>1</v>
      </c>
      <c r="F48" s="193" t="s">
        <v>180</v>
      </c>
      <c r="G48" s="180"/>
      <c r="H48" s="108">
        <f t="shared" si="1"/>
        <v>0</v>
      </c>
    </row>
    <row r="49" spans="1:8" s="53" customFormat="1" ht="13.95" customHeight="1">
      <c r="A49" s="56" t="s">
        <v>127</v>
      </c>
      <c r="B49" s="8"/>
      <c r="C49" s="13" t="s">
        <v>126</v>
      </c>
      <c r="D49" s="16"/>
      <c r="E49" s="96"/>
      <c r="F49" s="89"/>
      <c r="G49" s="97"/>
      <c r="H49" s="108">
        <f t="shared" si="1"/>
        <v>0</v>
      </c>
    </row>
    <row r="50" spans="1:8" s="53" customFormat="1" ht="13.95" customHeight="1">
      <c r="A50" s="56" t="s">
        <v>127</v>
      </c>
      <c r="B50" s="22">
        <v>1</v>
      </c>
      <c r="C50" s="24" t="s">
        <v>70</v>
      </c>
      <c r="D50" s="23"/>
      <c r="E50" s="77">
        <v>249</v>
      </c>
      <c r="F50" s="193" t="s">
        <v>23</v>
      </c>
      <c r="G50" s="180"/>
      <c r="H50" s="108">
        <f t="shared" si="1"/>
        <v>0</v>
      </c>
    </row>
    <row r="51" spans="1:8" s="53" customFormat="1" ht="13.95" customHeight="1">
      <c r="A51" s="56" t="s">
        <v>127</v>
      </c>
      <c r="B51" s="22">
        <v>2</v>
      </c>
      <c r="C51" s="3" t="s">
        <v>71</v>
      </c>
      <c r="D51" s="73"/>
      <c r="E51" s="78">
        <v>3</v>
      </c>
      <c r="F51" s="195" t="s">
        <v>23</v>
      </c>
      <c r="G51" s="180"/>
      <c r="H51" s="108">
        <f t="shared" si="1"/>
        <v>0</v>
      </c>
    </row>
    <row r="52" spans="1:8" s="53" customFormat="1" ht="13.95" customHeight="1">
      <c r="A52" s="56" t="s">
        <v>127</v>
      </c>
      <c r="B52" s="22">
        <v>3</v>
      </c>
      <c r="C52" s="3" t="s">
        <v>172</v>
      </c>
      <c r="D52" s="73"/>
      <c r="E52" s="78">
        <v>3</v>
      </c>
      <c r="F52" s="195" t="s">
        <v>23</v>
      </c>
      <c r="G52" s="180"/>
      <c r="H52" s="108">
        <f t="shared" si="1"/>
        <v>0</v>
      </c>
    </row>
    <row r="53" spans="1:8" s="53" customFormat="1" ht="13.95" customHeight="1">
      <c r="A53" s="56" t="s">
        <v>127</v>
      </c>
      <c r="B53" s="22">
        <v>4</v>
      </c>
      <c r="C53" s="24" t="s">
        <v>128</v>
      </c>
      <c r="D53" s="23"/>
      <c r="E53" s="77">
        <v>29</v>
      </c>
      <c r="F53" s="193" t="s">
        <v>23</v>
      </c>
      <c r="G53" s="180"/>
      <c r="H53" s="108">
        <f t="shared" si="1"/>
        <v>0</v>
      </c>
    </row>
    <row r="54" spans="1:8" s="53" customFormat="1" ht="13.95" customHeight="1">
      <c r="A54" s="56" t="s">
        <v>127</v>
      </c>
      <c r="B54" s="22">
        <v>5</v>
      </c>
      <c r="C54" s="24" t="s">
        <v>129</v>
      </c>
      <c r="D54" s="23"/>
      <c r="E54" s="77"/>
      <c r="F54" s="193" t="s">
        <v>23</v>
      </c>
      <c r="G54" s="99"/>
      <c r="H54" s="108">
        <f t="shared" si="1"/>
        <v>0</v>
      </c>
    </row>
    <row r="55" spans="1:8" s="53" customFormat="1" ht="13.95" customHeight="1">
      <c r="A55" s="56" t="s">
        <v>127</v>
      </c>
      <c r="B55" s="22">
        <v>6</v>
      </c>
      <c r="C55" s="24" t="s">
        <v>141</v>
      </c>
      <c r="D55" s="23"/>
      <c r="E55" s="77"/>
      <c r="F55" s="193" t="s">
        <v>23</v>
      </c>
      <c r="G55" s="99"/>
      <c r="H55" s="108">
        <f t="shared" si="1"/>
        <v>0</v>
      </c>
    </row>
    <row r="56" spans="1:8" s="53" customFormat="1" ht="13.95" customHeight="1">
      <c r="A56" s="56" t="s">
        <v>127</v>
      </c>
      <c r="B56" s="22">
        <v>7</v>
      </c>
      <c r="C56" s="2" t="s">
        <v>72</v>
      </c>
      <c r="D56" s="73"/>
      <c r="E56" s="78">
        <v>9</v>
      </c>
      <c r="F56" s="195" t="s">
        <v>23</v>
      </c>
      <c r="G56" s="180"/>
      <c r="H56" s="108">
        <f t="shared" si="1"/>
        <v>0</v>
      </c>
    </row>
    <row r="57" spans="1:8" s="53" customFormat="1" ht="13.95" customHeight="1">
      <c r="A57" s="56" t="s">
        <v>127</v>
      </c>
      <c r="B57" s="22">
        <v>8</v>
      </c>
      <c r="C57" s="2" t="s">
        <v>175</v>
      </c>
      <c r="D57" s="73"/>
      <c r="E57" s="78"/>
      <c r="F57" s="195" t="s">
        <v>23</v>
      </c>
      <c r="G57" s="99"/>
      <c r="H57" s="108">
        <f t="shared" si="1"/>
        <v>0</v>
      </c>
    </row>
    <row r="58" spans="1:8" s="53" customFormat="1" ht="13.95" customHeight="1">
      <c r="A58" s="56" t="s">
        <v>127</v>
      </c>
      <c r="B58" s="22">
        <v>9</v>
      </c>
      <c r="C58" s="2" t="s">
        <v>92</v>
      </c>
      <c r="D58" s="73"/>
      <c r="E58" s="180"/>
      <c r="F58" s="195" t="s">
        <v>10</v>
      </c>
      <c r="G58" s="180"/>
      <c r="H58" s="108">
        <f t="shared" si="1"/>
        <v>0</v>
      </c>
    </row>
    <row r="59" spans="1:8" s="31" customFormat="1" ht="13.8" thickBot="1">
      <c r="A59" s="25"/>
      <c r="B59" s="170"/>
      <c r="C59" s="27" t="s">
        <v>11</v>
      </c>
      <c r="D59" s="28" t="s">
        <v>12</v>
      </c>
      <c r="E59" s="113"/>
      <c r="F59" s="196"/>
      <c r="G59" s="114"/>
      <c r="H59" s="115">
        <f>SUM(H9:H32,H35:H48,H50:H58)</f>
        <v>0</v>
      </c>
    </row>
    <row r="60" spans="1:8" s="31" customFormat="1" ht="25.2" customHeight="1" thickTop="1">
      <c r="A60" s="58" t="s">
        <v>13</v>
      </c>
      <c r="B60" s="59"/>
      <c r="C60" s="52" t="s">
        <v>14</v>
      </c>
      <c r="D60" s="16"/>
      <c r="E60" s="96"/>
      <c r="F60" s="89"/>
      <c r="G60" s="97"/>
      <c r="H60" s="108"/>
    </row>
    <row r="61" spans="1:8" s="31" customFormat="1" ht="12">
      <c r="A61" s="18" t="s">
        <v>13</v>
      </c>
      <c r="B61" s="22">
        <v>1</v>
      </c>
      <c r="C61" s="24" t="s">
        <v>58</v>
      </c>
      <c r="D61" s="20"/>
      <c r="E61" s="77"/>
      <c r="F61" s="191" t="s">
        <v>15</v>
      </c>
      <c r="G61" s="217"/>
      <c r="H61" s="108">
        <f aca="true" t="shared" si="2" ref="H61:H80">E61*(G61)</f>
        <v>0</v>
      </c>
    </row>
    <row r="62" spans="1:8" s="31" customFormat="1" ht="12">
      <c r="A62" s="18" t="s">
        <v>13</v>
      </c>
      <c r="B62" s="22">
        <v>2</v>
      </c>
      <c r="C62" s="19" t="s">
        <v>57</v>
      </c>
      <c r="D62" s="20"/>
      <c r="E62" s="99"/>
      <c r="F62" s="191" t="s">
        <v>10</v>
      </c>
      <c r="G62" s="217"/>
      <c r="H62" s="108">
        <f t="shared" si="2"/>
        <v>0</v>
      </c>
    </row>
    <row r="63" spans="1:8" ht="13.5" customHeight="1">
      <c r="A63" s="18" t="s">
        <v>13</v>
      </c>
      <c r="B63" s="22">
        <v>3</v>
      </c>
      <c r="C63" s="19" t="s">
        <v>60</v>
      </c>
      <c r="D63" s="20"/>
      <c r="E63" s="77"/>
      <c r="F63" s="191" t="s">
        <v>15</v>
      </c>
      <c r="G63" s="217"/>
      <c r="H63" s="108">
        <f t="shared" si="2"/>
        <v>0</v>
      </c>
    </row>
    <row r="64" spans="1:8" s="7" customFormat="1" ht="12">
      <c r="A64" s="6" t="s">
        <v>13</v>
      </c>
      <c r="B64" s="22">
        <v>4</v>
      </c>
      <c r="C64" s="2" t="s">
        <v>47</v>
      </c>
      <c r="D64" s="4"/>
      <c r="E64" s="78">
        <v>120</v>
      </c>
      <c r="F64" s="194" t="s">
        <v>8</v>
      </c>
      <c r="G64" s="206"/>
      <c r="H64" s="108">
        <f t="shared" si="2"/>
        <v>0</v>
      </c>
    </row>
    <row r="65" spans="1:8" s="7" customFormat="1" ht="12">
      <c r="A65" s="6" t="s">
        <v>13</v>
      </c>
      <c r="B65" s="22">
        <v>5</v>
      </c>
      <c r="C65" s="2" t="s">
        <v>56</v>
      </c>
      <c r="D65" s="4"/>
      <c r="E65" s="180"/>
      <c r="F65" s="194" t="s">
        <v>10</v>
      </c>
      <c r="G65" s="206"/>
      <c r="H65" s="108">
        <f t="shared" si="2"/>
        <v>0</v>
      </c>
    </row>
    <row r="66" spans="1:8" s="11" customFormat="1" ht="12">
      <c r="A66" s="12" t="s">
        <v>13</v>
      </c>
      <c r="B66" s="22">
        <v>6</v>
      </c>
      <c r="C66" s="19" t="s">
        <v>59</v>
      </c>
      <c r="D66" s="10"/>
      <c r="E66" s="78">
        <v>15</v>
      </c>
      <c r="F66" s="195" t="s">
        <v>15</v>
      </c>
      <c r="G66" s="206"/>
      <c r="H66" s="108">
        <f t="shared" si="2"/>
        <v>0</v>
      </c>
    </row>
    <row r="67" spans="1:8" s="11" customFormat="1" ht="12">
      <c r="A67" s="18" t="s">
        <v>13</v>
      </c>
      <c r="B67" s="22">
        <v>7</v>
      </c>
      <c r="C67" s="2" t="s">
        <v>143</v>
      </c>
      <c r="D67" s="4"/>
      <c r="E67" s="78"/>
      <c r="F67" s="194" t="s">
        <v>8</v>
      </c>
      <c r="G67" s="217"/>
      <c r="H67" s="108">
        <f t="shared" si="2"/>
        <v>0</v>
      </c>
    </row>
    <row r="68" spans="1:8" s="11" customFormat="1" ht="12">
      <c r="A68" s="18" t="s">
        <v>13</v>
      </c>
      <c r="B68" s="22">
        <v>8</v>
      </c>
      <c r="C68" s="2" t="s">
        <v>144</v>
      </c>
      <c r="D68" s="4"/>
      <c r="E68" s="78"/>
      <c r="F68" s="194" t="s">
        <v>8</v>
      </c>
      <c r="G68" s="217"/>
      <c r="H68" s="108">
        <f t="shared" si="2"/>
        <v>0</v>
      </c>
    </row>
    <row r="69" spans="1:8" s="11" customFormat="1" ht="12">
      <c r="A69" s="6" t="s">
        <v>13</v>
      </c>
      <c r="B69" s="22">
        <v>9</v>
      </c>
      <c r="C69" s="2" t="s">
        <v>56</v>
      </c>
      <c r="D69" s="4"/>
      <c r="E69" s="99"/>
      <c r="F69" s="194" t="s">
        <v>10</v>
      </c>
      <c r="G69" s="217"/>
      <c r="H69" s="108">
        <f t="shared" si="2"/>
        <v>0</v>
      </c>
    </row>
    <row r="70" spans="1:8" s="11" customFormat="1" ht="12">
      <c r="A70" s="12" t="s">
        <v>13</v>
      </c>
      <c r="B70" s="22">
        <v>10</v>
      </c>
      <c r="C70" s="19" t="s">
        <v>59</v>
      </c>
      <c r="D70" s="10"/>
      <c r="E70" s="78"/>
      <c r="F70" s="195" t="s">
        <v>15</v>
      </c>
      <c r="G70" s="217"/>
      <c r="H70" s="108">
        <f t="shared" si="2"/>
        <v>0</v>
      </c>
    </row>
    <row r="71" spans="1:8" s="11" customFormat="1" ht="12">
      <c r="A71" s="6" t="s">
        <v>13</v>
      </c>
      <c r="B71" s="22">
        <v>11</v>
      </c>
      <c r="C71" s="19" t="s">
        <v>147</v>
      </c>
      <c r="D71" s="10"/>
      <c r="E71" s="78"/>
      <c r="F71" s="195" t="s">
        <v>23</v>
      </c>
      <c r="G71" s="217"/>
      <c r="H71" s="108">
        <f t="shared" si="2"/>
        <v>0</v>
      </c>
    </row>
    <row r="72" spans="1:8" s="11" customFormat="1" ht="12">
      <c r="A72" s="6" t="s">
        <v>13</v>
      </c>
      <c r="B72" s="22">
        <v>12</v>
      </c>
      <c r="C72" s="19" t="s">
        <v>149</v>
      </c>
      <c r="D72" s="10"/>
      <c r="E72" s="99"/>
      <c r="F72" s="195" t="s">
        <v>10</v>
      </c>
      <c r="G72" s="217"/>
      <c r="H72" s="108">
        <f t="shared" si="2"/>
        <v>0</v>
      </c>
    </row>
    <row r="73" spans="1:8" s="11" customFormat="1" ht="12">
      <c r="A73" s="6" t="s">
        <v>13</v>
      </c>
      <c r="B73" s="22">
        <v>13</v>
      </c>
      <c r="C73" s="19" t="s">
        <v>148</v>
      </c>
      <c r="D73" s="10"/>
      <c r="E73" s="78"/>
      <c r="F73" s="195" t="s">
        <v>23</v>
      </c>
      <c r="G73" s="217"/>
      <c r="H73" s="108">
        <f t="shared" si="2"/>
        <v>0</v>
      </c>
    </row>
    <row r="74" spans="1:8" s="11" customFormat="1" ht="12">
      <c r="A74" s="6" t="s">
        <v>13</v>
      </c>
      <c r="B74" s="22">
        <v>14</v>
      </c>
      <c r="C74" s="19" t="s">
        <v>150</v>
      </c>
      <c r="D74" s="10"/>
      <c r="E74" s="99"/>
      <c r="F74" s="195" t="s">
        <v>10</v>
      </c>
      <c r="G74" s="217"/>
      <c r="H74" s="108">
        <f t="shared" si="2"/>
        <v>0</v>
      </c>
    </row>
    <row r="75" spans="1:8" s="11" customFormat="1" ht="12">
      <c r="A75" s="12" t="s">
        <v>13</v>
      </c>
      <c r="B75" s="22">
        <v>15</v>
      </c>
      <c r="C75" s="19" t="s">
        <v>138</v>
      </c>
      <c r="D75" s="10"/>
      <c r="E75" s="78"/>
      <c r="F75" s="195" t="s">
        <v>15</v>
      </c>
      <c r="G75" s="217"/>
      <c r="H75" s="108">
        <f t="shared" si="2"/>
        <v>0</v>
      </c>
    </row>
    <row r="76" spans="1:8" s="11" customFormat="1" ht="12">
      <c r="A76" s="18" t="s">
        <v>13</v>
      </c>
      <c r="B76" s="22">
        <v>16</v>
      </c>
      <c r="C76" s="19" t="s">
        <v>79</v>
      </c>
      <c r="D76" s="10"/>
      <c r="E76" s="78">
        <v>200</v>
      </c>
      <c r="F76" s="195" t="s">
        <v>28</v>
      </c>
      <c r="G76" s="206"/>
      <c r="H76" s="108">
        <f t="shared" si="2"/>
        <v>0</v>
      </c>
    </row>
    <row r="77" spans="1:8" s="11" customFormat="1" ht="12">
      <c r="A77" s="56" t="s">
        <v>13</v>
      </c>
      <c r="B77" s="22">
        <v>17</v>
      </c>
      <c r="C77" s="64" t="s">
        <v>177</v>
      </c>
      <c r="D77" s="10"/>
      <c r="E77" s="78"/>
      <c r="F77" s="195" t="s">
        <v>23</v>
      </c>
      <c r="G77" s="217"/>
      <c r="H77" s="108">
        <f t="shared" si="2"/>
        <v>0</v>
      </c>
    </row>
    <row r="78" spans="1:8" s="11" customFormat="1" ht="12">
      <c r="A78" s="56" t="s">
        <v>13</v>
      </c>
      <c r="B78" s="22">
        <v>18</v>
      </c>
      <c r="C78" s="64" t="s">
        <v>178</v>
      </c>
      <c r="D78" s="10"/>
      <c r="E78" s="78"/>
      <c r="F78" s="195" t="s">
        <v>23</v>
      </c>
      <c r="G78" s="217"/>
      <c r="H78" s="108">
        <f t="shared" si="2"/>
        <v>0</v>
      </c>
    </row>
    <row r="79" spans="1:8" s="11" customFormat="1" ht="12">
      <c r="A79" s="56" t="s">
        <v>13</v>
      </c>
      <c r="B79" s="22">
        <v>19</v>
      </c>
      <c r="C79" s="19" t="s">
        <v>179</v>
      </c>
      <c r="D79" s="10"/>
      <c r="E79" s="99"/>
      <c r="F79" s="195" t="s">
        <v>10</v>
      </c>
      <c r="G79" s="217"/>
      <c r="H79" s="108">
        <f t="shared" si="2"/>
        <v>0</v>
      </c>
    </row>
    <row r="80" spans="1:8" s="53" customFormat="1" ht="13.2" customHeight="1">
      <c r="A80" s="6" t="s">
        <v>13</v>
      </c>
      <c r="B80" s="22">
        <v>20</v>
      </c>
      <c r="C80" s="24" t="s">
        <v>44</v>
      </c>
      <c r="D80" s="24"/>
      <c r="E80" s="180"/>
      <c r="F80" s="193" t="s">
        <v>16</v>
      </c>
      <c r="G80" s="206"/>
      <c r="H80" s="108">
        <f t="shared" si="2"/>
        <v>0</v>
      </c>
    </row>
    <row r="81" spans="1:8" s="31" customFormat="1" ht="12.6" customHeight="1" thickBot="1">
      <c r="A81" s="25"/>
      <c r="B81" s="170"/>
      <c r="C81" s="27" t="s">
        <v>17</v>
      </c>
      <c r="D81" s="28" t="s">
        <v>12</v>
      </c>
      <c r="E81" s="113"/>
      <c r="F81" s="196"/>
      <c r="G81" s="114"/>
      <c r="H81" s="115">
        <f>SUM(H61:H80)</f>
        <v>0</v>
      </c>
    </row>
    <row r="82" spans="1:8" s="31" customFormat="1" ht="25.5" customHeight="1" thickTop="1">
      <c r="A82" s="84" t="s">
        <v>18</v>
      </c>
      <c r="B82" s="59"/>
      <c r="C82" s="17" t="s">
        <v>62</v>
      </c>
      <c r="D82" s="16"/>
      <c r="E82" s="78"/>
      <c r="F82" s="89"/>
      <c r="G82" s="98"/>
      <c r="H82" s="63"/>
    </row>
    <row r="83" spans="1:8" s="31" customFormat="1" ht="12.6" customHeight="1">
      <c r="A83" s="18" t="s">
        <v>18</v>
      </c>
      <c r="B83" s="22">
        <v>1</v>
      </c>
      <c r="C83" s="19" t="s">
        <v>63</v>
      </c>
      <c r="D83" s="21"/>
      <c r="E83" s="99"/>
      <c r="F83" s="191" t="s">
        <v>16</v>
      </c>
      <c r="G83" s="99"/>
      <c r="H83" s="108">
        <f aca="true" t="shared" si="3" ref="H83:H101">E83*(G83)</f>
        <v>0</v>
      </c>
    </row>
    <row r="84" spans="1:8" s="31" customFormat="1" ht="12.6" customHeight="1">
      <c r="A84" s="18" t="s">
        <v>18</v>
      </c>
      <c r="B84" s="30">
        <v>2</v>
      </c>
      <c r="C84" s="64" t="s">
        <v>116</v>
      </c>
      <c r="D84" s="14"/>
      <c r="E84" s="78"/>
      <c r="F84" s="193" t="s">
        <v>28</v>
      </c>
      <c r="G84" s="99"/>
      <c r="H84" s="108">
        <f t="shared" si="3"/>
        <v>0</v>
      </c>
    </row>
    <row r="85" spans="1:8" s="31" customFormat="1" ht="12.6" customHeight="1">
      <c r="A85" s="168" t="s">
        <v>18</v>
      </c>
      <c r="B85" s="30">
        <v>3</v>
      </c>
      <c r="C85" s="64" t="s">
        <v>203</v>
      </c>
      <c r="D85" s="14"/>
      <c r="E85" s="78"/>
      <c r="F85" s="193" t="s">
        <v>28</v>
      </c>
      <c r="G85" s="99"/>
      <c r="H85" s="108">
        <f t="shared" si="3"/>
        <v>0</v>
      </c>
    </row>
    <row r="86" spans="1:8" s="31" customFormat="1" ht="12.6" customHeight="1">
      <c r="A86" s="168" t="s">
        <v>18</v>
      </c>
      <c r="B86" s="30">
        <v>4</v>
      </c>
      <c r="C86" s="64" t="s">
        <v>133</v>
      </c>
      <c r="D86" s="14"/>
      <c r="E86" s="78"/>
      <c r="F86" s="193" t="s">
        <v>64</v>
      </c>
      <c r="G86" s="99"/>
      <c r="H86" s="108">
        <f t="shared" si="3"/>
        <v>0</v>
      </c>
    </row>
    <row r="87" spans="1:8" s="31" customFormat="1" ht="12.6" customHeight="1">
      <c r="A87" s="168" t="s">
        <v>18</v>
      </c>
      <c r="B87" s="30">
        <v>5</v>
      </c>
      <c r="C87" s="64" t="s">
        <v>170</v>
      </c>
      <c r="D87" s="14"/>
      <c r="E87" s="78"/>
      <c r="F87" s="193" t="s">
        <v>64</v>
      </c>
      <c r="G87" s="99"/>
      <c r="H87" s="108">
        <f t="shared" si="3"/>
        <v>0</v>
      </c>
    </row>
    <row r="88" spans="1:8" s="31" customFormat="1" ht="12.6" customHeight="1">
      <c r="A88" s="168" t="s">
        <v>18</v>
      </c>
      <c r="B88" s="30">
        <v>6</v>
      </c>
      <c r="C88" s="64" t="s">
        <v>169</v>
      </c>
      <c r="D88" s="14"/>
      <c r="E88" s="78"/>
      <c r="F88" s="193" t="s">
        <v>64</v>
      </c>
      <c r="G88" s="99"/>
      <c r="H88" s="108">
        <f t="shared" si="3"/>
        <v>0</v>
      </c>
    </row>
    <row r="89" spans="1:8" s="31" customFormat="1" ht="12.6" customHeight="1">
      <c r="A89" s="168" t="s">
        <v>18</v>
      </c>
      <c r="B89" s="30">
        <v>7</v>
      </c>
      <c r="C89" s="64" t="s">
        <v>171</v>
      </c>
      <c r="D89" s="14"/>
      <c r="E89" s="78"/>
      <c r="F89" s="193" t="s">
        <v>28</v>
      </c>
      <c r="G89" s="99"/>
      <c r="H89" s="108">
        <f t="shared" si="3"/>
        <v>0</v>
      </c>
    </row>
    <row r="90" spans="1:8" s="31" customFormat="1" ht="12.6" customHeight="1">
      <c r="A90" s="168" t="s">
        <v>18</v>
      </c>
      <c r="B90" s="30">
        <v>8</v>
      </c>
      <c r="C90" s="64" t="s">
        <v>204</v>
      </c>
      <c r="D90" s="14"/>
      <c r="E90" s="78"/>
      <c r="F90" s="193" t="s">
        <v>64</v>
      </c>
      <c r="G90" s="99"/>
      <c r="H90" s="108">
        <f t="shared" si="3"/>
        <v>0</v>
      </c>
    </row>
    <row r="91" spans="1:8" s="31" customFormat="1" ht="12.6" customHeight="1">
      <c r="A91" s="168" t="s">
        <v>18</v>
      </c>
      <c r="B91" s="30">
        <v>9</v>
      </c>
      <c r="C91" s="64" t="s">
        <v>69</v>
      </c>
      <c r="D91" s="14"/>
      <c r="E91" s="78"/>
      <c r="F91" s="193" t="s">
        <v>64</v>
      </c>
      <c r="G91" s="99"/>
      <c r="H91" s="108">
        <f t="shared" si="3"/>
        <v>0</v>
      </c>
    </row>
    <row r="92" spans="1:8" s="31" customFormat="1" ht="12.6" customHeight="1">
      <c r="A92" s="168" t="s">
        <v>18</v>
      </c>
      <c r="B92" s="30">
        <v>10</v>
      </c>
      <c r="C92" s="64" t="s">
        <v>68</v>
      </c>
      <c r="D92" s="14"/>
      <c r="E92" s="78"/>
      <c r="F92" s="193" t="s">
        <v>28</v>
      </c>
      <c r="G92" s="99"/>
      <c r="H92" s="108">
        <f t="shared" si="3"/>
        <v>0</v>
      </c>
    </row>
    <row r="93" spans="1:8" s="31" customFormat="1" ht="12.6" customHeight="1">
      <c r="A93" s="168" t="s">
        <v>18</v>
      </c>
      <c r="B93" s="30">
        <v>11</v>
      </c>
      <c r="C93" s="64" t="s">
        <v>173</v>
      </c>
      <c r="D93" s="14"/>
      <c r="E93" s="78"/>
      <c r="F93" s="193" t="s">
        <v>64</v>
      </c>
      <c r="G93" s="99"/>
      <c r="H93" s="108">
        <f t="shared" si="3"/>
        <v>0</v>
      </c>
    </row>
    <row r="94" spans="1:8" s="31" customFormat="1" ht="12.6" customHeight="1">
      <c r="A94" s="168" t="s">
        <v>18</v>
      </c>
      <c r="B94" s="30">
        <v>12</v>
      </c>
      <c r="C94" s="64" t="s">
        <v>174</v>
      </c>
      <c r="D94" s="14"/>
      <c r="E94" s="78"/>
      <c r="F94" s="193" t="s">
        <v>64</v>
      </c>
      <c r="G94" s="99"/>
      <c r="H94" s="108">
        <f t="shared" si="3"/>
        <v>0</v>
      </c>
    </row>
    <row r="95" spans="1:8" s="31" customFormat="1" ht="12.6" customHeight="1">
      <c r="A95" s="18" t="s">
        <v>18</v>
      </c>
      <c r="B95" s="22">
        <v>13</v>
      </c>
      <c r="C95" s="64" t="s">
        <v>176</v>
      </c>
      <c r="D95" s="21"/>
      <c r="E95" s="78"/>
      <c r="F95" s="191" t="s">
        <v>28</v>
      </c>
      <c r="G95" s="99"/>
      <c r="H95" s="108">
        <f t="shared" si="3"/>
        <v>0</v>
      </c>
    </row>
    <row r="96" spans="1:8" s="31" customFormat="1" ht="12.6" customHeight="1">
      <c r="A96" s="18" t="s">
        <v>18</v>
      </c>
      <c r="B96" s="30">
        <v>14</v>
      </c>
      <c r="C96" s="19" t="s">
        <v>66</v>
      </c>
      <c r="D96" s="21"/>
      <c r="E96" s="78"/>
      <c r="F96" s="191" t="s">
        <v>28</v>
      </c>
      <c r="G96" s="99"/>
      <c r="H96" s="108">
        <f t="shared" si="3"/>
        <v>0</v>
      </c>
    </row>
    <row r="97" spans="1:8" s="31" customFormat="1" ht="12.6" customHeight="1">
      <c r="A97" s="18" t="s">
        <v>18</v>
      </c>
      <c r="B97" s="22">
        <v>15</v>
      </c>
      <c r="C97" s="19" t="s">
        <v>65</v>
      </c>
      <c r="D97" s="21"/>
      <c r="E97" s="99"/>
      <c r="F97" s="191" t="s">
        <v>10</v>
      </c>
      <c r="G97" s="99"/>
      <c r="H97" s="108">
        <f t="shared" si="3"/>
        <v>0</v>
      </c>
    </row>
    <row r="98" spans="1:8" s="31" customFormat="1" ht="12.6" customHeight="1">
      <c r="A98" s="18" t="s">
        <v>18</v>
      </c>
      <c r="B98" s="30">
        <v>16</v>
      </c>
      <c r="C98" s="19" t="s">
        <v>145</v>
      </c>
      <c r="D98" s="21"/>
      <c r="E98" s="78"/>
      <c r="F98" s="191" t="s">
        <v>28</v>
      </c>
      <c r="G98" s="99"/>
      <c r="H98" s="108">
        <f t="shared" si="3"/>
        <v>0</v>
      </c>
    </row>
    <row r="99" spans="1:8" s="31" customFormat="1" ht="12.6" customHeight="1">
      <c r="A99" s="18" t="s">
        <v>18</v>
      </c>
      <c r="B99" s="22">
        <v>17</v>
      </c>
      <c r="C99" s="19" t="s">
        <v>146</v>
      </c>
      <c r="D99" s="21"/>
      <c r="E99" s="78"/>
      <c r="F99" s="191" t="s">
        <v>28</v>
      </c>
      <c r="G99" s="99"/>
      <c r="H99" s="108">
        <f t="shared" si="3"/>
        <v>0</v>
      </c>
    </row>
    <row r="100" spans="1:8" s="31" customFormat="1" ht="12.6" customHeight="1">
      <c r="A100" s="18" t="s">
        <v>18</v>
      </c>
      <c r="B100" s="30">
        <v>18</v>
      </c>
      <c r="C100" s="19" t="s">
        <v>117</v>
      </c>
      <c r="D100" s="21"/>
      <c r="E100" s="99"/>
      <c r="F100" s="191" t="s">
        <v>10</v>
      </c>
      <c r="G100" s="99"/>
      <c r="H100" s="108">
        <f t="shared" si="3"/>
        <v>0</v>
      </c>
    </row>
    <row r="101" spans="1:8" s="31" customFormat="1" ht="12.6" customHeight="1">
      <c r="A101" s="18" t="s">
        <v>18</v>
      </c>
      <c r="B101" s="22">
        <v>19</v>
      </c>
      <c r="C101" s="2" t="s">
        <v>67</v>
      </c>
      <c r="D101" s="4"/>
      <c r="E101" s="99"/>
      <c r="F101" s="194" t="s">
        <v>16</v>
      </c>
      <c r="G101" s="99"/>
      <c r="H101" s="108">
        <f t="shared" si="3"/>
        <v>0</v>
      </c>
    </row>
    <row r="102" spans="1:8" s="31" customFormat="1" ht="12.6" customHeight="1" thickBot="1">
      <c r="A102" s="67"/>
      <c r="B102" s="34"/>
      <c r="C102" s="136" t="s">
        <v>26</v>
      </c>
      <c r="D102" s="137" t="s">
        <v>12</v>
      </c>
      <c r="E102" s="138"/>
      <c r="F102" s="197"/>
      <c r="G102" s="207"/>
      <c r="H102" s="139">
        <f>SUM(H83:H101)</f>
        <v>0</v>
      </c>
    </row>
    <row r="103" spans="1:8" s="31" customFormat="1" ht="26.25" customHeight="1">
      <c r="A103" s="164" t="s">
        <v>27</v>
      </c>
      <c r="B103" s="165"/>
      <c r="C103" s="40" t="s">
        <v>61</v>
      </c>
      <c r="D103" s="41"/>
      <c r="E103" s="166"/>
      <c r="F103" s="186"/>
      <c r="G103" s="208"/>
      <c r="H103" s="167"/>
    </row>
    <row r="104" spans="1:8" s="62" customFormat="1" ht="12.6" customHeight="1">
      <c r="A104" s="117" t="s">
        <v>27</v>
      </c>
      <c r="B104" s="30">
        <v>1</v>
      </c>
      <c r="C104" s="64" t="s">
        <v>93</v>
      </c>
      <c r="D104" s="14"/>
      <c r="E104" s="77">
        <v>231</v>
      </c>
      <c r="F104" s="193" t="s">
        <v>15</v>
      </c>
      <c r="G104" s="180"/>
      <c r="H104" s="108">
        <f aca="true" t="shared" si="4" ref="H104:H124">E104*(G104)</f>
        <v>0</v>
      </c>
    </row>
    <row r="105" spans="1:8" s="62" customFormat="1" ht="12.6" customHeight="1">
      <c r="A105" s="117" t="s">
        <v>27</v>
      </c>
      <c r="B105" s="30">
        <v>2</v>
      </c>
      <c r="C105" s="64" t="s">
        <v>94</v>
      </c>
      <c r="D105" s="14"/>
      <c r="E105" s="77">
        <v>29</v>
      </c>
      <c r="F105" s="193" t="s">
        <v>15</v>
      </c>
      <c r="G105" s="180"/>
      <c r="H105" s="108">
        <f t="shared" si="4"/>
        <v>0</v>
      </c>
    </row>
    <row r="106" spans="1:8" s="62" customFormat="1" ht="12.6" customHeight="1">
      <c r="A106" s="117" t="s">
        <v>27</v>
      </c>
      <c r="B106" s="30">
        <v>3</v>
      </c>
      <c r="C106" s="64" t="s">
        <v>95</v>
      </c>
      <c r="D106" s="14"/>
      <c r="E106" s="77"/>
      <c r="F106" s="193" t="s">
        <v>15</v>
      </c>
      <c r="G106" s="99"/>
      <c r="H106" s="108">
        <f t="shared" si="4"/>
        <v>0</v>
      </c>
    </row>
    <row r="107" spans="1:8" s="62" customFormat="1" ht="12.6" customHeight="1">
      <c r="A107" s="117" t="s">
        <v>27</v>
      </c>
      <c r="B107" s="30">
        <v>4</v>
      </c>
      <c r="C107" s="64" t="s">
        <v>100</v>
      </c>
      <c r="D107" s="14"/>
      <c r="E107" s="77">
        <v>15</v>
      </c>
      <c r="F107" s="193" t="s">
        <v>15</v>
      </c>
      <c r="G107" s="180"/>
      <c r="H107" s="108">
        <f t="shared" si="4"/>
        <v>0</v>
      </c>
    </row>
    <row r="108" spans="1:8" s="62" customFormat="1" ht="12.6" customHeight="1">
      <c r="A108" s="117" t="s">
        <v>27</v>
      </c>
      <c r="B108" s="30">
        <v>5</v>
      </c>
      <c r="C108" s="64" t="s">
        <v>152</v>
      </c>
      <c r="D108" s="14"/>
      <c r="E108" s="77">
        <v>3</v>
      </c>
      <c r="F108" s="193" t="s">
        <v>15</v>
      </c>
      <c r="G108" s="180"/>
      <c r="H108" s="108">
        <f t="shared" si="4"/>
        <v>0</v>
      </c>
    </row>
    <row r="109" spans="1:8" s="62" customFormat="1" ht="12.6" customHeight="1">
      <c r="A109" s="117" t="s">
        <v>27</v>
      </c>
      <c r="B109" s="30">
        <v>6</v>
      </c>
      <c r="C109" s="64" t="s">
        <v>130</v>
      </c>
      <c r="D109" s="14"/>
      <c r="E109" s="77">
        <v>11</v>
      </c>
      <c r="F109" s="193" t="s">
        <v>15</v>
      </c>
      <c r="G109" s="180"/>
      <c r="H109" s="108">
        <f t="shared" si="4"/>
        <v>0</v>
      </c>
    </row>
    <row r="110" spans="1:8" s="62" customFormat="1" ht="12.6" customHeight="1">
      <c r="A110" s="117" t="s">
        <v>27</v>
      </c>
      <c r="B110" s="30">
        <v>7</v>
      </c>
      <c r="C110" s="64" t="s">
        <v>131</v>
      </c>
      <c r="D110" s="14"/>
      <c r="E110" s="77"/>
      <c r="F110" s="193" t="s">
        <v>15</v>
      </c>
      <c r="G110" s="99"/>
      <c r="H110" s="108">
        <f t="shared" si="4"/>
        <v>0</v>
      </c>
    </row>
    <row r="111" spans="1:8" s="62" customFormat="1" ht="12.6" customHeight="1">
      <c r="A111" s="117" t="s">
        <v>27</v>
      </c>
      <c r="B111" s="30">
        <v>8</v>
      </c>
      <c r="C111" s="64" t="s">
        <v>99</v>
      </c>
      <c r="D111" s="14"/>
      <c r="E111" s="77"/>
      <c r="F111" s="193" t="s">
        <v>15</v>
      </c>
      <c r="G111" s="99"/>
      <c r="H111" s="108">
        <f t="shared" si="4"/>
        <v>0</v>
      </c>
    </row>
    <row r="112" spans="1:8" s="62" customFormat="1" ht="12.6" customHeight="1">
      <c r="A112" s="117" t="s">
        <v>27</v>
      </c>
      <c r="B112" s="30">
        <v>9</v>
      </c>
      <c r="C112" s="64" t="s">
        <v>132</v>
      </c>
      <c r="D112" s="14"/>
      <c r="E112" s="77"/>
      <c r="F112" s="193" t="s">
        <v>15</v>
      </c>
      <c r="G112" s="99"/>
      <c r="H112" s="108">
        <f t="shared" si="4"/>
        <v>0</v>
      </c>
    </row>
    <row r="113" spans="1:8" s="62" customFormat="1" ht="12.6" customHeight="1">
      <c r="A113" s="117" t="s">
        <v>27</v>
      </c>
      <c r="B113" s="30">
        <v>10</v>
      </c>
      <c r="C113" s="64" t="s">
        <v>96</v>
      </c>
      <c r="D113" s="14"/>
      <c r="E113" s="77">
        <v>11</v>
      </c>
      <c r="F113" s="193" t="s">
        <v>15</v>
      </c>
      <c r="G113" s="180"/>
      <c r="H113" s="108">
        <f t="shared" si="4"/>
        <v>0</v>
      </c>
    </row>
    <row r="114" spans="1:8" s="62" customFormat="1" ht="12.6" customHeight="1">
      <c r="A114" s="117" t="s">
        <v>27</v>
      </c>
      <c r="B114" s="30">
        <v>11</v>
      </c>
      <c r="C114" s="64" t="s">
        <v>159</v>
      </c>
      <c r="D114" s="14"/>
      <c r="E114" s="77"/>
      <c r="F114" s="193" t="s">
        <v>15</v>
      </c>
      <c r="G114" s="99"/>
      <c r="H114" s="108">
        <f t="shared" si="4"/>
        <v>0</v>
      </c>
    </row>
    <row r="115" spans="1:8" s="62" customFormat="1" ht="12.6" customHeight="1">
      <c r="A115" s="117" t="s">
        <v>27</v>
      </c>
      <c r="B115" s="30">
        <v>12</v>
      </c>
      <c r="C115" s="64" t="s">
        <v>160</v>
      </c>
      <c r="D115" s="14"/>
      <c r="E115" s="77"/>
      <c r="F115" s="193" t="s">
        <v>15</v>
      </c>
      <c r="G115" s="99"/>
      <c r="H115" s="108">
        <f t="shared" si="4"/>
        <v>0</v>
      </c>
    </row>
    <row r="116" spans="1:8" s="62" customFormat="1" ht="12.6" customHeight="1">
      <c r="A116" s="117" t="s">
        <v>27</v>
      </c>
      <c r="B116" s="30">
        <v>13</v>
      </c>
      <c r="C116" s="64" t="s">
        <v>153</v>
      </c>
      <c r="D116" s="14"/>
      <c r="E116" s="77">
        <v>3</v>
      </c>
      <c r="F116" s="193" t="s">
        <v>15</v>
      </c>
      <c r="G116" s="180"/>
      <c r="H116" s="108">
        <f t="shared" si="4"/>
        <v>0</v>
      </c>
    </row>
    <row r="117" spans="1:8" s="62" customFormat="1" ht="12.6" customHeight="1">
      <c r="A117" s="117" t="s">
        <v>27</v>
      </c>
      <c r="B117" s="30">
        <v>14</v>
      </c>
      <c r="C117" s="118" t="s">
        <v>154</v>
      </c>
      <c r="D117" s="9"/>
      <c r="E117" s="78">
        <v>3</v>
      </c>
      <c r="F117" s="193" t="s">
        <v>15</v>
      </c>
      <c r="G117" s="180"/>
      <c r="H117" s="108">
        <f t="shared" si="4"/>
        <v>0</v>
      </c>
    </row>
    <row r="118" spans="1:8" s="62" customFormat="1" ht="12.6" customHeight="1">
      <c r="A118" s="117" t="s">
        <v>27</v>
      </c>
      <c r="B118" s="30">
        <v>15</v>
      </c>
      <c r="C118" s="64" t="s">
        <v>97</v>
      </c>
      <c r="D118" s="14"/>
      <c r="E118" s="77">
        <v>9</v>
      </c>
      <c r="F118" s="193" t="s">
        <v>15</v>
      </c>
      <c r="G118" s="180"/>
      <c r="H118" s="108">
        <f t="shared" si="4"/>
        <v>0</v>
      </c>
    </row>
    <row r="119" spans="1:8" s="62" customFormat="1" ht="12.6" customHeight="1">
      <c r="A119" s="117" t="s">
        <v>27</v>
      </c>
      <c r="B119" s="30">
        <v>16</v>
      </c>
      <c r="C119" s="118" t="s">
        <v>98</v>
      </c>
      <c r="D119" s="9"/>
      <c r="E119" s="78"/>
      <c r="F119" s="195" t="s">
        <v>15</v>
      </c>
      <c r="G119" s="99"/>
      <c r="H119" s="108">
        <f t="shared" si="4"/>
        <v>0</v>
      </c>
    </row>
    <row r="120" spans="1:8" s="62" customFormat="1" ht="12.6" customHeight="1">
      <c r="A120" s="117" t="s">
        <v>27</v>
      </c>
      <c r="B120" s="30">
        <v>17</v>
      </c>
      <c r="C120" s="64" t="s">
        <v>101</v>
      </c>
      <c r="D120" s="14"/>
      <c r="E120" s="78">
        <v>13</v>
      </c>
      <c r="F120" s="193" t="s">
        <v>15</v>
      </c>
      <c r="G120" s="180"/>
      <c r="H120" s="108">
        <f t="shared" si="4"/>
        <v>0</v>
      </c>
    </row>
    <row r="121" spans="1:8" s="62" customFormat="1" ht="12.6" customHeight="1">
      <c r="A121" s="117" t="s">
        <v>27</v>
      </c>
      <c r="B121" s="30">
        <v>18</v>
      </c>
      <c r="C121" s="64" t="s">
        <v>155</v>
      </c>
      <c r="D121" s="14"/>
      <c r="E121" s="78"/>
      <c r="F121" s="193" t="s">
        <v>15</v>
      </c>
      <c r="G121" s="99"/>
      <c r="H121" s="108">
        <f t="shared" si="4"/>
        <v>0</v>
      </c>
    </row>
    <row r="122" spans="1:8" s="62" customFormat="1" ht="12.6" customHeight="1">
      <c r="A122" s="117" t="s">
        <v>27</v>
      </c>
      <c r="B122" s="30">
        <v>19</v>
      </c>
      <c r="C122" s="64" t="s">
        <v>102</v>
      </c>
      <c r="D122" s="14"/>
      <c r="E122" s="77"/>
      <c r="F122" s="193" t="s">
        <v>15</v>
      </c>
      <c r="G122" s="99"/>
      <c r="H122" s="108">
        <f t="shared" si="4"/>
        <v>0</v>
      </c>
    </row>
    <row r="123" spans="1:8" s="62" customFormat="1" ht="12.6" customHeight="1">
      <c r="A123" s="117" t="s">
        <v>27</v>
      </c>
      <c r="B123" s="30">
        <v>20</v>
      </c>
      <c r="C123" s="64" t="s">
        <v>137</v>
      </c>
      <c r="D123" s="14"/>
      <c r="E123" s="78"/>
      <c r="F123" s="195" t="s">
        <v>15</v>
      </c>
      <c r="G123" s="99"/>
      <c r="H123" s="108">
        <f t="shared" si="4"/>
        <v>0</v>
      </c>
    </row>
    <row r="124" spans="1:8" s="62" customFormat="1" ht="12.6" customHeight="1">
      <c r="A124" s="117" t="s">
        <v>27</v>
      </c>
      <c r="B124" s="30">
        <v>21</v>
      </c>
      <c r="C124" s="64" t="s">
        <v>157</v>
      </c>
      <c r="D124" s="14"/>
      <c r="E124" s="180"/>
      <c r="F124" s="195" t="s">
        <v>16</v>
      </c>
      <c r="G124" s="180"/>
      <c r="H124" s="108">
        <f t="shared" si="4"/>
        <v>0</v>
      </c>
    </row>
    <row r="125" spans="1:8" s="31" customFormat="1" ht="12.6" customHeight="1" thickBot="1">
      <c r="A125" s="60"/>
      <c r="B125" s="170"/>
      <c r="C125" s="27" t="s">
        <v>49</v>
      </c>
      <c r="D125" s="28" t="s">
        <v>12</v>
      </c>
      <c r="E125" s="113"/>
      <c r="F125" s="196"/>
      <c r="G125" s="114"/>
      <c r="H125" s="115">
        <f>SUM(H104:H124)</f>
        <v>0</v>
      </c>
    </row>
    <row r="126" spans="1:8" s="31" customFormat="1" ht="25.2" customHeight="1" thickTop="1">
      <c r="A126" s="84" t="s">
        <v>29</v>
      </c>
      <c r="B126" s="59"/>
      <c r="C126" s="17" t="s">
        <v>19</v>
      </c>
      <c r="D126" s="16"/>
      <c r="E126" s="96"/>
      <c r="F126" s="89"/>
      <c r="G126" s="97"/>
      <c r="H126" s="108"/>
    </row>
    <row r="127" spans="1:8" s="31" customFormat="1" ht="12">
      <c r="A127" s="18" t="s">
        <v>29</v>
      </c>
      <c r="B127" s="5">
        <v>1</v>
      </c>
      <c r="C127" s="2" t="s">
        <v>20</v>
      </c>
      <c r="D127" s="4"/>
      <c r="E127" s="78">
        <v>217</v>
      </c>
      <c r="F127" s="194" t="s">
        <v>23</v>
      </c>
      <c r="G127" s="209"/>
      <c r="H127" s="108">
        <f aca="true" t="shared" si="5" ref="H127:H134">E127*(G127)</f>
        <v>0</v>
      </c>
    </row>
    <row r="128" spans="1:8" s="31" customFormat="1" ht="12">
      <c r="A128" s="18" t="s">
        <v>29</v>
      </c>
      <c r="B128" s="5">
        <v>2</v>
      </c>
      <c r="C128" s="3" t="s">
        <v>21</v>
      </c>
      <c r="D128" s="4"/>
      <c r="E128" s="78">
        <v>217</v>
      </c>
      <c r="F128" s="194" t="s">
        <v>23</v>
      </c>
      <c r="G128" s="209"/>
      <c r="H128" s="108">
        <f t="shared" si="5"/>
        <v>0</v>
      </c>
    </row>
    <row r="129" spans="1:8" s="31" customFormat="1" ht="12">
      <c r="A129" s="18" t="s">
        <v>29</v>
      </c>
      <c r="B129" s="5">
        <v>3</v>
      </c>
      <c r="C129" s="3" t="s">
        <v>22</v>
      </c>
      <c r="D129" s="4"/>
      <c r="E129" s="78">
        <v>10</v>
      </c>
      <c r="F129" s="195" t="s">
        <v>23</v>
      </c>
      <c r="G129" s="209"/>
      <c r="H129" s="108">
        <f t="shared" si="5"/>
        <v>0</v>
      </c>
    </row>
    <row r="130" spans="1:8" s="31" customFormat="1" ht="12">
      <c r="A130" s="18" t="s">
        <v>29</v>
      </c>
      <c r="B130" s="5">
        <v>4</v>
      </c>
      <c r="C130" s="169" t="s">
        <v>197</v>
      </c>
      <c r="D130" s="9"/>
      <c r="E130" s="78"/>
      <c r="F130" s="195" t="s">
        <v>23</v>
      </c>
      <c r="G130" s="218"/>
      <c r="H130" s="108">
        <f t="shared" si="5"/>
        <v>0</v>
      </c>
    </row>
    <row r="131" spans="1:8" s="31" customFormat="1" ht="12">
      <c r="A131" s="18" t="s">
        <v>29</v>
      </c>
      <c r="B131" s="5">
        <v>5</v>
      </c>
      <c r="C131" s="169" t="s">
        <v>198</v>
      </c>
      <c r="D131" s="9"/>
      <c r="E131" s="78"/>
      <c r="F131" s="195" t="s">
        <v>23</v>
      </c>
      <c r="G131" s="218"/>
      <c r="H131" s="108">
        <f t="shared" si="5"/>
        <v>0</v>
      </c>
    </row>
    <row r="132" spans="1:8" ht="12.75">
      <c r="A132" s="18" t="s">
        <v>29</v>
      </c>
      <c r="B132" s="5">
        <v>6</v>
      </c>
      <c r="C132" s="118" t="s">
        <v>73</v>
      </c>
      <c r="D132" s="9"/>
      <c r="E132" s="99"/>
      <c r="F132" s="195" t="s">
        <v>10</v>
      </c>
      <c r="G132" s="218"/>
      <c r="H132" s="108">
        <f t="shared" si="5"/>
        <v>0</v>
      </c>
    </row>
    <row r="133" spans="1:8" ht="12.75">
      <c r="A133" s="18" t="s">
        <v>29</v>
      </c>
      <c r="B133" s="5">
        <v>7</v>
      </c>
      <c r="C133" s="118" t="s">
        <v>25</v>
      </c>
      <c r="D133" s="9"/>
      <c r="E133" s="78">
        <v>217</v>
      </c>
      <c r="F133" s="195" t="s">
        <v>23</v>
      </c>
      <c r="G133" s="209"/>
      <c r="H133" s="108">
        <f t="shared" si="5"/>
        <v>0</v>
      </c>
    </row>
    <row r="134" spans="1:8" ht="12.75">
      <c r="A134" s="18" t="s">
        <v>29</v>
      </c>
      <c r="B134" s="5">
        <v>8</v>
      </c>
      <c r="C134" s="118" t="s">
        <v>190</v>
      </c>
      <c r="D134" s="9"/>
      <c r="E134" s="78">
        <v>217</v>
      </c>
      <c r="F134" s="195" t="s">
        <v>23</v>
      </c>
      <c r="G134" s="209"/>
      <c r="H134" s="108">
        <f t="shared" si="5"/>
        <v>0</v>
      </c>
    </row>
    <row r="135" spans="1:8" s="31" customFormat="1" ht="13.8" thickBot="1">
      <c r="A135" s="25"/>
      <c r="B135" s="170"/>
      <c r="C135" s="27" t="s">
        <v>30</v>
      </c>
      <c r="D135" s="28" t="s">
        <v>12</v>
      </c>
      <c r="E135" s="113"/>
      <c r="F135" s="196"/>
      <c r="G135" s="114"/>
      <c r="H135" s="115">
        <f>SUM(H127:H134)</f>
        <v>0</v>
      </c>
    </row>
    <row r="136" spans="1:8" s="31" customFormat="1" ht="23.4" customHeight="1" thickTop="1">
      <c r="A136" s="84" t="s">
        <v>31</v>
      </c>
      <c r="B136" s="8"/>
      <c r="C136" s="17" t="s">
        <v>83</v>
      </c>
      <c r="D136" s="16"/>
      <c r="E136" s="96"/>
      <c r="F136" s="89"/>
      <c r="G136" s="97"/>
      <c r="H136" s="108"/>
    </row>
    <row r="137" spans="1:8" s="31" customFormat="1" ht="12.75" customHeight="1">
      <c r="A137" s="6" t="s">
        <v>31</v>
      </c>
      <c r="B137" s="147">
        <v>1</v>
      </c>
      <c r="C137" s="233" t="s">
        <v>136</v>
      </c>
      <c r="D137" s="234"/>
      <c r="E137" s="180"/>
      <c r="F137" s="198" t="s">
        <v>16</v>
      </c>
      <c r="G137" s="180"/>
      <c r="H137" s="108">
        <f aca="true" t="shared" si="6" ref="H137:H152">E137*(G137)</f>
        <v>0</v>
      </c>
    </row>
    <row r="138" spans="1:8" s="31" customFormat="1" ht="12.75" customHeight="1">
      <c r="A138" s="6" t="s">
        <v>31</v>
      </c>
      <c r="B138" s="147">
        <v>2</v>
      </c>
      <c r="C138" s="230" t="s">
        <v>85</v>
      </c>
      <c r="D138" s="231"/>
      <c r="E138" s="180"/>
      <c r="F138" s="198" t="s">
        <v>16</v>
      </c>
      <c r="G138" s="180"/>
      <c r="H138" s="108">
        <f t="shared" si="6"/>
        <v>0</v>
      </c>
    </row>
    <row r="139" spans="1:8" s="31" customFormat="1" ht="12.75" customHeight="1">
      <c r="A139" s="6" t="s">
        <v>31</v>
      </c>
      <c r="B139" s="147">
        <v>3</v>
      </c>
      <c r="C139" s="176" t="s">
        <v>89</v>
      </c>
      <c r="D139" s="177"/>
      <c r="E139" s="180"/>
      <c r="F139" s="198" t="s">
        <v>16</v>
      </c>
      <c r="G139" s="180"/>
      <c r="H139" s="108">
        <f t="shared" si="6"/>
        <v>0</v>
      </c>
    </row>
    <row r="140" spans="1:8" s="31" customFormat="1" ht="12.75" customHeight="1">
      <c r="A140" s="6" t="s">
        <v>31</v>
      </c>
      <c r="B140" s="147">
        <v>4</v>
      </c>
      <c r="C140" s="233" t="s">
        <v>199</v>
      </c>
      <c r="D140" s="234"/>
      <c r="E140" s="150">
        <v>1</v>
      </c>
      <c r="F140" s="198" t="s">
        <v>15</v>
      </c>
      <c r="G140" s="180"/>
      <c r="H140" s="108">
        <f t="shared" si="6"/>
        <v>0</v>
      </c>
    </row>
    <row r="141" spans="1:8" s="31" customFormat="1" ht="12.75" customHeight="1">
      <c r="A141" s="6" t="s">
        <v>31</v>
      </c>
      <c r="B141" s="147">
        <v>5</v>
      </c>
      <c r="C141" s="176" t="s">
        <v>156</v>
      </c>
      <c r="D141" s="177"/>
      <c r="E141" s="150">
        <v>6</v>
      </c>
      <c r="F141" s="199" t="s">
        <v>15</v>
      </c>
      <c r="G141" s="180"/>
      <c r="H141" s="108">
        <f t="shared" si="6"/>
        <v>0</v>
      </c>
    </row>
    <row r="142" spans="1:8" s="31" customFormat="1" ht="12.75" customHeight="1">
      <c r="A142" s="6" t="s">
        <v>31</v>
      </c>
      <c r="B142" s="147">
        <v>6</v>
      </c>
      <c r="C142" s="176" t="s">
        <v>200</v>
      </c>
      <c r="D142" s="177"/>
      <c r="E142" s="150"/>
      <c r="F142" s="199" t="s">
        <v>15</v>
      </c>
      <c r="G142" s="99"/>
      <c r="H142" s="108">
        <f t="shared" si="6"/>
        <v>0</v>
      </c>
    </row>
    <row r="143" spans="1:8" s="31" customFormat="1" ht="12.75" customHeight="1">
      <c r="A143" s="6" t="s">
        <v>31</v>
      </c>
      <c r="B143" s="147">
        <v>7</v>
      </c>
      <c r="C143" s="176" t="s">
        <v>201</v>
      </c>
      <c r="D143" s="177"/>
      <c r="E143" s="150">
        <v>9</v>
      </c>
      <c r="F143" s="199" t="s">
        <v>8</v>
      </c>
      <c r="G143" s="180"/>
      <c r="H143" s="108">
        <f t="shared" si="6"/>
        <v>0</v>
      </c>
    </row>
    <row r="144" spans="1:8" s="31" customFormat="1" ht="12.75" customHeight="1">
      <c r="A144" s="6" t="s">
        <v>31</v>
      </c>
      <c r="B144" s="147">
        <v>8</v>
      </c>
      <c r="C144" s="176" t="s">
        <v>196</v>
      </c>
      <c r="D144" s="177"/>
      <c r="E144" s="150"/>
      <c r="F144" s="199" t="s">
        <v>23</v>
      </c>
      <c r="G144" s="99"/>
      <c r="H144" s="108">
        <f t="shared" si="6"/>
        <v>0</v>
      </c>
    </row>
    <row r="145" spans="1:8" s="31" customFormat="1" ht="12">
      <c r="A145" s="6" t="s">
        <v>31</v>
      </c>
      <c r="B145" s="147">
        <v>9</v>
      </c>
      <c r="C145" s="230" t="s">
        <v>84</v>
      </c>
      <c r="D145" s="231"/>
      <c r="E145" s="150">
        <v>10</v>
      </c>
      <c r="F145" s="199" t="s">
        <v>23</v>
      </c>
      <c r="G145" s="180"/>
      <c r="H145" s="108">
        <f t="shared" si="6"/>
        <v>0</v>
      </c>
    </row>
    <row r="146" spans="1:8" s="31" customFormat="1" ht="12">
      <c r="A146" s="6" t="s">
        <v>31</v>
      </c>
      <c r="B146" s="147">
        <v>10</v>
      </c>
      <c r="C146" s="230" t="s">
        <v>134</v>
      </c>
      <c r="D146" s="231"/>
      <c r="E146" s="150">
        <v>11</v>
      </c>
      <c r="F146" s="199" t="s">
        <v>23</v>
      </c>
      <c r="G146" s="180"/>
      <c r="H146" s="108">
        <f t="shared" si="6"/>
        <v>0</v>
      </c>
    </row>
    <row r="147" spans="1:8" s="31" customFormat="1" ht="12.75">
      <c r="A147" s="6" t="s">
        <v>31</v>
      </c>
      <c r="B147" s="147">
        <v>11</v>
      </c>
      <c r="C147" s="230" t="s">
        <v>206</v>
      </c>
      <c r="D147" s="231"/>
      <c r="E147" s="150">
        <v>15</v>
      </c>
      <c r="F147" s="198" t="s">
        <v>23</v>
      </c>
      <c r="G147" s="180"/>
      <c r="H147" s="108">
        <f t="shared" si="6"/>
        <v>0</v>
      </c>
    </row>
    <row r="148" spans="1:8" s="31" customFormat="1" ht="12.75" customHeight="1">
      <c r="A148" s="6" t="s">
        <v>31</v>
      </c>
      <c r="B148" s="147">
        <v>12</v>
      </c>
      <c r="C148" s="230" t="s">
        <v>202</v>
      </c>
      <c r="D148" s="231"/>
      <c r="E148" s="150">
        <v>15</v>
      </c>
      <c r="F148" s="198" t="s">
        <v>23</v>
      </c>
      <c r="G148" s="180"/>
      <c r="H148" s="108">
        <f t="shared" si="6"/>
        <v>0</v>
      </c>
    </row>
    <row r="149" spans="1:8" s="31" customFormat="1" ht="12">
      <c r="A149" s="6" t="s">
        <v>31</v>
      </c>
      <c r="B149" s="147">
        <v>13</v>
      </c>
      <c r="C149" s="230" t="s">
        <v>87</v>
      </c>
      <c r="D149" s="231"/>
      <c r="E149" s="150">
        <v>4</v>
      </c>
      <c r="F149" s="193" t="s">
        <v>88</v>
      </c>
      <c r="G149" s="180"/>
      <c r="H149" s="108">
        <f t="shared" si="6"/>
        <v>0</v>
      </c>
    </row>
    <row r="150" spans="1:8" s="31" customFormat="1" ht="12">
      <c r="A150" s="6" t="s">
        <v>31</v>
      </c>
      <c r="B150" s="147">
        <v>14</v>
      </c>
      <c r="C150" s="230" t="s">
        <v>86</v>
      </c>
      <c r="D150" s="231"/>
      <c r="E150" s="180"/>
      <c r="F150" s="193" t="s">
        <v>10</v>
      </c>
      <c r="G150" s="180"/>
      <c r="H150" s="108">
        <f t="shared" si="6"/>
        <v>0</v>
      </c>
    </row>
    <row r="151" spans="1:8" s="62" customFormat="1" ht="12">
      <c r="A151" s="6" t="s">
        <v>31</v>
      </c>
      <c r="B151" s="147">
        <v>15</v>
      </c>
      <c r="C151" s="230" t="s">
        <v>135</v>
      </c>
      <c r="D151" s="231"/>
      <c r="E151" s="150">
        <v>1</v>
      </c>
      <c r="F151" s="193" t="s">
        <v>82</v>
      </c>
      <c r="G151" s="180"/>
      <c r="H151" s="108">
        <f t="shared" si="6"/>
        <v>0</v>
      </c>
    </row>
    <row r="152" spans="1:8" ht="12.75">
      <c r="A152" s="6" t="s">
        <v>31</v>
      </c>
      <c r="B152" s="147">
        <v>16</v>
      </c>
      <c r="C152" s="230" t="s">
        <v>67</v>
      </c>
      <c r="D152" s="231"/>
      <c r="E152" s="215"/>
      <c r="F152" s="200" t="s">
        <v>16</v>
      </c>
      <c r="G152" s="215"/>
      <c r="H152" s="108">
        <f t="shared" si="6"/>
        <v>0</v>
      </c>
    </row>
    <row r="153" spans="1:8" s="31" customFormat="1" ht="13.8" thickBot="1">
      <c r="A153" s="60"/>
      <c r="B153" s="170"/>
      <c r="C153" s="27" t="s">
        <v>34</v>
      </c>
      <c r="D153" s="28" t="s">
        <v>12</v>
      </c>
      <c r="E153" s="116"/>
      <c r="F153" s="201"/>
      <c r="G153" s="210"/>
      <c r="H153" s="115">
        <f>SUM(H137:H152)</f>
        <v>0</v>
      </c>
    </row>
    <row r="154" spans="1:8" s="31" customFormat="1" ht="23.25" customHeight="1" thickTop="1">
      <c r="A154" s="84" t="s">
        <v>35</v>
      </c>
      <c r="B154" s="59"/>
      <c r="C154" s="17" t="s">
        <v>74</v>
      </c>
      <c r="D154" s="16"/>
      <c r="E154" s="96"/>
      <c r="F154" s="89"/>
      <c r="G154" s="97"/>
      <c r="H154" s="108"/>
    </row>
    <row r="155" spans="1:8" s="31" customFormat="1" ht="12.75" customHeight="1">
      <c r="A155" s="18" t="s">
        <v>35</v>
      </c>
      <c r="B155" s="5">
        <v>1</v>
      </c>
      <c r="C155" s="2" t="s">
        <v>80</v>
      </c>
      <c r="D155" s="4"/>
      <c r="E155" s="78">
        <v>22.24</v>
      </c>
      <c r="F155" s="194" t="s">
        <v>10</v>
      </c>
      <c r="G155" s="209"/>
      <c r="H155" s="108">
        <f>E155*(G155)</f>
        <v>0</v>
      </c>
    </row>
    <row r="156" spans="1:8" s="31" customFormat="1" ht="12.75" customHeight="1">
      <c r="A156" s="18" t="s">
        <v>35</v>
      </c>
      <c r="B156" s="5">
        <v>2</v>
      </c>
      <c r="C156" s="2" t="s">
        <v>81</v>
      </c>
      <c r="D156" s="4"/>
      <c r="E156" s="78">
        <v>22.24</v>
      </c>
      <c r="F156" s="194" t="s">
        <v>10</v>
      </c>
      <c r="G156" s="209"/>
      <c r="H156" s="108">
        <f>E156*(G156)</f>
        <v>0</v>
      </c>
    </row>
    <row r="157" spans="1:8" s="31" customFormat="1" ht="12.75" customHeight="1">
      <c r="A157" s="18" t="s">
        <v>35</v>
      </c>
      <c r="B157" s="5">
        <v>3</v>
      </c>
      <c r="C157" s="2" t="s">
        <v>24</v>
      </c>
      <c r="D157" s="4"/>
      <c r="E157" s="180"/>
      <c r="F157" s="195" t="s">
        <v>10</v>
      </c>
      <c r="G157" s="209"/>
      <c r="H157" s="108">
        <f>E157*(G157)</f>
        <v>0</v>
      </c>
    </row>
    <row r="158" spans="1:8" s="31" customFormat="1" ht="13.8" thickBot="1">
      <c r="A158" s="25"/>
      <c r="B158" s="170"/>
      <c r="C158" s="27" t="s">
        <v>36</v>
      </c>
      <c r="D158" s="28" t="s">
        <v>12</v>
      </c>
      <c r="E158" s="113"/>
      <c r="F158" s="196"/>
      <c r="G158" s="114"/>
      <c r="H158" s="115">
        <f>SUM(H155:H157)</f>
        <v>0</v>
      </c>
    </row>
    <row r="159" spans="1:8" s="31" customFormat="1" ht="23.25" customHeight="1" thickTop="1">
      <c r="A159" s="84" t="s">
        <v>37</v>
      </c>
      <c r="B159" s="8"/>
      <c r="C159" s="17" t="s">
        <v>109</v>
      </c>
      <c r="D159" s="16"/>
      <c r="E159" s="96"/>
      <c r="F159" s="89"/>
      <c r="G159" s="97"/>
      <c r="H159" s="108"/>
    </row>
    <row r="160" spans="1:8" s="31" customFormat="1" ht="12.75" customHeight="1">
      <c r="A160" s="18" t="s">
        <v>37</v>
      </c>
      <c r="B160" s="5">
        <v>1</v>
      </c>
      <c r="C160" s="2" t="s">
        <v>110</v>
      </c>
      <c r="D160" s="4"/>
      <c r="E160" s="78">
        <v>6</v>
      </c>
      <c r="F160" s="194" t="s">
        <v>64</v>
      </c>
      <c r="G160" s="209"/>
      <c r="H160" s="108">
        <f>E160*(G160)</f>
        <v>0</v>
      </c>
    </row>
    <row r="161" spans="1:8" s="31" customFormat="1" ht="12.75" customHeight="1">
      <c r="A161" s="18" t="s">
        <v>37</v>
      </c>
      <c r="B161" s="5">
        <v>2</v>
      </c>
      <c r="C161" s="2" t="s">
        <v>111</v>
      </c>
      <c r="D161" s="4"/>
      <c r="E161" s="78">
        <v>6</v>
      </c>
      <c r="F161" s="194" t="s">
        <v>64</v>
      </c>
      <c r="G161" s="209"/>
      <c r="H161" s="108">
        <f>E161*(G161)</f>
        <v>0</v>
      </c>
    </row>
    <row r="162" spans="1:8" s="31" customFormat="1" ht="12.75" customHeight="1">
      <c r="A162" s="18" t="s">
        <v>37</v>
      </c>
      <c r="B162" s="5">
        <v>3</v>
      </c>
      <c r="C162" s="2" t="s">
        <v>24</v>
      </c>
      <c r="D162" s="4"/>
      <c r="E162" s="180"/>
      <c r="F162" s="195" t="s">
        <v>10</v>
      </c>
      <c r="G162" s="211"/>
      <c r="H162" s="108">
        <f>E162*(G162)</f>
        <v>0</v>
      </c>
    </row>
    <row r="163" spans="1:8" s="31" customFormat="1" ht="13.8" thickBot="1">
      <c r="A163" s="25"/>
      <c r="B163" s="170"/>
      <c r="C163" s="27" t="s">
        <v>38</v>
      </c>
      <c r="D163" s="28" t="s">
        <v>12</v>
      </c>
      <c r="E163" s="113"/>
      <c r="F163" s="196"/>
      <c r="G163" s="171"/>
      <c r="H163" s="115">
        <f>SUM(H160:H162)</f>
        <v>0</v>
      </c>
    </row>
    <row r="164" spans="1:8" s="31" customFormat="1" ht="22.95" customHeight="1" thickTop="1">
      <c r="A164" s="84" t="s">
        <v>91</v>
      </c>
      <c r="B164" s="8"/>
      <c r="C164" s="17" t="s">
        <v>32</v>
      </c>
      <c r="D164" s="16"/>
      <c r="E164" s="77"/>
      <c r="F164" s="89"/>
      <c r="G164" s="172"/>
      <c r="H164" s="90"/>
    </row>
    <row r="165" spans="1:8" s="31" customFormat="1" ht="12.75">
      <c r="A165" s="18" t="s">
        <v>91</v>
      </c>
      <c r="B165" s="22">
        <v>1</v>
      </c>
      <c r="C165" s="61" t="s">
        <v>46</v>
      </c>
      <c r="D165" s="21"/>
      <c r="E165" s="77"/>
      <c r="F165" s="191"/>
      <c r="G165" s="172"/>
      <c r="H165" s="90"/>
    </row>
    <row r="166" spans="1:8" s="31" customFormat="1" ht="12.75">
      <c r="A166" s="18" t="s">
        <v>91</v>
      </c>
      <c r="B166" s="22">
        <v>2</v>
      </c>
      <c r="C166" s="64" t="s">
        <v>139</v>
      </c>
      <c r="D166" s="21"/>
      <c r="E166" s="77"/>
      <c r="F166" s="191"/>
      <c r="G166" s="172"/>
      <c r="H166" s="90"/>
    </row>
    <row r="167" spans="1:8" s="31" customFormat="1" ht="12.75">
      <c r="A167" s="18" t="s">
        <v>91</v>
      </c>
      <c r="B167" s="22">
        <v>3</v>
      </c>
      <c r="C167" s="64" t="s">
        <v>85</v>
      </c>
      <c r="D167" s="21"/>
      <c r="E167" s="77"/>
      <c r="F167" s="191"/>
      <c r="G167" s="172"/>
      <c r="H167" s="90"/>
    </row>
    <row r="168" spans="1:8" s="31" customFormat="1" ht="12.75">
      <c r="A168" s="18" t="s">
        <v>91</v>
      </c>
      <c r="B168" s="22">
        <v>4</v>
      </c>
      <c r="C168" s="24" t="s">
        <v>33</v>
      </c>
      <c r="D168" s="21"/>
      <c r="E168" s="77"/>
      <c r="F168" s="191"/>
      <c r="G168" s="172"/>
      <c r="H168" s="90"/>
    </row>
    <row r="169" spans="1:8" s="31" customFormat="1" ht="12.75">
      <c r="A169" s="18" t="s">
        <v>91</v>
      </c>
      <c r="B169" s="22">
        <v>5</v>
      </c>
      <c r="C169" s="24" t="s">
        <v>103</v>
      </c>
      <c r="D169" s="21"/>
      <c r="E169" s="77"/>
      <c r="F169" s="191"/>
      <c r="G169" s="172"/>
      <c r="H169" s="90"/>
    </row>
    <row r="170" spans="1:8" s="31" customFormat="1" ht="12.75">
      <c r="A170" s="18" t="s">
        <v>91</v>
      </c>
      <c r="B170" s="22">
        <v>6</v>
      </c>
      <c r="C170" s="19" t="s">
        <v>104</v>
      </c>
      <c r="D170" s="21"/>
      <c r="E170" s="77"/>
      <c r="F170" s="191"/>
      <c r="G170" s="172"/>
      <c r="H170" s="90"/>
    </row>
    <row r="171" spans="1:8" s="31" customFormat="1" ht="12.75">
      <c r="A171" s="18" t="s">
        <v>91</v>
      </c>
      <c r="B171" s="22">
        <v>7</v>
      </c>
      <c r="C171" s="19" t="s">
        <v>105</v>
      </c>
      <c r="D171" s="21"/>
      <c r="E171" s="77"/>
      <c r="F171" s="191"/>
      <c r="G171" s="172"/>
      <c r="H171" s="90"/>
    </row>
    <row r="172" spans="1:8" s="31" customFormat="1" ht="12.75">
      <c r="A172" s="18" t="s">
        <v>91</v>
      </c>
      <c r="B172" s="22">
        <v>8</v>
      </c>
      <c r="C172" s="64" t="s">
        <v>106</v>
      </c>
      <c r="D172" s="21"/>
      <c r="E172" s="77"/>
      <c r="F172" s="191"/>
      <c r="G172" s="172"/>
      <c r="H172" s="90"/>
    </row>
    <row r="173" spans="1:8" s="31" customFormat="1" ht="12.75">
      <c r="A173" s="18" t="s">
        <v>91</v>
      </c>
      <c r="B173" s="22">
        <v>9</v>
      </c>
      <c r="C173" s="64" t="s">
        <v>107</v>
      </c>
      <c r="D173" s="21"/>
      <c r="E173" s="77"/>
      <c r="F173" s="191"/>
      <c r="G173" s="172"/>
      <c r="H173" s="90"/>
    </row>
    <row r="174" spans="1:8" s="31" customFormat="1" ht="12.75">
      <c r="A174" s="18" t="s">
        <v>91</v>
      </c>
      <c r="B174" s="22">
        <v>10</v>
      </c>
      <c r="C174" s="64" t="s">
        <v>50</v>
      </c>
      <c r="D174" s="21"/>
      <c r="E174" s="77"/>
      <c r="F174" s="191"/>
      <c r="G174" s="172"/>
      <c r="H174" s="90"/>
    </row>
    <row r="175" spans="1:8" s="31" customFormat="1" ht="12.75">
      <c r="A175" s="18" t="s">
        <v>91</v>
      </c>
      <c r="B175" s="22">
        <v>11</v>
      </c>
      <c r="C175" s="64" t="s">
        <v>108</v>
      </c>
      <c r="D175" s="21"/>
      <c r="E175" s="77"/>
      <c r="F175" s="191"/>
      <c r="G175" s="172"/>
      <c r="H175" s="90"/>
    </row>
    <row r="176" spans="1:8" s="31" customFormat="1" ht="12.75">
      <c r="A176" s="18" t="s">
        <v>91</v>
      </c>
      <c r="B176" s="22">
        <v>12</v>
      </c>
      <c r="C176" s="64" t="s">
        <v>112</v>
      </c>
      <c r="D176" s="21"/>
      <c r="E176" s="77"/>
      <c r="F176" s="191"/>
      <c r="G176" s="172"/>
      <c r="H176" s="90"/>
    </row>
    <row r="177" spans="1:8" s="31" customFormat="1" ht="12.75">
      <c r="A177" s="18" t="s">
        <v>91</v>
      </c>
      <c r="B177" s="22">
        <v>13</v>
      </c>
      <c r="C177" s="19" t="s">
        <v>86</v>
      </c>
      <c r="D177" s="21"/>
      <c r="E177" s="77"/>
      <c r="F177" s="191"/>
      <c r="G177" s="172"/>
      <c r="H177" s="90"/>
    </row>
    <row r="178" spans="1:8" s="31" customFormat="1" ht="12.75">
      <c r="A178" s="18" t="s">
        <v>91</v>
      </c>
      <c r="B178" s="22">
        <v>14</v>
      </c>
      <c r="C178" s="19" t="s">
        <v>48</v>
      </c>
      <c r="D178" s="21"/>
      <c r="E178" s="77"/>
      <c r="F178" s="191"/>
      <c r="G178" s="172"/>
      <c r="H178" s="90"/>
    </row>
    <row r="179" spans="1:8" s="31" customFormat="1" ht="12.75">
      <c r="A179" s="18" t="s">
        <v>91</v>
      </c>
      <c r="B179" s="22">
        <v>15</v>
      </c>
      <c r="C179" s="24" t="s">
        <v>45</v>
      </c>
      <c r="D179" s="21"/>
      <c r="E179" s="149"/>
      <c r="F179" s="191"/>
      <c r="G179" s="183"/>
      <c r="H179" s="90"/>
    </row>
    <row r="180" spans="1:8" s="31" customFormat="1" ht="12.75">
      <c r="A180" s="18"/>
      <c r="B180" s="22"/>
      <c r="C180" s="148" t="s">
        <v>208</v>
      </c>
      <c r="D180" s="21"/>
      <c r="E180" s="225"/>
      <c r="F180" s="202" t="s">
        <v>142</v>
      </c>
      <c r="G180" s="184">
        <f>SUM(H163,H158,H153,H135,H125,H102,H81,H59)</f>
        <v>0</v>
      </c>
      <c r="H180" s="158">
        <f>+G180*E180</f>
        <v>0</v>
      </c>
    </row>
    <row r="181" spans="1:8" ht="12" customHeight="1" thickBot="1">
      <c r="A181" s="25"/>
      <c r="C181" s="27" t="s">
        <v>90</v>
      </c>
      <c r="D181" s="28" t="s">
        <v>12</v>
      </c>
      <c r="E181" s="129"/>
      <c r="F181" s="130"/>
      <c r="G181" s="175"/>
      <c r="H181" s="115">
        <f>SUM(H180)</f>
        <v>0</v>
      </c>
    </row>
    <row r="182" spans="1:8" s="68" customFormat="1" ht="12" customHeight="1" thickTop="1">
      <c r="A182" s="60"/>
      <c r="B182" s="170"/>
      <c r="C182" s="66"/>
      <c r="D182" s="29"/>
      <c r="E182" s="79"/>
      <c r="F182" s="1"/>
      <c r="G182" s="97"/>
      <c r="H182" s="174"/>
    </row>
    <row r="183" spans="1:8" s="68" customFormat="1" ht="12" customHeight="1" thickBot="1">
      <c r="A183" s="67"/>
      <c r="B183" s="34"/>
      <c r="C183" s="33"/>
      <c r="D183" s="33"/>
      <c r="E183" s="80"/>
      <c r="F183" s="34"/>
      <c r="G183" s="102"/>
      <c r="H183" s="173"/>
    </row>
    <row r="184" spans="1:8" s="68" customFormat="1" ht="13.8" thickBot="1">
      <c r="A184" s="131"/>
      <c r="B184" s="132"/>
      <c r="C184" s="133" t="s">
        <v>39</v>
      </c>
      <c r="D184" s="133"/>
      <c r="E184" s="134"/>
      <c r="F184" s="132"/>
      <c r="G184" s="135"/>
      <c r="H184" s="153">
        <f>SUM(H59,H81,H102,H125,H135,H153,H158,H163,H181)</f>
        <v>0</v>
      </c>
    </row>
    <row r="185" spans="1:8" ht="12.75">
      <c r="A185" s="140"/>
      <c r="B185" s="49"/>
      <c r="C185" s="42"/>
      <c r="D185" s="42"/>
      <c r="E185" s="81"/>
      <c r="F185" s="49"/>
      <c r="G185" s="100"/>
      <c r="H185" s="141"/>
    </row>
    <row r="186" spans="1:8" ht="13.8" thickBot="1">
      <c r="A186" s="142"/>
      <c r="B186" s="34"/>
      <c r="C186" s="33"/>
      <c r="D186" s="33"/>
      <c r="E186" s="82"/>
      <c r="F186" s="34"/>
      <c r="G186" s="103"/>
      <c r="H186" s="143"/>
    </row>
    <row r="187" spans="1:8" ht="12.75">
      <c r="A187" s="48"/>
      <c r="B187" s="49"/>
      <c r="C187" s="42"/>
      <c r="D187" s="42"/>
      <c r="E187" s="81"/>
      <c r="F187" s="49"/>
      <c r="G187" s="100"/>
      <c r="H187" s="109"/>
    </row>
    <row r="188" spans="1:8" ht="12.75">
      <c r="A188" s="69" t="s">
        <v>40</v>
      </c>
      <c r="E188" s="76"/>
      <c r="H188" s="110"/>
    </row>
    <row r="189" spans="1:8" s="53" customFormat="1" ht="13.8" thickBot="1">
      <c r="A189" s="67"/>
      <c r="B189" s="34"/>
      <c r="C189" s="33"/>
      <c r="D189" s="33"/>
      <c r="E189" s="82"/>
      <c r="F189" s="34"/>
      <c r="G189" s="103"/>
      <c r="H189" s="111"/>
    </row>
    <row r="190" spans="1:8" s="53" customFormat="1" ht="12.75">
      <c r="A190" s="48"/>
      <c r="B190" s="49"/>
      <c r="C190" s="42"/>
      <c r="D190" s="42"/>
      <c r="E190" s="223"/>
      <c r="F190" s="222" t="s">
        <v>114</v>
      </c>
      <c r="G190" s="222" t="s">
        <v>113</v>
      </c>
      <c r="H190" s="221" t="s">
        <v>115</v>
      </c>
    </row>
    <row r="191" spans="1:8" s="53" customFormat="1" ht="12.75">
      <c r="A191" s="60" t="s">
        <v>5</v>
      </c>
      <c r="B191" s="59"/>
      <c r="C191" s="65" t="str">
        <f>C7</f>
        <v xml:space="preserve">VRTÁNÍ  A  ODKRYVNÉ  PRÁCE </v>
      </c>
      <c r="D191" s="32"/>
      <c r="E191" s="119"/>
      <c r="F191" s="119">
        <f>H59</f>
        <v>0</v>
      </c>
      <c r="G191" s="119">
        <f>+F191*0.21</f>
        <v>0</v>
      </c>
      <c r="H191" s="110">
        <f>SUM(F191:G191)</f>
        <v>0</v>
      </c>
    </row>
    <row r="192" spans="1:8" s="53" customFormat="1" ht="12.75">
      <c r="A192" s="25" t="s">
        <v>13</v>
      </c>
      <c r="B192" s="59"/>
      <c r="C192" s="65" t="str">
        <f>C60</f>
        <v xml:space="preserve">POLNÍ ZKOUŠKY </v>
      </c>
      <c r="D192" s="32"/>
      <c r="E192" s="119"/>
      <c r="F192" s="119">
        <f>H81</f>
        <v>0</v>
      </c>
      <c r="G192" s="119">
        <f aca="true" t="shared" si="7" ref="G192:G199">+F192*0.21</f>
        <v>0</v>
      </c>
      <c r="H192" s="110">
        <f aca="true" t="shared" si="8" ref="H192:H199">SUM(F192:G192)</f>
        <v>0</v>
      </c>
    </row>
    <row r="193" spans="1:8" s="53" customFormat="1" ht="12.75">
      <c r="A193" s="60" t="s">
        <v>18</v>
      </c>
      <c r="B193" s="59"/>
      <c r="C193" s="26" t="str">
        <f>C82</f>
        <v>GEOFYZIKÁLNÍ PRÁCE</v>
      </c>
      <c r="D193" s="32"/>
      <c r="E193" s="119"/>
      <c r="F193" s="119">
        <f>H102</f>
        <v>0</v>
      </c>
      <c r="G193" s="119">
        <f t="shared" si="7"/>
        <v>0</v>
      </c>
      <c r="H193" s="110">
        <f t="shared" si="8"/>
        <v>0</v>
      </c>
    </row>
    <row r="194" spans="1:8" s="53" customFormat="1" ht="12.75">
      <c r="A194" s="60" t="s">
        <v>27</v>
      </c>
      <c r="B194" s="59"/>
      <c r="C194" s="65" t="str">
        <f>C103</f>
        <v>LABORATORNÍ PRÁCE</v>
      </c>
      <c r="D194" s="32"/>
      <c r="E194" s="119"/>
      <c r="F194" s="119">
        <f>H125</f>
        <v>0</v>
      </c>
      <c r="G194" s="119">
        <f t="shared" si="7"/>
        <v>0</v>
      </c>
      <c r="H194" s="110">
        <f t="shared" si="8"/>
        <v>0</v>
      </c>
    </row>
    <row r="195" spans="1:8" s="53" customFormat="1" ht="12.75">
      <c r="A195" s="25" t="s">
        <v>29</v>
      </c>
      <c r="B195" s="59"/>
      <c r="C195" s="65" t="str">
        <f>C126</f>
        <v>GEODETICKÉ PRÁCE</v>
      </c>
      <c r="D195" s="32"/>
      <c r="E195" s="119"/>
      <c r="F195" s="119">
        <f>H135</f>
        <v>0</v>
      </c>
      <c r="G195" s="119">
        <f t="shared" si="7"/>
        <v>0</v>
      </c>
      <c r="H195" s="110">
        <f t="shared" si="8"/>
        <v>0</v>
      </c>
    </row>
    <row r="196" spans="1:8" s="53" customFormat="1" ht="12.75">
      <c r="A196" s="60" t="s">
        <v>31</v>
      </c>
      <c r="B196" s="59"/>
      <c r="C196" s="26" t="str">
        <f>C136</f>
        <v>HYDROGEOLOGICKÉ PRÁCE</v>
      </c>
      <c r="D196" s="32"/>
      <c r="E196" s="119"/>
      <c r="F196" s="119">
        <f>H153</f>
        <v>0</v>
      </c>
      <c r="G196" s="119">
        <f t="shared" si="7"/>
        <v>0</v>
      </c>
      <c r="H196" s="110">
        <f t="shared" si="8"/>
        <v>0</v>
      </c>
    </row>
    <row r="197" spans="1:8" s="53" customFormat="1" ht="12.75">
      <c r="A197" s="60" t="s">
        <v>35</v>
      </c>
      <c r="B197" s="59"/>
      <c r="C197" s="26" t="str">
        <f>C154</f>
        <v>PEDOLOGICKÝ PRŮZKUM</v>
      </c>
      <c r="D197" s="32"/>
      <c r="E197" s="119"/>
      <c r="F197" s="119">
        <f>H158</f>
        <v>0</v>
      </c>
      <c r="G197" s="119">
        <f t="shared" si="7"/>
        <v>0</v>
      </c>
      <c r="H197" s="110">
        <f t="shared" si="8"/>
        <v>0</v>
      </c>
    </row>
    <row r="198" spans="1:8" ht="12.75">
      <c r="A198" s="25" t="s">
        <v>37</v>
      </c>
      <c r="B198" s="59"/>
      <c r="C198" s="26" t="str">
        <f>C159</f>
        <v>KOROZNÍ PRŮZKUM</v>
      </c>
      <c r="E198" s="119"/>
      <c r="F198" s="119">
        <f>H163</f>
        <v>0</v>
      </c>
      <c r="G198" s="119">
        <f t="shared" si="7"/>
        <v>0</v>
      </c>
      <c r="H198" s="110">
        <f t="shared" si="8"/>
        <v>0</v>
      </c>
    </row>
    <row r="199" spans="1:8" ht="12.75">
      <c r="A199" s="120" t="s">
        <v>91</v>
      </c>
      <c r="B199" s="121"/>
      <c r="C199" s="122" t="str">
        <f>C164</f>
        <v>VÝKONY GEOLOGICKÉ SLUŽBY</v>
      </c>
      <c r="D199" s="123"/>
      <c r="E199" s="124"/>
      <c r="F199" s="124">
        <f>H181</f>
        <v>0</v>
      </c>
      <c r="G199" s="124">
        <f t="shared" si="7"/>
        <v>0</v>
      </c>
      <c r="H199" s="125">
        <f t="shared" si="8"/>
        <v>0</v>
      </c>
    </row>
    <row r="200" spans="1:8" ht="12.75">
      <c r="A200" s="60"/>
      <c r="B200" s="59"/>
      <c r="C200" s="26"/>
      <c r="E200" s="214"/>
      <c r="F200" s="126">
        <f>SUM(F191:F199)</f>
        <v>0</v>
      </c>
      <c r="G200" s="127">
        <f>SUM(G191:G199)</f>
        <v>0</v>
      </c>
      <c r="H200" s="128">
        <f>SUM(H191:H199)</f>
        <v>0</v>
      </c>
    </row>
    <row r="201" spans="1:8" ht="12.75">
      <c r="A201" s="60"/>
      <c r="E201" s="76"/>
      <c r="H201" s="110"/>
    </row>
    <row r="202" spans="1:8" ht="12.75">
      <c r="A202" s="60"/>
      <c r="E202" s="219"/>
      <c r="F202" s="70" t="s">
        <v>114</v>
      </c>
      <c r="G202" s="104"/>
      <c r="H202" s="112">
        <f>SUM(F191:F199)</f>
        <v>0</v>
      </c>
    </row>
    <row r="203" spans="1:8" ht="12.75">
      <c r="A203" s="60"/>
      <c r="C203" s="32" t="s">
        <v>195</v>
      </c>
      <c r="E203" s="220"/>
      <c r="F203" s="37" t="s">
        <v>113</v>
      </c>
      <c r="H203" s="110">
        <f>+H202*0.21</f>
        <v>0</v>
      </c>
    </row>
    <row r="204" spans="1:8" ht="12.75">
      <c r="A204" s="60"/>
      <c r="E204" s="219"/>
      <c r="F204" s="70" t="s">
        <v>118</v>
      </c>
      <c r="G204" s="104"/>
      <c r="H204" s="112">
        <f>+H203+H202</f>
        <v>0</v>
      </c>
    </row>
    <row r="205" spans="1:8" ht="12.75">
      <c r="A205" s="60"/>
      <c r="E205" s="214"/>
      <c r="F205" s="71"/>
      <c r="G205" s="105"/>
      <c r="H205" s="72"/>
    </row>
    <row r="206" spans="1:8" ht="13.8" thickBot="1">
      <c r="A206" s="67"/>
      <c r="B206" s="34"/>
      <c r="C206" s="33"/>
      <c r="D206" s="33"/>
      <c r="E206" s="82"/>
      <c r="F206" s="34"/>
      <c r="G206" s="103"/>
      <c r="H206" s="224"/>
    </row>
    <row r="207" spans="1:16" s="36" customFormat="1" ht="12.75">
      <c r="A207" s="37"/>
      <c r="B207" s="170"/>
      <c r="C207" s="32"/>
      <c r="D207" s="32"/>
      <c r="E207" s="76"/>
      <c r="F207" s="170"/>
      <c r="G207" s="101"/>
      <c r="I207"/>
      <c r="J207"/>
      <c r="K207"/>
      <c r="L207"/>
      <c r="M207"/>
      <c r="N207"/>
      <c r="O207"/>
      <c r="P207"/>
    </row>
    <row r="208" spans="1:16" s="36" customFormat="1" ht="12.75">
      <c r="A208" s="37"/>
      <c r="B208" s="170"/>
      <c r="C208" s="32"/>
      <c r="D208" s="32"/>
      <c r="E208" s="76"/>
      <c r="F208" s="170"/>
      <c r="G208" s="101"/>
      <c r="I208"/>
      <c r="J208"/>
      <c r="K208"/>
      <c r="L208"/>
      <c r="M208"/>
      <c r="N208"/>
      <c r="O208"/>
      <c r="P208"/>
    </row>
    <row r="209" spans="1:16" s="36" customFormat="1" ht="12.75">
      <c r="A209" s="37"/>
      <c r="B209" s="170"/>
      <c r="C209" s="32"/>
      <c r="D209" s="32"/>
      <c r="E209" s="76"/>
      <c r="F209" s="170"/>
      <c r="G209" s="101"/>
      <c r="I209"/>
      <c r="J209"/>
      <c r="K209"/>
      <c r="L209"/>
      <c r="M209"/>
      <c r="N209"/>
      <c r="O209"/>
      <c r="P209"/>
    </row>
    <row r="210" spans="1:16" s="36" customFormat="1" ht="12.75">
      <c r="A210" s="37"/>
      <c r="B210" s="170"/>
      <c r="C210" s="32"/>
      <c r="D210" s="32"/>
      <c r="E210" s="76"/>
      <c r="F210" s="170"/>
      <c r="G210" s="101"/>
      <c r="I210"/>
      <c r="J210"/>
      <c r="K210"/>
      <c r="L210"/>
      <c r="M210"/>
      <c r="N210"/>
      <c r="O210"/>
      <c r="P210"/>
    </row>
    <row r="211" spans="1:16" s="36" customFormat="1" ht="12.75">
      <c r="A211" s="37"/>
      <c r="B211" s="170"/>
      <c r="C211" s="32"/>
      <c r="D211" s="32"/>
      <c r="E211" s="76"/>
      <c r="F211" s="170"/>
      <c r="G211" s="101"/>
      <c r="I211"/>
      <c r="J211"/>
      <c r="K211"/>
      <c r="L211"/>
      <c r="M211"/>
      <c r="N211"/>
      <c r="O211"/>
      <c r="P211"/>
    </row>
    <row r="212" spans="1:16" s="36" customFormat="1" ht="12.75">
      <c r="A212" s="37"/>
      <c r="B212" s="170"/>
      <c r="C212" s="32"/>
      <c r="D212" s="32"/>
      <c r="E212" s="76"/>
      <c r="F212" s="170"/>
      <c r="G212" s="101"/>
      <c r="I212"/>
      <c r="J212"/>
      <c r="K212"/>
      <c r="L212"/>
      <c r="M212"/>
      <c r="N212"/>
      <c r="O212"/>
      <c r="P212"/>
    </row>
    <row r="213" spans="1:16" s="36" customFormat="1" ht="13.8">
      <c r="A213" s="37"/>
      <c r="B213" s="170"/>
      <c r="C213" s="74"/>
      <c r="D213" s="159"/>
      <c r="E213" s="35"/>
      <c r="F213"/>
      <c r="G213" s="106"/>
      <c r="I213"/>
      <c r="J213"/>
      <c r="K213"/>
      <c r="L213"/>
      <c r="M213"/>
      <c r="N213"/>
      <c r="O213"/>
      <c r="P213"/>
    </row>
    <row r="214" spans="1:16" s="36" customFormat="1" ht="13.8">
      <c r="A214" s="37"/>
      <c r="B214" s="170"/>
      <c r="C214" s="178"/>
      <c r="D214" s="159"/>
      <c r="E214" s="83"/>
      <c r="F214" s="178"/>
      <c r="G214" s="179"/>
      <c r="I214"/>
      <c r="J214"/>
      <c r="K214"/>
      <c r="L214"/>
      <c r="M214"/>
      <c r="N214"/>
      <c r="O214"/>
      <c r="P214"/>
    </row>
    <row r="215" spans="1:16" s="36" customFormat="1" ht="13.8">
      <c r="A215" s="37"/>
      <c r="B215" s="170"/>
      <c r="C215" s="178"/>
      <c r="D215" s="159"/>
      <c r="E215" s="35"/>
      <c r="F215" s="178"/>
      <c r="G215" s="178"/>
      <c r="I215"/>
      <c r="J215"/>
      <c r="K215"/>
      <c r="L215"/>
      <c r="M215"/>
      <c r="N215"/>
      <c r="O215"/>
      <c r="P215"/>
    </row>
    <row r="216" spans="1:16" s="36" customFormat="1" ht="12.75">
      <c r="A216" s="37"/>
      <c r="B216" s="170"/>
      <c r="C216" s="32"/>
      <c r="D216" s="32"/>
      <c r="E216" s="76"/>
      <c r="F216" s="170"/>
      <c r="G216" s="101"/>
      <c r="I216"/>
      <c r="J216"/>
      <c r="K216"/>
      <c r="L216"/>
      <c r="M216"/>
      <c r="N216"/>
      <c r="O216"/>
      <c r="P216"/>
    </row>
    <row r="217" spans="1:16" s="36" customFormat="1" ht="12.75">
      <c r="A217" s="37"/>
      <c r="B217" s="170"/>
      <c r="C217" s="32"/>
      <c r="D217" s="32"/>
      <c r="E217" s="76"/>
      <c r="F217" s="170"/>
      <c r="G217" s="101"/>
      <c r="I217"/>
      <c r="J217"/>
      <c r="K217"/>
      <c r="L217"/>
      <c r="M217"/>
      <c r="N217"/>
      <c r="O217"/>
      <c r="P217"/>
    </row>
    <row r="218" spans="1:16" s="36" customFormat="1" ht="12.75">
      <c r="A218" s="37"/>
      <c r="B218" s="170"/>
      <c r="C218" s="32"/>
      <c r="D218" s="32"/>
      <c r="E218" s="76"/>
      <c r="F218" s="170"/>
      <c r="G218" s="101"/>
      <c r="I218"/>
      <c r="J218"/>
      <c r="K218"/>
      <c r="L218"/>
      <c r="M218"/>
      <c r="N218"/>
      <c r="O218"/>
      <c r="P218"/>
    </row>
    <row r="219" spans="1:16" s="36" customFormat="1" ht="12.75">
      <c r="A219" s="37"/>
      <c r="B219" s="170"/>
      <c r="C219" s="32"/>
      <c r="D219" s="32"/>
      <c r="E219" s="76"/>
      <c r="F219" s="170"/>
      <c r="G219" s="101"/>
      <c r="I219"/>
      <c r="J219"/>
      <c r="K219"/>
      <c r="L219"/>
      <c r="M219"/>
      <c r="N219"/>
      <c r="O219"/>
      <c r="P219"/>
    </row>
    <row r="220" spans="1:16" s="36" customFormat="1" ht="12.75">
      <c r="A220" s="37"/>
      <c r="B220" s="170"/>
      <c r="C220" s="32"/>
      <c r="D220" s="32"/>
      <c r="E220" s="76"/>
      <c r="F220" s="170"/>
      <c r="G220" s="101"/>
      <c r="I220"/>
      <c r="J220"/>
      <c r="K220"/>
      <c r="L220"/>
      <c r="M220"/>
      <c r="N220"/>
      <c r="O220"/>
      <c r="P220"/>
    </row>
    <row r="221" spans="1:16" s="36" customFormat="1" ht="12.75">
      <c r="A221" s="37"/>
      <c r="B221" s="170"/>
      <c r="C221" s="32"/>
      <c r="D221" s="32"/>
      <c r="E221" s="76"/>
      <c r="F221" s="170"/>
      <c r="G221" s="101"/>
      <c r="I221"/>
      <c r="J221"/>
      <c r="K221"/>
      <c r="L221"/>
      <c r="M221"/>
      <c r="N221"/>
      <c r="O221"/>
      <c r="P221"/>
    </row>
    <row r="222" spans="1:16" s="36" customFormat="1" ht="12.75">
      <c r="A222" s="37"/>
      <c r="B222" s="170"/>
      <c r="C222" s="32"/>
      <c r="D222" s="32"/>
      <c r="E222" s="76"/>
      <c r="F222" s="170"/>
      <c r="G222" s="101"/>
      <c r="I222"/>
      <c r="J222"/>
      <c r="K222"/>
      <c r="L222"/>
      <c r="M222"/>
      <c r="N222"/>
      <c r="O222"/>
      <c r="P222"/>
    </row>
    <row r="223" spans="1:16" s="170" customFormat="1" ht="12.75">
      <c r="A223" s="37"/>
      <c r="C223" s="32"/>
      <c r="D223" s="32"/>
      <c r="E223" s="76"/>
      <c r="G223" s="101"/>
      <c r="H223" s="36"/>
      <c r="I223"/>
      <c r="J223"/>
      <c r="K223"/>
      <c r="L223"/>
      <c r="M223"/>
      <c r="N223"/>
      <c r="O223"/>
      <c r="P223"/>
    </row>
    <row r="224" spans="1:16" s="170" customFormat="1" ht="12.75">
      <c r="A224" s="37"/>
      <c r="C224" s="32"/>
      <c r="D224" s="32"/>
      <c r="E224" s="76"/>
      <c r="G224" s="101"/>
      <c r="H224" s="36"/>
      <c r="I224"/>
      <c r="J224"/>
      <c r="K224"/>
      <c r="L224"/>
      <c r="M224"/>
      <c r="N224"/>
      <c r="O224"/>
      <c r="P224"/>
    </row>
    <row r="225" spans="1:16" s="170" customFormat="1" ht="12.75">
      <c r="A225" s="37"/>
      <c r="C225" s="32"/>
      <c r="D225" s="32"/>
      <c r="E225" s="76"/>
      <c r="G225" s="101"/>
      <c r="H225" s="36"/>
      <c r="I225"/>
      <c r="J225"/>
      <c r="K225"/>
      <c r="L225"/>
      <c r="M225"/>
      <c r="N225"/>
      <c r="O225"/>
      <c r="P225"/>
    </row>
    <row r="226" spans="1:16" s="170" customFormat="1" ht="12.75">
      <c r="A226" s="37"/>
      <c r="C226" s="32"/>
      <c r="D226" s="32"/>
      <c r="E226" s="76"/>
      <c r="G226" s="101"/>
      <c r="H226" s="36"/>
      <c r="I226"/>
      <c r="J226"/>
      <c r="K226"/>
      <c r="L226"/>
      <c r="M226"/>
      <c r="N226"/>
      <c r="O226"/>
      <c r="P226"/>
    </row>
    <row r="227" spans="1:16" s="170" customFormat="1" ht="12.75">
      <c r="A227" s="37"/>
      <c r="C227" s="32"/>
      <c r="D227" s="32"/>
      <c r="E227" s="76"/>
      <c r="G227" s="101"/>
      <c r="H227" s="36"/>
      <c r="I227"/>
      <c r="J227"/>
      <c r="K227"/>
      <c r="L227"/>
      <c r="M227"/>
      <c r="N227"/>
      <c r="O227"/>
      <c r="P227"/>
    </row>
    <row r="228" spans="1:16" s="170" customFormat="1" ht="12.75">
      <c r="A228" s="37"/>
      <c r="C228" s="32"/>
      <c r="D228" s="32"/>
      <c r="E228" s="76"/>
      <c r="G228" s="101"/>
      <c r="H228" s="36"/>
      <c r="I228"/>
      <c r="J228"/>
      <c r="K228"/>
      <c r="L228"/>
      <c r="M228"/>
      <c r="N228"/>
      <c r="O228"/>
      <c r="P228"/>
    </row>
    <row r="229" spans="1:16" s="170" customFormat="1" ht="12.75">
      <c r="A229" s="37"/>
      <c r="C229" s="32"/>
      <c r="D229" s="32"/>
      <c r="E229" s="76"/>
      <c r="G229" s="101"/>
      <c r="H229" s="36"/>
      <c r="I229"/>
      <c r="J229"/>
      <c r="K229"/>
      <c r="L229"/>
      <c r="M229"/>
      <c r="N229"/>
      <c r="O229"/>
      <c r="P229"/>
    </row>
    <row r="230" spans="1:16" s="170" customFormat="1" ht="12.75">
      <c r="A230" s="37"/>
      <c r="C230" s="32"/>
      <c r="D230" s="32"/>
      <c r="E230" s="76"/>
      <c r="G230" s="101"/>
      <c r="H230" s="36"/>
      <c r="I230"/>
      <c r="J230"/>
      <c r="K230"/>
      <c r="L230"/>
      <c r="M230"/>
      <c r="N230"/>
      <c r="O230"/>
      <c r="P230"/>
    </row>
    <row r="231" spans="1:16" s="170" customFormat="1" ht="12.75">
      <c r="A231" s="37"/>
      <c r="C231" s="32"/>
      <c r="D231" s="32"/>
      <c r="E231" s="76"/>
      <c r="G231" s="101"/>
      <c r="H231" s="36"/>
      <c r="I231"/>
      <c r="J231"/>
      <c r="K231"/>
      <c r="L231"/>
      <c r="M231"/>
      <c r="N231"/>
      <c r="O231"/>
      <c r="P231"/>
    </row>
    <row r="232" spans="1:16" s="170" customFormat="1" ht="12.75">
      <c r="A232" s="37"/>
      <c r="C232" s="32"/>
      <c r="D232" s="32"/>
      <c r="E232" s="76"/>
      <c r="G232" s="101"/>
      <c r="H232" s="36"/>
      <c r="I232"/>
      <c r="J232"/>
      <c r="K232"/>
      <c r="L232"/>
      <c r="M232"/>
      <c r="N232"/>
      <c r="O232"/>
      <c r="P232"/>
    </row>
    <row r="233" spans="1:16" s="170" customFormat="1" ht="12.75">
      <c r="A233" s="37"/>
      <c r="C233" s="32"/>
      <c r="D233" s="32"/>
      <c r="E233" s="76"/>
      <c r="G233" s="101"/>
      <c r="H233" s="36"/>
      <c r="I233"/>
      <c r="J233"/>
      <c r="K233"/>
      <c r="L233"/>
      <c r="M233"/>
      <c r="N233"/>
      <c r="O233"/>
      <c r="P233"/>
    </row>
    <row r="234" spans="1:16" s="170" customFormat="1" ht="12.75">
      <c r="A234" s="37"/>
      <c r="C234" s="32"/>
      <c r="D234" s="32"/>
      <c r="E234" s="76"/>
      <c r="G234" s="101"/>
      <c r="H234" s="36"/>
      <c r="I234"/>
      <c r="J234"/>
      <c r="K234"/>
      <c r="L234"/>
      <c r="M234"/>
      <c r="N234"/>
      <c r="O234"/>
      <c r="P234"/>
    </row>
    <row r="235" spans="1:16" s="170" customFormat="1" ht="12.75">
      <c r="A235" s="37"/>
      <c r="C235" s="32"/>
      <c r="D235" s="32"/>
      <c r="E235" s="76"/>
      <c r="G235" s="101"/>
      <c r="H235" s="36"/>
      <c r="I235"/>
      <c r="J235"/>
      <c r="K235"/>
      <c r="L235"/>
      <c r="M235"/>
      <c r="N235"/>
      <c r="O235"/>
      <c r="P235"/>
    </row>
    <row r="236" spans="1:16" s="170" customFormat="1" ht="12.75">
      <c r="A236" s="37"/>
      <c r="C236" s="32"/>
      <c r="D236" s="32"/>
      <c r="E236" s="76"/>
      <c r="G236" s="101"/>
      <c r="H236" s="36"/>
      <c r="I236"/>
      <c r="J236"/>
      <c r="K236"/>
      <c r="L236"/>
      <c r="M236"/>
      <c r="N236"/>
      <c r="O236"/>
      <c r="P236"/>
    </row>
    <row r="237" spans="1:16" s="170" customFormat="1" ht="12.75">
      <c r="A237" s="37"/>
      <c r="C237" s="32"/>
      <c r="D237" s="32"/>
      <c r="E237" s="76"/>
      <c r="G237" s="101"/>
      <c r="H237" s="36"/>
      <c r="I237"/>
      <c r="J237"/>
      <c r="K237"/>
      <c r="L237"/>
      <c r="M237"/>
      <c r="N237"/>
      <c r="O237"/>
      <c r="P237"/>
    </row>
    <row r="238" spans="1:16" s="170" customFormat="1" ht="12.75">
      <c r="A238" s="37"/>
      <c r="C238" s="32"/>
      <c r="D238" s="32"/>
      <c r="E238" s="76"/>
      <c r="G238" s="101"/>
      <c r="H238" s="36"/>
      <c r="I238"/>
      <c r="J238"/>
      <c r="K238"/>
      <c r="L238"/>
      <c r="M238"/>
      <c r="N238"/>
      <c r="O238"/>
      <c r="P238"/>
    </row>
    <row r="239" spans="1:16" s="170" customFormat="1" ht="12.75">
      <c r="A239" s="37"/>
      <c r="C239" s="32"/>
      <c r="D239" s="32"/>
      <c r="E239" s="76"/>
      <c r="G239" s="101"/>
      <c r="H239" s="36"/>
      <c r="I239"/>
      <c r="J239"/>
      <c r="K239"/>
      <c r="L239"/>
      <c r="M239"/>
      <c r="N239"/>
      <c r="O239"/>
      <c r="P239"/>
    </row>
    <row r="240" spans="1:16" s="170" customFormat="1" ht="12.75">
      <c r="A240" s="37"/>
      <c r="C240" s="32"/>
      <c r="D240" s="32"/>
      <c r="E240" s="76"/>
      <c r="G240" s="101"/>
      <c r="H240" s="36"/>
      <c r="I240"/>
      <c r="J240"/>
      <c r="K240"/>
      <c r="L240"/>
      <c r="M240"/>
      <c r="N240"/>
      <c r="O240"/>
      <c r="P240"/>
    </row>
    <row r="241" spans="1:16" s="170" customFormat="1" ht="12.75">
      <c r="A241" s="37"/>
      <c r="C241" s="32"/>
      <c r="D241" s="32"/>
      <c r="E241" s="76"/>
      <c r="G241" s="101"/>
      <c r="H241" s="36"/>
      <c r="I241"/>
      <c r="J241"/>
      <c r="K241"/>
      <c r="L241"/>
      <c r="M241"/>
      <c r="N241"/>
      <c r="O241"/>
      <c r="P241"/>
    </row>
    <row r="242" spans="1:16" s="170" customFormat="1" ht="12.75">
      <c r="A242" s="37"/>
      <c r="C242" s="32"/>
      <c r="D242" s="32"/>
      <c r="E242" s="76"/>
      <c r="G242" s="101"/>
      <c r="H242" s="36"/>
      <c r="I242"/>
      <c r="J242"/>
      <c r="K242"/>
      <c r="L242"/>
      <c r="M242"/>
      <c r="N242"/>
      <c r="O242"/>
      <c r="P242"/>
    </row>
    <row r="243" spans="1:16" s="170" customFormat="1" ht="12.75">
      <c r="A243" s="37"/>
      <c r="C243" s="32"/>
      <c r="D243" s="32"/>
      <c r="E243" s="76"/>
      <c r="G243" s="101"/>
      <c r="H243" s="36"/>
      <c r="I243"/>
      <c r="J243"/>
      <c r="K243"/>
      <c r="L243"/>
      <c r="M243"/>
      <c r="N243"/>
      <c r="O243"/>
      <c r="P243"/>
    </row>
    <row r="244" spans="1:16" s="170" customFormat="1" ht="12.75">
      <c r="A244" s="37"/>
      <c r="C244" s="32"/>
      <c r="D244" s="32"/>
      <c r="E244" s="76"/>
      <c r="G244" s="101"/>
      <c r="H244" s="36"/>
      <c r="I244"/>
      <c r="J244"/>
      <c r="K244"/>
      <c r="L244"/>
      <c r="M244"/>
      <c r="N244"/>
      <c r="O244"/>
      <c r="P244"/>
    </row>
    <row r="245" spans="1:16" s="170" customFormat="1" ht="12.75">
      <c r="A245" s="37"/>
      <c r="C245" s="32"/>
      <c r="D245" s="32"/>
      <c r="E245" s="76"/>
      <c r="G245" s="101"/>
      <c r="H245" s="36"/>
      <c r="I245"/>
      <c r="J245"/>
      <c r="K245"/>
      <c r="L245"/>
      <c r="M245"/>
      <c r="N245"/>
      <c r="O245"/>
      <c r="P245"/>
    </row>
    <row r="246" spans="1:16" s="170" customFormat="1" ht="12.75">
      <c r="A246" s="37"/>
      <c r="C246" s="32"/>
      <c r="D246" s="32"/>
      <c r="E246" s="76"/>
      <c r="G246" s="101"/>
      <c r="H246" s="36"/>
      <c r="I246"/>
      <c r="J246"/>
      <c r="K246"/>
      <c r="L246"/>
      <c r="M246"/>
      <c r="N246"/>
      <c r="O246"/>
      <c r="P246"/>
    </row>
    <row r="247" spans="1:16" s="170" customFormat="1" ht="12.75">
      <c r="A247" s="37"/>
      <c r="C247" s="32"/>
      <c r="D247" s="32"/>
      <c r="E247" s="76"/>
      <c r="G247" s="101"/>
      <c r="H247" s="36"/>
      <c r="I247"/>
      <c r="J247"/>
      <c r="K247"/>
      <c r="L247"/>
      <c r="M247"/>
      <c r="N247"/>
      <c r="O247"/>
      <c r="P247"/>
    </row>
    <row r="248" spans="1:16" s="170" customFormat="1" ht="12.75">
      <c r="A248" s="37"/>
      <c r="C248" s="32"/>
      <c r="D248" s="32"/>
      <c r="E248" s="76"/>
      <c r="G248" s="101"/>
      <c r="H248" s="36"/>
      <c r="I248"/>
      <c r="J248"/>
      <c r="K248"/>
      <c r="L248"/>
      <c r="M248"/>
      <c r="N248"/>
      <c r="O248"/>
      <c r="P248"/>
    </row>
    <row r="249" spans="1:16" s="170" customFormat="1" ht="12.75">
      <c r="A249" s="37"/>
      <c r="C249" s="32"/>
      <c r="D249" s="32"/>
      <c r="E249" s="76"/>
      <c r="G249" s="101"/>
      <c r="H249" s="36"/>
      <c r="I249"/>
      <c r="J249"/>
      <c r="K249"/>
      <c r="L249"/>
      <c r="M249"/>
      <c r="N249"/>
      <c r="O249"/>
      <c r="P249"/>
    </row>
    <row r="250" spans="1:16" s="170" customFormat="1" ht="12.75">
      <c r="A250" s="37"/>
      <c r="C250" s="32"/>
      <c r="D250" s="32"/>
      <c r="E250" s="76"/>
      <c r="G250" s="101"/>
      <c r="H250" s="36"/>
      <c r="I250"/>
      <c r="J250"/>
      <c r="K250"/>
      <c r="L250"/>
      <c r="M250"/>
      <c r="N250"/>
      <c r="O250"/>
      <c r="P250"/>
    </row>
    <row r="251" spans="1:16" s="170" customFormat="1" ht="12.75">
      <c r="A251" s="37"/>
      <c r="C251" s="32"/>
      <c r="D251" s="32"/>
      <c r="E251" s="76"/>
      <c r="G251" s="101"/>
      <c r="H251" s="36"/>
      <c r="I251"/>
      <c r="J251"/>
      <c r="K251"/>
      <c r="L251"/>
      <c r="M251"/>
      <c r="N251"/>
      <c r="O251"/>
      <c r="P251"/>
    </row>
    <row r="252" spans="1:16" s="170" customFormat="1" ht="12.75">
      <c r="A252" s="37"/>
      <c r="C252" s="32"/>
      <c r="D252" s="32"/>
      <c r="E252" s="76"/>
      <c r="G252" s="101"/>
      <c r="H252" s="36"/>
      <c r="I252"/>
      <c r="J252"/>
      <c r="K252"/>
      <c r="L252"/>
      <c r="M252"/>
      <c r="N252"/>
      <c r="O252"/>
      <c r="P252"/>
    </row>
    <row r="253" spans="1:16" s="170" customFormat="1" ht="12.75">
      <c r="A253" s="37"/>
      <c r="C253" s="32"/>
      <c r="D253" s="32"/>
      <c r="E253" s="76"/>
      <c r="G253" s="101"/>
      <c r="H253" s="36"/>
      <c r="I253"/>
      <c r="J253"/>
      <c r="K253"/>
      <c r="L253"/>
      <c r="M253"/>
      <c r="N253"/>
      <c r="O253"/>
      <c r="P253"/>
    </row>
    <row r="254" spans="1:16" s="170" customFormat="1" ht="12.75">
      <c r="A254" s="37"/>
      <c r="C254" s="32"/>
      <c r="D254" s="32"/>
      <c r="E254" s="76"/>
      <c r="G254" s="101"/>
      <c r="H254" s="36"/>
      <c r="I254"/>
      <c r="J254"/>
      <c r="K254"/>
      <c r="L254"/>
      <c r="M254"/>
      <c r="N254"/>
      <c r="O254"/>
      <c r="P254"/>
    </row>
    <row r="255" spans="1:16" s="170" customFormat="1" ht="12.75">
      <c r="A255" s="37"/>
      <c r="C255" s="32"/>
      <c r="D255" s="32"/>
      <c r="E255" s="76"/>
      <c r="G255" s="101"/>
      <c r="H255" s="36"/>
      <c r="I255"/>
      <c r="J255"/>
      <c r="K255"/>
      <c r="L255"/>
      <c r="M255"/>
      <c r="N255"/>
      <c r="O255"/>
      <c r="P255"/>
    </row>
    <row r="256" spans="1:16" s="170" customFormat="1" ht="12.75">
      <c r="A256" s="37"/>
      <c r="C256" s="32"/>
      <c r="D256" s="32"/>
      <c r="E256" s="76"/>
      <c r="G256" s="101"/>
      <c r="H256" s="36"/>
      <c r="I256"/>
      <c r="J256"/>
      <c r="K256"/>
      <c r="L256"/>
      <c r="M256"/>
      <c r="N256"/>
      <c r="O256"/>
      <c r="P256"/>
    </row>
    <row r="257" spans="1:16" s="170" customFormat="1" ht="12.75">
      <c r="A257" s="37"/>
      <c r="C257" s="32"/>
      <c r="D257" s="32"/>
      <c r="E257" s="76"/>
      <c r="G257" s="101"/>
      <c r="H257" s="36"/>
      <c r="I257"/>
      <c r="J257"/>
      <c r="K257"/>
      <c r="L257"/>
      <c r="M257"/>
      <c r="N257"/>
      <c r="O257"/>
      <c r="P257"/>
    </row>
    <row r="258" spans="1:16" s="170" customFormat="1" ht="12.75">
      <c r="A258" s="37"/>
      <c r="C258" s="32"/>
      <c r="D258" s="32"/>
      <c r="E258" s="76"/>
      <c r="G258" s="101"/>
      <c r="H258" s="36"/>
      <c r="I258"/>
      <c r="J258"/>
      <c r="K258"/>
      <c r="L258"/>
      <c r="M258"/>
      <c r="N258"/>
      <c r="O258"/>
      <c r="P258"/>
    </row>
    <row r="259" spans="1:16" s="170" customFormat="1" ht="12.75">
      <c r="A259" s="37"/>
      <c r="C259" s="32"/>
      <c r="D259" s="32"/>
      <c r="E259" s="76"/>
      <c r="G259" s="101"/>
      <c r="H259" s="36"/>
      <c r="I259"/>
      <c r="J259"/>
      <c r="K259"/>
      <c r="L259"/>
      <c r="M259"/>
      <c r="N259"/>
      <c r="O259"/>
      <c r="P259"/>
    </row>
    <row r="260" spans="1:16" s="170" customFormat="1" ht="12.75">
      <c r="A260" s="37"/>
      <c r="C260" s="32"/>
      <c r="D260" s="32"/>
      <c r="E260" s="76"/>
      <c r="G260" s="101"/>
      <c r="H260" s="36"/>
      <c r="I260"/>
      <c r="J260"/>
      <c r="K260"/>
      <c r="L260"/>
      <c r="M260"/>
      <c r="N260"/>
      <c r="O260"/>
      <c r="P260"/>
    </row>
    <row r="261" spans="1:16" s="170" customFormat="1" ht="12.75">
      <c r="A261" s="37"/>
      <c r="C261" s="32"/>
      <c r="D261" s="32"/>
      <c r="E261" s="76"/>
      <c r="G261" s="101"/>
      <c r="H261" s="36"/>
      <c r="I261"/>
      <c r="J261"/>
      <c r="K261"/>
      <c r="L261"/>
      <c r="M261"/>
      <c r="N261"/>
      <c r="O261"/>
      <c r="P261"/>
    </row>
    <row r="262" spans="1:16" s="170" customFormat="1" ht="12.75">
      <c r="A262" s="37"/>
      <c r="C262" s="32"/>
      <c r="D262" s="32"/>
      <c r="E262" s="76"/>
      <c r="G262" s="101"/>
      <c r="H262" s="36"/>
      <c r="I262"/>
      <c r="J262"/>
      <c r="K262"/>
      <c r="L262"/>
      <c r="M262"/>
      <c r="N262"/>
      <c r="O262"/>
      <c r="P262"/>
    </row>
    <row r="263" spans="1:16" s="170" customFormat="1" ht="12.75">
      <c r="A263" s="37"/>
      <c r="C263" s="32"/>
      <c r="D263" s="32"/>
      <c r="E263" s="76"/>
      <c r="G263" s="101"/>
      <c r="H263" s="36"/>
      <c r="I263"/>
      <c r="J263"/>
      <c r="K263"/>
      <c r="L263"/>
      <c r="M263"/>
      <c r="N263"/>
      <c r="O263"/>
      <c r="P263"/>
    </row>
    <row r="264" spans="1:16" s="170" customFormat="1" ht="12.75">
      <c r="A264" s="37"/>
      <c r="C264" s="32"/>
      <c r="D264" s="32"/>
      <c r="E264" s="76"/>
      <c r="G264" s="101"/>
      <c r="H264" s="36"/>
      <c r="I264"/>
      <c r="J264"/>
      <c r="K264"/>
      <c r="L264"/>
      <c r="M264"/>
      <c r="N264"/>
      <c r="O264"/>
      <c r="P264"/>
    </row>
    <row r="265" spans="1:16" s="170" customFormat="1" ht="12.75">
      <c r="A265" s="37"/>
      <c r="C265" s="32"/>
      <c r="D265" s="32"/>
      <c r="E265" s="76"/>
      <c r="G265" s="101"/>
      <c r="H265" s="36"/>
      <c r="I265"/>
      <c r="J265"/>
      <c r="K265"/>
      <c r="L265"/>
      <c r="M265"/>
      <c r="N265"/>
      <c r="O265"/>
      <c r="P265"/>
    </row>
    <row r="266" spans="1:16" s="170" customFormat="1" ht="12.75">
      <c r="A266" s="37"/>
      <c r="C266" s="32"/>
      <c r="D266" s="32"/>
      <c r="E266" s="76"/>
      <c r="G266" s="101"/>
      <c r="H266" s="36"/>
      <c r="I266"/>
      <c r="J266"/>
      <c r="K266"/>
      <c r="L266"/>
      <c r="M266"/>
      <c r="N266"/>
      <c r="O266"/>
      <c r="P266"/>
    </row>
    <row r="267" spans="1:16" s="170" customFormat="1" ht="12.75">
      <c r="A267" s="37"/>
      <c r="C267" s="32"/>
      <c r="D267" s="32"/>
      <c r="E267" s="76"/>
      <c r="G267" s="101"/>
      <c r="H267" s="36"/>
      <c r="I267"/>
      <c r="J267"/>
      <c r="K267"/>
      <c r="L267"/>
      <c r="M267"/>
      <c r="N267"/>
      <c r="O267"/>
      <c r="P267"/>
    </row>
    <row r="268" spans="1:16" s="170" customFormat="1" ht="12.75">
      <c r="A268" s="37"/>
      <c r="C268" s="32"/>
      <c r="D268" s="32"/>
      <c r="E268" s="76"/>
      <c r="G268" s="101"/>
      <c r="H268" s="36"/>
      <c r="I268"/>
      <c r="J268"/>
      <c r="K268"/>
      <c r="L268"/>
      <c r="M268"/>
      <c r="N268"/>
      <c r="O268"/>
      <c r="P268"/>
    </row>
    <row r="269" spans="1:16" s="170" customFormat="1" ht="12.75">
      <c r="A269" s="37"/>
      <c r="C269" s="32"/>
      <c r="D269" s="32"/>
      <c r="E269" s="76"/>
      <c r="G269" s="101"/>
      <c r="H269" s="36"/>
      <c r="I269"/>
      <c r="J269"/>
      <c r="K269"/>
      <c r="L269"/>
      <c r="M269"/>
      <c r="N269"/>
      <c r="O269"/>
      <c r="P269"/>
    </row>
    <row r="270" spans="1:16" s="170" customFormat="1" ht="12.75">
      <c r="A270" s="37"/>
      <c r="C270" s="32"/>
      <c r="D270" s="32"/>
      <c r="E270" s="76"/>
      <c r="G270" s="101"/>
      <c r="H270" s="36"/>
      <c r="I270"/>
      <c r="J270"/>
      <c r="K270"/>
      <c r="L270"/>
      <c r="M270"/>
      <c r="N270"/>
      <c r="O270"/>
      <c r="P270"/>
    </row>
    <row r="271" spans="1:16" s="170" customFormat="1" ht="12.75">
      <c r="A271" s="37"/>
      <c r="C271" s="32"/>
      <c r="D271" s="32"/>
      <c r="E271" s="76"/>
      <c r="G271" s="101"/>
      <c r="H271" s="36"/>
      <c r="I271"/>
      <c r="J271"/>
      <c r="K271"/>
      <c r="L271"/>
      <c r="M271"/>
      <c r="N271"/>
      <c r="O271"/>
      <c r="P271"/>
    </row>
    <row r="272" spans="1:16" s="170" customFormat="1" ht="12.75">
      <c r="A272" s="37"/>
      <c r="C272" s="32"/>
      <c r="D272" s="32"/>
      <c r="E272" s="76"/>
      <c r="G272" s="101"/>
      <c r="H272" s="36"/>
      <c r="I272"/>
      <c r="J272"/>
      <c r="K272"/>
      <c r="L272"/>
      <c r="M272"/>
      <c r="N272"/>
      <c r="O272"/>
      <c r="P272"/>
    </row>
    <row r="273" spans="1:16" s="170" customFormat="1" ht="12.75">
      <c r="A273" s="37"/>
      <c r="C273" s="32"/>
      <c r="D273" s="32"/>
      <c r="E273" s="76"/>
      <c r="G273" s="101"/>
      <c r="H273" s="36"/>
      <c r="I273"/>
      <c r="J273"/>
      <c r="K273"/>
      <c r="L273"/>
      <c r="M273"/>
      <c r="N273"/>
      <c r="O273"/>
      <c r="P273"/>
    </row>
    <row r="274" spans="1:16" s="170" customFormat="1" ht="12.75">
      <c r="A274" s="37"/>
      <c r="C274" s="32"/>
      <c r="D274" s="32"/>
      <c r="E274" s="76"/>
      <c r="G274" s="101"/>
      <c r="H274" s="36"/>
      <c r="I274"/>
      <c r="J274"/>
      <c r="K274"/>
      <c r="L274"/>
      <c r="M274"/>
      <c r="N274"/>
      <c r="O274"/>
      <c r="P274"/>
    </row>
    <row r="275" spans="1:16" s="170" customFormat="1" ht="12.75">
      <c r="A275" s="37"/>
      <c r="C275" s="32"/>
      <c r="D275" s="32"/>
      <c r="E275" s="76"/>
      <c r="G275" s="101"/>
      <c r="H275" s="36"/>
      <c r="I275"/>
      <c r="J275"/>
      <c r="K275"/>
      <c r="L275"/>
      <c r="M275"/>
      <c r="N275"/>
      <c r="O275"/>
      <c r="P275"/>
    </row>
    <row r="276" spans="1:16" s="170" customFormat="1" ht="12.75">
      <c r="A276" s="37"/>
      <c r="C276" s="32"/>
      <c r="D276" s="32"/>
      <c r="E276" s="76"/>
      <c r="G276" s="101"/>
      <c r="H276" s="36"/>
      <c r="I276"/>
      <c r="J276"/>
      <c r="K276"/>
      <c r="L276"/>
      <c r="M276"/>
      <c r="N276"/>
      <c r="O276"/>
      <c r="P276"/>
    </row>
    <row r="277" spans="1:16" s="170" customFormat="1" ht="12.75">
      <c r="A277" s="37"/>
      <c r="C277" s="32"/>
      <c r="D277" s="32"/>
      <c r="E277" s="76"/>
      <c r="G277" s="101"/>
      <c r="H277" s="36"/>
      <c r="I277"/>
      <c r="J277"/>
      <c r="K277"/>
      <c r="L277"/>
      <c r="M277"/>
      <c r="N277"/>
      <c r="O277"/>
      <c r="P277"/>
    </row>
    <row r="278" spans="1:16" s="170" customFormat="1" ht="12.75">
      <c r="A278" s="37"/>
      <c r="C278" s="32"/>
      <c r="D278" s="32"/>
      <c r="E278" s="76"/>
      <c r="G278" s="101"/>
      <c r="H278" s="36"/>
      <c r="I278"/>
      <c r="J278"/>
      <c r="K278"/>
      <c r="L278"/>
      <c r="M278"/>
      <c r="N278"/>
      <c r="O278"/>
      <c r="P278"/>
    </row>
    <row r="279" spans="1:16" s="170" customFormat="1" ht="12.75">
      <c r="A279" s="37"/>
      <c r="C279" s="32"/>
      <c r="D279" s="32"/>
      <c r="E279" s="76"/>
      <c r="G279" s="101"/>
      <c r="H279" s="36"/>
      <c r="I279"/>
      <c r="J279"/>
      <c r="K279"/>
      <c r="L279"/>
      <c r="M279"/>
      <c r="N279"/>
      <c r="O279"/>
      <c r="P279"/>
    </row>
    <row r="280" spans="1:16" s="170" customFormat="1" ht="12.75">
      <c r="A280" s="37"/>
      <c r="C280" s="32"/>
      <c r="D280" s="32"/>
      <c r="E280" s="76"/>
      <c r="G280" s="101"/>
      <c r="H280" s="36"/>
      <c r="I280"/>
      <c r="J280"/>
      <c r="K280"/>
      <c r="L280"/>
      <c r="M280"/>
      <c r="N280"/>
      <c r="O280"/>
      <c r="P280"/>
    </row>
    <row r="281" spans="1:16" s="170" customFormat="1" ht="12.75">
      <c r="A281" s="37"/>
      <c r="C281" s="32"/>
      <c r="D281" s="32"/>
      <c r="E281" s="76"/>
      <c r="G281" s="101"/>
      <c r="H281" s="36"/>
      <c r="I281"/>
      <c r="J281"/>
      <c r="K281"/>
      <c r="L281"/>
      <c r="M281"/>
      <c r="N281"/>
      <c r="O281"/>
      <c r="P281"/>
    </row>
    <row r="282" spans="1:16" s="170" customFormat="1" ht="12.75">
      <c r="A282" s="37"/>
      <c r="C282" s="32"/>
      <c r="D282" s="32"/>
      <c r="E282" s="76"/>
      <c r="G282" s="101"/>
      <c r="H282" s="36"/>
      <c r="I282"/>
      <c r="J282"/>
      <c r="K282"/>
      <c r="L282"/>
      <c r="M282"/>
      <c r="N282"/>
      <c r="O282"/>
      <c r="P282"/>
    </row>
    <row r="283" spans="1:16" s="170" customFormat="1" ht="12.75">
      <c r="A283" s="37"/>
      <c r="C283" s="32"/>
      <c r="D283" s="32"/>
      <c r="E283" s="76"/>
      <c r="G283" s="101"/>
      <c r="H283" s="36"/>
      <c r="I283"/>
      <c r="J283"/>
      <c r="K283"/>
      <c r="L283"/>
      <c r="M283"/>
      <c r="N283"/>
      <c r="O283"/>
      <c r="P283"/>
    </row>
    <row r="284" spans="1:16" s="170" customFormat="1" ht="12.75">
      <c r="A284" s="37"/>
      <c r="C284" s="32"/>
      <c r="D284" s="32"/>
      <c r="E284" s="76"/>
      <c r="G284" s="101"/>
      <c r="H284" s="36"/>
      <c r="I284"/>
      <c r="J284"/>
      <c r="K284"/>
      <c r="L284"/>
      <c r="M284"/>
      <c r="N284"/>
      <c r="O284"/>
      <c r="P284"/>
    </row>
    <row r="285" spans="1:16" s="170" customFormat="1" ht="12.75">
      <c r="A285" s="37"/>
      <c r="C285" s="32"/>
      <c r="D285" s="32"/>
      <c r="E285" s="76"/>
      <c r="G285" s="101"/>
      <c r="H285" s="36"/>
      <c r="I285"/>
      <c r="J285"/>
      <c r="K285"/>
      <c r="L285"/>
      <c r="M285"/>
      <c r="N285"/>
      <c r="O285"/>
      <c r="P285"/>
    </row>
    <row r="286" spans="1:16" s="170" customFormat="1" ht="12.75">
      <c r="A286" s="37"/>
      <c r="C286" s="32"/>
      <c r="D286" s="32"/>
      <c r="E286" s="76"/>
      <c r="G286" s="101"/>
      <c r="H286" s="36"/>
      <c r="I286"/>
      <c r="J286"/>
      <c r="K286"/>
      <c r="L286"/>
      <c r="M286"/>
      <c r="N286"/>
      <c r="O286"/>
      <c r="P286"/>
    </row>
    <row r="287" spans="1:16" s="170" customFormat="1" ht="12.75">
      <c r="A287" s="37"/>
      <c r="C287" s="32"/>
      <c r="D287" s="32"/>
      <c r="E287" s="76"/>
      <c r="G287" s="101"/>
      <c r="H287" s="36"/>
      <c r="I287"/>
      <c r="J287"/>
      <c r="K287"/>
      <c r="L287"/>
      <c r="M287"/>
      <c r="N287"/>
      <c r="O287"/>
      <c r="P287"/>
    </row>
    <row r="288" spans="1:16" s="170" customFormat="1" ht="12.75">
      <c r="A288" s="37"/>
      <c r="C288" s="32"/>
      <c r="D288" s="32"/>
      <c r="E288" s="76"/>
      <c r="G288" s="101"/>
      <c r="H288" s="36"/>
      <c r="I288"/>
      <c r="J288"/>
      <c r="K288"/>
      <c r="L288"/>
      <c r="M288"/>
      <c r="N288"/>
      <c r="O288"/>
      <c r="P288"/>
    </row>
    <row r="289" spans="1:16" s="170" customFormat="1" ht="12.75">
      <c r="A289" s="37"/>
      <c r="C289" s="32"/>
      <c r="D289" s="32"/>
      <c r="E289" s="76"/>
      <c r="G289" s="101"/>
      <c r="H289" s="36"/>
      <c r="I289"/>
      <c r="J289"/>
      <c r="K289"/>
      <c r="L289"/>
      <c r="M289"/>
      <c r="N289"/>
      <c r="O289"/>
      <c r="P289"/>
    </row>
    <row r="290" spans="1:16" s="170" customFormat="1" ht="12.75">
      <c r="A290" s="37"/>
      <c r="C290" s="32"/>
      <c r="D290" s="32"/>
      <c r="E290" s="76"/>
      <c r="G290" s="101"/>
      <c r="H290" s="36"/>
      <c r="I290"/>
      <c r="J290"/>
      <c r="K290"/>
      <c r="L290"/>
      <c r="M290"/>
      <c r="N290"/>
      <c r="O290"/>
      <c r="P290"/>
    </row>
    <row r="291" spans="1:16" s="170" customFormat="1" ht="12.75">
      <c r="A291" s="37"/>
      <c r="C291" s="32"/>
      <c r="D291" s="32"/>
      <c r="E291" s="76"/>
      <c r="G291" s="101"/>
      <c r="H291" s="36"/>
      <c r="I291"/>
      <c r="J291"/>
      <c r="K291"/>
      <c r="L291"/>
      <c r="M291"/>
      <c r="N291"/>
      <c r="O291"/>
      <c r="P291"/>
    </row>
    <row r="292" spans="1:16" s="170" customFormat="1" ht="12.75">
      <c r="A292" s="37"/>
      <c r="C292" s="32"/>
      <c r="D292" s="32"/>
      <c r="E292" s="76"/>
      <c r="G292" s="101"/>
      <c r="H292" s="36"/>
      <c r="I292"/>
      <c r="J292"/>
      <c r="K292"/>
      <c r="L292"/>
      <c r="M292"/>
      <c r="N292"/>
      <c r="O292"/>
      <c r="P292"/>
    </row>
    <row r="293" spans="1:16" s="170" customFormat="1" ht="12.75">
      <c r="A293" s="37"/>
      <c r="C293" s="32"/>
      <c r="D293" s="32"/>
      <c r="E293" s="76"/>
      <c r="G293" s="101"/>
      <c r="H293" s="36"/>
      <c r="I293"/>
      <c r="J293"/>
      <c r="K293"/>
      <c r="L293"/>
      <c r="M293"/>
      <c r="N293"/>
      <c r="O293"/>
      <c r="P293"/>
    </row>
    <row r="294" spans="1:16" s="170" customFormat="1" ht="12.75">
      <c r="A294" s="37"/>
      <c r="C294" s="32"/>
      <c r="D294" s="32"/>
      <c r="E294" s="76"/>
      <c r="G294" s="101"/>
      <c r="H294" s="36"/>
      <c r="I294"/>
      <c r="J294"/>
      <c r="K294"/>
      <c r="L294"/>
      <c r="M294"/>
      <c r="N294"/>
      <c r="O294"/>
      <c r="P294"/>
    </row>
    <row r="295" spans="1:16" s="170" customFormat="1" ht="12.75">
      <c r="A295" s="37"/>
      <c r="C295" s="32"/>
      <c r="D295" s="32"/>
      <c r="E295" s="76"/>
      <c r="G295" s="101"/>
      <c r="H295" s="36"/>
      <c r="I295"/>
      <c r="J295"/>
      <c r="K295"/>
      <c r="L295"/>
      <c r="M295"/>
      <c r="N295"/>
      <c r="O295"/>
      <c r="P295"/>
    </row>
    <row r="296" spans="1:16" s="170" customFormat="1" ht="12.75">
      <c r="A296" s="37"/>
      <c r="C296" s="32"/>
      <c r="D296" s="32"/>
      <c r="E296" s="76"/>
      <c r="G296" s="101"/>
      <c r="H296" s="36"/>
      <c r="I296"/>
      <c r="J296"/>
      <c r="K296"/>
      <c r="L296"/>
      <c r="M296"/>
      <c r="N296"/>
      <c r="O296"/>
      <c r="P296"/>
    </row>
    <row r="297" spans="5:8" ht="12.75">
      <c r="E297" s="170"/>
      <c r="F297" s="101"/>
      <c r="G297" s="36"/>
      <c r="H297"/>
    </row>
  </sheetData>
  <mergeCells count="27">
    <mergeCell ref="C147:D147"/>
    <mergeCell ref="C22:D22"/>
    <mergeCell ref="A2:H2"/>
    <mergeCell ref="C11:D11"/>
    <mergeCell ref="C12:D12"/>
    <mergeCell ref="C15:D15"/>
    <mergeCell ref="C16:D16"/>
    <mergeCell ref="C17:D17"/>
    <mergeCell ref="C18:D18"/>
    <mergeCell ref="C19:D19"/>
    <mergeCell ref="C20:D20"/>
    <mergeCell ref="C21:D21"/>
    <mergeCell ref="C137:D137"/>
    <mergeCell ref="C138:D138"/>
    <mergeCell ref="C140:D140"/>
    <mergeCell ref="C145:D145"/>
    <mergeCell ref="C146:D146"/>
    <mergeCell ref="C23:D23"/>
    <mergeCell ref="C24:D24"/>
    <mergeCell ref="C26:D26"/>
    <mergeCell ref="C27:D27"/>
    <mergeCell ref="C28:D28"/>
    <mergeCell ref="C149:D149"/>
    <mergeCell ref="C150:D150"/>
    <mergeCell ref="C151:D151"/>
    <mergeCell ref="C152:D152"/>
    <mergeCell ref="C148:D148"/>
  </mergeCells>
  <printOptions horizontalCentered="1"/>
  <pageMargins left="0.7086614173228347" right="0.7086614173228347" top="0.5118110236220472" bottom="0.4724409448818898" header="0.31496062992125984" footer="0.31496062992125984"/>
  <pageSetup fitToHeight="2" horizontalDpi="600" verticalDpi="600" orientation="portrait" paperSize="8" scale="79" r:id="rId1"/>
  <rowBreaks count="1" manualBreakCount="1"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Šmeráková</dc:creator>
  <cp:keywords/>
  <dc:description/>
  <cp:lastModifiedBy>Vašek</cp:lastModifiedBy>
  <cp:lastPrinted>2022-09-15T07:21:51Z</cp:lastPrinted>
  <dcterms:created xsi:type="dcterms:W3CDTF">2018-04-19T07:10:41Z</dcterms:created>
  <dcterms:modified xsi:type="dcterms:W3CDTF">2022-09-15T07:21:59Z</dcterms:modified>
  <cp:category/>
  <cp:version/>
  <cp:contentType/>
  <cp:contentStatus/>
</cp:coreProperties>
</file>