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<sst xmlns="http://schemas.openxmlformats.org/spreadsheetml/2006/main" count="246" uniqueCount="108">
  <si>
    <t>ASPE10</t>
  </si>
  <si>
    <t>S</t>
  </si>
  <si>
    <t>Firma: Atelier PROMIKA s.r.o.</t>
  </si>
  <si>
    <t>Soupis prací objektu</t>
  </si>
  <si>
    <t xml:space="preserve">Stavba: </t>
  </si>
  <si>
    <t>22033</t>
  </si>
  <si>
    <t>III/0066H Dobrovíz - omezení veřejného přístupu</t>
  </si>
  <si>
    <t>O</t>
  </si>
  <si>
    <t>Rozpočet:</t>
  </si>
  <si>
    <t>0,00</t>
  </si>
  <si>
    <t>15,00</t>
  </si>
  <si>
    <t>21,00</t>
  </si>
  <si>
    <t>3</t>
  </si>
  <si>
    <t>2</t>
  </si>
  <si>
    <t>01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</si>
  <si>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</si>
  <si>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</si>
  <si>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</si>
  <si>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</si>
  <si>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</si>
  <si>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</si>
  <si>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</si>
  <si>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</si>
  <si>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</si>
  <si>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</si>
  <si>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</si>
  <si>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</si>
  <si>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</si>
  <si>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</si>
  <si>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</si>
  <si>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</si>
  <si>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</si>
  <si>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</si>
  <si>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</si>
  <si>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</si>
  <si>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</si>
  <si>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/>
  </si>
  <si>
    <t>POPLATKY ZA SKLÁDKU</t>
  </si>
  <si>
    <t>T</t>
  </si>
  <si>
    <t>PP</t>
  </si>
  <si>
    <t>VV</t>
  </si>
  <si>
    <t>dle pol. 12931: 1100*0,25*1,6=440,000 [A]</t>
  </si>
  <si>
    <t>02720</t>
  </si>
  <si>
    <t>POMOC PRÁCE ZŘÍZ NEBO ZAJIŠŤ REGULACI A OCHRANU DOPRAVY</t>
  </si>
  <si>
    <t>KPL</t>
  </si>
  <si>
    <t>Náklady spojené s realizací DIO vč. projednání s DO, zajištění DIR</t>
  </si>
  <si>
    <t>029113</t>
  </si>
  <si>
    <t>OSTATNÍ POŽADAVKY - GEODETICKÉ ZAMĚŘENÍ - CELKY</t>
  </si>
  <si>
    <t>KUS</t>
  </si>
  <si>
    <t>Geodetické práce a zaměření skutečného provedení</t>
  </si>
  <si>
    <t>02944</t>
  </si>
  <si>
    <t>OSTAT POŽADAVKY - DOKUMENTACE SKUTEČ PROVEDENÍ V DIGIT FORMĚ</t>
  </si>
  <si>
    <t>vč. příp. tištěné, dle SOD</t>
  </si>
  <si>
    <t>02946</t>
  </si>
  <si>
    <t>OSTAT POŽADAVKY - FOTODOKUMENTACE</t>
  </si>
  <si>
    <t>Fotodokumentace stavby</t>
  </si>
  <si>
    <t>03100</t>
  </si>
  <si>
    <t>ZAŘÍZENÍ STAVENIŠTĚ - ZŘÍZENÍ, PROVOZ, DEMONTÁŽ</t>
  </si>
  <si>
    <t>Zemní práce</t>
  </si>
  <si>
    <t>7</t>
  </si>
  <si>
    <t>11090</t>
  </si>
  <si>
    <t>VŠEOBECNÉ VYKLIZENÍ OSTATNÍCH PLOCH</t>
  </si>
  <si>
    <t>M2</t>
  </si>
  <si>
    <t>vyčištění příkopů od černé skládky (prům. š. do 1m), vč. vytřídění a odvozu odpadu do sběrného dvora / na skládku, vč. příp. poplatku za uložení</t>
  </si>
  <si>
    <t>8</t>
  </si>
  <si>
    <t>12931</t>
  </si>
  <si>
    <t>ČIŠTĚNÍ PŘÍKOPŮ OD NÁNOSU DO 0,25M3/M</t>
  </si>
  <si>
    <t>M</t>
  </si>
  <si>
    <t>vč. odvozu a uložení na recyklační středisko / trvalou skládku dle dispozic zhotovitele</t>
  </si>
  <si>
    <t>Ostatní konstrukce a práce</t>
  </si>
  <si>
    <t>91271</t>
  </si>
  <si>
    <t>ZÁVORA MECHANICKÁ</t>
  </si>
  <si>
    <t>závora mechanická uzamykatelná, dl. 10 m</t>
  </si>
  <si>
    <t>914131</t>
  </si>
  <si>
    <t>DOPRAVNÍ ZNAČKY ZÁKLADNÍ VELIKOSTI OCELOVÉ FÓLIE TŘ 2 - DODÁVKA A MONTÁŽ</t>
  </si>
  <si>
    <t>B24a: 1=1,000 [A] 
B24b: 1=1,000 [B] 
B1+2xE13: 2*3=6,000 [C] 
Celkem: A+B+C=8,000 [D]</t>
  </si>
  <si>
    <t>11</t>
  </si>
  <si>
    <t>914132</t>
  </si>
  <si>
    <t>DOPRAVNÍ ZNAČKY ZÁKLADNÍ VELIKOSTI OCELOVÉ FÓLIE TŘ 2 - MONTÁŽ S PŘEMÍSTĚNÍM</t>
  </si>
  <si>
    <t>posun značky do nové polohy (IS21a)</t>
  </si>
  <si>
    <t>12</t>
  </si>
  <si>
    <t>914133</t>
  </si>
  <si>
    <t>a</t>
  </si>
  <si>
    <t>DOPRAVNÍ ZNAČKY ZÁKLADNÍ VELIKOSTI OCELOVÉ FÓLIE TŘ 2 - DEMONTÁŽ</t>
  </si>
  <si>
    <t>Povinný odkup kovového materiálu zhotovitelem!</t>
  </si>
  <si>
    <t>13</t>
  </si>
  <si>
    <t>b</t>
  </si>
  <si>
    <t>pro posun značky do nové polohy (IS21a)</t>
  </si>
  <si>
    <t>14</t>
  </si>
  <si>
    <t>914433</t>
  </si>
  <si>
    <t>DOPRAVNÍ ZNAČKY 100X150CM OCELOVÉ FÓLIE TŘ 2 - DEMONTÁŽ</t>
  </si>
  <si>
    <t>vč. předání majiteli - Amazon</t>
  </si>
  <si>
    <t>15</t>
  </si>
  <si>
    <t>914921</t>
  </si>
  <si>
    <t>SLOUPKY A STOJKY DOPRAVNÍCH ZNAČEK Z OCEL TRUBEK DO PATKY - DODÁVKA A MONTÁŽ</t>
  </si>
  <si>
    <t>B24a: 1=1,000 [A] 
B24b: 1=1,000 [B] 
B1+2xE13: 2=2,000 [C] 
Celkem: A+B+C=4,000 [D]</t>
  </si>
  <si>
    <t>16</t>
  </si>
  <si>
    <t>914923</t>
  </si>
  <si>
    <t>SLOUPKY A STOJKY DZ Z OCEL TRUBEK DO PATKY DEMONTÁŽ</t>
  </si>
  <si>
    <t>Povinný odkup kovového materiálu zhotovitelem! 
Ostatní vč. likvidace dle dispozic zhotovitele (malé množství)</t>
  </si>
  <si>
    <t>17</t>
  </si>
  <si>
    <t>915221</t>
  </si>
  <si>
    <t>VODOR DOPRAV ZNAČ PLASTEM STRUKTURÁLNÍ NEHLUČNÉ - DOD A POKLÁDKA</t>
  </si>
  <si>
    <t>V4 ; vč. předznačení 
příp. Zvučící, dle stávajícího</t>
  </si>
  <si>
    <t>18</t>
  </si>
  <si>
    <t>916621</t>
  </si>
  <si>
    <t>VODÍCÍ STĚNY Z DÍLCŮ BETON - DOD A MONTÁŽ</t>
  </si>
  <si>
    <t>betonová zábrana, např. City bloky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</si>
</sst>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6"/>
      <color rgb="FF000000"/>
      <name val="Arial"/>
      <family val="0"/>
    </font>
    <font>
      <b/>
      <sz val="11"/>
      <name val="Arial"/>
      <family val="0"/>
    </font>
    <font>
      <sz val="10"/>
      <color rgb="FFFFFFFF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0" fillId="2" borderId="6" xfId="0" applyFill="1" applyBorder="1"/>
    <xf numFmtId="0" fontId="4" fillId="2" borderId="5" xfId="0" applyFont="1" applyFill="1" applyBorder="1" applyAlignment="1">
      <alignment horizontal="right"/>
    </xf>
    <xf numFmtId="177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wrapText="1"/>
    </xf>
    <xf numFmtId="0" fontId="0" fillId="0" borderId="1" xfId="0" applyBorder="1"/>
    <xf numFmtId="0" fontId="4" fillId="2" borderId="6" xfId="0" applyFont="1" applyFill="1" applyBorder="1" applyAlignment="1">
      <alignment horizontal="right"/>
    </xf>
    <xf numFmtId="0" fontId="4" fillId="2" borderId="6" xfId="0" applyFont="1" applyFill="1" applyBorder="1" applyAlignment="1">
      <alignment wrapText="1"/>
    </xf>
    <xf numFmtId="177" fontId="4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vertical="top"/>
    </xf>
    <xf numFmtId="0" fontId="4" fillId="2" borderId="0" xfId="0" applyFont="1" applyFill="1" applyAlignment="1">
      <alignment horizontal="right"/>
    </xf>
    <xf numFmtId="177" fontId="4" fillId="2" borderId="0" xfId="0" applyNumberFormat="1" applyFont="1" applyFill="1" applyAlignment="1">
      <alignment horizontal="center"/>
    </xf>
    <xf numFmtId="0" fontId="4" fillId="2" borderId="3" xfId="0" applyFont="1" applyFill="1" applyBorder="1" applyAlignment="1">
      <alignment horizontal="right"/>
    </xf>
    <xf numFmtId="177" fontId="4" fillId="2" borderId="3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0+O8+O27+O34</f>
      </c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14</v>
      </c>
      <c r="I3" s="38">
        <f>0+I8+I27+I34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14</v>
      </c>
      <c r="D4" s="5"/>
      <c r="E4" s="14" t="s">
        <v>6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15</v>
      </c>
      <c r="B5" s="11" t="s">
        <v>17</v>
      </c>
      <c r="C5" s="11" t="s">
        <v>19</v>
      </c>
      <c r="D5" s="11" t="s">
        <v>20</v>
      </c>
      <c r="E5" s="11" t="s">
        <v>21</v>
      </c>
      <c r="F5" s="11" t="s">
        <v>23</v>
      </c>
      <c r="G5" s="11" t="s">
        <v>25</v>
      </c>
      <c r="H5" s="11" t="s">
        <v>27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28</v>
      </c>
      <c r="I6" s="11" t="s">
        <v>30</v>
      </c>
    </row>
    <row r="7" spans="1:9" ht="12.75" customHeight="1">
      <c r="A7" s="11" t="s">
        <v>16</v>
      </c>
      <c r="B7" s="11" t="s">
        <v>18</v>
      </c>
      <c r="C7" s="11" t="s">
        <v>13</v>
      </c>
      <c r="D7" s="11" t="s">
        <v>12</v>
      </c>
      <c r="E7" s="11" t="s">
        <v>22</v>
      </c>
      <c r="F7" s="11" t="s">
        <v>24</v>
      </c>
      <c r="G7" s="11" t="s">
        <v>26</v>
      </c>
      <c r="H7" s="11" t="s">
        <v>29</v>
      </c>
      <c r="I7" s="11" t="s">
        <v>31</v>
      </c>
    </row>
    <row r="8" spans="1:18" ht="12.75" customHeight="1">
      <c r="A8" s="15" t="s">
        <v>32</v>
      </c>
      <c r="B8" s="15"/>
      <c r="C8" s="20" t="s">
        <v>16</v>
      </c>
      <c r="D8" s="15"/>
      <c r="E8" s="21" t="s">
        <v>33</v>
      </c>
      <c r="F8" s="15"/>
      <c r="G8" s="15"/>
      <c r="H8" s="15"/>
      <c r="I8" s="22">
        <f>0+Q8</f>
      </c>
      <c r="O8">
        <f>0+R8</f>
      </c>
      <c r="Q8">
        <f>0+I9+I12+I15+I18+I21+I24</f>
      </c>
      <c r="R8">
        <f>0+O9+O12+O15+O18+O21+O24</f>
      </c>
    </row>
    <row r="9" spans="1:16" ht="12.75">
      <c r="A9" s="19" t="s">
        <v>34</v>
      </c>
      <c r="B9" s="23" t="s">
        <v>18</v>
      </c>
      <c r="C9" s="23" t="s">
        <v>35</v>
      </c>
      <c r="D9" s="19" t="s">
        <v>36</v>
      </c>
      <c r="E9" s="24" t="s">
        <v>37</v>
      </c>
      <c r="F9" s="25" t="s">
        <v>38</v>
      </c>
      <c r="G9" s="26">
        <v>440</v>
      </c>
      <c r="H9" s="27">
        <v>0</v>
      </c>
      <c r="I9" s="28">
        <f>ROUND(ROUND(H9,2)*ROUND(G9,3),2)</f>
      </c>
      <c r="O9">
        <f>(I9*21)/100</f>
      </c>
      <c r="P9" t="s">
        <v>13</v>
      </c>
    </row>
    <row r="10" spans="1:5" ht="12.75">
      <c r="A10" s="29" t="s">
        <v>39</v>
      </c>
      <c r="E10" s="30" t="s">
        <v>36</v>
      </c>
    </row>
    <row r="11" spans="1:5" ht="12.75">
      <c r="A11" s="33" t="s">
        <v>40</v>
      </c>
      <c r="E11" s="32" t="s">
        <v>41</v>
      </c>
    </row>
    <row r="12" spans="1:16" ht="12.75">
      <c r="A12" s="19" t="s">
        <v>34</v>
      </c>
      <c r="B12" s="23" t="s">
        <v>13</v>
      </c>
      <c r="C12" s="23" t="s">
        <v>42</v>
      </c>
      <c r="D12" s="19" t="s">
        <v>36</v>
      </c>
      <c r="E12" s="24" t="s">
        <v>43</v>
      </c>
      <c r="F12" s="25" t="s">
        <v>44</v>
      </c>
      <c r="G12" s="26">
        <v>1</v>
      </c>
      <c r="H12" s="27">
        <v>0</v>
      </c>
      <c r="I12" s="28">
        <f>ROUND(ROUND(H12,2)*ROUND(G12,3),2)</f>
      </c>
      <c r="O12">
        <f>(I12*21)/100</f>
      </c>
      <c r="P12" t="s">
        <v>13</v>
      </c>
    </row>
    <row r="13" spans="1:5" ht="12.75">
      <c r="A13" s="29" t="s">
        <v>39</v>
      </c>
      <c r="E13" s="30" t="s">
        <v>45</v>
      </c>
    </row>
    <row r="14" spans="1:5" ht="12.75">
      <c r="A14" s="33" t="s">
        <v>40</v>
      </c>
      <c r="E14" s="32" t="s">
        <v>36</v>
      </c>
    </row>
    <row r="15" spans="1:16" ht="12.75">
      <c r="A15" s="19" t="s">
        <v>34</v>
      </c>
      <c r="B15" s="23" t="s">
        <v>12</v>
      </c>
      <c r="C15" s="23" t="s">
        <v>46</v>
      </c>
      <c r="D15" s="19" t="s">
        <v>36</v>
      </c>
      <c r="E15" s="24" t="s">
        <v>47</v>
      </c>
      <c r="F15" s="25" t="s">
        <v>48</v>
      </c>
      <c r="G15" s="26">
        <v>1</v>
      </c>
      <c r="H15" s="27">
        <v>0</v>
      </c>
      <c r="I15" s="28">
        <f>ROUND(ROUND(H15,2)*ROUND(G15,3),2)</f>
      </c>
      <c r="O15">
        <f>(I15*21)/100</f>
      </c>
      <c r="P15" t="s">
        <v>13</v>
      </c>
    </row>
    <row r="16" spans="1:5" ht="12.75">
      <c r="A16" s="29" t="s">
        <v>39</v>
      </c>
      <c r="E16" s="30" t="s">
        <v>49</v>
      </c>
    </row>
    <row r="17" spans="1:5" ht="12.75">
      <c r="A17" s="33" t="s">
        <v>40</v>
      </c>
      <c r="E17" s="32" t="s">
        <v>36</v>
      </c>
    </row>
    <row r="18" spans="1:16" ht="12.75">
      <c r="A18" s="19" t="s">
        <v>34</v>
      </c>
      <c r="B18" s="23" t="s">
        <v>22</v>
      </c>
      <c r="C18" s="23" t="s">
        <v>50</v>
      </c>
      <c r="D18" s="19" t="s">
        <v>36</v>
      </c>
      <c r="E18" s="24" t="s">
        <v>51</v>
      </c>
      <c r="F18" s="25" t="s">
        <v>44</v>
      </c>
      <c r="G18" s="26">
        <v>1</v>
      </c>
      <c r="H18" s="27">
        <v>0</v>
      </c>
      <c r="I18" s="28">
        <f>ROUND(ROUND(H18,2)*ROUND(G18,3),2)</f>
      </c>
      <c r="O18">
        <f>(I18*21)/100</f>
      </c>
      <c r="P18" t="s">
        <v>13</v>
      </c>
    </row>
    <row r="19" spans="1:5" ht="12.75">
      <c r="A19" s="29" t="s">
        <v>39</v>
      </c>
      <c r="E19" s="30" t="s">
        <v>52</v>
      </c>
    </row>
    <row r="20" spans="1:5" ht="12.75">
      <c r="A20" s="33" t="s">
        <v>40</v>
      </c>
      <c r="E20" s="32" t="s">
        <v>36</v>
      </c>
    </row>
    <row r="21" spans="1:16" ht="12.75">
      <c r="A21" s="19" t="s">
        <v>34</v>
      </c>
      <c r="B21" s="23" t="s">
        <v>24</v>
      </c>
      <c r="C21" s="23" t="s">
        <v>53</v>
      </c>
      <c r="D21" s="19" t="s">
        <v>36</v>
      </c>
      <c r="E21" s="24" t="s">
        <v>54</v>
      </c>
      <c r="F21" s="25" t="s">
        <v>44</v>
      </c>
      <c r="G21" s="26">
        <v>1</v>
      </c>
      <c r="H21" s="27">
        <v>0</v>
      </c>
      <c r="I21" s="28">
        <f>ROUND(ROUND(H21,2)*ROUND(G21,3),2)</f>
      </c>
      <c r="O21">
        <f>(I21*21)/100</f>
      </c>
      <c r="P21" t="s">
        <v>13</v>
      </c>
    </row>
    <row r="22" spans="1:5" ht="12.75">
      <c r="A22" s="29" t="s">
        <v>39</v>
      </c>
      <c r="E22" s="30" t="s">
        <v>55</v>
      </c>
    </row>
    <row r="23" spans="1:5" ht="12.75">
      <c r="A23" s="33" t="s">
        <v>40</v>
      </c>
      <c r="E23" s="32" t="s">
        <v>36</v>
      </c>
    </row>
    <row r="24" spans="1:16" ht="12.75">
      <c r="A24" s="19" t="s">
        <v>34</v>
      </c>
      <c r="B24" s="23" t="s">
        <v>26</v>
      </c>
      <c r="C24" s="23" t="s">
        <v>56</v>
      </c>
      <c r="D24" s="19" t="s">
        <v>36</v>
      </c>
      <c r="E24" s="24" t="s">
        <v>57</v>
      </c>
      <c r="F24" s="25" t="s">
        <v>44</v>
      </c>
      <c r="G24" s="26">
        <v>1</v>
      </c>
      <c r="H24" s="27">
        <v>0</v>
      </c>
      <c r="I24" s="28">
        <f>ROUND(ROUND(H24,2)*ROUND(G24,3),2)</f>
      </c>
      <c r="O24">
        <f>(I24*21)/100</f>
      </c>
      <c r="P24" t="s">
        <v>13</v>
      </c>
    </row>
    <row r="25" spans="1:5" ht="12.75">
      <c r="A25" s="29" t="s">
        <v>39</v>
      </c>
      <c r="E25" s="30" t="s">
        <v>36</v>
      </c>
    </row>
    <row r="26" spans="1:5" ht="12.75">
      <c r="A26" s="31" t="s">
        <v>40</v>
      </c>
      <c r="E26" s="32" t="s">
        <v>36</v>
      </c>
    </row>
    <row r="27" spans="1:18" ht="12.75" customHeight="1">
      <c r="A27" s="5" t="s">
        <v>32</v>
      </c>
      <c r="B27" s="5"/>
      <c r="C27" s="36" t="s">
        <v>18</v>
      </c>
      <c r="D27" s="5"/>
      <c r="E27" s="21" t="s">
        <v>58</v>
      </c>
      <c r="F27" s="5"/>
      <c r="G27" s="5"/>
      <c r="H27" s="5"/>
      <c r="I27" s="37">
        <f>0+Q27</f>
      </c>
      <c r="O27">
        <f>0+R27</f>
      </c>
      <c r="Q27">
        <f>0+I28+I31</f>
      </c>
      <c r="R27">
        <f>0+O28+O31</f>
      </c>
    </row>
    <row r="28" spans="1:16" ht="12.75">
      <c r="A28" s="19" t="s">
        <v>34</v>
      </c>
      <c r="B28" s="23" t="s">
        <v>59</v>
      </c>
      <c r="C28" s="23" t="s">
        <v>60</v>
      </c>
      <c r="D28" s="19" t="s">
        <v>36</v>
      </c>
      <c r="E28" s="24" t="s">
        <v>61</v>
      </c>
      <c r="F28" s="25" t="s">
        <v>62</v>
      </c>
      <c r="G28" s="26">
        <v>1100</v>
      </c>
      <c r="H28" s="27">
        <v>0</v>
      </c>
      <c r="I28" s="28">
        <f>ROUND(ROUND(H28,2)*ROUND(G28,3),2)</f>
      </c>
      <c r="O28">
        <f>(I28*21)/100</f>
      </c>
      <c r="P28" t="s">
        <v>13</v>
      </c>
    </row>
    <row r="29" spans="1:5" ht="25.5">
      <c r="A29" s="29" t="s">
        <v>39</v>
      </c>
      <c r="E29" s="30" t="s">
        <v>63</v>
      </c>
    </row>
    <row r="30" spans="1:5" ht="12.75">
      <c r="A30" s="33" t="s">
        <v>40</v>
      </c>
      <c r="E30" s="32" t="s">
        <v>36</v>
      </c>
    </row>
    <row r="31" spans="1:16" ht="12.75">
      <c r="A31" s="19" t="s">
        <v>34</v>
      </c>
      <c r="B31" s="23" t="s">
        <v>64</v>
      </c>
      <c r="C31" s="23" t="s">
        <v>65</v>
      </c>
      <c r="D31" s="19" t="s">
        <v>36</v>
      </c>
      <c r="E31" s="24" t="s">
        <v>66</v>
      </c>
      <c r="F31" s="25" t="s">
        <v>67</v>
      </c>
      <c r="G31" s="26">
        <v>1100</v>
      </c>
      <c r="H31" s="27">
        <v>0</v>
      </c>
      <c r="I31" s="28">
        <f>ROUND(ROUND(H31,2)*ROUND(G31,3),2)</f>
      </c>
      <c r="O31">
        <f>(I31*21)/100</f>
      </c>
      <c r="P31" t="s">
        <v>13</v>
      </c>
    </row>
    <row r="32" spans="1:5" ht="12.75">
      <c r="A32" s="29" t="s">
        <v>39</v>
      </c>
      <c r="E32" s="30" t="s">
        <v>68</v>
      </c>
    </row>
    <row r="33" spans="1:5" ht="12.75">
      <c r="A33" s="31" t="s">
        <v>40</v>
      </c>
      <c r="E33" s="32" t="s">
        <v>36</v>
      </c>
    </row>
    <row r="34" spans="1:18" ht="12.75" customHeight="1">
      <c r="A34" s="5" t="s">
        <v>32</v>
      </c>
      <c r="B34" s="5"/>
      <c r="C34" s="36" t="s">
        <v>29</v>
      </c>
      <c r="D34" s="5"/>
      <c r="E34" s="21" t="s">
        <v>69</v>
      </c>
      <c r="F34" s="5"/>
      <c r="G34" s="5"/>
      <c r="H34" s="5"/>
      <c r="I34" s="37">
        <f>0+Q34</f>
      </c>
      <c r="O34">
        <f>0+R34</f>
      </c>
      <c r="Q34">
        <f>0+I35+I38+I41+I44+I47+I50+I53+I56+I59+I62</f>
      </c>
      <c r="R34">
        <f>0+O35+O38+O41+O44+O47+O50+O53+O56+O59+O62</f>
      </c>
    </row>
    <row r="35" spans="1:16" ht="12.75">
      <c r="A35" s="19" t="s">
        <v>34</v>
      </c>
      <c r="B35" s="23" t="s">
        <v>29</v>
      </c>
      <c r="C35" s="23" t="s">
        <v>70</v>
      </c>
      <c r="D35" s="19" t="s">
        <v>36</v>
      </c>
      <c r="E35" s="24" t="s">
        <v>71</v>
      </c>
      <c r="F35" s="25" t="s">
        <v>48</v>
      </c>
      <c r="G35" s="26">
        <v>2</v>
      </c>
      <c r="H35" s="27">
        <v>0</v>
      </c>
      <c r="I35" s="28">
        <f>ROUND(ROUND(H35,2)*ROUND(G35,3),2)</f>
      </c>
      <c r="O35">
        <f>(I35*21)/100</f>
      </c>
      <c r="P35" t="s">
        <v>13</v>
      </c>
    </row>
    <row r="36" spans="1:5" ht="12.75">
      <c r="A36" s="29" t="s">
        <v>39</v>
      </c>
      <c r="E36" s="30" t="s">
        <v>72</v>
      </c>
    </row>
    <row r="37" spans="1:5" ht="12.75">
      <c r="A37" s="33" t="s">
        <v>40</v>
      </c>
      <c r="E37" s="32" t="s">
        <v>36</v>
      </c>
    </row>
    <row r="38" spans="1:16" ht="25.5">
      <c r="A38" s="19" t="s">
        <v>34</v>
      </c>
      <c r="B38" s="23" t="s">
        <v>31</v>
      </c>
      <c r="C38" s="23" t="s">
        <v>73</v>
      </c>
      <c r="D38" s="19" t="s">
        <v>36</v>
      </c>
      <c r="E38" s="24" t="s">
        <v>74</v>
      </c>
      <c r="F38" s="25" t="s">
        <v>48</v>
      </c>
      <c r="G38" s="26">
        <v>8</v>
      </c>
      <c r="H38" s="27">
        <v>0</v>
      </c>
      <c r="I38" s="28">
        <f>ROUND(ROUND(H38,2)*ROUND(G38,3),2)</f>
      </c>
      <c r="O38">
        <f>(I38*21)/100</f>
      </c>
      <c r="P38" t="s">
        <v>13</v>
      </c>
    </row>
    <row r="39" spans="1:5" ht="12.75">
      <c r="A39" s="29" t="s">
        <v>39</v>
      </c>
      <c r="E39" s="30" t="s">
        <v>36</v>
      </c>
    </row>
    <row r="40" spans="1:5" ht="51">
      <c r="A40" s="33" t="s">
        <v>40</v>
      </c>
      <c r="E40" s="32" t="s">
        <v>75</v>
      </c>
    </row>
    <row r="41" spans="1:16" ht="25.5">
      <c r="A41" s="19" t="s">
        <v>34</v>
      </c>
      <c r="B41" s="23" t="s">
        <v>76</v>
      </c>
      <c r="C41" s="23" t="s">
        <v>77</v>
      </c>
      <c r="D41" s="19" t="s">
        <v>36</v>
      </c>
      <c r="E41" s="24" t="s">
        <v>78</v>
      </c>
      <c r="F41" s="25" t="s">
        <v>48</v>
      </c>
      <c r="G41" s="26">
        <v>1</v>
      </c>
      <c r="H41" s="27">
        <v>0</v>
      </c>
      <c r="I41" s="28">
        <f>ROUND(ROUND(H41,2)*ROUND(G41,3),2)</f>
      </c>
      <c r="O41">
        <f>(I41*21)/100</f>
      </c>
      <c r="P41" t="s">
        <v>13</v>
      </c>
    </row>
    <row r="42" spans="1:5" ht="12.75">
      <c r="A42" s="29" t="s">
        <v>39</v>
      </c>
      <c r="E42" s="30" t="s">
        <v>79</v>
      </c>
    </row>
    <row r="43" spans="1:5" ht="12.75">
      <c r="A43" s="33" t="s">
        <v>40</v>
      </c>
      <c r="E43" s="32" t="s">
        <v>36</v>
      </c>
    </row>
    <row r="44" spans="1:16" ht="12.75">
      <c r="A44" s="19" t="s">
        <v>34</v>
      </c>
      <c r="B44" s="23" t="s">
        <v>80</v>
      </c>
      <c r="C44" s="23" t="s">
        <v>81</v>
      </c>
      <c r="D44" s="19" t="s">
        <v>82</v>
      </c>
      <c r="E44" s="24" t="s">
        <v>83</v>
      </c>
      <c r="F44" s="25" t="s">
        <v>48</v>
      </c>
      <c r="G44" s="26">
        <v>16</v>
      </c>
      <c r="H44" s="27">
        <v>0</v>
      </c>
      <c r="I44" s="28">
        <f>ROUND(ROUND(H44,2)*ROUND(G44,3),2)</f>
      </c>
      <c r="O44">
        <f>(I44*21)/100</f>
      </c>
      <c r="P44" t="s">
        <v>13</v>
      </c>
    </row>
    <row r="45" spans="1:5" ht="12.75">
      <c r="A45" s="29" t="s">
        <v>39</v>
      </c>
      <c r="E45" s="30" t="s">
        <v>84</v>
      </c>
    </row>
    <row r="46" spans="1:5" ht="12.75">
      <c r="A46" s="33" t="s">
        <v>40</v>
      </c>
      <c r="E46" s="32" t="s">
        <v>36</v>
      </c>
    </row>
    <row r="47" spans="1:16" ht="12.75">
      <c r="A47" s="19" t="s">
        <v>34</v>
      </c>
      <c r="B47" s="23" t="s">
        <v>85</v>
      </c>
      <c r="C47" s="23" t="s">
        <v>81</v>
      </c>
      <c r="D47" s="19" t="s">
        <v>86</v>
      </c>
      <c r="E47" s="24" t="s">
        <v>83</v>
      </c>
      <c r="F47" s="25" t="s">
        <v>48</v>
      </c>
      <c r="G47" s="26">
        <v>1</v>
      </c>
      <c r="H47" s="27">
        <v>0</v>
      </c>
      <c r="I47" s="28">
        <f>ROUND(ROUND(H47,2)*ROUND(G47,3),2)</f>
      </c>
      <c r="O47">
        <f>(I47*21)/100</f>
      </c>
      <c r="P47" t="s">
        <v>13</v>
      </c>
    </row>
    <row r="48" spans="1:5" ht="12.75">
      <c r="A48" s="29" t="s">
        <v>39</v>
      </c>
      <c r="E48" s="30" t="s">
        <v>87</v>
      </c>
    </row>
    <row r="49" spans="1:5" ht="12.75">
      <c r="A49" s="33" t="s">
        <v>40</v>
      </c>
      <c r="E49" s="32" t="s">
        <v>36</v>
      </c>
    </row>
    <row r="50" spans="1:16" ht="12.75">
      <c r="A50" s="19" t="s">
        <v>34</v>
      </c>
      <c r="B50" s="23" t="s">
        <v>88</v>
      </c>
      <c r="C50" s="23" t="s">
        <v>89</v>
      </c>
      <c r="D50" s="19" t="s">
        <v>36</v>
      </c>
      <c r="E50" s="24" t="s">
        <v>90</v>
      </c>
      <c r="F50" s="25" t="s">
        <v>48</v>
      </c>
      <c r="G50" s="26">
        <v>4</v>
      </c>
      <c r="H50" s="27">
        <v>0</v>
      </c>
      <c r="I50" s="28">
        <f>ROUND(ROUND(H50,2)*ROUND(G50,3),2)</f>
      </c>
      <c r="O50">
        <f>(I50*21)/100</f>
      </c>
      <c r="P50" t="s">
        <v>13</v>
      </c>
    </row>
    <row r="51" spans="1:5" ht="12.75">
      <c r="A51" s="29" t="s">
        <v>39</v>
      </c>
      <c r="E51" s="30" t="s">
        <v>91</v>
      </c>
    </row>
    <row r="52" spans="1:5" ht="12.75">
      <c r="A52" s="33" t="s">
        <v>40</v>
      </c>
      <c r="E52" s="32" t="s">
        <v>36</v>
      </c>
    </row>
    <row r="53" spans="1:16" ht="25.5">
      <c r="A53" s="19" t="s">
        <v>34</v>
      </c>
      <c r="B53" s="23" t="s">
        <v>92</v>
      </c>
      <c r="C53" s="23" t="s">
        <v>93</v>
      </c>
      <c r="D53" s="19" t="s">
        <v>36</v>
      </c>
      <c r="E53" s="24" t="s">
        <v>94</v>
      </c>
      <c r="F53" s="25" t="s">
        <v>48</v>
      </c>
      <c r="G53" s="26">
        <v>4</v>
      </c>
      <c r="H53" s="27">
        <v>0</v>
      </c>
      <c r="I53" s="28">
        <f>ROUND(ROUND(H53,2)*ROUND(G53,3),2)</f>
      </c>
      <c r="O53">
        <f>(I53*21)/100</f>
      </c>
      <c r="P53" t="s">
        <v>13</v>
      </c>
    </row>
    <row r="54" spans="1:5" ht="12.75">
      <c r="A54" s="29" t="s">
        <v>39</v>
      </c>
      <c r="E54" s="30" t="s">
        <v>36</v>
      </c>
    </row>
    <row r="55" spans="1:5" ht="51">
      <c r="A55" s="33" t="s">
        <v>40</v>
      </c>
      <c r="E55" s="32" t="s">
        <v>95</v>
      </c>
    </row>
    <row r="56" spans="1:16" ht="12.75">
      <c r="A56" s="19" t="s">
        <v>34</v>
      </c>
      <c r="B56" s="23" t="s">
        <v>96</v>
      </c>
      <c r="C56" s="23" t="s">
        <v>97</v>
      </c>
      <c r="D56" s="19" t="s">
        <v>36</v>
      </c>
      <c r="E56" s="24" t="s">
        <v>98</v>
      </c>
      <c r="F56" s="25" t="s">
        <v>48</v>
      </c>
      <c r="G56" s="26">
        <v>18</v>
      </c>
      <c r="H56" s="27">
        <v>0</v>
      </c>
      <c r="I56" s="28">
        <f>ROUND(ROUND(H56,2)*ROUND(G56,3),2)</f>
      </c>
      <c r="O56">
        <f>(I56*21)/100</f>
      </c>
      <c r="P56" t="s">
        <v>13</v>
      </c>
    </row>
    <row r="57" spans="1:5" ht="25.5">
      <c r="A57" s="29" t="s">
        <v>39</v>
      </c>
      <c r="E57" s="30" t="s">
        <v>99</v>
      </c>
    </row>
    <row r="58" spans="1:5" ht="12.75">
      <c r="A58" s="33" t="s">
        <v>40</v>
      </c>
      <c r="E58" s="32" t="s">
        <v>36</v>
      </c>
    </row>
    <row r="59" spans="1:16" ht="25.5">
      <c r="A59" s="19" t="s">
        <v>34</v>
      </c>
      <c r="B59" s="23" t="s">
        <v>100</v>
      </c>
      <c r="C59" s="23" t="s">
        <v>101</v>
      </c>
      <c r="D59" s="19" t="s">
        <v>36</v>
      </c>
      <c r="E59" s="24" t="s">
        <v>102</v>
      </c>
      <c r="F59" s="25" t="s">
        <v>62</v>
      </c>
      <c r="G59" s="26">
        <v>8</v>
      </c>
      <c r="H59" s="27">
        <v>0</v>
      </c>
      <c r="I59" s="28">
        <f>ROUND(ROUND(H59,2)*ROUND(G59,3),2)</f>
      </c>
      <c r="O59">
        <f>(I59*21)/100</f>
      </c>
      <c r="P59" t="s">
        <v>13</v>
      </c>
    </row>
    <row r="60" spans="1:5" ht="25.5">
      <c r="A60" s="29" t="s">
        <v>39</v>
      </c>
      <c r="E60" s="30" t="s">
        <v>103</v>
      </c>
    </row>
    <row r="61" spans="1:5" ht="12.75">
      <c r="A61" s="33" t="s">
        <v>40</v>
      </c>
      <c r="E61" s="32" t="s">
        <v>36</v>
      </c>
    </row>
    <row r="62" spans="1:16" ht="12.75">
      <c r="A62" s="19" t="s">
        <v>34</v>
      </c>
      <c r="B62" s="23" t="s">
        <v>104</v>
      </c>
      <c r="C62" s="23" t="s">
        <v>105</v>
      </c>
      <c r="D62" s="19" t="s">
        <v>36</v>
      </c>
      <c r="E62" s="24" t="s">
        <v>106</v>
      </c>
      <c r="F62" s="25" t="s">
        <v>67</v>
      </c>
      <c r="G62" s="26">
        <v>32</v>
      </c>
      <c r="H62" s="27">
        <v>0</v>
      </c>
      <c r="I62" s="28">
        <f>ROUND(ROUND(H62,2)*ROUND(G62,3),2)</f>
      </c>
      <c r="O62">
        <f>(I62*21)/100</f>
      </c>
      <c r="P62" t="s">
        <v>13</v>
      </c>
    </row>
    <row r="63" spans="1:5" ht="12.75">
      <c r="A63" s="29" t="s">
        <v>39</v>
      </c>
      <c r="E63" s="30" t="s">
        <v>107</v>
      </c>
    </row>
    <row r="64" spans="1:5" ht="12.75">
      <c r="A64" s="31" t="s">
        <v>40</v>
      </c>
      <c r="E64" s="32" t="s">
        <v>36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